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tables/table1.xml" ContentType="application/vnd.openxmlformats-officedocument.spreadsheetml.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fsa160/Documents/Data Analytics Data Set/"/>
    </mc:Choice>
  </mc:AlternateContent>
  <xr:revisionPtr revIDLastSave="0" documentId="8_{697BCA25-BCBB-E946-BB82-31F92EE18A04}" xr6:coauthVersionLast="47" xr6:coauthVersionMax="47" xr10:uidLastSave="{00000000-0000-0000-0000-000000000000}"/>
  <bookViews>
    <workbookView xWindow="28800" yWindow="0" windowWidth="38400" windowHeight="21600" activeTab="19" xr2:uid="{00000000-000D-0000-FFFF-FFFF00000000}"/>
  </bookViews>
  <sheets>
    <sheet name="Sheet24" sheetId="2" state="hidden" r:id="rId1"/>
    <sheet name="Budget Sheet" sheetId="3" state="hidden" r:id="rId2"/>
    <sheet name="Phases" sheetId="4" state="hidden" r:id="rId3"/>
    <sheet name="Networking" sheetId="5" state="hidden" r:id="rId4"/>
    <sheet name="Creating CPV" sheetId="6" state="hidden" r:id="rId5"/>
    <sheet name="Transition Buying Habits" sheetId="7" state="hidden" r:id="rId6"/>
    <sheet name="Book List" sheetId="8" state="hidden" r:id="rId7"/>
    <sheet name="Candidate List" sheetId="9" state="hidden" r:id="rId8"/>
    <sheet name="Customer List" sheetId="10" state="hidden" r:id="rId9"/>
    <sheet name="Customer Call" sheetId="11" state="hidden" r:id="rId10"/>
    <sheet name="Tracking Sheet" sheetId="12" state="hidden" r:id="rId11"/>
    <sheet name="Copy of Summit Conference Fees" sheetId="13" state="hidden" r:id="rId12"/>
    <sheet name="GFTL 2019 Conference Fees" sheetId="14" state="hidden" r:id="rId13"/>
    <sheet name="Winter Conference  2020 Fees" sheetId="15" state="hidden" r:id="rId14"/>
    <sheet name="Working Monthly Budget Sheet" sheetId="16" state="hidden" r:id="rId15"/>
    <sheet name="Daycare Working Monthly Budget " sheetId="17" state="hidden" r:id="rId16"/>
    <sheet name="Copy of Daycare Working Monthly" sheetId="18" state="hidden" r:id="rId17"/>
    <sheet name="Fiserv Working Monthly Budget S" sheetId="19" state="hidden" r:id="rId18"/>
    <sheet name="Saving for house starting in De" sheetId="20" state="hidden" r:id="rId19"/>
    <sheet name="Budget" sheetId="34" r:id="rId20"/>
    <sheet name="Food Transactions" sheetId="35" r:id="rId21"/>
    <sheet name="$150 Daycare Working Monthly Bu" sheetId="28" state="hidden" r:id="rId22"/>
    <sheet name="Copy of Copy of Daycare Working" sheetId="29" state="hidden" r:id="rId23"/>
    <sheet name="$1000 Business Working Monthly " sheetId="30" state="hidden" r:id="rId24"/>
    <sheet name="Potential Interuptions" sheetId="31" state="hidden" r:id="rId25"/>
    <sheet name="Dash" sheetId="32" state="hidden" r:id="rId26"/>
    <sheet name="Canidate list" sheetId="33" state="hidden" r:id="rId27"/>
  </sheets>
  <definedNames>
    <definedName name="_xlnm._FilterDatabase" localSheetId="6" hidden="1">'Book List'!$A$5:$C$43</definedName>
    <definedName name="_xlnm._FilterDatabase" localSheetId="7" hidden="1">'Candidate List'!$A$2:$T$500</definedName>
    <definedName name="_xlnm._FilterDatabase" localSheetId="8" hidden="1">'Customer List'!$A$2:$A$77</definedName>
    <definedName name="DateCount" localSheetId="26">'Canidate list'!$S:$S</definedName>
    <definedName name="ExternalData_1" localSheetId="26">'Canidate list'!$B$1:$H$1429</definedName>
    <definedName name="List" localSheetId="26">'Canidate list'!$A$1:$O$4429</definedName>
    <definedName name="Todays_Contacts">'Canidate list'!$T:$T</definedName>
    <definedName name="Z_9859D588_C253_43C9_9DC5_FD943817A0A9_.wvu.FilterData" localSheetId="19" hidden="1">Budget!$F$1:$H$38</definedName>
    <definedName name="Z_9859D588_C253_43C9_9DC5_FD943817A0A9_.wvu.FilterData" localSheetId="26" hidden="1">'Canidate list'!$H$1:$H$1429</definedName>
    <definedName name="Z_E048271A_0E96_4A16_9CAC_4ECAC125042C_.wvu.FilterData" localSheetId="26" hidden="1">'Canidate list'!$A$1:$O$4429</definedName>
    <definedName name="Z_E9E11462_45AE_4398_8090_062E162F9D1B_.wvu.FilterData" localSheetId="19" hidden="1">Budget!$F$1:$H$35</definedName>
  </definedNames>
  <calcPr calcId="191029"/>
  <customWorkbookViews>
    <customWorkbookView name="Filter 1" guid="{9859D588-C253-43C9-9DC5-FD943817A0A9}" maximized="1" windowWidth="0" windowHeight="0" activeSheetId="0"/>
    <customWorkbookView name="Filter 3" guid="{E048271A-0E96-4A16-9CAC-4ECAC125042C}" maximized="1" windowWidth="0" windowHeight="0" activeSheetId="0"/>
    <customWorkbookView name="Filter 2" guid="{E9E11462-45AE-4398-8090-062E162F9D1B}"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3" i="34" l="1"/>
  <c r="T4429" i="33"/>
  <c r="S4429" i="33"/>
  <c r="O4429" i="33"/>
  <c r="G4429" i="33"/>
  <c r="A4429" i="33"/>
  <c r="T4428" i="33"/>
  <c r="S4428" i="33"/>
  <c r="O4428" i="33"/>
  <c r="G4428" i="33"/>
  <c r="A4428" i="33"/>
  <c r="T4427" i="33"/>
  <c r="S4427" i="33"/>
  <c r="O4427" i="33"/>
  <c r="G4427" i="33"/>
  <c r="A4427" i="33"/>
  <c r="T4426" i="33"/>
  <c r="S4426" i="33"/>
  <c r="O4426" i="33"/>
  <c r="G4426" i="33"/>
  <c r="A4426" i="33"/>
  <c r="T4425" i="33"/>
  <c r="S4425" i="33"/>
  <c r="O4425" i="33"/>
  <c r="G4425" i="33"/>
  <c r="A4425" i="33"/>
  <c r="T4424" i="33"/>
  <c r="S4424" i="33"/>
  <c r="O4424" i="33"/>
  <c r="G4424" i="33"/>
  <c r="A4424" i="33"/>
  <c r="T4423" i="33"/>
  <c r="S4423" i="33"/>
  <c r="O4423" i="33"/>
  <c r="G4423" i="33"/>
  <c r="A4423" i="33"/>
  <c r="T4422" i="33"/>
  <c r="S4422" i="33"/>
  <c r="O4422" i="33"/>
  <c r="G4422" i="33"/>
  <c r="A4422" i="33"/>
  <c r="T4421" i="33"/>
  <c r="S4421" i="33"/>
  <c r="O4421" i="33"/>
  <c r="G4421" i="33"/>
  <c r="A4421" i="33"/>
  <c r="T4420" i="33"/>
  <c r="S4420" i="33"/>
  <c r="O4420" i="33"/>
  <c r="G4420" i="33"/>
  <c r="A4420" i="33"/>
  <c r="T4419" i="33"/>
  <c r="S4419" i="33"/>
  <c r="O4419" i="33"/>
  <c r="G4419" i="33"/>
  <c r="A4419" i="33"/>
  <c r="T4418" i="33"/>
  <c r="S4418" i="33"/>
  <c r="O4418" i="33"/>
  <c r="G4418" i="33"/>
  <c r="A4418" i="33"/>
  <c r="T4417" i="33"/>
  <c r="S4417" i="33"/>
  <c r="O4417" i="33"/>
  <c r="G4417" i="33"/>
  <c r="A4417" i="33"/>
  <c r="T4416" i="33"/>
  <c r="S4416" i="33"/>
  <c r="O4416" i="33"/>
  <c r="G4416" i="33"/>
  <c r="A4416" i="33"/>
  <c r="T4415" i="33"/>
  <c r="S4415" i="33"/>
  <c r="O4415" i="33"/>
  <c r="G4415" i="33"/>
  <c r="A4415" i="33"/>
  <c r="T4414" i="33"/>
  <c r="S4414" i="33"/>
  <c r="O4414" i="33"/>
  <c r="G4414" i="33"/>
  <c r="A4414" i="33"/>
  <c r="T4413" i="33"/>
  <c r="S4413" i="33"/>
  <c r="O4413" i="33"/>
  <c r="G4413" i="33"/>
  <c r="A4413" i="33"/>
  <c r="T4412" i="33"/>
  <c r="S4412" i="33"/>
  <c r="O4412" i="33"/>
  <c r="G4412" i="33"/>
  <c r="A4412" i="33"/>
  <c r="T4411" i="33"/>
  <c r="S4411" i="33"/>
  <c r="O4411" i="33"/>
  <c r="G4411" i="33"/>
  <c r="A4411" i="33"/>
  <c r="T4410" i="33"/>
  <c r="S4410" i="33"/>
  <c r="O4410" i="33"/>
  <c r="G4410" i="33"/>
  <c r="A4410" i="33"/>
  <c r="T4409" i="33"/>
  <c r="S4409" i="33"/>
  <c r="O4409" i="33"/>
  <c r="G4409" i="33"/>
  <c r="A4409" i="33"/>
  <c r="T4408" i="33"/>
  <c r="S4408" i="33"/>
  <c r="O4408" i="33"/>
  <c r="G4408" i="33"/>
  <c r="A4408" i="33"/>
  <c r="T4407" i="33"/>
  <c r="S4407" i="33"/>
  <c r="O4407" i="33"/>
  <c r="G4407" i="33"/>
  <c r="A4407" i="33"/>
  <c r="T4406" i="33"/>
  <c r="S4406" i="33"/>
  <c r="O4406" i="33"/>
  <c r="G4406" i="33"/>
  <c r="A4406" i="33"/>
  <c r="T4405" i="33"/>
  <c r="S4405" i="33"/>
  <c r="O4405" i="33"/>
  <c r="G4405" i="33"/>
  <c r="A4405" i="33"/>
  <c r="T4404" i="33"/>
  <c r="S4404" i="33"/>
  <c r="O4404" i="33"/>
  <c r="G4404" i="33"/>
  <c r="A4404" i="33"/>
  <c r="T4403" i="33"/>
  <c r="S4403" i="33"/>
  <c r="O4403" i="33"/>
  <c r="G4403" i="33"/>
  <c r="A4403" i="33"/>
  <c r="T4402" i="33"/>
  <c r="S4402" i="33"/>
  <c r="O4402" i="33"/>
  <c r="G4402" i="33"/>
  <c r="A4402" i="33"/>
  <c r="T4401" i="33"/>
  <c r="S4401" i="33"/>
  <c r="O4401" i="33"/>
  <c r="G4401" i="33"/>
  <c r="A4401" i="33"/>
  <c r="T4400" i="33"/>
  <c r="S4400" i="33"/>
  <c r="O4400" i="33"/>
  <c r="G4400" i="33"/>
  <c r="A4400" i="33"/>
  <c r="T4399" i="33"/>
  <c r="S4399" i="33"/>
  <c r="O4399" i="33"/>
  <c r="G4399" i="33"/>
  <c r="A4399" i="33"/>
  <c r="T4398" i="33"/>
  <c r="S4398" i="33"/>
  <c r="O4398" i="33"/>
  <c r="G4398" i="33"/>
  <c r="A4398" i="33"/>
  <c r="T4397" i="33"/>
  <c r="S4397" i="33"/>
  <c r="O4397" i="33"/>
  <c r="G4397" i="33"/>
  <c r="A4397" i="33"/>
  <c r="T4396" i="33"/>
  <c r="S4396" i="33"/>
  <c r="O4396" i="33"/>
  <c r="G4396" i="33"/>
  <c r="A4396" i="33"/>
  <c r="T4395" i="33"/>
  <c r="S4395" i="33"/>
  <c r="O4395" i="33"/>
  <c r="G4395" i="33"/>
  <c r="A4395" i="33"/>
  <c r="T4394" i="33"/>
  <c r="S4394" i="33"/>
  <c r="O4394" i="33"/>
  <c r="G4394" i="33"/>
  <c r="A4394" i="33"/>
  <c r="T4393" i="33"/>
  <c r="S4393" i="33"/>
  <c r="O4393" i="33"/>
  <c r="G4393" i="33"/>
  <c r="A4393" i="33"/>
  <c r="T4392" i="33"/>
  <c r="S4392" i="33"/>
  <c r="O4392" i="33"/>
  <c r="G4392" i="33"/>
  <c r="A4392" i="33"/>
  <c r="T4391" i="33"/>
  <c r="S4391" i="33"/>
  <c r="O4391" i="33"/>
  <c r="G4391" i="33"/>
  <c r="A4391" i="33"/>
  <c r="T4390" i="33"/>
  <c r="S4390" i="33"/>
  <c r="O4390" i="33"/>
  <c r="G4390" i="33"/>
  <c r="A4390" i="33"/>
  <c r="T4389" i="33"/>
  <c r="S4389" i="33"/>
  <c r="O4389" i="33"/>
  <c r="G4389" i="33"/>
  <c r="A4389" i="33"/>
  <c r="T4388" i="33"/>
  <c r="S4388" i="33"/>
  <c r="O4388" i="33"/>
  <c r="G4388" i="33"/>
  <c r="A4388" i="33"/>
  <c r="T4387" i="33"/>
  <c r="S4387" i="33"/>
  <c r="O4387" i="33"/>
  <c r="G4387" i="33"/>
  <c r="A4387" i="33"/>
  <c r="T4386" i="33"/>
  <c r="S4386" i="33"/>
  <c r="O4386" i="33"/>
  <c r="G4386" i="33"/>
  <c r="A4386" i="33"/>
  <c r="T4385" i="33"/>
  <c r="S4385" i="33"/>
  <c r="O4385" i="33"/>
  <c r="G4385" i="33"/>
  <c r="A4385" i="33"/>
  <c r="T4384" i="33"/>
  <c r="S4384" i="33"/>
  <c r="O4384" i="33"/>
  <c r="G4384" i="33"/>
  <c r="A4384" i="33"/>
  <c r="T4383" i="33"/>
  <c r="S4383" i="33"/>
  <c r="O4383" i="33"/>
  <c r="G4383" i="33"/>
  <c r="A4383" i="33"/>
  <c r="T4382" i="33"/>
  <c r="S4382" i="33"/>
  <c r="O4382" i="33"/>
  <c r="G4382" i="33"/>
  <c r="A4382" i="33"/>
  <c r="T4381" i="33"/>
  <c r="S4381" i="33"/>
  <c r="O4381" i="33"/>
  <c r="G4381" i="33"/>
  <c r="A4381" i="33"/>
  <c r="T4380" i="33"/>
  <c r="S4380" i="33"/>
  <c r="O4380" i="33"/>
  <c r="G4380" i="33"/>
  <c r="A4380" i="33"/>
  <c r="T4379" i="33"/>
  <c r="S4379" i="33"/>
  <c r="O4379" i="33"/>
  <c r="G4379" i="33"/>
  <c r="A4379" i="33"/>
  <c r="T4378" i="33"/>
  <c r="S4378" i="33"/>
  <c r="O4378" i="33"/>
  <c r="G4378" i="33"/>
  <c r="A4378" i="33"/>
  <c r="T4377" i="33"/>
  <c r="S4377" i="33"/>
  <c r="O4377" i="33"/>
  <c r="G4377" i="33"/>
  <c r="A4377" i="33"/>
  <c r="T4376" i="33"/>
  <c r="S4376" i="33"/>
  <c r="O4376" i="33"/>
  <c r="G4376" i="33"/>
  <c r="A4376" i="33"/>
  <c r="T4375" i="33"/>
  <c r="S4375" i="33"/>
  <c r="O4375" i="33"/>
  <c r="G4375" i="33"/>
  <c r="A4375" i="33"/>
  <c r="T4374" i="33"/>
  <c r="S4374" i="33"/>
  <c r="O4374" i="33"/>
  <c r="G4374" i="33"/>
  <c r="A4374" i="33"/>
  <c r="T4373" i="33"/>
  <c r="S4373" i="33"/>
  <c r="O4373" i="33"/>
  <c r="G4373" i="33"/>
  <c r="A4373" i="33"/>
  <c r="T4372" i="33"/>
  <c r="S4372" i="33"/>
  <c r="O4372" i="33"/>
  <c r="G4372" i="33"/>
  <c r="A4372" i="33"/>
  <c r="T4371" i="33"/>
  <c r="S4371" i="33"/>
  <c r="O4371" i="33"/>
  <c r="G4371" i="33"/>
  <c r="A4371" i="33"/>
  <c r="T4370" i="33"/>
  <c r="S4370" i="33"/>
  <c r="O4370" i="33"/>
  <c r="G4370" i="33"/>
  <c r="A4370" i="33"/>
  <c r="T4369" i="33"/>
  <c r="S4369" i="33"/>
  <c r="O4369" i="33"/>
  <c r="G4369" i="33"/>
  <c r="A4369" i="33"/>
  <c r="T4368" i="33"/>
  <c r="S4368" i="33"/>
  <c r="O4368" i="33"/>
  <c r="G4368" i="33"/>
  <c r="A4368" i="33"/>
  <c r="T4367" i="33"/>
  <c r="S4367" i="33"/>
  <c r="O4367" i="33"/>
  <c r="G4367" i="33"/>
  <c r="A4367" i="33"/>
  <c r="T4366" i="33"/>
  <c r="S4366" i="33"/>
  <c r="O4366" i="33"/>
  <c r="G4366" i="33"/>
  <c r="A4366" i="33"/>
  <c r="T4365" i="33"/>
  <c r="S4365" i="33"/>
  <c r="O4365" i="33"/>
  <c r="G4365" i="33"/>
  <c r="A4365" i="33"/>
  <c r="T4364" i="33"/>
  <c r="S4364" i="33"/>
  <c r="O4364" i="33"/>
  <c r="G4364" i="33"/>
  <c r="A4364" i="33"/>
  <c r="T4363" i="33"/>
  <c r="S4363" i="33"/>
  <c r="O4363" i="33"/>
  <c r="G4363" i="33"/>
  <c r="A4363" i="33"/>
  <c r="T4362" i="33"/>
  <c r="S4362" i="33"/>
  <c r="O4362" i="33"/>
  <c r="G4362" i="33"/>
  <c r="A4362" i="33"/>
  <c r="T4361" i="33"/>
  <c r="S4361" i="33"/>
  <c r="O4361" i="33"/>
  <c r="G4361" i="33"/>
  <c r="A4361" i="33"/>
  <c r="T4360" i="33"/>
  <c r="S4360" i="33"/>
  <c r="O4360" i="33"/>
  <c r="G4360" i="33"/>
  <c r="A4360" i="33"/>
  <c r="T4359" i="33"/>
  <c r="S4359" i="33"/>
  <c r="O4359" i="33"/>
  <c r="G4359" i="33"/>
  <c r="A4359" i="33"/>
  <c r="T4358" i="33"/>
  <c r="S4358" i="33"/>
  <c r="O4358" i="33"/>
  <c r="G4358" i="33"/>
  <c r="A4358" i="33"/>
  <c r="T4357" i="33"/>
  <c r="S4357" i="33"/>
  <c r="O4357" i="33"/>
  <c r="G4357" i="33"/>
  <c r="A4357" i="33"/>
  <c r="T4356" i="33"/>
  <c r="S4356" i="33"/>
  <c r="O4356" i="33"/>
  <c r="G4356" i="33"/>
  <c r="A4356" i="33"/>
  <c r="T4355" i="33"/>
  <c r="S4355" i="33"/>
  <c r="O4355" i="33"/>
  <c r="G4355" i="33"/>
  <c r="A4355" i="33"/>
  <c r="T4354" i="33"/>
  <c r="S4354" i="33"/>
  <c r="O4354" i="33"/>
  <c r="G4354" i="33"/>
  <c r="A4354" i="33"/>
  <c r="T4353" i="33"/>
  <c r="S4353" i="33"/>
  <c r="O4353" i="33"/>
  <c r="G4353" i="33"/>
  <c r="A4353" i="33"/>
  <c r="T4352" i="33"/>
  <c r="S4352" i="33"/>
  <c r="O4352" i="33"/>
  <c r="G4352" i="33"/>
  <c r="A4352" i="33"/>
  <c r="T4351" i="33"/>
  <c r="S4351" i="33"/>
  <c r="O4351" i="33"/>
  <c r="G4351" i="33"/>
  <c r="A4351" i="33"/>
  <c r="T4350" i="33"/>
  <c r="S4350" i="33"/>
  <c r="O4350" i="33"/>
  <c r="G4350" i="33"/>
  <c r="A4350" i="33"/>
  <c r="T4349" i="33"/>
  <c r="S4349" i="33"/>
  <c r="O4349" i="33"/>
  <c r="G4349" i="33"/>
  <c r="A4349" i="33"/>
  <c r="T4348" i="33"/>
  <c r="S4348" i="33"/>
  <c r="O4348" i="33"/>
  <c r="G4348" i="33"/>
  <c r="A4348" i="33"/>
  <c r="T4347" i="33"/>
  <c r="S4347" i="33"/>
  <c r="O4347" i="33"/>
  <c r="G4347" i="33"/>
  <c r="A4347" i="33"/>
  <c r="T4346" i="33"/>
  <c r="S4346" i="33"/>
  <c r="O4346" i="33"/>
  <c r="G4346" i="33"/>
  <c r="A4346" i="33"/>
  <c r="T4345" i="33"/>
  <c r="S4345" i="33"/>
  <c r="O4345" i="33"/>
  <c r="G4345" i="33"/>
  <c r="A4345" i="33"/>
  <c r="T4344" i="33"/>
  <c r="S4344" i="33"/>
  <c r="O4344" i="33"/>
  <c r="G4344" i="33"/>
  <c r="A4344" i="33"/>
  <c r="T4343" i="33"/>
  <c r="S4343" i="33"/>
  <c r="O4343" i="33"/>
  <c r="G4343" i="33"/>
  <c r="A4343" i="33"/>
  <c r="T4342" i="33"/>
  <c r="S4342" i="33"/>
  <c r="O4342" i="33"/>
  <c r="G4342" i="33"/>
  <c r="A4342" i="33"/>
  <c r="T4341" i="33"/>
  <c r="S4341" i="33"/>
  <c r="O4341" i="33"/>
  <c r="G4341" i="33"/>
  <c r="A4341" i="33"/>
  <c r="T4340" i="33"/>
  <c r="S4340" i="33"/>
  <c r="O4340" i="33"/>
  <c r="G4340" i="33"/>
  <c r="A4340" i="33"/>
  <c r="T4339" i="33"/>
  <c r="S4339" i="33"/>
  <c r="O4339" i="33"/>
  <c r="G4339" i="33"/>
  <c r="A4339" i="33"/>
  <c r="T4338" i="33"/>
  <c r="S4338" i="33"/>
  <c r="O4338" i="33"/>
  <c r="G4338" i="33"/>
  <c r="A4338" i="33"/>
  <c r="T4337" i="33"/>
  <c r="S4337" i="33"/>
  <c r="O4337" i="33"/>
  <c r="G4337" i="33"/>
  <c r="A4337" i="33"/>
  <c r="T4336" i="33"/>
  <c r="S4336" i="33"/>
  <c r="O4336" i="33"/>
  <c r="G4336" i="33"/>
  <c r="A4336" i="33"/>
  <c r="T4335" i="33"/>
  <c r="S4335" i="33"/>
  <c r="O4335" i="33"/>
  <c r="G4335" i="33"/>
  <c r="A4335" i="33"/>
  <c r="T4334" i="33"/>
  <c r="S4334" i="33"/>
  <c r="O4334" i="33"/>
  <c r="G4334" i="33"/>
  <c r="A4334" i="33"/>
  <c r="T4333" i="33"/>
  <c r="S4333" i="33"/>
  <c r="O4333" i="33"/>
  <c r="G4333" i="33"/>
  <c r="A4333" i="33"/>
  <c r="T4332" i="33"/>
  <c r="S4332" i="33"/>
  <c r="O4332" i="33"/>
  <c r="G4332" i="33"/>
  <c r="A4332" i="33"/>
  <c r="T4331" i="33"/>
  <c r="S4331" i="33"/>
  <c r="O4331" i="33"/>
  <c r="G4331" i="33"/>
  <c r="A4331" i="33"/>
  <c r="T4330" i="33"/>
  <c r="S4330" i="33"/>
  <c r="O4330" i="33"/>
  <c r="G4330" i="33"/>
  <c r="A4330" i="33"/>
  <c r="T4329" i="33"/>
  <c r="S4329" i="33"/>
  <c r="O4329" i="33"/>
  <c r="G4329" i="33"/>
  <c r="A4329" i="33"/>
  <c r="T4328" i="33"/>
  <c r="S4328" i="33"/>
  <c r="O4328" i="33"/>
  <c r="G4328" i="33"/>
  <c r="A4328" i="33"/>
  <c r="T4327" i="33"/>
  <c r="S4327" i="33"/>
  <c r="O4327" i="33"/>
  <c r="G4327" i="33"/>
  <c r="A4327" i="33"/>
  <c r="T4326" i="33"/>
  <c r="S4326" i="33"/>
  <c r="O4326" i="33"/>
  <c r="G4326" i="33"/>
  <c r="A4326" i="33"/>
  <c r="T4325" i="33"/>
  <c r="S4325" i="33"/>
  <c r="O4325" i="33"/>
  <c r="G4325" i="33"/>
  <c r="A4325" i="33"/>
  <c r="T4324" i="33"/>
  <c r="S4324" i="33"/>
  <c r="O4324" i="33"/>
  <c r="G4324" i="33"/>
  <c r="A4324" i="33"/>
  <c r="T4323" i="33"/>
  <c r="S4323" i="33"/>
  <c r="O4323" i="33"/>
  <c r="G4323" i="33"/>
  <c r="A4323" i="33"/>
  <c r="T4322" i="33"/>
  <c r="S4322" i="33"/>
  <c r="O4322" i="33"/>
  <c r="G4322" i="33"/>
  <c r="A4322" i="33"/>
  <c r="T4321" i="33"/>
  <c r="S4321" i="33"/>
  <c r="O4321" i="33"/>
  <c r="G4321" i="33"/>
  <c r="A4321" i="33"/>
  <c r="T4320" i="33"/>
  <c r="S4320" i="33"/>
  <c r="O4320" i="33"/>
  <c r="G4320" i="33"/>
  <c r="A4320" i="33"/>
  <c r="T4319" i="33"/>
  <c r="S4319" i="33"/>
  <c r="O4319" i="33"/>
  <c r="G4319" i="33"/>
  <c r="A4319" i="33"/>
  <c r="T4318" i="33"/>
  <c r="S4318" i="33"/>
  <c r="O4318" i="33"/>
  <c r="G4318" i="33"/>
  <c r="A4318" i="33"/>
  <c r="T4317" i="33"/>
  <c r="S4317" i="33"/>
  <c r="O4317" i="33"/>
  <c r="G4317" i="33"/>
  <c r="A4317" i="33"/>
  <c r="T4316" i="33"/>
  <c r="S4316" i="33"/>
  <c r="O4316" i="33"/>
  <c r="G4316" i="33"/>
  <c r="A4316" i="33"/>
  <c r="T4315" i="33"/>
  <c r="S4315" i="33"/>
  <c r="O4315" i="33"/>
  <c r="G4315" i="33"/>
  <c r="A4315" i="33"/>
  <c r="T4314" i="33"/>
  <c r="S4314" i="33"/>
  <c r="O4314" i="33"/>
  <c r="G4314" i="33"/>
  <c r="A4314" i="33"/>
  <c r="T4313" i="33"/>
  <c r="S4313" i="33"/>
  <c r="O4313" i="33"/>
  <c r="G4313" i="33"/>
  <c r="A4313" i="33"/>
  <c r="T4312" i="33"/>
  <c r="S4312" i="33"/>
  <c r="O4312" i="33"/>
  <c r="G4312" i="33"/>
  <c r="A4312" i="33"/>
  <c r="T4311" i="33"/>
  <c r="S4311" i="33"/>
  <c r="O4311" i="33"/>
  <c r="G4311" i="33"/>
  <c r="A4311" i="33"/>
  <c r="T4310" i="33"/>
  <c r="S4310" i="33"/>
  <c r="O4310" i="33"/>
  <c r="G4310" i="33"/>
  <c r="A4310" i="33"/>
  <c r="T4309" i="33"/>
  <c r="S4309" i="33"/>
  <c r="O4309" i="33"/>
  <c r="G4309" i="33"/>
  <c r="A4309" i="33"/>
  <c r="T4308" i="33"/>
  <c r="S4308" i="33"/>
  <c r="O4308" i="33"/>
  <c r="G4308" i="33"/>
  <c r="A4308" i="33"/>
  <c r="T4307" i="33"/>
  <c r="S4307" i="33"/>
  <c r="O4307" i="33"/>
  <c r="G4307" i="33"/>
  <c r="A4307" i="33"/>
  <c r="T4306" i="33"/>
  <c r="S4306" i="33"/>
  <c r="O4306" i="33"/>
  <c r="G4306" i="33"/>
  <c r="A4306" i="33"/>
  <c r="T4305" i="33"/>
  <c r="S4305" i="33"/>
  <c r="O4305" i="33"/>
  <c r="G4305" i="33"/>
  <c r="A4305" i="33"/>
  <c r="T4304" i="33"/>
  <c r="S4304" i="33"/>
  <c r="O4304" i="33"/>
  <c r="G4304" i="33"/>
  <c r="A4304" i="33"/>
  <c r="T4303" i="33"/>
  <c r="S4303" i="33"/>
  <c r="O4303" i="33"/>
  <c r="G4303" i="33"/>
  <c r="A4303" i="33"/>
  <c r="T4302" i="33"/>
  <c r="S4302" i="33"/>
  <c r="O4302" i="33"/>
  <c r="G4302" i="33"/>
  <c r="A4302" i="33"/>
  <c r="T4301" i="33"/>
  <c r="S4301" i="33"/>
  <c r="O4301" i="33"/>
  <c r="G4301" i="33"/>
  <c r="A4301" i="33"/>
  <c r="T4300" i="33"/>
  <c r="S4300" i="33"/>
  <c r="O4300" i="33"/>
  <c r="G4300" i="33"/>
  <c r="A4300" i="33"/>
  <c r="T4299" i="33"/>
  <c r="S4299" i="33"/>
  <c r="O4299" i="33"/>
  <c r="G4299" i="33"/>
  <c r="A4299" i="33"/>
  <c r="T4298" i="33"/>
  <c r="S4298" i="33"/>
  <c r="O4298" i="33"/>
  <c r="G4298" i="33"/>
  <c r="A4298" i="33"/>
  <c r="T4297" i="33"/>
  <c r="S4297" i="33"/>
  <c r="O4297" i="33"/>
  <c r="G4297" i="33"/>
  <c r="A4297" i="33"/>
  <c r="T4296" i="33"/>
  <c r="S4296" i="33"/>
  <c r="O4296" i="33"/>
  <c r="G4296" i="33"/>
  <c r="A4296" i="33"/>
  <c r="T4295" i="33"/>
  <c r="S4295" i="33"/>
  <c r="O4295" i="33"/>
  <c r="G4295" i="33"/>
  <c r="A4295" i="33"/>
  <c r="T4294" i="33"/>
  <c r="S4294" i="33"/>
  <c r="O4294" i="33"/>
  <c r="G4294" i="33"/>
  <c r="A4294" i="33"/>
  <c r="T4293" i="33"/>
  <c r="S4293" i="33"/>
  <c r="O4293" i="33"/>
  <c r="G4293" i="33"/>
  <c r="A4293" i="33"/>
  <c r="T4292" i="33"/>
  <c r="S4292" i="33"/>
  <c r="O4292" i="33"/>
  <c r="G4292" i="33"/>
  <c r="A4292" i="33"/>
  <c r="T4291" i="33"/>
  <c r="S4291" i="33"/>
  <c r="O4291" i="33"/>
  <c r="G4291" i="33"/>
  <c r="A4291" i="33"/>
  <c r="T4290" i="33"/>
  <c r="S4290" i="33"/>
  <c r="O4290" i="33"/>
  <c r="G4290" i="33"/>
  <c r="A4290" i="33"/>
  <c r="T4289" i="33"/>
  <c r="S4289" i="33"/>
  <c r="O4289" i="33"/>
  <c r="G4289" i="33"/>
  <c r="A4289" i="33"/>
  <c r="T4288" i="33"/>
  <c r="S4288" i="33"/>
  <c r="O4288" i="33"/>
  <c r="G4288" i="33"/>
  <c r="A4288" i="33"/>
  <c r="T4287" i="33"/>
  <c r="S4287" i="33"/>
  <c r="O4287" i="33"/>
  <c r="G4287" i="33"/>
  <c r="A4287" i="33"/>
  <c r="T4286" i="33"/>
  <c r="S4286" i="33"/>
  <c r="O4286" i="33"/>
  <c r="G4286" i="33"/>
  <c r="A4286" i="33"/>
  <c r="T4285" i="33"/>
  <c r="S4285" i="33"/>
  <c r="O4285" i="33"/>
  <c r="G4285" i="33"/>
  <c r="A4285" i="33"/>
  <c r="T4284" i="33"/>
  <c r="S4284" i="33"/>
  <c r="O4284" i="33"/>
  <c r="G4284" i="33"/>
  <c r="A4284" i="33"/>
  <c r="T4283" i="33"/>
  <c r="S4283" i="33"/>
  <c r="O4283" i="33"/>
  <c r="G4283" i="33"/>
  <c r="A4283" i="33"/>
  <c r="T4282" i="33"/>
  <c r="S4282" i="33"/>
  <c r="O4282" i="33"/>
  <c r="G4282" i="33"/>
  <c r="A4282" i="33"/>
  <c r="T4281" i="33"/>
  <c r="S4281" i="33"/>
  <c r="O4281" i="33"/>
  <c r="G4281" i="33"/>
  <c r="A4281" i="33"/>
  <c r="T4280" i="33"/>
  <c r="S4280" i="33"/>
  <c r="O4280" i="33"/>
  <c r="G4280" i="33"/>
  <c r="A4280" i="33"/>
  <c r="T4279" i="33"/>
  <c r="S4279" i="33"/>
  <c r="O4279" i="33"/>
  <c r="G4279" i="33"/>
  <c r="A4279" i="33"/>
  <c r="T4278" i="33"/>
  <c r="S4278" i="33"/>
  <c r="O4278" i="33"/>
  <c r="G4278" i="33"/>
  <c r="A4278" i="33"/>
  <c r="T4277" i="33"/>
  <c r="S4277" i="33"/>
  <c r="O4277" i="33"/>
  <c r="G4277" i="33"/>
  <c r="A4277" i="33"/>
  <c r="T4276" i="33"/>
  <c r="S4276" i="33"/>
  <c r="O4276" i="33"/>
  <c r="G4276" i="33"/>
  <c r="A4276" i="33"/>
  <c r="T4275" i="33"/>
  <c r="S4275" i="33"/>
  <c r="O4275" i="33"/>
  <c r="G4275" i="33"/>
  <c r="A4275" i="33"/>
  <c r="T4274" i="33"/>
  <c r="S4274" i="33"/>
  <c r="O4274" i="33"/>
  <c r="G4274" i="33"/>
  <c r="A4274" i="33"/>
  <c r="T4273" i="33"/>
  <c r="S4273" i="33"/>
  <c r="O4273" i="33"/>
  <c r="G4273" i="33"/>
  <c r="A4273" i="33"/>
  <c r="T4272" i="33"/>
  <c r="S4272" i="33"/>
  <c r="O4272" i="33"/>
  <c r="G4272" i="33"/>
  <c r="A4272" i="33"/>
  <c r="T4271" i="33"/>
  <c r="S4271" i="33"/>
  <c r="O4271" i="33"/>
  <c r="G4271" i="33"/>
  <c r="A4271" i="33"/>
  <c r="T4270" i="33"/>
  <c r="S4270" i="33"/>
  <c r="O4270" i="33"/>
  <c r="G4270" i="33"/>
  <c r="A4270" i="33"/>
  <c r="T4269" i="33"/>
  <c r="S4269" i="33"/>
  <c r="O4269" i="33"/>
  <c r="G4269" i="33"/>
  <c r="A4269" i="33"/>
  <c r="T4268" i="33"/>
  <c r="S4268" i="33"/>
  <c r="O4268" i="33"/>
  <c r="G4268" i="33"/>
  <c r="A4268" i="33"/>
  <c r="T4267" i="33"/>
  <c r="S4267" i="33"/>
  <c r="O4267" i="33"/>
  <c r="G4267" i="33"/>
  <c r="A4267" i="33"/>
  <c r="T4266" i="33"/>
  <c r="S4266" i="33"/>
  <c r="O4266" i="33"/>
  <c r="G4266" i="33"/>
  <c r="A4266" i="33"/>
  <c r="T4265" i="33"/>
  <c r="S4265" i="33"/>
  <c r="O4265" i="33"/>
  <c r="G4265" i="33"/>
  <c r="A4265" i="33"/>
  <c r="T4264" i="33"/>
  <c r="S4264" i="33"/>
  <c r="O4264" i="33"/>
  <c r="G4264" i="33"/>
  <c r="A4264" i="33"/>
  <c r="T4263" i="33"/>
  <c r="S4263" i="33"/>
  <c r="O4263" i="33"/>
  <c r="G4263" i="33"/>
  <c r="A4263" i="33"/>
  <c r="T4262" i="33"/>
  <c r="S4262" i="33"/>
  <c r="O4262" i="33"/>
  <c r="G4262" i="33"/>
  <c r="A4262" i="33"/>
  <c r="T4261" i="33"/>
  <c r="S4261" i="33"/>
  <c r="O4261" i="33"/>
  <c r="G4261" i="33"/>
  <c r="A4261" i="33"/>
  <c r="T4260" i="33"/>
  <c r="S4260" i="33"/>
  <c r="O4260" i="33"/>
  <c r="G4260" i="33"/>
  <c r="A4260" i="33"/>
  <c r="T4259" i="33"/>
  <c r="S4259" i="33"/>
  <c r="O4259" i="33"/>
  <c r="G4259" i="33"/>
  <c r="A4259" i="33"/>
  <c r="T4258" i="33"/>
  <c r="S4258" i="33"/>
  <c r="O4258" i="33"/>
  <c r="G4258" i="33"/>
  <c r="A4258" i="33"/>
  <c r="T4257" i="33"/>
  <c r="S4257" i="33"/>
  <c r="O4257" i="33"/>
  <c r="G4257" i="33"/>
  <c r="A4257" i="33"/>
  <c r="T4256" i="33"/>
  <c r="S4256" i="33"/>
  <c r="O4256" i="33"/>
  <c r="G4256" i="33"/>
  <c r="A4256" i="33"/>
  <c r="T4255" i="33"/>
  <c r="S4255" i="33"/>
  <c r="O4255" i="33"/>
  <c r="G4255" i="33"/>
  <c r="A4255" i="33"/>
  <c r="T4254" i="33"/>
  <c r="S4254" i="33"/>
  <c r="O4254" i="33"/>
  <c r="G4254" i="33"/>
  <c r="A4254" i="33"/>
  <c r="T4253" i="33"/>
  <c r="S4253" i="33"/>
  <c r="O4253" i="33"/>
  <c r="G4253" i="33"/>
  <c r="A4253" i="33"/>
  <c r="T4252" i="33"/>
  <c r="S4252" i="33"/>
  <c r="O4252" i="33"/>
  <c r="G4252" i="33"/>
  <c r="A4252" i="33"/>
  <c r="T4251" i="33"/>
  <c r="S4251" i="33"/>
  <c r="O4251" i="33"/>
  <c r="G4251" i="33"/>
  <c r="A4251" i="33"/>
  <c r="T4250" i="33"/>
  <c r="S4250" i="33"/>
  <c r="O4250" i="33"/>
  <c r="G4250" i="33"/>
  <c r="A4250" i="33"/>
  <c r="T4249" i="33"/>
  <c r="S4249" i="33"/>
  <c r="O4249" i="33"/>
  <c r="G4249" i="33"/>
  <c r="A4249" i="33"/>
  <c r="T4248" i="33"/>
  <c r="S4248" i="33"/>
  <c r="O4248" i="33"/>
  <c r="G4248" i="33"/>
  <c r="A4248" i="33"/>
  <c r="T4247" i="33"/>
  <c r="S4247" i="33"/>
  <c r="O4247" i="33"/>
  <c r="G4247" i="33"/>
  <c r="A4247" i="33"/>
  <c r="T4246" i="33"/>
  <c r="S4246" i="33"/>
  <c r="O4246" i="33"/>
  <c r="G4246" i="33"/>
  <c r="A4246" i="33"/>
  <c r="T4245" i="33"/>
  <c r="S4245" i="33"/>
  <c r="O4245" i="33"/>
  <c r="G4245" i="33"/>
  <c r="A4245" i="33"/>
  <c r="T4244" i="33"/>
  <c r="S4244" i="33"/>
  <c r="O4244" i="33"/>
  <c r="G4244" i="33"/>
  <c r="A4244" i="33"/>
  <c r="T4243" i="33"/>
  <c r="S4243" i="33"/>
  <c r="O4243" i="33"/>
  <c r="G4243" i="33"/>
  <c r="A4243" i="33"/>
  <c r="T4242" i="33"/>
  <c r="S4242" i="33"/>
  <c r="O4242" i="33"/>
  <c r="G4242" i="33"/>
  <c r="A4242" i="33"/>
  <c r="T4241" i="33"/>
  <c r="S4241" i="33"/>
  <c r="O4241" i="33"/>
  <c r="G4241" i="33"/>
  <c r="A4241" i="33"/>
  <c r="T4240" i="33"/>
  <c r="S4240" i="33"/>
  <c r="O4240" i="33"/>
  <c r="G4240" i="33"/>
  <c r="A4240" i="33"/>
  <c r="T4239" i="33"/>
  <c r="S4239" i="33"/>
  <c r="O4239" i="33"/>
  <c r="G4239" i="33"/>
  <c r="A4239" i="33"/>
  <c r="T4238" i="33"/>
  <c r="S4238" i="33"/>
  <c r="O4238" i="33"/>
  <c r="G4238" i="33"/>
  <c r="A4238" i="33"/>
  <c r="T4237" i="33"/>
  <c r="S4237" i="33"/>
  <c r="O4237" i="33"/>
  <c r="G4237" i="33"/>
  <c r="A4237" i="33"/>
  <c r="T4236" i="33"/>
  <c r="S4236" i="33"/>
  <c r="O4236" i="33"/>
  <c r="G4236" i="33"/>
  <c r="A4236" i="33"/>
  <c r="T4235" i="33"/>
  <c r="S4235" i="33"/>
  <c r="O4235" i="33"/>
  <c r="G4235" i="33"/>
  <c r="A4235" i="33"/>
  <c r="T4234" i="33"/>
  <c r="S4234" i="33"/>
  <c r="O4234" i="33"/>
  <c r="G4234" i="33"/>
  <c r="A4234" i="33"/>
  <c r="T4233" i="33"/>
  <c r="S4233" i="33"/>
  <c r="O4233" i="33"/>
  <c r="G4233" i="33"/>
  <c r="A4233" i="33"/>
  <c r="T4232" i="33"/>
  <c r="S4232" i="33"/>
  <c r="O4232" i="33"/>
  <c r="G4232" i="33"/>
  <c r="A4232" i="33"/>
  <c r="T4231" i="33"/>
  <c r="S4231" i="33"/>
  <c r="O4231" i="33"/>
  <c r="G4231" i="33"/>
  <c r="A4231" i="33"/>
  <c r="T4230" i="33"/>
  <c r="S4230" i="33"/>
  <c r="O4230" i="33"/>
  <c r="G4230" i="33"/>
  <c r="A4230" i="33"/>
  <c r="T4229" i="33"/>
  <c r="S4229" i="33"/>
  <c r="O4229" i="33"/>
  <c r="G4229" i="33"/>
  <c r="A4229" i="33"/>
  <c r="T4228" i="33"/>
  <c r="S4228" i="33"/>
  <c r="O4228" i="33"/>
  <c r="G4228" i="33"/>
  <c r="A4228" i="33"/>
  <c r="T4227" i="33"/>
  <c r="S4227" i="33"/>
  <c r="O4227" i="33"/>
  <c r="G4227" i="33"/>
  <c r="A4227" i="33"/>
  <c r="T4226" i="33"/>
  <c r="S4226" i="33"/>
  <c r="O4226" i="33"/>
  <c r="G4226" i="33"/>
  <c r="A4226" i="33"/>
  <c r="T4225" i="33"/>
  <c r="S4225" i="33"/>
  <c r="O4225" i="33"/>
  <c r="G4225" i="33"/>
  <c r="A4225" i="33"/>
  <c r="T4224" i="33"/>
  <c r="S4224" i="33"/>
  <c r="O4224" i="33"/>
  <c r="G4224" i="33"/>
  <c r="A4224" i="33"/>
  <c r="T4223" i="33"/>
  <c r="S4223" i="33"/>
  <c r="O4223" i="33"/>
  <c r="G4223" i="33"/>
  <c r="A4223" i="33"/>
  <c r="T4222" i="33"/>
  <c r="S4222" i="33"/>
  <c r="O4222" i="33"/>
  <c r="G4222" i="33"/>
  <c r="A4222" i="33"/>
  <c r="T4221" i="33"/>
  <c r="S4221" i="33"/>
  <c r="O4221" i="33"/>
  <c r="G4221" i="33"/>
  <c r="A4221" i="33"/>
  <c r="T4220" i="33"/>
  <c r="S4220" i="33"/>
  <c r="O4220" i="33"/>
  <c r="G4220" i="33"/>
  <c r="A4220" i="33"/>
  <c r="T4219" i="33"/>
  <c r="S4219" i="33"/>
  <c r="O4219" i="33"/>
  <c r="G4219" i="33"/>
  <c r="A4219" i="33"/>
  <c r="T4218" i="33"/>
  <c r="S4218" i="33"/>
  <c r="O4218" i="33"/>
  <c r="G4218" i="33"/>
  <c r="A4218" i="33"/>
  <c r="T4217" i="33"/>
  <c r="S4217" i="33"/>
  <c r="O4217" i="33"/>
  <c r="G4217" i="33"/>
  <c r="A4217" i="33"/>
  <c r="T4216" i="33"/>
  <c r="S4216" i="33"/>
  <c r="O4216" i="33"/>
  <c r="G4216" i="33"/>
  <c r="A4216" i="33"/>
  <c r="T4215" i="33"/>
  <c r="S4215" i="33"/>
  <c r="O4215" i="33"/>
  <c r="G4215" i="33"/>
  <c r="A4215" i="33"/>
  <c r="T4214" i="33"/>
  <c r="S4214" i="33"/>
  <c r="O4214" i="33"/>
  <c r="G4214" i="33"/>
  <c r="A4214" i="33"/>
  <c r="T4213" i="33"/>
  <c r="S4213" i="33"/>
  <c r="O4213" i="33"/>
  <c r="G4213" i="33"/>
  <c r="A4213" i="33"/>
  <c r="T4212" i="33"/>
  <c r="S4212" i="33"/>
  <c r="O4212" i="33"/>
  <c r="G4212" i="33"/>
  <c r="A4212" i="33"/>
  <c r="T4211" i="33"/>
  <c r="S4211" i="33"/>
  <c r="O4211" i="33"/>
  <c r="G4211" i="33"/>
  <c r="A4211" i="33"/>
  <c r="T4210" i="33"/>
  <c r="S4210" i="33"/>
  <c r="O4210" i="33"/>
  <c r="G4210" i="33"/>
  <c r="A4210" i="33"/>
  <c r="T4209" i="33"/>
  <c r="S4209" i="33"/>
  <c r="O4209" i="33"/>
  <c r="G4209" i="33"/>
  <c r="A4209" i="33"/>
  <c r="T4208" i="33"/>
  <c r="S4208" i="33"/>
  <c r="O4208" i="33"/>
  <c r="G4208" i="33"/>
  <c r="A4208" i="33"/>
  <c r="T4207" i="33"/>
  <c r="S4207" i="33"/>
  <c r="O4207" i="33"/>
  <c r="G4207" i="33"/>
  <c r="A4207" i="33"/>
  <c r="T4206" i="33"/>
  <c r="S4206" i="33"/>
  <c r="O4206" i="33"/>
  <c r="G4206" i="33"/>
  <c r="A4206" i="33"/>
  <c r="T4205" i="33"/>
  <c r="S4205" i="33"/>
  <c r="O4205" i="33"/>
  <c r="G4205" i="33"/>
  <c r="A4205" i="33"/>
  <c r="T4204" i="33"/>
  <c r="S4204" i="33"/>
  <c r="O4204" i="33"/>
  <c r="G4204" i="33"/>
  <c r="A4204" i="33"/>
  <c r="T4203" i="33"/>
  <c r="S4203" i="33"/>
  <c r="O4203" i="33"/>
  <c r="G4203" i="33"/>
  <c r="A4203" i="33"/>
  <c r="T4202" i="33"/>
  <c r="S4202" i="33"/>
  <c r="O4202" i="33"/>
  <c r="G4202" i="33"/>
  <c r="A4202" i="33"/>
  <c r="T4201" i="33"/>
  <c r="S4201" i="33"/>
  <c r="O4201" i="33"/>
  <c r="G4201" i="33"/>
  <c r="A4201" i="33"/>
  <c r="T4200" i="33"/>
  <c r="S4200" i="33"/>
  <c r="O4200" i="33"/>
  <c r="G4200" i="33"/>
  <c r="A4200" i="33"/>
  <c r="T4199" i="33"/>
  <c r="S4199" i="33"/>
  <c r="O4199" i="33"/>
  <c r="G4199" i="33"/>
  <c r="A4199" i="33"/>
  <c r="T4198" i="33"/>
  <c r="S4198" i="33"/>
  <c r="O4198" i="33"/>
  <c r="G4198" i="33"/>
  <c r="A4198" i="33"/>
  <c r="T4197" i="33"/>
  <c r="S4197" i="33"/>
  <c r="O4197" i="33"/>
  <c r="G4197" i="33"/>
  <c r="A4197" i="33"/>
  <c r="T4196" i="33"/>
  <c r="S4196" i="33"/>
  <c r="O4196" i="33"/>
  <c r="G4196" i="33"/>
  <c r="A4196" i="33"/>
  <c r="T4195" i="33"/>
  <c r="S4195" i="33"/>
  <c r="O4195" i="33"/>
  <c r="G4195" i="33"/>
  <c r="A4195" i="33"/>
  <c r="T4194" i="33"/>
  <c r="S4194" i="33"/>
  <c r="O4194" i="33"/>
  <c r="G4194" i="33"/>
  <c r="A4194" i="33"/>
  <c r="T4193" i="33"/>
  <c r="S4193" i="33"/>
  <c r="O4193" i="33"/>
  <c r="G4193" i="33"/>
  <c r="A4193" i="33"/>
  <c r="T4192" i="33"/>
  <c r="S4192" i="33"/>
  <c r="O4192" i="33"/>
  <c r="G4192" i="33"/>
  <c r="A4192" i="33"/>
  <c r="T4191" i="33"/>
  <c r="S4191" i="33"/>
  <c r="O4191" i="33"/>
  <c r="G4191" i="33"/>
  <c r="A4191" i="33"/>
  <c r="T4190" i="33"/>
  <c r="S4190" i="33"/>
  <c r="O4190" i="33"/>
  <c r="G4190" i="33"/>
  <c r="A4190" i="33"/>
  <c r="T4189" i="33"/>
  <c r="S4189" i="33"/>
  <c r="O4189" i="33"/>
  <c r="G4189" i="33"/>
  <c r="A4189" i="33"/>
  <c r="T4188" i="33"/>
  <c r="S4188" i="33"/>
  <c r="O4188" i="33"/>
  <c r="G4188" i="33"/>
  <c r="A4188" i="33"/>
  <c r="T4187" i="33"/>
  <c r="S4187" i="33"/>
  <c r="O4187" i="33"/>
  <c r="G4187" i="33"/>
  <c r="A4187" i="33"/>
  <c r="T4186" i="33"/>
  <c r="S4186" i="33"/>
  <c r="O4186" i="33"/>
  <c r="G4186" i="33"/>
  <c r="A4186" i="33"/>
  <c r="T4185" i="33"/>
  <c r="S4185" i="33"/>
  <c r="O4185" i="33"/>
  <c r="G4185" i="33"/>
  <c r="A4185" i="33"/>
  <c r="T4184" i="33"/>
  <c r="S4184" i="33"/>
  <c r="O4184" i="33"/>
  <c r="G4184" i="33"/>
  <c r="A4184" i="33"/>
  <c r="T4183" i="33"/>
  <c r="S4183" i="33"/>
  <c r="O4183" i="33"/>
  <c r="G4183" i="33"/>
  <c r="A4183" i="33"/>
  <c r="T4182" i="33"/>
  <c r="S4182" i="33"/>
  <c r="O4182" i="33"/>
  <c r="G4182" i="33"/>
  <c r="A4182" i="33"/>
  <c r="T4181" i="33"/>
  <c r="S4181" i="33"/>
  <c r="O4181" i="33"/>
  <c r="G4181" i="33"/>
  <c r="A4181" i="33"/>
  <c r="T4180" i="33"/>
  <c r="S4180" i="33"/>
  <c r="O4180" i="33"/>
  <c r="G4180" i="33"/>
  <c r="A4180" i="33"/>
  <c r="T4179" i="33"/>
  <c r="S4179" i="33"/>
  <c r="O4179" i="33"/>
  <c r="G4179" i="33"/>
  <c r="A4179" i="33"/>
  <c r="T4178" i="33"/>
  <c r="S4178" i="33"/>
  <c r="O4178" i="33"/>
  <c r="G4178" i="33"/>
  <c r="A4178" i="33"/>
  <c r="T4177" i="33"/>
  <c r="S4177" i="33"/>
  <c r="O4177" i="33"/>
  <c r="G4177" i="33"/>
  <c r="A4177" i="33"/>
  <c r="T4176" i="33"/>
  <c r="S4176" i="33"/>
  <c r="O4176" i="33"/>
  <c r="G4176" i="33"/>
  <c r="A4176" i="33"/>
  <c r="T4175" i="33"/>
  <c r="S4175" i="33"/>
  <c r="O4175" i="33"/>
  <c r="G4175" i="33"/>
  <c r="A4175" i="33"/>
  <c r="T4174" i="33"/>
  <c r="S4174" i="33"/>
  <c r="O4174" i="33"/>
  <c r="G4174" i="33"/>
  <c r="A4174" i="33"/>
  <c r="T4173" i="33"/>
  <c r="S4173" i="33"/>
  <c r="O4173" i="33"/>
  <c r="G4173" i="33"/>
  <c r="A4173" i="33"/>
  <c r="T4172" i="33"/>
  <c r="S4172" i="33"/>
  <c r="O4172" i="33"/>
  <c r="G4172" i="33"/>
  <c r="A4172" i="33"/>
  <c r="T4171" i="33"/>
  <c r="S4171" i="33"/>
  <c r="O4171" i="33"/>
  <c r="G4171" i="33"/>
  <c r="A4171" i="33"/>
  <c r="T4170" i="33"/>
  <c r="S4170" i="33"/>
  <c r="O4170" i="33"/>
  <c r="G4170" i="33"/>
  <c r="A4170" i="33"/>
  <c r="T4169" i="33"/>
  <c r="S4169" i="33"/>
  <c r="O4169" i="33"/>
  <c r="G4169" i="33"/>
  <c r="A4169" i="33"/>
  <c r="T4168" i="33"/>
  <c r="S4168" i="33"/>
  <c r="O4168" i="33"/>
  <c r="G4168" i="33"/>
  <c r="A4168" i="33"/>
  <c r="T4167" i="33"/>
  <c r="S4167" i="33"/>
  <c r="O4167" i="33"/>
  <c r="G4167" i="33"/>
  <c r="A4167" i="33"/>
  <c r="T4166" i="33"/>
  <c r="S4166" i="33"/>
  <c r="O4166" i="33"/>
  <c r="G4166" i="33"/>
  <c r="A4166" i="33"/>
  <c r="T4165" i="33"/>
  <c r="S4165" i="33"/>
  <c r="O4165" i="33"/>
  <c r="G4165" i="33"/>
  <c r="A4165" i="33"/>
  <c r="T4164" i="33"/>
  <c r="S4164" i="33"/>
  <c r="O4164" i="33"/>
  <c r="G4164" i="33"/>
  <c r="A4164" i="33"/>
  <c r="T4163" i="33"/>
  <c r="S4163" i="33"/>
  <c r="O4163" i="33"/>
  <c r="G4163" i="33"/>
  <c r="A4163" i="33"/>
  <c r="T4162" i="33"/>
  <c r="S4162" i="33"/>
  <c r="O4162" i="33"/>
  <c r="G4162" i="33"/>
  <c r="A4162" i="33"/>
  <c r="T4161" i="33"/>
  <c r="S4161" i="33"/>
  <c r="O4161" i="33"/>
  <c r="G4161" i="33"/>
  <c r="A4161" i="33"/>
  <c r="T4160" i="33"/>
  <c r="S4160" i="33"/>
  <c r="O4160" i="33"/>
  <c r="G4160" i="33"/>
  <c r="A4160" i="33"/>
  <c r="T4159" i="33"/>
  <c r="S4159" i="33"/>
  <c r="O4159" i="33"/>
  <c r="G4159" i="33"/>
  <c r="A4159" i="33"/>
  <c r="T4158" i="33"/>
  <c r="S4158" i="33"/>
  <c r="O4158" i="33"/>
  <c r="G4158" i="33"/>
  <c r="A4158" i="33"/>
  <c r="T4157" i="33"/>
  <c r="S4157" i="33"/>
  <c r="O4157" i="33"/>
  <c r="G4157" i="33"/>
  <c r="A4157" i="33"/>
  <c r="T4156" i="33"/>
  <c r="S4156" i="33"/>
  <c r="O4156" i="33"/>
  <c r="G4156" i="33"/>
  <c r="A4156" i="33"/>
  <c r="T4155" i="33"/>
  <c r="S4155" i="33"/>
  <c r="O4155" i="33"/>
  <c r="G4155" i="33"/>
  <c r="A4155" i="33"/>
  <c r="T4154" i="33"/>
  <c r="S4154" i="33"/>
  <c r="O4154" i="33"/>
  <c r="G4154" i="33"/>
  <c r="A4154" i="33"/>
  <c r="T4153" i="33"/>
  <c r="S4153" i="33"/>
  <c r="O4153" i="33"/>
  <c r="G4153" i="33"/>
  <c r="A4153" i="33"/>
  <c r="T4152" i="33"/>
  <c r="S4152" i="33"/>
  <c r="O4152" i="33"/>
  <c r="G4152" i="33"/>
  <c r="A4152" i="33"/>
  <c r="T4151" i="33"/>
  <c r="S4151" i="33"/>
  <c r="O4151" i="33"/>
  <c r="G4151" i="33"/>
  <c r="A4151" i="33"/>
  <c r="T4150" i="33"/>
  <c r="S4150" i="33"/>
  <c r="O4150" i="33"/>
  <c r="G4150" i="33"/>
  <c r="A4150" i="33"/>
  <c r="T4149" i="33"/>
  <c r="S4149" i="33"/>
  <c r="O4149" i="33"/>
  <c r="G4149" i="33"/>
  <c r="A4149" i="33"/>
  <c r="T4148" i="33"/>
  <c r="S4148" i="33"/>
  <c r="O4148" i="33"/>
  <c r="G4148" i="33"/>
  <c r="A4148" i="33"/>
  <c r="T4147" i="33"/>
  <c r="S4147" i="33"/>
  <c r="O4147" i="33"/>
  <c r="G4147" i="33"/>
  <c r="A4147" i="33"/>
  <c r="T4146" i="33"/>
  <c r="S4146" i="33"/>
  <c r="O4146" i="33"/>
  <c r="G4146" i="33"/>
  <c r="A4146" i="33"/>
  <c r="T4145" i="33"/>
  <c r="S4145" i="33"/>
  <c r="O4145" i="33"/>
  <c r="G4145" i="33"/>
  <c r="A4145" i="33"/>
  <c r="T4144" i="33"/>
  <c r="S4144" i="33"/>
  <c r="O4144" i="33"/>
  <c r="G4144" i="33"/>
  <c r="A4144" i="33"/>
  <c r="T4143" i="33"/>
  <c r="S4143" i="33"/>
  <c r="O4143" i="33"/>
  <c r="G4143" i="33"/>
  <c r="A4143" i="33"/>
  <c r="T4142" i="33"/>
  <c r="S4142" i="33"/>
  <c r="O4142" i="33"/>
  <c r="G4142" i="33"/>
  <c r="A4142" i="33"/>
  <c r="T4141" i="33"/>
  <c r="S4141" i="33"/>
  <c r="O4141" i="33"/>
  <c r="G4141" i="33"/>
  <c r="A4141" i="33"/>
  <c r="T4140" i="33"/>
  <c r="S4140" i="33"/>
  <c r="O4140" i="33"/>
  <c r="G4140" i="33"/>
  <c r="A4140" i="33"/>
  <c r="T4139" i="33"/>
  <c r="S4139" i="33"/>
  <c r="O4139" i="33"/>
  <c r="G4139" i="33"/>
  <c r="A4139" i="33"/>
  <c r="T4138" i="33"/>
  <c r="S4138" i="33"/>
  <c r="O4138" i="33"/>
  <c r="G4138" i="33"/>
  <c r="A4138" i="33"/>
  <c r="T4137" i="33"/>
  <c r="S4137" i="33"/>
  <c r="O4137" i="33"/>
  <c r="G4137" i="33"/>
  <c r="A4137" i="33"/>
  <c r="T4136" i="33"/>
  <c r="S4136" i="33"/>
  <c r="O4136" i="33"/>
  <c r="G4136" i="33"/>
  <c r="A4136" i="33"/>
  <c r="T4135" i="33"/>
  <c r="S4135" i="33"/>
  <c r="O4135" i="33"/>
  <c r="G4135" i="33"/>
  <c r="A4135" i="33"/>
  <c r="T4134" i="33"/>
  <c r="S4134" i="33"/>
  <c r="O4134" i="33"/>
  <c r="G4134" i="33"/>
  <c r="A4134" i="33"/>
  <c r="T4133" i="33"/>
  <c r="S4133" i="33"/>
  <c r="O4133" i="33"/>
  <c r="G4133" i="33"/>
  <c r="A4133" i="33"/>
  <c r="T4132" i="33"/>
  <c r="S4132" i="33"/>
  <c r="O4132" i="33"/>
  <c r="G4132" i="33"/>
  <c r="A4132" i="33"/>
  <c r="T4131" i="33"/>
  <c r="S4131" i="33"/>
  <c r="O4131" i="33"/>
  <c r="G4131" i="33"/>
  <c r="A4131" i="33"/>
  <c r="T4130" i="33"/>
  <c r="S4130" i="33"/>
  <c r="O4130" i="33"/>
  <c r="G4130" i="33"/>
  <c r="A4130" i="33"/>
  <c r="T4129" i="33"/>
  <c r="S4129" i="33"/>
  <c r="O4129" i="33"/>
  <c r="G4129" i="33"/>
  <c r="A4129" i="33"/>
  <c r="T4128" i="33"/>
  <c r="S4128" i="33"/>
  <c r="O4128" i="33"/>
  <c r="G4128" i="33"/>
  <c r="A4128" i="33"/>
  <c r="T4127" i="33"/>
  <c r="S4127" i="33"/>
  <c r="O4127" i="33"/>
  <c r="G4127" i="33"/>
  <c r="A4127" i="33"/>
  <c r="T4126" i="33"/>
  <c r="S4126" i="33"/>
  <c r="O4126" i="33"/>
  <c r="G4126" i="33"/>
  <c r="A4126" i="33"/>
  <c r="T4125" i="33"/>
  <c r="S4125" i="33"/>
  <c r="O4125" i="33"/>
  <c r="G4125" i="33"/>
  <c r="A4125" i="33"/>
  <c r="T4124" i="33"/>
  <c r="S4124" i="33"/>
  <c r="O4124" i="33"/>
  <c r="G4124" i="33"/>
  <c r="A4124" i="33"/>
  <c r="T4123" i="33"/>
  <c r="S4123" i="33"/>
  <c r="O4123" i="33"/>
  <c r="G4123" i="33"/>
  <c r="A4123" i="33"/>
  <c r="T4122" i="33"/>
  <c r="S4122" i="33"/>
  <c r="O4122" i="33"/>
  <c r="G4122" i="33"/>
  <c r="A4122" i="33"/>
  <c r="T4121" i="33"/>
  <c r="S4121" i="33"/>
  <c r="O4121" i="33"/>
  <c r="G4121" i="33"/>
  <c r="A4121" i="33"/>
  <c r="T4120" i="33"/>
  <c r="S4120" i="33"/>
  <c r="O4120" i="33"/>
  <c r="G4120" i="33"/>
  <c r="A4120" i="33"/>
  <c r="T4119" i="33"/>
  <c r="S4119" i="33"/>
  <c r="O4119" i="33"/>
  <c r="G4119" i="33"/>
  <c r="A4119" i="33"/>
  <c r="T4118" i="33"/>
  <c r="S4118" i="33"/>
  <c r="O4118" i="33"/>
  <c r="G4118" i="33"/>
  <c r="A4118" i="33"/>
  <c r="T4117" i="33"/>
  <c r="S4117" i="33"/>
  <c r="O4117" i="33"/>
  <c r="G4117" i="33"/>
  <c r="A4117" i="33"/>
  <c r="T4116" i="33"/>
  <c r="S4116" i="33"/>
  <c r="O4116" i="33"/>
  <c r="G4116" i="33"/>
  <c r="A4116" i="33"/>
  <c r="T4115" i="33"/>
  <c r="S4115" i="33"/>
  <c r="O4115" i="33"/>
  <c r="G4115" i="33"/>
  <c r="A4115" i="33"/>
  <c r="T4114" i="33"/>
  <c r="S4114" i="33"/>
  <c r="O4114" i="33"/>
  <c r="G4114" i="33"/>
  <c r="A4114" i="33"/>
  <c r="T4113" i="33"/>
  <c r="S4113" i="33"/>
  <c r="O4113" i="33"/>
  <c r="G4113" i="33"/>
  <c r="A4113" i="33"/>
  <c r="T4112" i="33"/>
  <c r="S4112" i="33"/>
  <c r="O4112" i="33"/>
  <c r="G4112" i="33"/>
  <c r="A4112" i="33"/>
  <c r="T4111" i="33"/>
  <c r="S4111" i="33"/>
  <c r="O4111" i="33"/>
  <c r="G4111" i="33"/>
  <c r="A4111" i="33"/>
  <c r="T4110" i="33"/>
  <c r="S4110" i="33"/>
  <c r="O4110" i="33"/>
  <c r="G4110" i="33"/>
  <c r="A4110" i="33"/>
  <c r="T4109" i="33"/>
  <c r="S4109" i="33"/>
  <c r="O4109" i="33"/>
  <c r="G4109" i="33"/>
  <c r="A4109" i="33"/>
  <c r="T4108" i="33"/>
  <c r="S4108" i="33"/>
  <c r="O4108" i="33"/>
  <c r="G4108" i="33"/>
  <c r="A4108" i="33"/>
  <c r="T4107" i="33"/>
  <c r="S4107" i="33"/>
  <c r="O4107" i="33"/>
  <c r="G4107" i="33"/>
  <c r="A4107" i="33"/>
  <c r="T4106" i="33"/>
  <c r="S4106" i="33"/>
  <c r="O4106" i="33"/>
  <c r="G4106" i="33"/>
  <c r="A4106" i="33"/>
  <c r="T4105" i="33"/>
  <c r="S4105" i="33"/>
  <c r="O4105" i="33"/>
  <c r="G4105" i="33"/>
  <c r="A4105" i="33"/>
  <c r="T4104" i="33"/>
  <c r="S4104" i="33"/>
  <c r="O4104" i="33"/>
  <c r="G4104" i="33"/>
  <c r="A4104" i="33"/>
  <c r="T4103" i="33"/>
  <c r="S4103" i="33"/>
  <c r="O4103" i="33"/>
  <c r="G4103" i="33"/>
  <c r="A4103" i="33"/>
  <c r="T4102" i="33"/>
  <c r="S4102" i="33"/>
  <c r="O4102" i="33"/>
  <c r="G4102" i="33"/>
  <c r="A4102" i="33"/>
  <c r="T4101" i="33"/>
  <c r="S4101" i="33"/>
  <c r="O4101" i="33"/>
  <c r="G4101" i="33"/>
  <c r="A4101" i="33"/>
  <c r="T4100" i="33"/>
  <c r="S4100" i="33"/>
  <c r="O4100" i="33"/>
  <c r="G4100" i="33"/>
  <c r="A4100" i="33"/>
  <c r="T4099" i="33"/>
  <c r="S4099" i="33"/>
  <c r="O4099" i="33"/>
  <c r="G4099" i="33"/>
  <c r="A4099" i="33"/>
  <c r="T4098" i="33"/>
  <c r="S4098" i="33"/>
  <c r="O4098" i="33"/>
  <c r="G4098" i="33"/>
  <c r="A4098" i="33"/>
  <c r="T4097" i="33"/>
  <c r="S4097" i="33"/>
  <c r="O4097" i="33"/>
  <c r="G4097" i="33"/>
  <c r="A4097" i="33"/>
  <c r="T4096" i="33"/>
  <c r="S4096" i="33"/>
  <c r="O4096" i="33"/>
  <c r="G4096" i="33"/>
  <c r="A4096" i="33"/>
  <c r="T4095" i="33"/>
  <c r="S4095" i="33"/>
  <c r="O4095" i="33"/>
  <c r="G4095" i="33"/>
  <c r="A4095" i="33"/>
  <c r="T4094" i="33"/>
  <c r="S4094" i="33"/>
  <c r="O4094" i="33"/>
  <c r="G4094" i="33"/>
  <c r="A4094" i="33"/>
  <c r="T4093" i="33"/>
  <c r="S4093" i="33"/>
  <c r="O4093" i="33"/>
  <c r="G4093" i="33"/>
  <c r="A4093" i="33"/>
  <c r="T4092" i="33"/>
  <c r="S4092" i="33"/>
  <c r="O4092" i="33"/>
  <c r="G4092" i="33"/>
  <c r="A4092" i="33"/>
  <c r="T4091" i="33"/>
  <c r="S4091" i="33"/>
  <c r="O4091" i="33"/>
  <c r="G4091" i="33"/>
  <c r="A4091" i="33"/>
  <c r="T4090" i="33"/>
  <c r="S4090" i="33"/>
  <c r="O4090" i="33"/>
  <c r="G4090" i="33"/>
  <c r="A4090" i="33"/>
  <c r="T4089" i="33"/>
  <c r="S4089" i="33"/>
  <c r="O4089" i="33"/>
  <c r="G4089" i="33"/>
  <c r="A4089" i="33"/>
  <c r="T4088" i="33"/>
  <c r="S4088" i="33"/>
  <c r="O4088" i="33"/>
  <c r="G4088" i="33"/>
  <c r="A4088" i="33"/>
  <c r="T4087" i="33"/>
  <c r="S4087" i="33"/>
  <c r="O4087" i="33"/>
  <c r="G4087" i="33"/>
  <c r="A4087" i="33"/>
  <c r="T4086" i="33"/>
  <c r="S4086" i="33"/>
  <c r="O4086" i="33"/>
  <c r="G4086" i="33"/>
  <c r="A4086" i="33"/>
  <c r="T4085" i="33"/>
  <c r="S4085" i="33"/>
  <c r="O4085" i="33"/>
  <c r="G4085" i="33"/>
  <c r="A4085" i="33"/>
  <c r="T4084" i="33"/>
  <c r="S4084" i="33"/>
  <c r="O4084" i="33"/>
  <c r="G4084" i="33"/>
  <c r="A4084" i="33"/>
  <c r="T4083" i="33"/>
  <c r="S4083" i="33"/>
  <c r="O4083" i="33"/>
  <c r="G4083" i="33"/>
  <c r="A4083" i="33"/>
  <c r="T4082" i="33"/>
  <c r="S4082" i="33"/>
  <c r="O4082" i="33"/>
  <c r="G4082" i="33"/>
  <c r="A4082" i="33"/>
  <c r="T4081" i="33"/>
  <c r="S4081" i="33"/>
  <c r="O4081" i="33"/>
  <c r="G4081" i="33"/>
  <c r="A4081" i="33"/>
  <c r="T4080" i="33"/>
  <c r="S4080" i="33"/>
  <c r="O4080" i="33"/>
  <c r="G4080" i="33"/>
  <c r="A4080" i="33"/>
  <c r="T4079" i="33"/>
  <c r="S4079" i="33"/>
  <c r="O4079" i="33"/>
  <c r="G4079" i="33"/>
  <c r="A4079" i="33"/>
  <c r="T4078" i="33"/>
  <c r="S4078" i="33"/>
  <c r="O4078" i="33"/>
  <c r="G4078" i="33"/>
  <c r="A4078" i="33"/>
  <c r="T4077" i="33"/>
  <c r="S4077" i="33"/>
  <c r="O4077" i="33"/>
  <c r="G4077" i="33"/>
  <c r="A4077" i="33"/>
  <c r="T4076" i="33"/>
  <c r="S4076" i="33"/>
  <c r="O4076" i="33"/>
  <c r="G4076" i="33"/>
  <c r="A4076" i="33"/>
  <c r="T4075" i="33"/>
  <c r="S4075" i="33"/>
  <c r="O4075" i="33"/>
  <c r="G4075" i="33"/>
  <c r="A4075" i="33"/>
  <c r="T4074" i="33"/>
  <c r="S4074" i="33"/>
  <c r="O4074" i="33"/>
  <c r="G4074" i="33"/>
  <c r="A4074" i="33"/>
  <c r="T4073" i="33"/>
  <c r="S4073" i="33"/>
  <c r="O4073" i="33"/>
  <c r="G4073" i="33"/>
  <c r="A4073" i="33"/>
  <c r="T4072" i="33"/>
  <c r="S4072" i="33"/>
  <c r="O4072" i="33"/>
  <c r="G4072" i="33"/>
  <c r="A4072" i="33"/>
  <c r="T4071" i="33"/>
  <c r="S4071" i="33"/>
  <c r="O4071" i="33"/>
  <c r="G4071" i="33"/>
  <c r="A4071" i="33"/>
  <c r="T4070" i="33"/>
  <c r="S4070" i="33"/>
  <c r="O4070" i="33"/>
  <c r="G4070" i="33"/>
  <c r="A4070" i="33"/>
  <c r="T4069" i="33"/>
  <c r="S4069" i="33"/>
  <c r="O4069" i="33"/>
  <c r="G4069" i="33"/>
  <c r="A4069" i="33"/>
  <c r="T4068" i="33"/>
  <c r="S4068" i="33"/>
  <c r="O4068" i="33"/>
  <c r="G4068" i="33"/>
  <c r="A4068" i="33"/>
  <c r="T4067" i="33"/>
  <c r="S4067" i="33"/>
  <c r="O4067" i="33"/>
  <c r="G4067" i="33"/>
  <c r="A4067" i="33"/>
  <c r="T4066" i="33"/>
  <c r="S4066" i="33"/>
  <c r="O4066" i="33"/>
  <c r="G4066" i="33"/>
  <c r="A4066" i="33"/>
  <c r="T4065" i="33"/>
  <c r="S4065" i="33"/>
  <c r="O4065" i="33"/>
  <c r="G4065" i="33"/>
  <c r="A4065" i="33"/>
  <c r="T4064" i="33"/>
  <c r="S4064" i="33"/>
  <c r="O4064" i="33"/>
  <c r="G4064" i="33"/>
  <c r="A4064" i="33"/>
  <c r="T4063" i="33"/>
  <c r="S4063" i="33"/>
  <c r="O4063" i="33"/>
  <c r="G4063" i="33"/>
  <c r="A4063" i="33"/>
  <c r="T4062" i="33"/>
  <c r="S4062" i="33"/>
  <c r="O4062" i="33"/>
  <c r="G4062" i="33"/>
  <c r="A4062" i="33"/>
  <c r="T4061" i="33"/>
  <c r="S4061" i="33"/>
  <c r="O4061" i="33"/>
  <c r="G4061" i="33"/>
  <c r="A4061" i="33"/>
  <c r="T4060" i="33"/>
  <c r="S4060" i="33"/>
  <c r="O4060" i="33"/>
  <c r="G4060" i="33"/>
  <c r="A4060" i="33"/>
  <c r="T4059" i="33"/>
  <c r="S4059" i="33"/>
  <c r="O4059" i="33"/>
  <c r="G4059" i="33"/>
  <c r="A4059" i="33"/>
  <c r="T4058" i="33"/>
  <c r="S4058" i="33"/>
  <c r="O4058" i="33"/>
  <c r="G4058" i="33"/>
  <c r="A4058" i="33"/>
  <c r="T4057" i="33"/>
  <c r="S4057" i="33"/>
  <c r="O4057" i="33"/>
  <c r="G4057" i="33"/>
  <c r="A4057" i="33"/>
  <c r="T4056" i="33"/>
  <c r="S4056" i="33"/>
  <c r="O4056" i="33"/>
  <c r="G4056" i="33"/>
  <c r="A4056" i="33"/>
  <c r="T4055" i="33"/>
  <c r="S4055" i="33"/>
  <c r="O4055" i="33"/>
  <c r="G4055" i="33"/>
  <c r="A4055" i="33"/>
  <c r="T4054" i="33"/>
  <c r="S4054" i="33"/>
  <c r="O4054" i="33"/>
  <c r="G4054" i="33"/>
  <c r="A4054" i="33"/>
  <c r="T4053" i="33"/>
  <c r="S4053" i="33"/>
  <c r="O4053" i="33"/>
  <c r="G4053" i="33"/>
  <c r="A4053" i="33"/>
  <c r="T4052" i="33"/>
  <c r="S4052" i="33"/>
  <c r="O4052" i="33"/>
  <c r="G4052" i="33"/>
  <c r="A4052" i="33"/>
  <c r="T4051" i="33"/>
  <c r="S4051" i="33"/>
  <c r="O4051" i="33"/>
  <c r="G4051" i="33"/>
  <c r="A4051" i="33"/>
  <c r="T4050" i="33"/>
  <c r="S4050" i="33"/>
  <c r="O4050" i="33"/>
  <c r="G4050" i="33"/>
  <c r="A4050" i="33"/>
  <c r="T4049" i="33"/>
  <c r="S4049" i="33"/>
  <c r="O4049" i="33"/>
  <c r="G4049" i="33"/>
  <c r="A4049" i="33"/>
  <c r="T4048" i="33"/>
  <c r="S4048" i="33"/>
  <c r="O4048" i="33"/>
  <c r="G4048" i="33"/>
  <c r="A4048" i="33"/>
  <c r="T4047" i="33"/>
  <c r="S4047" i="33"/>
  <c r="O4047" i="33"/>
  <c r="G4047" i="33"/>
  <c r="A4047" i="33"/>
  <c r="T4046" i="33"/>
  <c r="S4046" i="33"/>
  <c r="O4046" i="33"/>
  <c r="G4046" i="33"/>
  <c r="A4046" i="33"/>
  <c r="T4045" i="33"/>
  <c r="S4045" i="33"/>
  <c r="O4045" i="33"/>
  <c r="G4045" i="33"/>
  <c r="A4045" i="33"/>
  <c r="T4044" i="33"/>
  <c r="S4044" i="33"/>
  <c r="O4044" i="33"/>
  <c r="G4044" i="33"/>
  <c r="A4044" i="33"/>
  <c r="T4043" i="33"/>
  <c r="S4043" i="33"/>
  <c r="O4043" i="33"/>
  <c r="G4043" i="33"/>
  <c r="A4043" i="33"/>
  <c r="T4042" i="33"/>
  <c r="S4042" i="33"/>
  <c r="O4042" i="33"/>
  <c r="G4042" i="33"/>
  <c r="A4042" i="33"/>
  <c r="T4041" i="33"/>
  <c r="S4041" i="33"/>
  <c r="O4041" i="33"/>
  <c r="G4041" i="33"/>
  <c r="A4041" i="33"/>
  <c r="T4040" i="33"/>
  <c r="S4040" i="33"/>
  <c r="O4040" i="33"/>
  <c r="G4040" i="33"/>
  <c r="A4040" i="33"/>
  <c r="T4039" i="33"/>
  <c r="S4039" i="33"/>
  <c r="O4039" i="33"/>
  <c r="G4039" i="33"/>
  <c r="A4039" i="33"/>
  <c r="T4038" i="33"/>
  <c r="S4038" i="33"/>
  <c r="O4038" i="33"/>
  <c r="G4038" i="33"/>
  <c r="A4038" i="33"/>
  <c r="T4037" i="33"/>
  <c r="S4037" i="33"/>
  <c r="O4037" i="33"/>
  <c r="G4037" i="33"/>
  <c r="A4037" i="33"/>
  <c r="T4036" i="33"/>
  <c r="S4036" i="33"/>
  <c r="O4036" i="33"/>
  <c r="G4036" i="33"/>
  <c r="A4036" i="33"/>
  <c r="T4035" i="33"/>
  <c r="S4035" i="33"/>
  <c r="O4035" i="33"/>
  <c r="G4035" i="33"/>
  <c r="A4035" i="33"/>
  <c r="T4034" i="33"/>
  <c r="S4034" i="33"/>
  <c r="O4034" i="33"/>
  <c r="G4034" i="33"/>
  <c r="A4034" i="33"/>
  <c r="T4033" i="33"/>
  <c r="S4033" i="33"/>
  <c r="O4033" i="33"/>
  <c r="G4033" i="33"/>
  <c r="A4033" i="33"/>
  <c r="T4032" i="33"/>
  <c r="S4032" i="33"/>
  <c r="O4032" i="33"/>
  <c r="G4032" i="33"/>
  <c r="A4032" i="33"/>
  <c r="T4031" i="33"/>
  <c r="S4031" i="33"/>
  <c r="O4031" i="33"/>
  <c r="G4031" i="33"/>
  <c r="A4031" i="33"/>
  <c r="T4030" i="33"/>
  <c r="S4030" i="33"/>
  <c r="O4030" i="33"/>
  <c r="G4030" i="33"/>
  <c r="A4030" i="33"/>
  <c r="T4029" i="33"/>
  <c r="S4029" i="33"/>
  <c r="O4029" i="33"/>
  <c r="G4029" i="33"/>
  <c r="A4029" i="33"/>
  <c r="T4028" i="33"/>
  <c r="S4028" i="33"/>
  <c r="O4028" i="33"/>
  <c r="G4028" i="33"/>
  <c r="A4028" i="33"/>
  <c r="T4027" i="33"/>
  <c r="S4027" i="33"/>
  <c r="O4027" i="33"/>
  <c r="G4027" i="33"/>
  <c r="A4027" i="33"/>
  <c r="T4026" i="33"/>
  <c r="S4026" i="33"/>
  <c r="O4026" i="33"/>
  <c r="G4026" i="33"/>
  <c r="A4026" i="33"/>
  <c r="T4025" i="33"/>
  <c r="S4025" i="33"/>
  <c r="O4025" i="33"/>
  <c r="G4025" i="33"/>
  <c r="A4025" i="33"/>
  <c r="T4024" i="33"/>
  <c r="S4024" i="33"/>
  <c r="O4024" i="33"/>
  <c r="G4024" i="33"/>
  <c r="A4024" i="33"/>
  <c r="T4023" i="33"/>
  <c r="S4023" i="33"/>
  <c r="O4023" i="33"/>
  <c r="G4023" i="33"/>
  <c r="A4023" i="33"/>
  <c r="T4022" i="33"/>
  <c r="S4022" i="33"/>
  <c r="O4022" i="33"/>
  <c r="G4022" i="33"/>
  <c r="A4022" i="33"/>
  <c r="T4021" i="33"/>
  <c r="S4021" i="33"/>
  <c r="O4021" i="33"/>
  <c r="G4021" i="33"/>
  <c r="A4021" i="33"/>
  <c r="T4020" i="33"/>
  <c r="S4020" i="33"/>
  <c r="O4020" i="33"/>
  <c r="G4020" i="33"/>
  <c r="A4020" i="33"/>
  <c r="T4019" i="33"/>
  <c r="S4019" i="33"/>
  <c r="O4019" i="33"/>
  <c r="G4019" i="33"/>
  <c r="A4019" i="33"/>
  <c r="T4018" i="33"/>
  <c r="S4018" i="33"/>
  <c r="O4018" i="33"/>
  <c r="G4018" i="33"/>
  <c r="A4018" i="33"/>
  <c r="T4017" i="33"/>
  <c r="S4017" i="33"/>
  <c r="O4017" i="33"/>
  <c r="G4017" i="33"/>
  <c r="A4017" i="33"/>
  <c r="T4016" i="33"/>
  <c r="S4016" i="33"/>
  <c r="O4016" i="33"/>
  <c r="G4016" i="33"/>
  <c r="A4016" i="33"/>
  <c r="T4015" i="33"/>
  <c r="S4015" i="33"/>
  <c r="O4015" i="33"/>
  <c r="G4015" i="33"/>
  <c r="A4015" i="33"/>
  <c r="T4014" i="33"/>
  <c r="S4014" i="33"/>
  <c r="O4014" i="33"/>
  <c r="G4014" i="33"/>
  <c r="A4014" i="33"/>
  <c r="T4013" i="33"/>
  <c r="S4013" i="33"/>
  <c r="O4013" i="33"/>
  <c r="G4013" i="33"/>
  <c r="A4013" i="33"/>
  <c r="T4012" i="33"/>
  <c r="S4012" i="33"/>
  <c r="O4012" i="33"/>
  <c r="G4012" i="33"/>
  <c r="A4012" i="33"/>
  <c r="T4011" i="33"/>
  <c r="S4011" i="33"/>
  <c r="O4011" i="33"/>
  <c r="G4011" i="33"/>
  <c r="A4011" i="33"/>
  <c r="T4010" i="33"/>
  <c r="S4010" i="33"/>
  <c r="O4010" i="33"/>
  <c r="G4010" i="33"/>
  <c r="A4010" i="33"/>
  <c r="T4009" i="33"/>
  <c r="S4009" i="33"/>
  <c r="O4009" i="33"/>
  <c r="G4009" i="33"/>
  <c r="A4009" i="33"/>
  <c r="T4008" i="33"/>
  <c r="S4008" i="33"/>
  <c r="O4008" i="33"/>
  <c r="G4008" i="33"/>
  <c r="A4008" i="33"/>
  <c r="T4007" i="33"/>
  <c r="S4007" i="33"/>
  <c r="O4007" i="33"/>
  <c r="G4007" i="33"/>
  <c r="A4007" i="33"/>
  <c r="T4006" i="33"/>
  <c r="S4006" i="33"/>
  <c r="O4006" i="33"/>
  <c r="G4006" i="33"/>
  <c r="A4006" i="33"/>
  <c r="T4005" i="33"/>
  <c r="S4005" i="33"/>
  <c r="O4005" i="33"/>
  <c r="G4005" i="33"/>
  <c r="A4005" i="33"/>
  <c r="T4004" i="33"/>
  <c r="S4004" i="33"/>
  <c r="O4004" i="33"/>
  <c r="G4004" i="33"/>
  <c r="A4004" i="33"/>
  <c r="T4003" i="33"/>
  <c r="S4003" i="33"/>
  <c r="O4003" i="33"/>
  <c r="G4003" i="33"/>
  <c r="A4003" i="33"/>
  <c r="T4002" i="33"/>
  <c r="S4002" i="33"/>
  <c r="O4002" i="33"/>
  <c r="G4002" i="33"/>
  <c r="A4002" i="33"/>
  <c r="T4001" i="33"/>
  <c r="S4001" i="33"/>
  <c r="O4001" i="33"/>
  <c r="G4001" i="33"/>
  <c r="A4001" i="33"/>
  <c r="T4000" i="33"/>
  <c r="S4000" i="33"/>
  <c r="O4000" i="33"/>
  <c r="G4000" i="33"/>
  <c r="A4000" i="33"/>
  <c r="T3999" i="33"/>
  <c r="S3999" i="33"/>
  <c r="O3999" i="33"/>
  <c r="G3999" i="33"/>
  <c r="A3999" i="33"/>
  <c r="T3998" i="33"/>
  <c r="S3998" i="33"/>
  <c r="O3998" i="33"/>
  <c r="G3998" i="33"/>
  <c r="A3998" i="33"/>
  <c r="T3997" i="33"/>
  <c r="S3997" i="33"/>
  <c r="O3997" i="33"/>
  <c r="G3997" i="33"/>
  <c r="A3997" i="33"/>
  <c r="T3996" i="33"/>
  <c r="S3996" i="33"/>
  <c r="O3996" i="33"/>
  <c r="G3996" i="33"/>
  <c r="A3996" i="33"/>
  <c r="T3995" i="33"/>
  <c r="S3995" i="33"/>
  <c r="O3995" i="33"/>
  <c r="G3995" i="33"/>
  <c r="A3995" i="33"/>
  <c r="T3994" i="33"/>
  <c r="S3994" i="33"/>
  <c r="O3994" i="33"/>
  <c r="G3994" i="33"/>
  <c r="A3994" i="33"/>
  <c r="T3993" i="33"/>
  <c r="S3993" i="33"/>
  <c r="O3993" i="33"/>
  <c r="G3993" i="33"/>
  <c r="A3993" i="33"/>
  <c r="T3992" i="33"/>
  <c r="S3992" i="33"/>
  <c r="O3992" i="33"/>
  <c r="G3992" i="33"/>
  <c r="A3992" i="33"/>
  <c r="T3991" i="33"/>
  <c r="S3991" i="33"/>
  <c r="O3991" i="33"/>
  <c r="G3991" i="33"/>
  <c r="A3991" i="33"/>
  <c r="T3990" i="33"/>
  <c r="S3990" i="33"/>
  <c r="O3990" i="33"/>
  <c r="G3990" i="33"/>
  <c r="A3990" i="33"/>
  <c r="T3989" i="33"/>
  <c r="S3989" i="33"/>
  <c r="O3989" i="33"/>
  <c r="G3989" i="33"/>
  <c r="A3989" i="33"/>
  <c r="T3988" i="33"/>
  <c r="S3988" i="33"/>
  <c r="O3988" i="33"/>
  <c r="G3988" i="33"/>
  <c r="A3988" i="33"/>
  <c r="T3987" i="33"/>
  <c r="S3987" i="33"/>
  <c r="O3987" i="33"/>
  <c r="G3987" i="33"/>
  <c r="A3987" i="33"/>
  <c r="T3986" i="33"/>
  <c r="S3986" i="33"/>
  <c r="O3986" i="33"/>
  <c r="G3986" i="33"/>
  <c r="A3986" i="33"/>
  <c r="T3985" i="33"/>
  <c r="S3985" i="33"/>
  <c r="O3985" i="33"/>
  <c r="G3985" i="33"/>
  <c r="A3985" i="33"/>
  <c r="T3984" i="33"/>
  <c r="S3984" i="33"/>
  <c r="O3984" i="33"/>
  <c r="G3984" i="33"/>
  <c r="A3984" i="33"/>
  <c r="T3983" i="33"/>
  <c r="S3983" i="33"/>
  <c r="O3983" i="33"/>
  <c r="G3983" i="33"/>
  <c r="A3983" i="33"/>
  <c r="T3982" i="33"/>
  <c r="S3982" i="33"/>
  <c r="O3982" i="33"/>
  <c r="G3982" i="33"/>
  <c r="A3982" i="33"/>
  <c r="T3981" i="33"/>
  <c r="S3981" i="33"/>
  <c r="O3981" i="33"/>
  <c r="G3981" i="33"/>
  <c r="A3981" i="33"/>
  <c r="T3980" i="33"/>
  <c r="S3980" i="33"/>
  <c r="O3980" i="33"/>
  <c r="G3980" i="33"/>
  <c r="A3980" i="33"/>
  <c r="T3979" i="33"/>
  <c r="S3979" i="33"/>
  <c r="O3979" i="33"/>
  <c r="G3979" i="33"/>
  <c r="A3979" i="33"/>
  <c r="T3978" i="33"/>
  <c r="S3978" i="33"/>
  <c r="O3978" i="33"/>
  <c r="G3978" i="33"/>
  <c r="A3978" i="33"/>
  <c r="T3977" i="33"/>
  <c r="S3977" i="33"/>
  <c r="O3977" i="33"/>
  <c r="G3977" i="33"/>
  <c r="A3977" i="33"/>
  <c r="T3976" i="33"/>
  <c r="S3976" i="33"/>
  <c r="O3976" i="33"/>
  <c r="G3976" i="33"/>
  <c r="A3976" i="33"/>
  <c r="T3975" i="33"/>
  <c r="S3975" i="33"/>
  <c r="O3975" i="33"/>
  <c r="G3975" i="33"/>
  <c r="A3975" i="33"/>
  <c r="T3974" i="33"/>
  <c r="S3974" i="33"/>
  <c r="O3974" i="33"/>
  <c r="G3974" i="33"/>
  <c r="A3974" i="33"/>
  <c r="T3973" i="33"/>
  <c r="S3973" i="33"/>
  <c r="O3973" i="33"/>
  <c r="G3973" i="33"/>
  <c r="A3973" i="33"/>
  <c r="T3972" i="33"/>
  <c r="S3972" i="33"/>
  <c r="O3972" i="33"/>
  <c r="G3972" i="33"/>
  <c r="A3972" i="33"/>
  <c r="T3971" i="33"/>
  <c r="S3971" i="33"/>
  <c r="O3971" i="33"/>
  <c r="G3971" i="33"/>
  <c r="A3971" i="33"/>
  <c r="T3970" i="33"/>
  <c r="S3970" i="33"/>
  <c r="O3970" i="33"/>
  <c r="G3970" i="33"/>
  <c r="A3970" i="33"/>
  <c r="T3969" i="33"/>
  <c r="S3969" i="33"/>
  <c r="O3969" i="33"/>
  <c r="G3969" i="33"/>
  <c r="A3969" i="33"/>
  <c r="T3968" i="33"/>
  <c r="S3968" i="33"/>
  <c r="O3968" i="33"/>
  <c r="G3968" i="33"/>
  <c r="A3968" i="33"/>
  <c r="T3967" i="33"/>
  <c r="S3967" i="33"/>
  <c r="O3967" i="33"/>
  <c r="G3967" i="33"/>
  <c r="A3967" i="33"/>
  <c r="T3966" i="33"/>
  <c r="S3966" i="33"/>
  <c r="O3966" i="33"/>
  <c r="G3966" i="33"/>
  <c r="A3966" i="33"/>
  <c r="T3965" i="33"/>
  <c r="S3965" i="33"/>
  <c r="O3965" i="33"/>
  <c r="G3965" i="33"/>
  <c r="A3965" i="33"/>
  <c r="T3964" i="33"/>
  <c r="S3964" i="33"/>
  <c r="O3964" i="33"/>
  <c r="G3964" i="33"/>
  <c r="A3964" i="33"/>
  <c r="T3963" i="33"/>
  <c r="S3963" i="33"/>
  <c r="O3963" i="33"/>
  <c r="G3963" i="33"/>
  <c r="A3963" i="33"/>
  <c r="T3962" i="33"/>
  <c r="S3962" i="33"/>
  <c r="O3962" i="33"/>
  <c r="G3962" i="33"/>
  <c r="A3962" i="33"/>
  <c r="T3961" i="33"/>
  <c r="S3961" i="33"/>
  <c r="O3961" i="33"/>
  <c r="G3961" i="33"/>
  <c r="A3961" i="33"/>
  <c r="T3960" i="33"/>
  <c r="S3960" i="33"/>
  <c r="O3960" i="33"/>
  <c r="G3960" i="33"/>
  <c r="A3960" i="33"/>
  <c r="T3959" i="33"/>
  <c r="S3959" i="33"/>
  <c r="O3959" i="33"/>
  <c r="G3959" i="33"/>
  <c r="A3959" i="33"/>
  <c r="T3958" i="33"/>
  <c r="S3958" i="33"/>
  <c r="O3958" i="33"/>
  <c r="G3958" i="33"/>
  <c r="A3958" i="33"/>
  <c r="T3957" i="33"/>
  <c r="S3957" i="33"/>
  <c r="O3957" i="33"/>
  <c r="G3957" i="33"/>
  <c r="A3957" i="33"/>
  <c r="T3956" i="33"/>
  <c r="S3956" i="33"/>
  <c r="O3956" i="33"/>
  <c r="G3956" i="33"/>
  <c r="A3956" i="33"/>
  <c r="T3955" i="33"/>
  <c r="S3955" i="33"/>
  <c r="O3955" i="33"/>
  <c r="G3955" i="33"/>
  <c r="A3955" i="33"/>
  <c r="T3954" i="33"/>
  <c r="S3954" i="33"/>
  <c r="O3954" i="33"/>
  <c r="G3954" i="33"/>
  <c r="A3954" i="33"/>
  <c r="T3953" i="33"/>
  <c r="S3953" i="33"/>
  <c r="O3953" i="33"/>
  <c r="G3953" i="33"/>
  <c r="A3953" i="33"/>
  <c r="T3952" i="33"/>
  <c r="S3952" i="33"/>
  <c r="O3952" i="33"/>
  <c r="G3952" i="33"/>
  <c r="A3952" i="33"/>
  <c r="T3951" i="33"/>
  <c r="S3951" i="33"/>
  <c r="O3951" i="33"/>
  <c r="G3951" i="33"/>
  <c r="A3951" i="33"/>
  <c r="T3950" i="33"/>
  <c r="S3950" i="33"/>
  <c r="O3950" i="33"/>
  <c r="G3950" i="33"/>
  <c r="A3950" i="33"/>
  <c r="T3949" i="33"/>
  <c r="S3949" i="33"/>
  <c r="O3949" i="33"/>
  <c r="G3949" i="33"/>
  <c r="A3949" i="33"/>
  <c r="T3948" i="33"/>
  <c r="S3948" i="33"/>
  <c r="O3948" i="33"/>
  <c r="G3948" i="33"/>
  <c r="A3948" i="33"/>
  <c r="T3947" i="33"/>
  <c r="S3947" i="33"/>
  <c r="O3947" i="33"/>
  <c r="G3947" i="33"/>
  <c r="A3947" i="33"/>
  <c r="T3946" i="33"/>
  <c r="S3946" i="33"/>
  <c r="O3946" i="33"/>
  <c r="G3946" i="33"/>
  <c r="A3946" i="33"/>
  <c r="T3945" i="33"/>
  <c r="S3945" i="33"/>
  <c r="O3945" i="33"/>
  <c r="G3945" i="33"/>
  <c r="A3945" i="33"/>
  <c r="T3944" i="33"/>
  <c r="S3944" i="33"/>
  <c r="O3944" i="33"/>
  <c r="G3944" i="33"/>
  <c r="A3944" i="33"/>
  <c r="T3943" i="33"/>
  <c r="S3943" i="33"/>
  <c r="O3943" i="33"/>
  <c r="G3943" i="33"/>
  <c r="A3943" i="33"/>
  <c r="T3942" i="33"/>
  <c r="S3942" i="33"/>
  <c r="O3942" i="33"/>
  <c r="G3942" i="33"/>
  <c r="A3942" i="33"/>
  <c r="T3941" i="33"/>
  <c r="S3941" i="33"/>
  <c r="O3941" i="33"/>
  <c r="G3941" i="33"/>
  <c r="A3941" i="33"/>
  <c r="T3940" i="33"/>
  <c r="S3940" i="33"/>
  <c r="O3940" i="33"/>
  <c r="G3940" i="33"/>
  <c r="A3940" i="33"/>
  <c r="T3939" i="33"/>
  <c r="S3939" i="33"/>
  <c r="O3939" i="33"/>
  <c r="G3939" i="33"/>
  <c r="A3939" i="33"/>
  <c r="T3938" i="33"/>
  <c r="S3938" i="33"/>
  <c r="O3938" i="33"/>
  <c r="G3938" i="33"/>
  <c r="A3938" i="33"/>
  <c r="T3937" i="33"/>
  <c r="S3937" i="33"/>
  <c r="O3937" i="33"/>
  <c r="G3937" i="33"/>
  <c r="A3937" i="33"/>
  <c r="T3936" i="33"/>
  <c r="S3936" i="33"/>
  <c r="O3936" i="33"/>
  <c r="G3936" i="33"/>
  <c r="A3936" i="33"/>
  <c r="T3935" i="33"/>
  <c r="S3935" i="33"/>
  <c r="O3935" i="33"/>
  <c r="G3935" i="33"/>
  <c r="A3935" i="33"/>
  <c r="T3934" i="33"/>
  <c r="S3934" i="33"/>
  <c r="O3934" i="33"/>
  <c r="G3934" i="33"/>
  <c r="A3934" i="33"/>
  <c r="T3933" i="33"/>
  <c r="S3933" i="33"/>
  <c r="O3933" i="33"/>
  <c r="G3933" i="33"/>
  <c r="A3933" i="33"/>
  <c r="T3932" i="33"/>
  <c r="S3932" i="33"/>
  <c r="O3932" i="33"/>
  <c r="G3932" i="33"/>
  <c r="A3932" i="33"/>
  <c r="T3931" i="33"/>
  <c r="S3931" i="33"/>
  <c r="O3931" i="33"/>
  <c r="G3931" i="33"/>
  <c r="A3931" i="33"/>
  <c r="T3930" i="33"/>
  <c r="S3930" i="33"/>
  <c r="O3930" i="33"/>
  <c r="G3930" i="33"/>
  <c r="A3930" i="33"/>
  <c r="T3929" i="33"/>
  <c r="S3929" i="33"/>
  <c r="O3929" i="33"/>
  <c r="G3929" i="33"/>
  <c r="A3929" i="33"/>
  <c r="T3928" i="33"/>
  <c r="S3928" i="33"/>
  <c r="O3928" i="33"/>
  <c r="G3928" i="33"/>
  <c r="A3928" i="33"/>
  <c r="T3927" i="33"/>
  <c r="S3927" i="33"/>
  <c r="O3927" i="33"/>
  <c r="G3927" i="33"/>
  <c r="A3927" i="33"/>
  <c r="T3926" i="33"/>
  <c r="S3926" i="33"/>
  <c r="O3926" i="33"/>
  <c r="G3926" i="33"/>
  <c r="A3926" i="33"/>
  <c r="T3925" i="33"/>
  <c r="S3925" i="33"/>
  <c r="O3925" i="33"/>
  <c r="G3925" i="33"/>
  <c r="A3925" i="33"/>
  <c r="T3924" i="33"/>
  <c r="S3924" i="33"/>
  <c r="O3924" i="33"/>
  <c r="G3924" i="33"/>
  <c r="A3924" i="33"/>
  <c r="T3923" i="33"/>
  <c r="S3923" i="33"/>
  <c r="O3923" i="33"/>
  <c r="G3923" i="33"/>
  <c r="A3923" i="33"/>
  <c r="T3922" i="33"/>
  <c r="S3922" i="33"/>
  <c r="O3922" i="33"/>
  <c r="G3922" i="33"/>
  <c r="A3922" i="33"/>
  <c r="T3921" i="33"/>
  <c r="S3921" i="33"/>
  <c r="O3921" i="33"/>
  <c r="G3921" i="33"/>
  <c r="A3921" i="33"/>
  <c r="T3920" i="33"/>
  <c r="S3920" i="33"/>
  <c r="O3920" i="33"/>
  <c r="G3920" i="33"/>
  <c r="A3920" i="33"/>
  <c r="T3919" i="33"/>
  <c r="S3919" i="33"/>
  <c r="O3919" i="33"/>
  <c r="G3919" i="33"/>
  <c r="A3919" i="33"/>
  <c r="T3918" i="33"/>
  <c r="S3918" i="33"/>
  <c r="O3918" i="33"/>
  <c r="G3918" i="33"/>
  <c r="A3918" i="33"/>
  <c r="T3917" i="33"/>
  <c r="S3917" i="33"/>
  <c r="O3917" i="33"/>
  <c r="G3917" i="33"/>
  <c r="A3917" i="33"/>
  <c r="T3916" i="33"/>
  <c r="S3916" i="33"/>
  <c r="O3916" i="33"/>
  <c r="G3916" i="33"/>
  <c r="A3916" i="33"/>
  <c r="T3915" i="33"/>
  <c r="S3915" i="33"/>
  <c r="O3915" i="33"/>
  <c r="G3915" i="33"/>
  <c r="A3915" i="33"/>
  <c r="T3914" i="33"/>
  <c r="S3914" i="33"/>
  <c r="O3914" i="33"/>
  <c r="G3914" i="33"/>
  <c r="A3914" i="33"/>
  <c r="T3913" i="33"/>
  <c r="S3913" i="33"/>
  <c r="O3913" i="33"/>
  <c r="G3913" i="33"/>
  <c r="A3913" i="33"/>
  <c r="T3912" i="33"/>
  <c r="S3912" i="33"/>
  <c r="O3912" i="33"/>
  <c r="G3912" i="33"/>
  <c r="A3912" i="33"/>
  <c r="T3911" i="33"/>
  <c r="S3911" i="33"/>
  <c r="O3911" i="33"/>
  <c r="G3911" i="33"/>
  <c r="A3911" i="33"/>
  <c r="T3910" i="33"/>
  <c r="S3910" i="33"/>
  <c r="O3910" i="33"/>
  <c r="G3910" i="33"/>
  <c r="A3910" i="33"/>
  <c r="T3909" i="33"/>
  <c r="S3909" i="33"/>
  <c r="O3909" i="33"/>
  <c r="G3909" i="33"/>
  <c r="A3909" i="33"/>
  <c r="T3908" i="33"/>
  <c r="S3908" i="33"/>
  <c r="O3908" i="33"/>
  <c r="G3908" i="33"/>
  <c r="A3908" i="33"/>
  <c r="T3907" i="33"/>
  <c r="S3907" i="33"/>
  <c r="O3907" i="33"/>
  <c r="G3907" i="33"/>
  <c r="A3907" i="33"/>
  <c r="T3906" i="33"/>
  <c r="S3906" i="33"/>
  <c r="O3906" i="33"/>
  <c r="G3906" i="33"/>
  <c r="A3906" i="33"/>
  <c r="T3905" i="33"/>
  <c r="S3905" i="33"/>
  <c r="O3905" i="33"/>
  <c r="G3905" i="33"/>
  <c r="A3905" i="33"/>
  <c r="T3904" i="33"/>
  <c r="S3904" i="33"/>
  <c r="O3904" i="33"/>
  <c r="G3904" i="33"/>
  <c r="A3904" i="33"/>
  <c r="T3903" i="33"/>
  <c r="S3903" i="33"/>
  <c r="O3903" i="33"/>
  <c r="G3903" i="33"/>
  <c r="A3903" i="33"/>
  <c r="T3902" i="33"/>
  <c r="S3902" i="33"/>
  <c r="O3902" i="33"/>
  <c r="G3902" i="33"/>
  <c r="A3902" i="33"/>
  <c r="T3901" i="33"/>
  <c r="S3901" i="33"/>
  <c r="O3901" i="33"/>
  <c r="G3901" i="33"/>
  <c r="A3901" i="33"/>
  <c r="T3900" i="33"/>
  <c r="S3900" i="33"/>
  <c r="O3900" i="33"/>
  <c r="G3900" i="33"/>
  <c r="A3900" i="33"/>
  <c r="T3899" i="33"/>
  <c r="S3899" i="33"/>
  <c r="O3899" i="33"/>
  <c r="G3899" i="33"/>
  <c r="A3899" i="33"/>
  <c r="T3898" i="33"/>
  <c r="S3898" i="33"/>
  <c r="O3898" i="33"/>
  <c r="G3898" i="33"/>
  <c r="A3898" i="33"/>
  <c r="T3897" i="33"/>
  <c r="S3897" i="33"/>
  <c r="O3897" i="33"/>
  <c r="G3897" i="33"/>
  <c r="A3897" i="33"/>
  <c r="T3896" i="33"/>
  <c r="S3896" i="33"/>
  <c r="O3896" i="33"/>
  <c r="G3896" i="33"/>
  <c r="A3896" i="33"/>
  <c r="T3895" i="33"/>
  <c r="S3895" i="33"/>
  <c r="O3895" i="33"/>
  <c r="G3895" i="33"/>
  <c r="A3895" i="33"/>
  <c r="T3894" i="33"/>
  <c r="S3894" i="33"/>
  <c r="O3894" i="33"/>
  <c r="G3894" i="33"/>
  <c r="A3894" i="33"/>
  <c r="T3893" i="33"/>
  <c r="S3893" i="33"/>
  <c r="O3893" i="33"/>
  <c r="G3893" i="33"/>
  <c r="A3893" i="33"/>
  <c r="T3892" i="33"/>
  <c r="S3892" i="33"/>
  <c r="O3892" i="33"/>
  <c r="G3892" i="33"/>
  <c r="A3892" i="33"/>
  <c r="T3891" i="33"/>
  <c r="S3891" i="33"/>
  <c r="O3891" i="33"/>
  <c r="G3891" i="33"/>
  <c r="A3891" i="33"/>
  <c r="T3890" i="33"/>
  <c r="S3890" i="33"/>
  <c r="O3890" i="33"/>
  <c r="G3890" i="33"/>
  <c r="A3890" i="33"/>
  <c r="T3889" i="33"/>
  <c r="S3889" i="33"/>
  <c r="O3889" i="33"/>
  <c r="G3889" i="33"/>
  <c r="A3889" i="33"/>
  <c r="T3888" i="33"/>
  <c r="S3888" i="33"/>
  <c r="O3888" i="33"/>
  <c r="G3888" i="33"/>
  <c r="A3888" i="33"/>
  <c r="T3887" i="33"/>
  <c r="S3887" i="33"/>
  <c r="O3887" i="33"/>
  <c r="G3887" i="33"/>
  <c r="A3887" i="33"/>
  <c r="T3886" i="33"/>
  <c r="S3886" i="33"/>
  <c r="O3886" i="33"/>
  <c r="G3886" i="33"/>
  <c r="A3886" i="33"/>
  <c r="T3885" i="33"/>
  <c r="S3885" i="33"/>
  <c r="O3885" i="33"/>
  <c r="G3885" i="33"/>
  <c r="A3885" i="33"/>
  <c r="T3884" i="33"/>
  <c r="S3884" i="33"/>
  <c r="O3884" i="33"/>
  <c r="G3884" i="33"/>
  <c r="A3884" i="33"/>
  <c r="T3883" i="33"/>
  <c r="S3883" i="33"/>
  <c r="O3883" i="33"/>
  <c r="G3883" i="33"/>
  <c r="A3883" i="33"/>
  <c r="T3882" i="33"/>
  <c r="S3882" i="33"/>
  <c r="O3882" i="33"/>
  <c r="G3882" i="33"/>
  <c r="A3882" i="33"/>
  <c r="T3881" i="33"/>
  <c r="S3881" i="33"/>
  <c r="O3881" i="33"/>
  <c r="G3881" i="33"/>
  <c r="A3881" i="33"/>
  <c r="T3880" i="33"/>
  <c r="S3880" i="33"/>
  <c r="O3880" i="33"/>
  <c r="G3880" i="33"/>
  <c r="A3880" i="33"/>
  <c r="T3879" i="33"/>
  <c r="S3879" i="33"/>
  <c r="O3879" i="33"/>
  <c r="G3879" i="33"/>
  <c r="A3879" i="33"/>
  <c r="T3878" i="33"/>
  <c r="S3878" i="33"/>
  <c r="O3878" i="33"/>
  <c r="G3878" i="33"/>
  <c r="A3878" i="33"/>
  <c r="T3877" i="33"/>
  <c r="S3877" i="33"/>
  <c r="O3877" i="33"/>
  <c r="G3877" i="33"/>
  <c r="A3877" i="33"/>
  <c r="T3876" i="33"/>
  <c r="S3876" i="33"/>
  <c r="O3876" i="33"/>
  <c r="G3876" i="33"/>
  <c r="A3876" i="33"/>
  <c r="T3875" i="33"/>
  <c r="S3875" i="33"/>
  <c r="O3875" i="33"/>
  <c r="G3875" i="33"/>
  <c r="A3875" i="33"/>
  <c r="T3874" i="33"/>
  <c r="S3874" i="33"/>
  <c r="O3874" i="33"/>
  <c r="G3874" i="33"/>
  <c r="A3874" i="33"/>
  <c r="T3873" i="33"/>
  <c r="S3873" i="33"/>
  <c r="O3873" i="33"/>
  <c r="G3873" i="33"/>
  <c r="A3873" i="33"/>
  <c r="T3872" i="33"/>
  <c r="S3872" i="33"/>
  <c r="O3872" i="33"/>
  <c r="G3872" i="33"/>
  <c r="A3872" i="33"/>
  <c r="T3871" i="33"/>
  <c r="S3871" i="33"/>
  <c r="O3871" i="33"/>
  <c r="G3871" i="33"/>
  <c r="A3871" i="33"/>
  <c r="T3870" i="33"/>
  <c r="S3870" i="33"/>
  <c r="O3870" i="33"/>
  <c r="G3870" i="33"/>
  <c r="A3870" i="33"/>
  <c r="T3869" i="33"/>
  <c r="S3869" i="33"/>
  <c r="O3869" i="33"/>
  <c r="G3869" i="33"/>
  <c r="A3869" i="33"/>
  <c r="T3868" i="33"/>
  <c r="S3868" i="33"/>
  <c r="O3868" i="33"/>
  <c r="G3868" i="33"/>
  <c r="A3868" i="33"/>
  <c r="T3867" i="33"/>
  <c r="S3867" i="33"/>
  <c r="O3867" i="33"/>
  <c r="G3867" i="33"/>
  <c r="A3867" i="33"/>
  <c r="T3866" i="33"/>
  <c r="S3866" i="33"/>
  <c r="O3866" i="33"/>
  <c r="G3866" i="33"/>
  <c r="A3866" i="33"/>
  <c r="T3865" i="33"/>
  <c r="S3865" i="33"/>
  <c r="O3865" i="33"/>
  <c r="G3865" i="33"/>
  <c r="A3865" i="33"/>
  <c r="T3864" i="33"/>
  <c r="S3864" i="33"/>
  <c r="O3864" i="33"/>
  <c r="G3864" i="33"/>
  <c r="A3864" i="33"/>
  <c r="T3863" i="33"/>
  <c r="S3863" i="33"/>
  <c r="O3863" i="33"/>
  <c r="G3863" i="33"/>
  <c r="A3863" i="33"/>
  <c r="T3862" i="33"/>
  <c r="S3862" i="33"/>
  <c r="O3862" i="33"/>
  <c r="G3862" i="33"/>
  <c r="A3862" i="33"/>
  <c r="T3861" i="33"/>
  <c r="S3861" i="33"/>
  <c r="O3861" i="33"/>
  <c r="G3861" i="33"/>
  <c r="A3861" i="33"/>
  <c r="T3860" i="33"/>
  <c r="S3860" i="33"/>
  <c r="O3860" i="33"/>
  <c r="G3860" i="33"/>
  <c r="A3860" i="33"/>
  <c r="T3859" i="33"/>
  <c r="S3859" i="33"/>
  <c r="O3859" i="33"/>
  <c r="G3859" i="33"/>
  <c r="A3859" i="33"/>
  <c r="T3858" i="33"/>
  <c r="S3858" i="33"/>
  <c r="O3858" i="33"/>
  <c r="G3858" i="33"/>
  <c r="A3858" i="33"/>
  <c r="T3857" i="33"/>
  <c r="S3857" i="33"/>
  <c r="O3857" i="33"/>
  <c r="G3857" i="33"/>
  <c r="A3857" i="33"/>
  <c r="T3856" i="33"/>
  <c r="S3856" i="33"/>
  <c r="O3856" i="33"/>
  <c r="G3856" i="33"/>
  <c r="A3856" i="33"/>
  <c r="T3855" i="33"/>
  <c r="S3855" i="33"/>
  <c r="O3855" i="33"/>
  <c r="G3855" i="33"/>
  <c r="A3855" i="33"/>
  <c r="T3854" i="33"/>
  <c r="S3854" i="33"/>
  <c r="O3854" i="33"/>
  <c r="G3854" i="33"/>
  <c r="A3854" i="33"/>
  <c r="T3853" i="33"/>
  <c r="S3853" i="33"/>
  <c r="O3853" i="33"/>
  <c r="G3853" i="33"/>
  <c r="A3853" i="33"/>
  <c r="T3852" i="33"/>
  <c r="S3852" i="33"/>
  <c r="O3852" i="33"/>
  <c r="G3852" i="33"/>
  <c r="A3852" i="33"/>
  <c r="T3851" i="33"/>
  <c r="S3851" i="33"/>
  <c r="O3851" i="33"/>
  <c r="G3851" i="33"/>
  <c r="A3851" i="33"/>
  <c r="T3850" i="33"/>
  <c r="S3850" i="33"/>
  <c r="O3850" i="33"/>
  <c r="G3850" i="33"/>
  <c r="A3850" i="33"/>
  <c r="T3849" i="33"/>
  <c r="S3849" i="33"/>
  <c r="O3849" i="33"/>
  <c r="G3849" i="33"/>
  <c r="A3849" i="33"/>
  <c r="T3848" i="33"/>
  <c r="S3848" i="33"/>
  <c r="O3848" i="33"/>
  <c r="G3848" i="33"/>
  <c r="A3848" i="33"/>
  <c r="T3847" i="33"/>
  <c r="S3847" i="33"/>
  <c r="O3847" i="33"/>
  <c r="G3847" i="33"/>
  <c r="A3847" i="33"/>
  <c r="T3846" i="33"/>
  <c r="S3846" i="33"/>
  <c r="O3846" i="33"/>
  <c r="G3846" i="33"/>
  <c r="A3846" i="33"/>
  <c r="T3845" i="33"/>
  <c r="S3845" i="33"/>
  <c r="O3845" i="33"/>
  <c r="G3845" i="33"/>
  <c r="A3845" i="33"/>
  <c r="T3844" i="33"/>
  <c r="S3844" i="33"/>
  <c r="O3844" i="33"/>
  <c r="G3844" i="33"/>
  <c r="A3844" i="33"/>
  <c r="T3843" i="33"/>
  <c r="S3843" i="33"/>
  <c r="O3843" i="33"/>
  <c r="G3843" i="33"/>
  <c r="A3843" i="33"/>
  <c r="T3842" i="33"/>
  <c r="S3842" i="33"/>
  <c r="O3842" i="33"/>
  <c r="G3842" i="33"/>
  <c r="A3842" i="33"/>
  <c r="T3841" i="33"/>
  <c r="S3841" i="33"/>
  <c r="O3841" i="33"/>
  <c r="G3841" i="33"/>
  <c r="A3841" i="33"/>
  <c r="T3840" i="33"/>
  <c r="S3840" i="33"/>
  <c r="O3840" i="33"/>
  <c r="G3840" i="33"/>
  <c r="A3840" i="33"/>
  <c r="T3839" i="33"/>
  <c r="S3839" i="33"/>
  <c r="O3839" i="33"/>
  <c r="G3839" i="33"/>
  <c r="A3839" i="33"/>
  <c r="T3838" i="33"/>
  <c r="S3838" i="33"/>
  <c r="O3838" i="33"/>
  <c r="G3838" i="33"/>
  <c r="A3838" i="33"/>
  <c r="T3837" i="33"/>
  <c r="S3837" i="33"/>
  <c r="O3837" i="33"/>
  <c r="G3837" i="33"/>
  <c r="A3837" i="33"/>
  <c r="T3836" i="33"/>
  <c r="S3836" i="33"/>
  <c r="O3836" i="33"/>
  <c r="G3836" i="33"/>
  <c r="A3836" i="33"/>
  <c r="T3835" i="33"/>
  <c r="S3835" i="33"/>
  <c r="O3835" i="33"/>
  <c r="G3835" i="33"/>
  <c r="A3835" i="33"/>
  <c r="T3834" i="33"/>
  <c r="S3834" i="33"/>
  <c r="O3834" i="33"/>
  <c r="G3834" i="33"/>
  <c r="A3834" i="33"/>
  <c r="T3833" i="33"/>
  <c r="S3833" i="33"/>
  <c r="O3833" i="33"/>
  <c r="G3833" i="33"/>
  <c r="A3833" i="33"/>
  <c r="T3832" i="33"/>
  <c r="S3832" i="33"/>
  <c r="O3832" i="33"/>
  <c r="G3832" i="33"/>
  <c r="A3832" i="33"/>
  <c r="T3831" i="33"/>
  <c r="S3831" i="33"/>
  <c r="O3831" i="33"/>
  <c r="G3831" i="33"/>
  <c r="A3831" i="33"/>
  <c r="T3830" i="33"/>
  <c r="S3830" i="33"/>
  <c r="O3830" i="33"/>
  <c r="G3830" i="33"/>
  <c r="A3830" i="33"/>
  <c r="T3829" i="33"/>
  <c r="S3829" i="33"/>
  <c r="O3829" i="33"/>
  <c r="G3829" i="33"/>
  <c r="A3829" i="33"/>
  <c r="T3828" i="33"/>
  <c r="S3828" i="33"/>
  <c r="O3828" i="33"/>
  <c r="G3828" i="33"/>
  <c r="A3828" i="33"/>
  <c r="T3827" i="33"/>
  <c r="S3827" i="33"/>
  <c r="O3827" i="33"/>
  <c r="G3827" i="33"/>
  <c r="A3827" i="33"/>
  <c r="T3826" i="33"/>
  <c r="S3826" i="33"/>
  <c r="O3826" i="33"/>
  <c r="G3826" i="33"/>
  <c r="A3826" i="33"/>
  <c r="T3825" i="33"/>
  <c r="S3825" i="33"/>
  <c r="O3825" i="33"/>
  <c r="G3825" i="33"/>
  <c r="A3825" i="33"/>
  <c r="T3824" i="33"/>
  <c r="S3824" i="33"/>
  <c r="O3824" i="33"/>
  <c r="G3824" i="33"/>
  <c r="A3824" i="33"/>
  <c r="T3823" i="33"/>
  <c r="S3823" i="33"/>
  <c r="O3823" i="33"/>
  <c r="G3823" i="33"/>
  <c r="A3823" i="33"/>
  <c r="T3822" i="33"/>
  <c r="S3822" i="33"/>
  <c r="O3822" i="33"/>
  <c r="G3822" i="33"/>
  <c r="A3822" i="33"/>
  <c r="T3821" i="33"/>
  <c r="S3821" i="33"/>
  <c r="O3821" i="33"/>
  <c r="G3821" i="33"/>
  <c r="A3821" i="33"/>
  <c r="T3820" i="33"/>
  <c r="S3820" i="33"/>
  <c r="O3820" i="33"/>
  <c r="G3820" i="33"/>
  <c r="A3820" i="33"/>
  <c r="T3819" i="33"/>
  <c r="S3819" i="33"/>
  <c r="O3819" i="33"/>
  <c r="G3819" i="33"/>
  <c r="A3819" i="33"/>
  <c r="T3818" i="33"/>
  <c r="S3818" i="33"/>
  <c r="O3818" i="33"/>
  <c r="G3818" i="33"/>
  <c r="A3818" i="33"/>
  <c r="T3817" i="33"/>
  <c r="S3817" i="33"/>
  <c r="O3817" i="33"/>
  <c r="G3817" i="33"/>
  <c r="A3817" i="33"/>
  <c r="T3816" i="33"/>
  <c r="S3816" i="33"/>
  <c r="O3816" i="33"/>
  <c r="G3816" i="33"/>
  <c r="A3816" i="33"/>
  <c r="T3815" i="33"/>
  <c r="S3815" i="33"/>
  <c r="O3815" i="33"/>
  <c r="G3815" i="33"/>
  <c r="A3815" i="33"/>
  <c r="T3814" i="33"/>
  <c r="S3814" i="33"/>
  <c r="O3814" i="33"/>
  <c r="G3814" i="33"/>
  <c r="A3814" i="33"/>
  <c r="T3813" i="33"/>
  <c r="S3813" i="33"/>
  <c r="O3813" i="33"/>
  <c r="G3813" i="33"/>
  <c r="A3813" i="33"/>
  <c r="T3812" i="33"/>
  <c r="S3812" i="33"/>
  <c r="O3812" i="33"/>
  <c r="G3812" i="33"/>
  <c r="A3812" i="33"/>
  <c r="T3811" i="33"/>
  <c r="S3811" i="33"/>
  <c r="O3811" i="33"/>
  <c r="G3811" i="33"/>
  <c r="A3811" i="33"/>
  <c r="T3810" i="33"/>
  <c r="S3810" i="33"/>
  <c r="O3810" i="33"/>
  <c r="G3810" i="33"/>
  <c r="A3810" i="33"/>
  <c r="T3809" i="33"/>
  <c r="S3809" i="33"/>
  <c r="O3809" i="33"/>
  <c r="G3809" i="33"/>
  <c r="A3809" i="33"/>
  <c r="T3808" i="33"/>
  <c r="S3808" i="33"/>
  <c r="O3808" i="33"/>
  <c r="G3808" i="33"/>
  <c r="A3808" i="33"/>
  <c r="T3807" i="33"/>
  <c r="S3807" i="33"/>
  <c r="O3807" i="33"/>
  <c r="G3807" i="33"/>
  <c r="A3807" i="33"/>
  <c r="T3806" i="33"/>
  <c r="S3806" i="33"/>
  <c r="O3806" i="33"/>
  <c r="G3806" i="33"/>
  <c r="A3806" i="33"/>
  <c r="T3805" i="33"/>
  <c r="S3805" i="33"/>
  <c r="O3805" i="33"/>
  <c r="G3805" i="33"/>
  <c r="A3805" i="33"/>
  <c r="T3804" i="33"/>
  <c r="S3804" i="33"/>
  <c r="O3804" i="33"/>
  <c r="G3804" i="33"/>
  <c r="A3804" i="33"/>
  <c r="T3803" i="33"/>
  <c r="S3803" i="33"/>
  <c r="O3803" i="33"/>
  <c r="G3803" i="33"/>
  <c r="A3803" i="33"/>
  <c r="T3802" i="33"/>
  <c r="S3802" i="33"/>
  <c r="O3802" i="33"/>
  <c r="G3802" i="33"/>
  <c r="A3802" i="33"/>
  <c r="T3801" i="33"/>
  <c r="S3801" i="33"/>
  <c r="O3801" i="33"/>
  <c r="G3801" i="33"/>
  <c r="A3801" i="33"/>
  <c r="T3800" i="33"/>
  <c r="S3800" i="33"/>
  <c r="O3800" i="33"/>
  <c r="G3800" i="33"/>
  <c r="A3800" i="33"/>
  <c r="T3799" i="33"/>
  <c r="S3799" i="33"/>
  <c r="O3799" i="33"/>
  <c r="G3799" i="33"/>
  <c r="A3799" i="33"/>
  <c r="T3798" i="33"/>
  <c r="S3798" i="33"/>
  <c r="O3798" i="33"/>
  <c r="G3798" i="33"/>
  <c r="A3798" i="33"/>
  <c r="T3797" i="33"/>
  <c r="S3797" i="33"/>
  <c r="O3797" i="33"/>
  <c r="G3797" i="33"/>
  <c r="A3797" i="33"/>
  <c r="T3796" i="33"/>
  <c r="S3796" i="33"/>
  <c r="O3796" i="33"/>
  <c r="G3796" i="33"/>
  <c r="A3796" i="33"/>
  <c r="T3795" i="33"/>
  <c r="S3795" i="33"/>
  <c r="O3795" i="33"/>
  <c r="G3795" i="33"/>
  <c r="A3795" i="33"/>
  <c r="T3794" i="33"/>
  <c r="S3794" i="33"/>
  <c r="O3794" i="33"/>
  <c r="G3794" i="33"/>
  <c r="A3794" i="33"/>
  <c r="T3793" i="33"/>
  <c r="S3793" i="33"/>
  <c r="O3793" i="33"/>
  <c r="G3793" i="33"/>
  <c r="A3793" i="33"/>
  <c r="T3792" i="33"/>
  <c r="S3792" i="33"/>
  <c r="O3792" i="33"/>
  <c r="G3792" i="33"/>
  <c r="A3792" i="33"/>
  <c r="T3791" i="33"/>
  <c r="S3791" i="33"/>
  <c r="O3791" i="33"/>
  <c r="G3791" i="33"/>
  <c r="A3791" i="33"/>
  <c r="T3790" i="33"/>
  <c r="S3790" i="33"/>
  <c r="O3790" i="33"/>
  <c r="G3790" i="33"/>
  <c r="A3790" i="33"/>
  <c r="T3789" i="33"/>
  <c r="S3789" i="33"/>
  <c r="O3789" i="33"/>
  <c r="G3789" i="33"/>
  <c r="A3789" i="33"/>
  <c r="T3788" i="33"/>
  <c r="S3788" i="33"/>
  <c r="O3788" i="33"/>
  <c r="G3788" i="33"/>
  <c r="A3788" i="33"/>
  <c r="T3787" i="33"/>
  <c r="S3787" i="33"/>
  <c r="O3787" i="33"/>
  <c r="G3787" i="33"/>
  <c r="A3787" i="33"/>
  <c r="T3786" i="33"/>
  <c r="S3786" i="33"/>
  <c r="O3786" i="33"/>
  <c r="G3786" i="33"/>
  <c r="A3786" i="33"/>
  <c r="T3785" i="33"/>
  <c r="S3785" i="33"/>
  <c r="O3785" i="33"/>
  <c r="G3785" i="33"/>
  <c r="A3785" i="33"/>
  <c r="T3784" i="33"/>
  <c r="S3784" i="33"/>
  <c r="O3784" i="33"/>
  <c r="G3784" i="33"/>
  <c r="A3784" i="33"/>
  <c r="T3783" i="33"/>
  <c r="S3783" i="33"/>
  <c r="O3783" i="33"/>
  <c r="G3783" i="33"/>
  <c r="A3783" i="33"/>
  <c r="T3782" i="33"/>
  <c r="S3782" i="33"/>
  <c r="O3782" i="33"/>
  <c r="G3782" i="33"/>
  <c r="A3782" i="33"/>
  <c r="T3781" i="33"/>
  <c r="S3781" i="33"/>
  <c r="O3781" i="33"/>
  <c r="G3781" i="33"/>
  <c r="A3781" i="33"/>
  <c r="T3780" i="33"/>
  <c r="S3780" i="33"/>
  <c r="O3780" i="33"/>
  <c r="G3780" i="33"/>
  <c r="A3780" i="33"/>
  <c r="T3779" i="33"/>
  <c r="S3779" i="33"/>
  <c r="O3779" i="33"/>
  <c r="G3779" i="33"/>
  <c r="A3779" i="33"/>
  <c r="T3778" i="33"/>
  <c r="S3778" i="33"/>
  <c r="O3778" i="33"/>
  <c r="G3778" i="33"/>
  <c r="A3778" i="33"/>
  <c r="T3777" i="33"/>
  <c r="S3777" i="33"/>
  <c r="O3777" i="33"/>
  <c r="G3777" i="33"/>
  <c r="A3777" i="33"/>
  <c r="T3776" i="33"/>
  <c r="S3776" i="33"/>
  <c r="O3776" i="33"/>
  <c r="G3776" i="33"/>
  <c r="A3776" i="33"/>
  <c r="T3775" i="33"/>
  <c r="S3775" i="33"/>
  <c r="O3775" i="33"/>
  <c r="G3775" i="33"/>
  <c r="A3775" i="33"/>
  <c r="T3774" i="33"/>
  <c r="S3774" i="33"/>
  <c r="O3774" i="33"/>
  <c r="G3774" i="33"/>
  <c r="A3774" i="33"/>
  <c r="T3773" i="33"/>
  <c r="S3773" i="33"/>
  <c r="O3773" i="33"/>
  <c r="G3773" i="33"/>
  <c r="A3773" i="33"/>
  <c r="T3772" i="33"/>
  <c r="S3772" i="33"/>
  <c r="O3772" i="33"/>
  <c r="G3772" i="33"/>
  <c r="A3772" i="33"/>
  <c r="T3771" i="33"/>
  <c r="S3771" i="33"/>
  <c r="O3771" i="33"/>
  <c r="G3771" i="33"/>
  <c r="A3771" i="33"/>
  <c r="T3770" i="33"/>
  <c r="S3770" i="33"/>
  <c r="O3770" i="33"/>
  <c r="G3770" i="33"/>
  <c r="A3770" i="33"/>
  <c r="T3769" i="33"/>
  <c r="S3769" i="33"/>
  <c r="O3769" i="33"/>
  <c r="G3769" i="33"/>
  <c r="A3769" i="33"/>
  <c r="T3768" i="33"/>
  <c r="S3768" i="33"/>
  <c r="O3768" i="33"/>
  <c r="G3768" i="33"/>
  <c r="A3768" i="33"/>
  <c r="T3767" i="33"/>
  <c r="S3767" i="33"/>
  <c r="O3767" i="33"/>
  <c r="G3767" i="33"/>
  <c r="A3767" i="33"/>
  <c r="T3766" i="33"/>
  <c r="S3766" i="33"/>
  <c r="O3766" i="33"/>
  <c r="G3766" i="33"/>
  <c r="A3766" i="33"/>
  <c r="T3765" i="33"/>
  <c r="S3765" i="33"/>
  <c r="O3765" i="33"/>
  <c r="G3765" i="33"/>
  <c r="A3765" i="33"/>
  <c r="T3764" i="33"/>
  <c r="S3764" i="33"/>
  <c r="O3764" i="33"/>
  <c r="G3764" i="33"/>
  <c r="A3764" i="33"/>
  <c r="T3763" i="33"/>
  <c r="S3763" i="33"/>
  <c r="O3763" i="33"/>
  <c r="G3763" i="33"/>
  <c r="A3763" i="33"/>
  <c r="T3762" i="33"/>
  <c r="S3762" i="33"/>
  <c r="O3762" i="33"/>
  <c r="G3762" i="33"/>
  <c r="A3762" i="33"/>
  <c r="T3761" i="33"/>
  <c r="S3761" i="33"/>
  <c r="O3761" i="33"/>
  <c r="G3761" i="33"/>
  <c r="A3761" i="33"/>
  <c r="T3760" i="33"/>
  <c r="S3760" i="33"/>
  <c r="O3760" i="33"/>
  <c r="G3760" i="33"/>
  <c r="A3760" i="33"/>
  <c r="T3759" i="33"/>
  <c r="S3759" i="33"/>
  <c r="O3759" i="33"/>
  <c r="G3759" i="33"/>
  <c r="A3759" i="33"/>
  <c r="T3758" i="33"/>
  <c r="S3758" i="33"/>
  <c r="O3758" i="33"/>
  <c r="G3758" i="33"/>
  <c r="A3758" i="33"/>
  <c r="T3757" i="33"/>
  <c r="S3757" i="33"/>
  <c r="O3757" i="33"/>
  <c r="G3757" i="33"/>
  <c r="A3757" i="33"/>
  <c r="T3756" i="33"/>
  <c r="S3756" i="33"/>
  <c r="O3756" i="33"/>
  <c r="G3756" i="33"/>
  <c r="A3756" i="33"/>
  <c r="T3755" i="33"/>
  <c r="S3755" i="33"/>
  <c r="O3755" i="33"/>
  <c r="G3755" i="33"/>
  <c r="A3755" i="33"/>
  <c r="T3754" i="33"/>
  <c r="S3754" i="33"/>
  <c r="O3754" i="33"/>
  <c r="G3754" i="33"/>
  <c r="A3754" i="33"/>
  <c r="T3753" i="33"/>
  <c r="S3753" i="33"/>
  <c r="O3753" i="33"/>
  <c r="G3753" i="33"/>
  <c r="A3753" i="33"/>
  <c r="T3752" i="33"/>
  <c r="S3752" i="33"/>
  <c r="O3752" i="33"/>
  <c r="G3752" i="33"/>
  <c r="A3752" i="33"/>
  <c r="T3751" i="33"/>
  <c r="S3751" i="33"/>
  <c r="O3751" i="33"/>
  <c r="G3751" i="33"/>
  <c r="A3751" i="33"/>
  <c r="T3750" i="33"/>
  <c r="S3750" i="33"/>
  <c r="O3750" i="33"/>
  <c r="G3750" i="33"/>
  <c r="A3750" i="33"/>
  <c r="T3749" i="33"/>
  <c r="S3749" i="33"/>
  <c r="O3749" i="33"/>
  <c r="G3749" i="33"/>
  <c r="A3749" i="33"/>
  <c r="T3748" i="33"/>
  <c r="S3748" i="33"/>
  <c r="O3748" i="33"/>
  <c r="G3748" i="33"/>
  <c r="A3748" i="33"/>
  <c r="T3747" i="33"/>
  <c r="S3747" i="33"/>
  <c r="O3747" i="33"/>
  <c r="G3747" i="33"/>
  <c r="A3747" i="33"/>
  <c r="T3746" i="33"/>
  <c r="S3746" i="33"/>
  <c r="O3746" i="33"/>
  <c r="G3746" i="33"/>
  <c r="A3746" i="33"/>
  <c r="T3745" i="33"/>
  <c r="S3745" i="33"/>
  <c r="O3745" i="33"/>
  <c r="G3745" i="33"/>
  <c r="A3745" i="33"/>
  <c r="T3744" i="33"/>
  <c r="S3744" i="33"/>
  <c r="O3744" i="33"/>
  <c r="G3744" i="33"/>
  <c r="A3744" i="33"/>
  <c r="T3743" i="33"/>
  <c r="S3743" i="33"/>
  <c r="O3743" i="33"/>
  <c r="G3743" i="33"/>
  <c r="A3743" i="33"/>
  <c r="T3742" i="33"/>
  <c r="S3742" i="33"/>
  <c r="O3742" i="33"/>
  <c r="G3742" i="33"/>
  <c r="A3742" i="33"/>
  <c r="T3741" i="33"/>
  <c r="S3741" i="33"/>
  <c r="O3741" i="33"/>
  <c r="G3741" i="33"/>
  <c r="A3741" i="33"/>
  <c r="T3740" i="33"/>
  <c r="S3740" i="33"/>
  <c r="O3740" i="33"/>
  <c r="G3740" i="33"/>
  <c r="A3740" i="33"/>
  <c r="T3739" i="33"/>
  <c r="S3739" i="33"/>
  <c r="O3739" i="33"/>
  <c r="G3739" i="33"/>
  <c r="A3739" i="33"/>
  <c r="T3738" i="33"/>
  <c r="S3738" i="33"/>
  <c r="O3738" i="33"/>
  <c r="G3738" i="33"/>
  <c r="A3738" i="33"/>
  <c r="T3737" i="33"/>
  <c r="S3737" i="33"/>
  <c r="O3737" i="33"/>
  <c r="G3737" i="33"/>
  <c r="A3737" i="33"/>
  <c r="T3736" i="33"/>
  <c r="S3736" i="33"/>
  <c r="O3736" i="33"/>
  <c r="G3736" i="33"/>
  <c r="A3736" i="33"/>
  <c r="T3735" i="33"/>
  <c r="S3735" i="33"/>
  <c r="O3735" i="33"/>
  <c r="G3735" i="33"/>
  <c r="A3735" i="33"/>
  <c r="T3734" i="33"/>
  <c r="S3734" i="33"/>
  <c r="O3734" i="33"/>
  <c r="G3734" i="33"/>
  <c r="A3734" i="33"/>
  <c r="T3733" i="33"/>
  <c r="S3733" i="33"/>
  <c r="O3733" i="33"/>
  <c r="G3733" i="33"/>
  <c r="A3733" i="33"/>
  <c r="T3732" i="33"/>
  <c r="S3732" i="33"/>
  <c r="O3732" i="33"/>
  <c r="G3732" i="33"/>
  <c r="A3732" i="33"/>
  <c r="T3731" i="33"/>
  <c r="S3731" i="33"/>
  <c r="O3731" i="33"/>
  <c r="G3731" i="33"/>
  <c r="A3731" i="33"/>
  <c r="T3730" i="33"/>
  <c r="S3730" i="33"/>
  <c r="O3730" i="33"/>
  <c r="G3730" i="33"/>
  <c r="A3730" i="33"/>
  <c r="T3729" i="33"/>
  <c r="S3729" i="33"/>
  <c r="O3729" i="33"/>
  <c r="G3729" i="33"/>
  <c r="A3729" i="33"/>
  <c r="T3728" i="33"/>
  <c r="S3728" i="33"/>
  <c r="O3728" i="33"/>
  <c r="G3728" i="33"/>
  <c r="A3728" i="33"/>
  <c r="T3727" i="33"/>
  <c r="S3727" i="33"/>
  <c r="O3727" i="33"/>
  <c r="G3727" i="33"/>
  <c r="A3727" i="33"/>
  <c r="T3726" i="33"/>
  <c r="S3726" i="33"/>
  <c r="O3726" i="33"/>
  <c r="G3726" i="33"/>
  <c r="A3726" i="33"/>
  <c r="T3725" i="33"/>
  <c r="S3725" i="33"/>
  <c r="O3725" i="33"/>
  <c r="G3725" i="33"/>
  <c r="A3725" i="33"/>
  <c r="T3724" i="33"/>
  <c r="S3724" i="33"/>
  <c r="O3724" i="33"/>
  <c r="G3724" i="33"/>
  <c r="A3724" i="33"/>
  <c r="T3723" i="33"/>
  <c r="S3723" i="33"/>
  <c r="O3723" i="33"/>
  <c r="G3723" i="33"/>
  <c r="A3723" i="33"/>
  <c r="T3722" i="33"/>
  <c r="S3722" i="33"/>
  <c r="O3722" i="33"/>
  <c r="G3722" i="33"/>
  <c r="A3722" i="33"/>
  <c r="T3721" i="33"/>
  <c r="S3721" i="33"/>
  <c r="O3721" i="33"/>
  <c r="G3721" i="33"/>
  <c r="A3721" i="33"/>
  <c r="T3720" i="33"/>
  <c r="S3720" i="33"/>
  <c r="O3720" i="33"/>
  <c r="G3720" i="33"/>
  <c r="A3720" i="33"/>
  <c r="T3719" i="33"/>
  <c r="S3719" i="33"/>
  <c r="O3719" i="33"/>
  <c r="G3719" i="33"/>
  <c r="A3719" i="33"/>
  <c r="T3718" i="33"/>
  <c r="S3718" i="33"/>
  <c r="O3718" i="33"/>
  <c r="G3718" i="33"/>
  <c r="A3718" i="33"/>
  <c r="T3717" i="33"/>
  <c r="S3717" i="33"/>
  <c r="O3717" i="33"/>
  <c r="G3717" i="33"/>
  <c r="A3717" i="33"/>
  <c r="T3716" i="33"/>
  <c r="S3716" i="33"/>
  <c r="O3716" i="33"/>
  <c r="G3716" i="33"/>
  <c r="A3716" i="33"/>
  <c r="T3715" i="33"/>
  <c r="S3715" i="33"/>
  <c r="O3715" i="33"/>
  <c r="G3715" i="33"/>
  <c r="A3715" i="33"/>
  <c r="T3714" i="33"/>
  <c r="S3714" i="33"/>
  <c r="O3714" i="33"/>
  <c r="G3714" i="33"/>
  <c r="A3714" i="33"/>
  <c r="T3713" i="33"/>
  <c r="S3713" i="33"/>
  <c r="O3713" i="33"/>
  <c r="G3713" i="33"/>
  <c r="A3713" i="33"/>
  <c r="T3712" i="33"/>
  <c r="S3712" i="33"/>
  <c r="O3712" i="33"/>
  <c r="G3712" i="33"/>
  <c r="A3712" i="33"/>
  <c r="T3711" i="33"/>
  <c r="S3711" i="33"/>
  <c r="O3711" i="33"/>
  <c r="G3711" i="33"/>
  <c r="A3711" i="33"/>
  <c r="T3710" i="33"/>
  <c r="S3710" i="33"/>
  <c r="O3710" i="33"/>
  <c r="G3710" i="33"/>
  <c r="A3710" i="33"/>
  <c r="T3709" i="33"/>
  <c r="S3709" i="33"/>
  <c r="O3709" i="33"/>
  <c r="G3709" i="33"/>
  <c r="A3709" i="33"/>
  <c r="T3708" i="33"/>
  <c r="S3708" i="33"/>
  <c r="O3708" i="33"/>
  <c r="G3708" i="33"/>
  <c r="A3708" i="33"/>
  <c r="T3707" i="33"/>
  <c r="S3707" i="33"/>
  <c r="O3707" i="33"/>
  <c r="G3707" i="33"/>
  <c r="A3707" i="33"/>
  <c r="T3706" i="33"/>
  <c r="S3706" i="33"/>
  <c r="O3706" i="33"/>
  <c r="G3706" i="33"/>
  <c r="A3706" i="33"/>
  <c r="T3705" i="33"/>
  <c r="S3705" i="33"/>
  <c r="O3705" i="33"/>
  <c r="G3705" i="33"/>
  <c r="A3705" i="33"/>
  <c r="T3704" i="33"/>
  <c r="S3704" i="33"/>
  <c r="O3704" i="33"/>
  <c r="G3704" i="33"/>
  <c r="A3704" i="33"/>
  <c r="T3703" i="33"/>
  <c r="S3703" i="33"/>
  <c r="O3703" i="33"/>
  <c r="G3703" i="33"/>
  <c r="A3703" i="33"/>
  <c r="T3702" i="33"/>
  <c r="S3702" i="33"/>
  <c r="O3702" i="33"/>
  <c r="G3702" i="33"/>
  <c r="A3702" i="33"/>
  <c r="T3701" i="33"/>
  <c r="S3701" i="33"/>
  <c r="O3701" i="33"/>
  <c r="G3701" i="33"/>
  <c r="A3701" i="33"/>
  <c r="T3700" i="33"/>
  <c r="S3700" i="33"/>
  <c r="O3700" i="33"/>
  <c r="G3700" i="33"/>
  <c r="A3700" i="33"/>
  <c r="T3699" i="33"/>
  <c r="S3699" i="33"/>
  <c r="O3699" i="33"/>
  <c r="G3699" i="33"/>
  <c r="A3699" i="33"/>
  <c r="T3698" i="33"/>
  <c r="S3698" i="33"/>
  <c r="O3698" i="33"/>
  <c r="G3698" i="33"/>
  <c r="A3698" i="33"/>
  <c r="T3697" i="33"/>
  <c r="S3697" i="33"/>
  <c r="O3697" i="33"/>
  <c r="G3697" i="33"/>
  <c r="A3697" i="33"/>
  <c r="T3696" i="33"/>
  <c r="S3696" i="33"/>
  <c r="O3696" i="33"/>
  <c r="G3696" i="33"/>
  <c r="A3696" i="33"/>
  <c r="T3695" i="33"/>
  <c r="S3695" i="33"/>
  <c r="O3695" i="33"/>
  <c r="G3695" i="33"/>
  <c r="A3695" i="33"/>
  <c r="T3694" i="33"/>
  <c r="S3694" i="33"/>
  <c r="O3694" i="33"/>
  <c r="G3694" i="33"/>
  <c r="A3694" i="33"/>
  <c r="T3693" i="33"/>
  <c r="S3693" i="33"/>
  <c r="O3693" i="33"/>
  <c r="G3693" i="33"/>
  <c r="A3693" i="33"/>
  <c r="T3692" i="33"/>
  <c r="S3692" i="33"/>
  <c r="O3692" i="33"/>
  <c r="G3692" i="33"/>
  <c r="A3692" i="33"/>
  <c r="T3691" i="33"/>
  <c r="S3691" i="33"/>
  <c r="O3691" i="33"/>
  <c r="G3691" i="33"/>
  <c r="A3691" i="33"/>
  <c r="T3690" i="33"/>
  <c r="S3690" i="33"/>
  <c r="O3690" i="33"/>
  <c r="G3690" i="33"/>
  <c r="A3690" i="33"/>
  <c r="T3689" i="33"/>
  <c r="S3689" i="33"/>
  <c r="O3689" i="33"/>
  <c r="G3689" i="33"/>
  <c r="A3689" i="33"/>
  <c r="T3688" i="33"/>
  <c r="S3688" i="33"/>
  <c r="O3688" i="33"/>
  <c r="G3688" i="33"/>
  <c r="A3688" i="33"/>
  <c r="T3687" i="33"/>
  <c r="S3687" i="33"/>
  <c r="O3687" i="33"/>
  <c r="G3687" i="33"/>
  <c r="A3687" i="33"/>
  <c r="T3686" i="33"/>
  <c r="S3686" i="33"/>
  <c r="O3686" i="33"/>
  <c r="G3686" i="33"/>
  <c r="A3686" i="33"/>
  <c r="T3685" i="33"/>
  <c r="S3685" i="33"/>
  <c r="O3685" i="33"/>
  <c r="G3685" i="33"/>
  <c r="A3685" i="33"/>
  <c r="T3684" i="33"/>
  <c r="S3684" i="33"/>
  <c r="O3684" i="33"/>
  <c r="G3684" i="33"/>
  <c r="A3684" i="33"/>
  <c r="T3683" i="33"/>
  <c r="S3683" i="33"/>
  <c r="O3683" i="33"/>
  <c r="G3683" i="33"/>
  <c r="A3683" i="33"/>
  <c r="T3682" i="33"/>
  <c r="S3682" i="33"/>
  <c r="O3682" i="33"/>
  <c r="G3682" i="33"/>
  <c r="A3682" i="33"/>
  <c r="T3681" i="33"/>
  <c r="S3681" i="33"/>
  <c r="O3681" i="33"/>
  <c r="G3681" i="33"/>
  <c r="A3681" i="33"/>
  <c r="T3680" i="33"/>
  <c r="S3680" i="33"/>
  <c r="O3680" i="33"/>
  <c r="G3680" i="33"/>
  <c r="A3680" i="33"/>
  <c r="T3679" i="33"/>
  <c r="S3679" i="33"/>
  <c r="O3679" i="33"/>
  <c r="G3679" i="33"/>
  <c r="A3679" i="33"/>
  <c r="T3678" i="33"/>
  <c r="S3678" i="33"/>
  <c r="O3678" i="33"/>
  <c r="G3678" i="33"/>
  <c r="A3678" i="33"/>
  <c r="T3677" i="33"/>
  <c r="S3677" i="33"/>
  <c r="O3677" i="33"/>
  <c r="G3677" i="33"/>
  <c r="A3677" i="33"/>
  <c r="T3676" i="33"/>
  <c r="S3676" i="33"/>
  <c r="O3676" i="33"/>
  <c r="G3676" i="33"/>
  <c r="A3676" i="33"/>
  <c r="T3675" i="33"/>
  <c r="S3675" i="33"/>
  <c r="O3675" i="33"/>
  <c r="G3675" i="33"/>
  <c r="A3675" i="33"/>
  <c r="T3674" i="33"/>
  <c r="S3674" i="33"/>
  <c r="O3674" i="33"/>
  <c r="G3674" i="33"/>
  <c r="A3674" i="33"/>
  <c r="T3673" i="33"/>
  <c r="S3673" i="33"/>
  <c r="O3673" i="33"/>
  <c r="G3673" i="33"/>
  <c r="A3673" i="33"/>
  <c r="T3672" i="33"/>
  <c r="S3672" i="33"/>
  <c r="O3672" i="33"/>
  <c r="G3672" i="33"/>
  <c r="A3672" i="33"/>
  <c r="T3671" i="33"/>
  <c r="S3671" i="33"/>
  <c r="O3671" i="33"/>
  <c r="G3671" i="33"/>
  <c r="A3671" i="33"/>
  <c r="T3670" i="33"/>
  <c r="S3670" i="33"/>
  <c r="O3670" i="33"/>
  <c r="G3670" i="33"/>
  <c r="A3670" i="33"/>
  <c r="T3669" i="33"/>
  <c r="S3669" i="33"/>
  <c r="O3669" i="33"/>
  <c r="G3669" i="33"/>
  <c r="A3669" i="33"/>
  <c r="T3668" i="33"/>
  <c r="S3668" i="33"/>
  <c r="O3668" i="33"/>
  <c r="G3668" i="33"/>
  <c r="A3668" i="33"/>
  <c r="T3667" i="33"/>
  <c r="S3667" i="33"/>
  <c r="O3667" i="33"/>
  <c r="G3667" i="33"/>
  <c r="A3667" i="33"/>
  <c r="T3666" i="33"/>
  <c r="S3666" i="33"/>
  <c r="O3666" i="33"/>
  <c r="G3666" i="33"/>
  <c r="A3666" i="33"/>
  <c r="T3665" i="33"/>
  <c r="S3665" i="33"/>
  <c r="O3665" i="33"/>
  <c r="G3665" i="33"/>
  <c r="A3665" i="33"/>
  <c r="T3664" i="33"/>
  <c r="S3664" i="33"/>
  <c r="O3664" i="33"/>
  <c r="G3664" i="33"/>
  <c r="A3664" i="33"/>
  <c r="T3663" i="33"/>
  <c r="S3663" i="33"/>
  <c r="O3663" i="33"/>
  <c r="G3663" i="33"/>
  <c r="A3663" i="33"/>
  <c r="T3662" i="33"/>
  <c r="S3662" i="33"/>
  <c r="O3662" i="33"/>
  <c r="G3662" i="33"/>
  <c r="A3662" i="33"/>
  <c r="T3661" i="33"/>
  <c r="S3661" i="33"/>
  <c r="O3661" i="33"/>
  <c r="G3661" i="33"/>
  <c r="A3661" i="33"/>
  <c r="T3660" i="33"/>
  <c r="S3660" i="33"/>
  <c r="O3660" i="33"/>
  <c r="G3660" i="33"/>
  <c r="A3660" i="33"/>
  <c r="T3659" i="33"/>
  <c r="S3659" i="33"/>
  <c r="O3659" i="33"/>
  <c r="G3659" i="33"/>
  <c r="A3659" i="33"/>
  <c r="T3658" i="33"/>
  <c r="S3658" i="33"/>
  <c r="O3658" i="33"/>
  <c r="G3658" i="33"/>
  <c r="A3658" i="33"/>
  <c r="T3657" i="33"/>
  <c r="S3657" i="33"/>
  <c r="O3657" i="33"/>
  <c r="G3657" i="33"/>
  <c r="A3657" i="33"/>
  <c r="T3656" i="33"/>
  <c r="S3656" i="33"/>
  <c r="O3656" i="33"/>
  <c r="G3656" i="33"/>
  <c r="A3656" i="33"/>
  <c r="T3655" i="33"/>
  <c r="S3655" i="33"/>
  <c r="O3655" i="33"/>
  <c r="G3655" i="33"/>
  <c r="A3655" i="33"/>
  <c r="T3654" i="33"/>
  <c r="S3654" i="33"/>
  <c r="O3654" i="33"/>
  <c r="G3654" i="33"/>
  <c r="A3654" i="33"/>
  <c r="T3653" i="33"/>
  <c r="S3653" i="33"/>
  <c r="O3653" i="33"/>
  <c r="G3653" i="33"/>
  <c r="A3653" i="33"/>
  <c r="T3652" i="33"/>
  <c r="S3652" i="33"/>
  <c r="O3652" i="33"/>
  <c r="G3652" i="33"/>
  <c r="A3652" i="33"/>
  <c r="T3651" i="33"/>
  <c r="S3651" i="33"/>
  <c r="O3651" i="33"/>
  <c r="G3651" i="33"/>
  <c r="A3651" i="33"/>
  <c r="T3650" i="33"/>
  <c r="S3650" i="33"/>
  <c r="O3650" i="33"/>
  <c r="G3650" i="33"/>
  <c r="A3650" i="33"/>
  <c r="T3649" i="33"/>
  <c r="S3649" i="33"/>
  <c r="O3649" i="33"/>
  <c r="G3649" i="33"/>
  <c r="A3649" i="33"/>
  <c r="T3648" i="33"/>
  <c r="S3648" i="33"/>
  <c r="O3648" i="33"/>
  <c r="G3648" i="33"/>
  <c r="A3648" i="33"/>
  <c r="T3647" i="33"/>
  <c r="S3647" i="33"/>
  <c r="O3647" i="33"/>
  <c r="G3647" i="33"/>
  <c r="A3647" i="33"/>
  <c r="T3646" i="33"/>
  <c r="S3646" i="33"/>
  <c r="O3646" i="33"/>
  <c r="G3646" i="33"/>
  <c r="A3646" i="33"/>
  <c r="T3645" i="33"/>
  <c r="S3645" i="33"/>
  <c r="O3645" i="33"/>
  <c r="G3645" i="33"/>
  <c r="A3645" i="33"/>
  <c r="T3644" i="33"/>
  <c r="S3644" i="33"/>
  <c r="O3644" i="33"/>
  <c r="G3644" i="33"/>
  <c r="A3644" i="33"/>
  <c r="T3643" i="33"/>
  <c r="S3643" i="33"/>
  <c r="O3643" i="33"/>
  <c r="G3643" i="33"/>
  <c r="A3643" i="33"/>
  <c r="T3642" i="33"/>
  <c r="S3642" i="33"/>
  <c r="O3642" i="33"/>
  <c r="G3642" i="33"/>
  <c r="A3642" i="33"/>
  <c r="T3641" i="33"/>
  <c r="S3641" i="33"/>
  <c r="O3641" i="33"/>
  <c r="G3641" i="33"/>
  <c r="A3641" i="33"/>
  <c r="T3640" i="33"/>
  <c r="S3640" i="33"/>
  <c r="O3640" i="33"/>
  <c r="G3640" i="33"/>
  <c r="A3640" i="33"/>
  <c r="T3639" i="33"/>
  <c r="S3639" i="33"/>
  <c r="O3639" i="33"/>
  <c r="G3639" i="33"/>
  <c r="A3639" i="33"/>
  <c r="T3638" i="33"/>
  <c r="S3638" i="33"/>
  <c r="O3638" i="33"/>
  <c r="G3638" i="33"/>
  <c r="A3638" i="33"/>
  <c r="T3637" i="33"/>
  <c r="S3637" i="33"/>
  <c r="O3637" i="33"/>
  <c r="G3637" i="33"/>
  <c r="A3637" i="33"/>
  <c r="T3636" i="33"/>
  <c r="S3636" i="33"/>
  <c r="O3636" i="33"/>
  <c r="G3636" i="33"/>
  <c r="A3636" i="33"/>
  <c r="T3635" i="33"/>
  <c r="S3635" i="33"/>
  <c r="O3635" i="33"/>
  <c r="G3635" i="33"/>
  <c r="A3635" i="33"/>
  <c r="T3634" i="33"/>
  <c r="S3634" i="33"/>
  <c r="O3634" i="33"/>
  <c r="G3634" i="33"/>
  <c r="A3634" i="33"/>
  <c r="T3633" i="33"/>
  <c r="S3633" i="33"/>
  <c r="O3633" i="33"/>
  <c r="G3633" i="33"/>
  <c r="A3633" i="33"/>
  <c r="T3632" i="33"/>
  <c r="S3632" i="33"/>
  <c r="O3632" i="33"/>
  <c r="G3632" i="33"/>
  <c r="A3632" i="33"/>
  <c r="T3631" i="33"/>
  <c r="S3631" i="33"/>
  <c r="O3631" i="33"/>
  <c r="G3631" i="33"/>
  <c r="A3631" i="33"/>
  <c r="T3630" i="33"/>
  <c r="S3630" i="33"/>
  <c r="O3630" i="33"/>
  <c r="G3630" i="33"/>
  <c r="A3630" i="33"/>
  <c r="T3629" i="33"/>
  <c r="S3629" i="33"/>
  <c r="O3629" i="33"/>
  <c r="G3629" i="33"/>
  <c r="A3629" i="33"/>
  <c r="T3628" i="33"/>
  <c r="S3628" i="33"/>
  <c r="O3628" i="33"/>
  <c r="G3628" i="33"/>
  <c r="A3628" i="33"/>
  <c r="T3627" i="33"/>
  <c r="S3627" i="33"/>
  <c r="O3627" i="33"/>
  <c r="G3627" i="33"/>
  <c r="A3627" i="33"/>
  <c r="T3626" i="33"/>
  <c r="S3626" i="33"/>
  <c r="O3626" i="33"/>
  <c r="G3626" i="33"/>
  <c r="A3626" i="33"/>
  <c r="T3625" i="33"/>
  <c r="S3625" i="33"/>
  <c r="O3625" i="33"/>
  <c r="G3625" i="33"/>
  <c r="A3625" i="33"/>
  <c r="T3624" i="33"/>
  <c r="S3624" i="33"/>
  <c r="O3624" i="33"/>
  <c r="G3624" i="33"/>
  <c r="A3624" i="33"/>
  <c r="T3623" i="33"/>
  <c r="S3623" i="33"/>
  <c r="O3623" i="33"/>
  <c r="G3623" i="33"/>
  <c r="A3623" i="33"/>
  <c r="T3622" i="33"/>
  <c r="S3622" i="33"/>
  <c r="O3622" i="33"/>
  <c r="G3622" i="33"/>
  <c r="A3622" i="33"/>
  <c r="T3621" i="33"/>
  <c r="S3621" i="33"/>
  <c r="O3621" i="33"/>
  <c r="G3621" i="33"/>
  <c r="A3621" i="33"/>
  <c r="T3620" i="33"/>
  <c r="S3620" i="33"/>
  <c r="O3620" i="33"/>
  <c r="G3620" i="33"/>
  <c r="A3620" i="33"/>
  <c r="T3619" i="33"/>
  <c r="S3619" i="33"/>
  <c r="O3619" i="33"/>
  <c r="G3619" i="33"/>
  <c r="A3619" i="33"/>
  <c r="T3618" i="33"/>
  <c r="S3618" i="33"/>
  <c r="O3618" i="33"/>
  <c r="G3618" i="33"/>
  <c r="A3618" i="33"/>
  <c r="T3617" i="33"/>
  <c r="S3617" i="33"/>
  <c r="O3617" i="33"/>
  <c r="G3617" i="33"/>
  <c r="A3617" i="33"/>
  <c r="T3616" i="33"/>
  <c r="S3616" i="33"/>
  <c r="O3616" i="33"/>
  <c r="G3616" i="33"/>
  <c r="A3616" i="33"/>
  <c r="T3615" i="33"/>
  <c r="S3615" i="33"/>
  <c r="O3615" i="33"/>
  <c r="G3615" i="33"/>
  <c r="A3615" i="33"/>
  <c r="T3614" i="33"/>
  <c r="S3614" i="33"/>
  <c r="O3614" i="33"/>
  <c r="G3614" i="33"/>
  <c r="A3614" i="33"/>
  <c r="T3613" i="33"/>
  <c r="S3613" i="33"/>
  <c r="O3613" i="33"/>
  <c r="G3613" i="33"/>
  <c r="A3613" i="33"/>
  <c r="T3612" i="33"/>
  <c r="S3612" i="33"/>
  <c r="O3612" i="33"/>
  <c r="G3612" i="33"/>
  <c r="A3612" i="33"/>
  <c r="T3611" i="33"/>
  <c r="S3611" i="33"/>
  <c r="O3611" i="33"/>
  <c r="G3611" i="33"/>
  <c r="A3611" i="33"/>
  <c r="T3610" i="33"/>
  <c r="S3610" i="33"/>
  <c r="O3610" i="33"/>
  <c r="G3610" i="33"/>
  <c r="A3610" i="33"/>
  <c r="T3609" i="33"/>
  <c r="S3609" i="33"/>
  <c r="O3609" i="33"/>
  <c r="G3609" i="33"/>
  <c r="A3609" i="33"/>
  <c r="T3608" i="33"/>
  <c r="S3608" i="33"/>
  <c r="O3608" i="33"/>
  <c r="G3608" i="33"/>
  <c r="A3608" i="33"/>
  <c r="T3607" i="33"/>
  <c r="S3607" i="33"/>
  <c r="O3607" i="33"/>
  <c r="G3607" i="33"/>
  <c r="A3607" i="33"/>
  <c r="T3606" i="33"/>
  <c r="S3606" i="33"/>
  <c r="O3606" i="33"/>
  <c r="G3606" i="33"/>
  <c r="A3606" i="33"/>
  <c r="T3605" i="33"/>
  <c r="S3605" i="33"/>
  <c r="O3605" i="33"/>
  <c r="G3605" i="33"/>
  <c r="A3605" i="33"/>
  <c r="T3604" i="33"/>
  <c r="S3604" i="33"/>
  <c r="O3604" i="33"/>
  <c r="G3604" i="33"/>
  <c r="A3604" i="33"/>
  <c r="T3603" i="33"/>
  <c r="S3603" i="33"/>
  <c r="O3603" i="33"/>
  <c r="G3603" i="33"/>
  <c r="A3603" i="33"/>
  <c r="T3602" i="33"/>
  <c r="S3602" i="33"/>
  <c r="O3602" i="33"/>
  <c r="G3602" i="33"/>
  <c r="A3602" i="33"/>
  <c r="T3601" i="33"/>
  <c r="S3601" i="33"/>
  <c r="O3601" i="33"/>
  <c r="G3601" i="33"/>
  <c r="A3601" i="33"/>
  <c r="T3600" i="33"/>
  <c r="S3600" i="33"/>
  <c r="O3600" i="33"/>
  <c r="G3600" i="33"/>
  <c r="A3600" i="33"/>
  <c r="T3599" i="33"/>
  <c r="S3599" i="33"/>
  <c r="O3599" i="33"/>
  <c r="G3599" i="33"/>
  <c r="A3599" i="33"/>
  <c r="T3598" i="33"/>
  <c r="S3598" i="33"/>
  <c r="O3598" i="33"/>
  <c r="G3598" i="33"/>
  <c r="A3598" i="33"/>
  <c r="T3597" i="33"/>
  <c r="S3597" i="33"/>
  <c r="O3597" i="33"/>
  <c r="G3597" i="33"/>
  <c r="A3597" i="33"/>
  <c r="T3596" i="33"/>
  <c r="S3596" i="33"/>
  <c r="O3596" i="33"/>
  <c r="G3596" i="33"/>
  <c r="A3596" i="33"/>
  <c r="T3595" i="33"/>
  <c r="S3595" i="33"/>
  <c r="O3595" i="33"/>
  <c r="G3595" i="33"/>
  <c r="A3595" i="33"/>
  <c r="T3594" i="33"/>
  <c r="S3594" i="33"/>
  <c r="O3594" i="33"/>
  <c r="G3594" i="33"/>
  <c r="A3594" i="33"/>
  <c r="T3593" i="33"/>
  <c r="S3593" i="33"/>
  <c r="O3593" i="33"/>
  <c r="G3593" i="33"/>
  <c r="A3593" i="33"/>
  <c r="T3592" i="33"/>
  <c r="S3592" i="33"/>
  <c r="O3592" i="33"/>
  <c r="G3592" i="33"/>
  <c r="A3592" i="33"/>
  <c r="T3591" i="33"/>
  <c r="S3591" i="33"/>
  <c r="O3591" i="33"/>
  <c r="G3591" i="33"/>
  <c r="A3591" i="33"/>
  <c r="T3590" i="33"/>
  <c r="S3590" i="33"/>
  <c r="O3590" i="33"/>
  <c r="G3590" i="33"/>
  <c r="A3590" i="33"/>
  <c r="T3589" i="33"/>
  <c r="S3589" i="33"/>
  <c r="O3589" i="33"/>
  <c r="G3589" i="33"/>
  <c r="A3589" i="33"/>
  <c r="T3588" i="33"/>
  <c r="S3588" i="33"/>
  <c r="O3588" i="33"/>
  <c r="G3588" i="33"/>
  <c r="A3588" i="33"/>
  <c r="T3587" i="33"/>
  <c r="S3587" i="33"/>
  <c r="O3587" i="33"/>
  <c r="G3587" i="33"/>
  <c r="A3587" i="33"/>
  <c r="T3586" i="33"/>
  <c r="S3586" i="33"/>
  <c r="O3586" i="33"/>
  <c r="G3586" i="33"/>
  <c r="A3586" i="33"/>
  <c r="T3585" i="33"/>
  <c r="S3585" i="33"/>
  <c r="O3585" i="33"/>
  <c r="G3585" i="33"/>
  <c r="A3585" i="33"/>
  <c r="T3584" i="33"/>
  <c r="S3584" i="33"/>
  <c r="O3584" i="33"/>
  <c r="G3584" i="33"/>
  <c r="A3584" i="33"/>
  <c r="T3583" i="33"/>
  <c r="S3583" i="33"/>
  <c r="O3583" i="33"/>
  <c r="G3583" i="33"/>
  <c r="A3583" i="33"/>
  <c r="T3582" i="33"/>
  <c r="S3582" i="33"/>
  <c r="O3582" i="33"/>
  <c r="G3582" i="33"/>
  <c r="A3582" i="33"/>
  <c r="T3581" i="33"/>
  <c r="S3581" i="33"/>
  <c r="O3581" i="33"/>
  <c r="G3581" i="33"/>
  <c r="A3581" i="33"/>
  <c r="T3580" i="33"/>
  <c r="S3580" i="33"/>
  <c r="O3580" i="33"/>
  <c r="G3580" i="33"/>
  <c r="A3580" i="33"/>
  <c r="T3579" i="33"/>
  <c r="S3579" i="33"/>
  <c r="O3579" i="33"/>
  <c r="G3579" i="33"/>
  <c r="A3579" i="33"/>
  <c r="T3578" i="33"/>
  <c r="S3578" i="33"/>
  <c r="O3578" i="33"/>
  <c r="G3578" i="33"/>
  <c r="A3578" i="33"/>
  <c r="T3577" i="33"/>
  <c r="S3577" i="33"/>
  <c r="O3577" i="33"/>
  <c r="G3577" i="33"/>
  <c r="A3577" i="33"/>
  <c r="T3576" i="33"/>
  <c r="S3576" i="33"/>
  <c r="O3576" i="33"/>
  <c r="G3576" i="33"/>
  <c r="A3576" i="33"/>
  <c r="T3575" i="33"/>
  <c r="S3575" i="33"/>
  <c r="O3575" i="33"/>
  <c r="G3575" i="33"/>
  <c r="A3575" i="33"/>
  <c r="T3574" i="33"/>
  <c r="S3574" i="33"/>
  <c r="O3574" i="33"/>
  <c r="G3574" i="33"/>
  <c r="A3574" i="33"/>
  <c r="T3573" i="33"/>
  <c r="S3573" i="33"/>
  <c r="O3573" i="33"/>
  <c r="G3573" i="33"/>
  <c r="A3573" i="33"/>
  <c r="T3572" i="33"/>
  <c r="S3572" i="33"/>
  <c r="O3572" i="33"/>
  <c r="G3572" i="33"/>
  <c r="A3572" i="33"/>
  <c r="T3571" i="33"/>
  <c r="S3571" i="33"/>
  <c r="O3571" i="33"/>
  <c r="G3571" i="33"/>
  <c r="A3571" i="33"/>
  <c r="T3570" i="33"/>
  <c r="S3570" i="33"/>
  <c r="O3570" i="33"/>
  <c r="G3570" i="33"/>
  <c r="A3570" i="33"/>
  <c r="T3569" i="33"/>
  <c r="S3569" i="33"/>
  <c r="O3569" i="33"/>
  <c r="G3569" i="33"/>
  <c r="A3569" i="33"/>
  <c r="T3568" i="33"/>
  <c r="S3568" i="33"/>
  <c r="O3568" i="33"/>
  <c r="G3568" i="33"/>
  <c r="A3568" i="33"/>
  <c r="T3567" i="33"/>
  <c r="S3567" i="33"/>
  <c r="O3567" i="33"/>
  <c r="G3567" i="33"/>
  <c r="A3567" i="33"/>
  <c r="T3566" i="33"/>
  <c r="S3566" i="33"/>
  <c r="O3566" i="33"/>
  <c r="G3566" i="33"/>
  <c r="A3566" i="33"/>
  <c r="T3565" i="33"/>
  <c r="S3565" i="33"/>
  <c r="O3565" i="33"/>
  <c r="G3565" i="33"/>
  <c r="A3565" i="33"/>
  <c r="T3564" i="33"/>
  <c r="S3564" i="33"/>
  <c r="O3564" i="33"/>
  <c r="G3564" i="33"/>
  <c r="A3564" i="33"/>
  <c r="T3563" i="33"/>
  <c r="S3563" i="33"/>
  <c r="O3563" i="33"/>
  <c r="G3563" i="33"/>
  <c r="A3563" i="33"/>
  <c r="T3562" i="33"/>
  <c r="S3562" i="33"/>
  <c r="O3562" i="33"/>
  <c r="G3562" i="33"/>
  <c r="A3562" i="33"/>
  <c r="T3561" i="33"/>
  <c r="S3561" i="33"/>
  <c r="O3561" i="33"/>
  <c r="G3561" i="33"/>
  <c r="A3561" i="33"/>
  <c r="T3560" i="33"/>
  <c r="S3560" i="33"/>
  <c r="O3560" i="33"/>
  <c r="G3560" i="33"/>
  <c r="A3560" i="33"/>
  <c r="T3559" i="33"/>
  <c r="S3559" i="33"/>
  <c r="O3559" i="33"/>
  <c r="G3559" i="33"/>
  <c r="A3559" i="33"/>
  <c r="T3558" i="33"/>
  <c r="S3558" i="33"/>
  <c r="O3558" i="33"/>
  <c r="G3558" i="33"/>
  <c r="A3558" i="33"/>
  <c r="T3557" i="33"/>
  <c r="S3557" i="33"/>
  <c r="O3557" i="33"/>
  <c r="G3557" i="33"/>
  <c r="A3557" i="33"/>
  <c r="T3556" i="33"/>
  <c r="S3556" i="33"/>
  <c r="O3556" i="33"/>
  <c r="G3556" i="33"/>
  <c r="A3556" i="33"/>
  <c r="T3555" i="33"/>
  <c r="S3555" i="33"/>
  <c r="O3555" i="33"/>
  <c r="G3555" i="33"/>
  <c r="A3555" i="33"/>
  <c r="T3554" i="33"/>
  <c r="S3554" i="33"/>
  <c r="O3554" i="33"/>
  <c r="G3554" i="33"/>
  <c r="A3554" i="33"/>
  <c r="T3553" i="33"/>
  <c r="S3553" i="33"/>
  <c r="O3553" i="33"/>
  <c r="G3553" i="33"/>
  <c r="A3553" i="33"/>
  <c r="T3552" i="33"/>
  <c r="S3552" i="33"/>
  <c r="O3552" i="33"/>
  <c r="G3552" i="33"/>
  <c r="A3552" i="33"/>
  <c r="T3551" i="33"/>
  <c r="S3551" i="33"/>
  <c r="O3551" i="33"/>
  <c r="G3551" i="33"/>
  <c r="A3551" i="33"/>
  <c r="T3550" i="33"/>
  <c r="S3550" i="33"/>
  <c r="O3550" i="33"/>
  <c r="G3550" i="33"/>
  <c r="A3550" i="33"/>
  <c r="T3549" i="33"/>
  <c r="S3549" i="33"/>
  <c r="O3549" i="33"/>
  <c r="G3549" i="33"/>
  <c r="A3549" i="33"/>
  <c r="T3548" i="33"/>
  <c r="S3548" i="33"/>
  <c r="O3548" i="33"/>
  <c r="G3548" i="33"/>
  <c r="A3548" i="33"/>
  <c r="T3547" i="33"/>
  <c r="S3547" i="33"/>
  <c r="O3547" i="33"/>
  <c r="G3547" i="33"/>
  <c r="A3547" i="33"/>
  <c r="T3546" i="33"/>
  <c r="S3546" i="33"/>
  <c r="O3546" i="33"/>
  <c r="G3546" i="33"/>
  <c r="A3546" i="33"/>
  <c r="T3545" i="33"/>
  <c r="S3545" i="33"/>
  <c r="O3545" i="33"/>
  <c r="G3545" i="33"/>
  <c r="A3545" i="33"/>
  <c r="T3544" i="33"/>
  <c r="S3544" i="33"/>
  <c r="O3544" i="33"/>
  <c r="G3544" i="33"/>
  <c r="A3544" i="33"/>
  <c r="T3543" i="33"/>
  <c r="S3543" i="33"/>
  <c r="O3543" i="33"/>
  <c r="G3543" i="33"/>
  <c r="A3543" i="33"/>
  <c r="T3542" i="33"/>
  <c r="S3542" i="33"/>
  <c r="O3542" i="33"/>
  <c r="G3542" i="33"/>
  <c r="A3542" i="33"/>
  <c r="T3541" i="33"/>
  <c r="S3541" i="33"/>
  <c r="O3541" i="33"/>
  <c r="G3541" i="33"/>
  <c r="A3541" i="33"/>
  <c r="T3540" i="33"/>
  <c r="S3540" i="33"/>
  <c r="O3540" i="33"/>
  <c r="G3540" i="33"/>
  <c r="A3540" i="33"/>
  <c r="T3539" i="33"/>
  <c r="S3539" i="33"/>
  <c r="O3539" i="33"/>
  <c r="G3539" i="33"/>
  <c r="A3539" i="33"/>
  <c r="T3538" i="33"/>
  <c r="S3538" i="33"/>
  <c r="O3538" i="33"/>
  <c r="G3538" i="33"/>
  <c r="A3538" i="33"/>
  <c r="T3537" i="33"/>
  <c r="S3537" i="33"/>
  <c r="O3537" i="33"/>
  <c r="G3537" i="33"/>
  <c r="A3537" i="33"/>
  <c r="T3536" i="33"/>
  <c r="S3536" i="33"/>
  <c r="O3536" i="33"/>
  <c r="G3536" i="33"/>
  <c r="A3536" i="33"/>
  <c r="T3535" i="33"/>
  <c r="S3535" i="33"/>
  <c r="O3535" i="33"/>
  <c r="G3535" i="33"/>
  <c r="A3535" i="33"/>
  <c r="T3534" i="33"/>
  <c r="S3534" i="33"/>
  <c r="O3534" i="33"/>
  <c r="G3534" i="33"/>
  <c r="A3534" i="33"/>
  <c r="T3533" i="33"/>
  <c r="S3533" i="33"/>
  <c r="O3533" i="33"/>
  <c r="G3533" i="33"/>
  <c r="A3533" i="33"/>
  <c r="T3532" i="33"/>
  <c r="S3532" i="33"/>
  <c r="O3532" i="33"/>
  <c r="G3532" i="33"/>
  <c r="A3532" i="33"/>
  <c r="T3531" i="33"/>
  <c r="S3531" i="33"/>
  <c r="O3531" i="33"/>
  <c r="G3531" i="33"/>
  <c r="A3531" i="33"/>
  <c r="T3530" i="33"/>
  <c r="S3530" i="33"/>
  <c r="O3530" i="33"/>
  <c r="G3530" i="33"/>
  <c r="A3530" i="33"/>
  <c r="T3529" i="33"/>
  <c r="S3529" i="33"/>
  <c r="O3529" i="33"/>
  <c r="G3529" i="33"/>
  <c r="A3529" i="33"/>
  <c r="T3528" i="33"/>
  <c r="S3528" i="33"/>
  <c r="O3528" i="33"/>
  <c r="G3528" i="33"/>
  <c r="A3528" i="33"/>
  <c r="T3527" i="33"/>
  <c r="S3527" i="33"/>
  <c r="O3527" i="33"/>
  <c r="G3527" i="33"/>
  <c r="A3527" i="33"/>
  <c r="T3526" i="33"/>
  <c r="S3526" i="33"/>
  <c r="O3526" i="33"/>
  <c r="G3526" i="33"/>
  <c r="A3526" i="33"/>
  <c r="T3525" i="33"/>
  <c r="S3525" i="33"/>
  <c r="O3525" i="33"/>
  <c r="G3525" i="33"/>
  <c r="A3525" i="33"/>
  <c r="T3524" i="33"/>
  <c r="S3524" i="33"/>
  <c r="O3524" i="33"/>
  <c r="G3524" i="33"/>
  <c r="A3524" i="33"/>
  <c r="T3523" i="33"/>
  <c r="S3523" i="33"/>
  <c r="O3523" i="33"/>
  <c r="G3523" i="33"/>
  <c r="A3523" i="33"/>
  <c r="T3522" i="33"/>
  <c r="S3522" i="33"/>
  <c r="O3522" i="33"/>
  <c r="G3522" i="33"/>
  <c r="A3522" i="33"/>
  <c r="T3521" i="33"/>
  <c r="S3521" i="33"/>
  <c r="O3521" i="33"/>
  <c r="G3521" i="33"/>
  <c r="A3521" i="33"/>
  <c r="T3520" i="33"/>
  <c r="S3520" i="33"/>
  <c r="O3520" i="33"/>
  <c r="G3520" i="33"/>
  <c r="A3520" i="33"/>
  <c r="T3519" i="33"/>
  <c r="S3519" i="33"/>
  <c r="O3519" i="33"/>
  <c r="G3519" i="33"/>
  <c r="A3519" i="33"/>
  <c r="T3518" i="33"/>
  <c r="S3518" i="33"/>
  <c r="O3518" i="33"/>
  <c r="G3518" i="33"/>
  <c r="A3518" i="33"/>
  <c r="T3517" i="33"/>
  <c r="S3517" i="33"/>
  <c r="O3517" i="33"/>
  <c r="G3517" i="33"/>
  <c r="A3517" i="33"/>
  <c r="T3516" i="33"/>
  <c r="S3516" i="33"/>
  <c r="O3516" i="33"/>
  <c r="G3516" i="33"/>
  <c r="A3516" i="33"/>
  <c r="T3515" i="33"/>
  <c r="S3515" i="33"/>
  <c r="O3515" i="33"/>
  <c r="G3515" i="33"/>
  <c r="A3515" i="33"/>
  <c r="T3514" i="33"/>
  <c r="S3514" i="33"/>
  <c r="O3514" i="33"/>
  <c r="G3514" i="33"/>
  <c r="A3514" i="33"/>
  <c r="T3513" i="33"/>
  <c r="S3513" i="33"/>
  <c r="O3513" i="33"/>
  <c r="G3513" i="33"/>
  <c r="A3513" i="33"/>
  <c r="T3512" i="33"/>
  <c r="S3512" i="33"/>
  <c r="O3512" i="33"/>
  <c r="G3512" i="33"/>
  <c r="A3512" i="33"/>
  <c r="T3511" i="33"/>
  <c r="S3511" i="33"/>
  <c r="O3511" i="33"/>
  <c r="G3511" i="33"/>
  <c r="A3511" i="33"/>
  <c r="T3510" i="33"/>
  <c r="S3510" i="33"/>
  <c r="O3510" i="33"/>
  <c r="G3510" i="33"/>
  <c r="A3510" i="33"/>
  <c r="T3509" i="33"/>
  <c r="S3509" i="33"/>
  <c r="O3509" i="33"/>
  <c r="G3509" i="33"/>
  <c r="A3509" i="33"/>
  <c r="T3508" i="33"/>
  <c r="S3508" i="33"/>
  <c r="O3508" i="33"/>
  <c r="G3508" i="33"/>
  <c r="A3508" i="33"/>
  <c r="T3507" i="33"/>
  <c r="S3507" i="33"/>
  <c r="O3507" i="33"/>
  <c r="G3507" i="33"/>
  <c r="A3507" i="33"/>
  <c r="T3506" i="33"/>
  <c r="S3506" i="33"/>
  <c r="O3506" i="33"/>
  <c r="G3506" i="33"/>
  <c r="A3506" i="33"/>
  <c r="T3505" i="33"/>
  <c r="S3505" i="33"/>
  <c r="O3505" i="33"/>
  <c r="G3505" i="33"/>
  <c r="A3505" i="33"/>
  <c r="T3504" i="33"/>
  <c r="S3504" i="33"/>
  <c r="O3504" i="33"/>
  <c r="G3504" i="33"/>
  <c r="A3504" i="33"/>
  <c r="T3503" i="33"/>
  <c r="S3503" i="33"/>
  <c r="O3503" i="33"/>
  <c r="G3503" i="33"/>
  <c r="A3503" i="33"/>
  <c r="T3502" i="33"/>
  <c r="S3502" i="33"/>
  <c r="O3502" i="33"/>
  <c r="G3502" i="33"/>
  <c r="A3502" i="33"/>
  <c r="T3501" i="33"/>
  <c r="S3501" i="33"/>
  <c r="O3501" i="33"/>
  <c r="G3501" i="33"/>
  <c r="A3501" i="33"/>
  <c r="T3500" i="33"/>
  <c r="S3500" i="33"/>
  <c r="O3500" i="33"/>
  <c r="G3500" i="33"/>
  <c r="A3500" i="33"/>
  <c r="T3499" i="33"/>
  <c r="S3499" i="33"/>
  <c r="O3499" i="33"/>
  <c r="G3499" i="33"/>
  <c r="A3499" i="33"/>
  <c r="T3498" i="33"/>
  <c r="S3498" i="33"/>
  <c r="O3498" i="33"/>
  <c r="G3498" i="33"/>
  <c r="A3498" i="33"/>
  <c r="T3497" i="33"/>
  <c r="S3497" i="33"/>
  <c r="O3497" i="33"/>
  <c r="G3497" i="33"/>
  <c r="A3497" i="33"/>
  <c r="T3496" i="33"/>
  <c r="S3496" i="33"/>
  <c r="O3496" i="33"/>
  <c r="G3496" i="33"/>
  <c r="A3496" i="33"/>
  <c r="T3495" i="33"/>
  <c r="S3495" i="33"/>
  <c r="O3495" i="33"/>
  <c r="G3495" i="33"/>
  <c r="A3495" i="33"/>
  <c r="T3494" i="33"/>
  <c r="S3494" i="33"/>
  <c r="O3494" i="33"/>
  <c r="G3494" i="33"/>
  <c r="A3494" i="33"/>
  <c r="T3493" i="33"/>
  <c r="S3493" i="33"/>
  <c r="O3493" i="33"/>
  <c r="G3493" i="33"/>
  <c r="A3493" i="33"/>
  <c r="T3492" i="33"/>
  <c r="S3492" i="33"/>
  <c r="O3492" i="33"/>
  <c r="G3492" i="33"/>
  <c r="A3492" i="33"/>
  <c r="T3491" i="33"/>
  <c r="S3491" i="33"/>
  <c r="O3491" i="33"/>
  <c r="G3491" i="33"/>
  <c r="A3491" i="33"/>
  <c r="T3490" i="33"/>
  <c r="S3490" i="33"/>
  <c r="O3490" i="33"/>
  <c r="G3490" i="33"/>
  <c r="A3490" i="33"/>
  <c r="T3489" i="33"/>
  <c r="S3489" i="33"/>
  <c r="O3489" i="33"/>
  <c r="G3489" i="33"/>
  <c r="A3489" i="33"/>
  <c r="T3488" i="33"/>
  <c r="S3488" i="33"/>
  <c r="O3488" i="33"/>
  <c r="G3488" i="33"/>
  <c r="A3488" i="33"/>
  <c r="T3487" i="33"/>
  <c r="S3487" i="33"/>
  <c r="O3487" i="33"/>
  <c r="G3487" i="33"/>
  <c r="A3487" i="33"/>
  <c r="T3486" i="33"/>
  <c r="S3486" i="33"/>
  <c r="O3486" i="33"/>
  <c r="G3486" i="33"/>
  <c r="A3486" i="33"/>
  <c r="T3485" i="33"/>
  <c r="S3485" i="33"/>
  <c r="O3485" i="33"/>
  <c r="G3485" i="33"/>
  <c r="A3485" i="33"/>
  <c r="T3484" i="33"/>
  <c r="S3484" i="33"/>
  <c r="O3484" i="33"/>
  <c r="G3484" i="33"/>
  <c r="A3484" i="33"/>
  <c r="T3483" i="33"/>
  <c r="S3483" i="33"/>
  <c r="O3483" i="33"/>
  <c r="G3483" i="33"/>
  <c r="A3483" i="33"/>
  <c r="T3482" i="33"/>
  <c r="S3482" i="33"/>
  <c r="O3482" i="33"/>
  <c r="G3482" i="33"/>
  <c r="A3482" i="33"/>
  <c r="T3481" i="33"/>
  <c r="S3481" i="33"/>
  <c r="O3481" i="33"/>
  <c r="G3481" i="33"/>
  <c r="A3481" i="33"/>
  <c r="T3480" i="33"/>
  <c r="S3480" i="33"/>
  <c r="O3480" i="33"/>
  <c r="G3480" i="33"/>
  <c r="A3480" i="33"/>
  <c r="T3479" i="33"/>
  <c r="S3479" i="33"/>
  <c r="O3479" i="33"/>
  <c r="G3479" i="33"/>
  <c r="A3479" i="33"/>
  <c r="T3478" i="33"/>
  <c r="S3478" i="33"/>
  <c r="O3478" i="33"/>
  <c r="G3478" i="33"/>
  <c r="A3478" i="33"/>
  <c r="T3477" i="33"/>
  <c r="S3477" i="33"/>
  <c r="O3477" i="33"/>
  <c r="G3477" i="33"/>
  <c r="A3477" i="33"/>
  <c r="T3476" i="33"/>
  <c r="S3476" i="33"/>
  <c r="O3476" i="33"/>
  <c r="G3476" i="33"/>
  <c r="A3476" i="33"/>
  <c r="T3475" i="33"/>
  <c r="S3475" i="33"/>
  <c r="O3475" i="33"/>
  <c r="G3475" i="33"/>
  <c r="A3475" i="33"/>
  <c r="T3474" i="33"/>
  <c r="S3474" i="33"/>
  <c r="O3474" i="33"/>
  <c r="G3474" i="33"/>
  <c r="A3474" i="33"/>
  <c r="T3473" i="33"/>
  <c r="S3473" i="33"/>
  <c r="O3473" i="33"/>
  <c r="G3473" i="33"/>
  <c r="A3473" i="33"/>
  <c r="T3472" i="33"/>
  <c r="S3472" i="33"/>
  <c r="O3472" i="33"/>
  <c r="G3472" i="33"/>
  <c r="A3472" i="33"/>
  <c r="T3471" i="33"/>
  <c r="S3471" i="33"/>
  <c r="O3471" i="33"/>
  <c r="G3471" i="33"/>
  <c r="A3471" i="33"/>
  <c r="T3470" i="33"/>
  <c r="S3470" i="33"/>
  <c r="O3470" i="33"/>
  <c r="G3470" i="33"/>
  <c r="A3470" i="33"/>
  <c r="T3469" i="33"/>
  <c r="S3469" i="33"/>
  <c r="O3469" i="33"/>
  <c r="G3469" i="33"/>
  <c r="A3469" i="33"/>
  <c r="T3468" i="33"/>
  <c r="S3468" i="33"/>
  <c r="O3468" i="33"/>
  <c r="G3468" i="33"/>
  <c r="A3468" i="33"/>
  <c r="T3467" i="33"/>
  <c r="S3467" i="33"/>
  <c r="O3467" i="33"/>
  <c r="G3467" i="33"/>
  <c r="A3467" i="33"/>
  <c r="T3466" i="33"/>
  <c r="S3466" i="33"/>
  <c r="O3466" i="33"/>
  <c r="G3466" i="33"/>
  <c r="A3466" i="33"/>
  <c r="T3465" i="33"/>
  <c r="S3465" i="33"/>
  <c r="O3465" i="33"/>
  <c r="G3465" i="33"/>
  <c r="A3465" i="33"/>
  <c r="T3464" i="33"/>
  <c r="S3464" i="33"/>
  <c r="O3464" i="33"/>
  <c r="G3464" i="33"/>
  <c r="A3464" i="33"/>
  <c r="T3463" i="33"/>
  <c r="S3463" i="33"/>
  <c r="O3463" i="33"/>
  <c r="G3463" i="33"/>
  <c r="A3463" i="33"/>
  <c r="T3462" i="33"/>
  <c r="S3462" i="33"/>
  <c r="O3462" i="33"/>
  <c r="G3462" i="33"/>
  <c r="A3462" i="33"/>
  <c r="T3461" i="33"/>
  <c r="S3461" i="33"/>
  <c r="O3461" i="33"/>
  <c r="G3461" i="33"/>
  <c r="A3461" i="33"/>
  <c r="T3460" i="33"/>
  <c r="S3460" i="33"/>
  <c r="O3460" i="33"/>
  <c r="G3460" i="33"/>
  <c r="A3460" i="33"/>
  <c r="T3459" i="33"/>
  <c r="S3459" i="33"/>
  <c r="O3459" i="33"/>
  <c r="G3459" i="33"/>
  <c r="A3459" i="33"/>
  <c r="T3458" i="33"/>
  <c r="S3458" i="33"/>
  <c r="O3458" i="33"/>
  <c r="G3458" i="33"/>
  <c r="A3458" i="33"/>
  <c r="T3457" i="33"/>
  <c r="S3457" i="33"/>
  <c r="O3457" i="33"/>
  <c r="G3457" i="33"/>
  <c r="A3457" i="33"/>
  <c r="T3456" i="33"/>
  <c r="S3456" i="33"/>
  <c r="O3456" i="33"/>
  <c r="G3456" i="33"/>
  <c r="A3456" i="33"/>
  <c r="T3455" i="33"/>
  <c r="S3455" i="33"/>
  <c r="O3455" i="33"/>
  <c r="G3455" i="33"/>
  <c r="A3455" i="33"/>
  <c r="T3454" i="33"/>
  <c r="S3454" i="33"/>
  <c r="O3454" i="33"/>
  <c r="G3454" i="33"/>
  <c r="A3454" i="33"/>
  <c r="T3453" i="33"/>
  <c r="S3453" i="33"/>
  <c r="O3453" i="33"/>
  <c r="G3453" i="33"/>
  <c r="A3453" i="33"/>
  <c r="T3452" i="33"/>
  <c r="S3452" i="33"/>
  <c r="O3452" i="33"/>
  <c r="G3452" i="33"/>
  <c r="A3452" i="33"/>
  <c r="T3451" i="33"/>
  <c r="S3451" i="33"/>
  <c r="O3451" i="33"/>
  <c r="G3451" i="33"/>
  <c r="A3451" i="33"/>
  <c r="T3450" i="33"/>
  <c r="S3450" i="33"/>
  <c r="O3450" i="33"/>
  <c r="G3450" i="33"/>
  <c r="A3450" i="33"/>
  <c r="T3449" i="33"/>
  <c r="S3449" i="33"/>
  <c r="O3449" i="33"/>
  <c r="G3449" i="33"/>
  <c r="A3449" i="33"/>
  <c r="T3448" i="33"/>
  <c r="S3448" i="33"/>
  <c r="O3448" i="33"/>
  <c r="G3448" i="33"/>
  <c r="A3448" i="33"/>
  <c r="T3447" i="33"/>
  <c r="S3447" i="33"/>
  <c r="O3447" i="33"/>
  <c r="G3447" i="33"/>
  <c r="A3447" i="33"/>
  <c r="T3446" i="33"/>
  <c r="S3446" i="33"/>
  <c r="O3446" i="33"/>
  <c r="G3446" i="33"/>
  <c r="A3446" i="33"/>
  <c r="T3445" i="33"/>
  <c r="S3445" i="33"/>
  <c r="O3445" i="33"/>
  <c r="G3445" i="33"/>
  <c r="A3445" i="33"/>
  <c r="T3444" i="33"/>
  <c r="S3444" i="33"/>
  <c r="O3444" i="33"/>
  <c r="G3444" i="33"/>
  <c r="A3444" i="33"/>
  <c r="T3443" i="33"/>
  <c r="S3443" i="33"/>
  <c r="O3443" i="33"/>
  <c r="G3443" i="33"/>
  <c r="A3443" i="33"/>
  <c r="T3442" i="33"/>
  <c r="S3442" i="33"/>
  <c r="O3442" i="33"/>
  <c r="G3442" i="33"/>
  <c r="A3442" i="33"/>
  <c r="T3441" i="33"/>
  <c r="S3441" i="33"/>
  <c r="O3441" i="33"/>
  <c r="G3441" i="33"/>
  <c r="A3441" i="33"/>
  <c r="T3440" i="33"/>
  <c r="S3440" i="33"/>
  <c r="O3440" i="33"/>
  <c r="G3440" i="33"/>
  <c r="A3440" i="33"/>
  <c r="T3439" i="33"/>
  <c r="S3439" i="33"/>
  <c r="O3439" i="33"/>
  <c r="G3439" i="33"/>
  <c r="A3439" i="33"/>
  <c r="T3438" i="33"/>
  <c r="S3438" i="33"/>
  <c r="O3438" i="33"/>
  <c r="G3438" i="33"/>
  <c r="A3438" i="33"/>
  <c r="T3437" i="33"/>
  <c r="S3437" i="33"/>
  <c r="O3437" i="33"/>
  <c r="G3437" i="33"/>
  <c r="A3437" i="33"/>
  <c r="T3436" i="33"/>
  <c r="S3436" i="33"/>
  <c r="O3436" i="33"/>
  <c r="G3436" i="33"/>
  <c r="A3436" i="33"/>
  <c r="T3435" i="33"/>
  <c r="S3435" i="33"/>
  <c r="O3435" i="33"/>
  <c r="G3435" i="33"/>
  <c r="A3435" i="33"/>
  <c r="T3434" i="33"/>
  <c r="S3434" i="33"/>
  <c r="O3434" i="33"/>
  <c r="G3434" i="33"/>
  <c r="A3434" i="33"/>
  <c r="T3433" i="33"/>
  <c r="S3433" i="33"/>
  <c r="O3433" i="33"/>
  <c r="G3433" i="33"/>
  <c r="A3433" i="33"/>
  <c r="T3432" i="33"/>
  <c r="S3432" i="33"/>
  <c r="O3432" i="33"/>
  <c r="G3432" i="33"/>
  <c r="A3432" i="33"/>
  <c r="T3431" i="33"/>
  <c r="S3431" i="33"/>
  <c r="O3431" i="33"/>
  <c r="G3431" i="33"/>
  <c r="A3431" i="33"/>
  <c r="T3430" i="33"/>
  <c r="S3430" i="33"/>
  <c r="O3430" i="33"/>
  <c r="G3430" i="33"/>
  <c r="A3430" i="33"/>
  <c r="T3429" i="33"/>
  <c r="S3429" i="33"/>
  <c r="O3429" i="33"/>
  <c r="G3429" i="33"/>
  <c r="A3429" i="33"/>
  <c r="T3428" i="33"/>
  <c r="S3428" i="33"/>
  <c r="O3428" i="33"/>
  <c r="G3428" i="33"/>
  <c r="A3428" i="33"/>
  <c r="T3427" i="33"/>
  <c r="S3427" i="33"/>
  <c r="O3427" i="33"/>
  <c r="G3427" i="33"/>
  <c r="A3427" i="33"/>
  <c r="T3426" i="33"/>
  <c r="S3426" i="33"/>
  <c r="O3426" i="33"/>
  <c r="G3426" i="33"/>
  <c r="A3426" i="33"/>
  <c r="T3425" i="33"/>
  <c r="S3425" i="33"/>
  <c r="O3425" i="33"/>
  <c r="G3425" i="33"/>
  <c r="A3425" i="33"/>
  <c r="T3424" i="33"/>
  <c r="S3424" i="33"/>
  <c r="O3424" i="33"/>
  <c r="G3424" i="33"/>
  <c r="A3424" i="33"/>
  <c r="T3423" i="33"/>
  <c r="S3423" i="33"/>
  <c r="O3423" i="33"/>
  <c r="G3423" i="33"/>
  <c r="A3423" i="33"/>
  <c r="T3422" i="33"/>
  <c r="S3422" i="33"/>
  <c r="O3422" i="33"/>
  <c r="G3422" i="33"/>
  <c r="A3422" i="33"/>
  <c r="T3421" i="33"/>
  <c r="S3421" i="33"/>
  <c r="O3421" i="33"/>
  <c r="G3421" i="33"/>
  <c r="A3421" i="33"/>
  <c r="T3420" i="33"/>
  <c r="S3420" i="33"/>
  <c r="O3420" i="33"/>
  <c r="G3420" i="33"/>
  <c r="A3420" i="33"/>
  <c r="T3419" i="33"/>
  <c r="S3419" i="33"/>
  <c r="O3419" i="33"/>
  <c r="G3419" i="33"/>
  <c r="A3419" i="33"/>
  <c r="T3418" i="33"/>
  <c r="S3418" i="33"/>
  <c r="O3418" i="33"/>
  <c r="G3418" i="33"/>
  <c r="A3418" i="33"/>
  <c r="T3417" i="33"/>
  <c r="S3417" i="33"/>
  <c r="O3417" i="33"/>
  <c r="G3417" i="33"/>
  <c r="A3417" i="33"/>
  <c r="T3416" i="33"/>
  <c r="S3416" i="33"/>
  <c r="O3416" i="33"/>
  <c r="G3416" i="33"/>
  <c r="A3416" i="33"/>
  <c r="T3415" i="33"/>
  <c r="S3415" i="33"/>
  <c r="O3415" i="33"/>
  <c r="G3415" i="33"/>
  <c r="A3415" i="33"/>
  <c r="T3414" i="33"/>
  <c r="S3414" i="33"/>
  <c r="O3414" i="33"/>
  <c r="G3414" i="33"/>
  <c r="A3414" i="33"/>
  <c r="T3413" i="33"/>
  <c r="S3413" i="33"/>
  <c r="O3413" i="33"/>
  <c r="G3413" i="33"/>
  <c r="A3413" i="33"/>
  <c r="T3412" i="33"/>
  <c r="S3412" i="33"/>
  <c r="O3412" i="33"/>
  <c r="G3412" i="33"/>
  <c r="A3412" i="33"/>
  <c r="T3411" i="33"/>
  <c r="S3411" i="33"/>
  <c r="O3411" i="33"/>
  <c r="G3411" i="33"/>
  <c r="A3411" i="33"/>
  <c r="T3410" i="33"/>
  <c r="S3410" i="33"/>
  <c r="O3410" i="33"/>
  <c r="G3410" i="33"/>
  <c r="A3410" i="33"/>
  <c r="T3409" i="33"/>
  <c r="S3409" i="33"/>
  <c r="O3409" i="33"/>
  <c r="G3409" i="33"/>
  <c r="A3409" i="33"/>
  <c r="T3408" i="33"/>
  <c r="S3408" i="33"/>
  <c r="O3408" i="33"/>
  <c r="G3408" i="33"/>
  <c r="A3408" i="33"/>
  <c r="T3407" i="33"/>
  <c r="S3407" i="33"/>
  <c r="O3407" i="33"/>
  <c r="G3407" i="33"/>
  <c r="A3407" i="33"/>
  <c r="T3406" i="33"/>
  <c r="S3406" i="33"/>
  <c r="O3406" i="33"/>
  <c r="G3406" i="33"/>
  <c r="A3406" i="33"/>
  <c r="T3405" i="33"/>
  <c r="S3405" i="33"/>
  <c r="O3405" i="33"/>
  <c r="G3405" i="33"/>
  <c r="A3405" i="33"/>
  <c r="T3404" i="33"/>
  <c r="S3404" i="33"/>
  <c r="O3404" i="33"/>
  <c r="G3404" i="33"/>
  <c r="A3404" i="33"/>
  <c r="T3403" i="33"/>
  <c r="S3403" i="33"/>
  <c r="O3403" i="33"/>
  <c r="G3403" i="33"/>
  <c r="A3403" i="33"/>
  <c r="T3402" i="33"/>
  <c r="S3402" i="33"/>
  <c r="O3402" i="33"/>
  <c r="G3402" i="33"/>
  <c r="A3402" i="33"/>
  <c r="T3401" i="33"/>
  <c r="S3401" i="33"/>
  <c r="O3401" i="33"/>
  <c r="G3401" i="33"/>
  <c r="A3401" i="33"/>
  <c r="T3400" i="33"/>
  <c r="S3400" i="33"/>
  <c r="O3400" i="33"/>
  <c r="G3400" i="33"/>
  <c r="A3400" i="33"/>
  <c r="T3399" i="33"/>
  <c r="S3399" i="33"/>
  <c r="O3399" i="33"/>
  <c r="G3399" i="33"/>
  <c r="A3399" i="33"/>
  <c r="T3398" i="33"/>
  <c r="S3398" i="33"/>
  <c r="O3398" i="33"/>
  <c r="G3398" i="33"/>
  <c r="A3398" i="33"/>
  <c r="T3397" i="33"/>
  <c r="S3397" i="33"/>
  <c r="O3397" i="33"/>
  <c r="G3397" i="33"/>
  <c r="A3397" i="33"/>
  <c r="T3396" i="33"/>
  <c r="S3396" i="33"/>
  <c r="O3396" i="33"/>
  <c r="G3396" i="33"/>
  <c r="A3396" i="33"/>
  <c r="T3395" i="33"/>
  <c r="S3395" i="33"/>
  <c r="O3395" i="33"/>
  <c r="G3395" i="33"/>
  <c r="A3395" i="33"/>
  <c r="T3394" i="33"/>
  <c r="S3394" i="33"/>
  <c r="O3394" i="33"/>
  <c r="G3394" i="33"/>
  <c r="A3394" i="33"/>
  <c r="T3393" i="33"/>
  <c r="S3393" i="33"/>
  <c r="O3393" i="33"/>
  <c r="G3393" i="33"/>
  <c r="A3393" i="33"/>
  <c r="T3392" i="33"/>
  <c r="S3392" i="33"/>
  <c r="O3392" i="33"/>
  <c r="G3392" i="33"/>
  <c r="A3392" i="33"/>
  <c r="T3391" i="33"/>
  <c r="S3391" i="33"/>
  <c r="O3391" i="33"/>
  <c r="G3391" i="33"/>
  <c r="A3391" i="33"/>
  <c r="T3390" i="33"/>
  <c r="S3390" i="33"/>
  <c r="O3390" i="33"/>
  <c r="G3390" i="33"/>
  <c r="A3390" i="33"/>
  <c r="T3389" i="33"/>
  <c r="S3389" i="33"/>
  <c r="O3389" i="33"/>
  <c r="G3389" i="33"/>
  <c r="A3389" i="33"/>
  <c r="T3388" i="33"/>
  <c r="S3388" i="33"/>
  <c r="O3388" i="33"/>
  <c r="G3388" i="33"/>
  <c r="A3388" i="33"/>
  <c r="T3387" i="33"/>
  <c r="S3387" i="33"/>
  <c r="O3387" i="33"/>
  <c r="G3387" i="33"/>
  <c r="A3387" i="33"/>
  <c r="T3386" i="33"/>
  <c r="S3386" i="33"/>
  <c r="O3386" i="33"/>
  <c r="G3386" i="33"/>
  <c r="A3386" i="33"/>
  <c r="T3385" i="33"/>
  <c r="S3385" i="33"/>
  <c r="O3385" i="33"/>
  <c r="G3385" i="33"/>
  <c r="A3385" i="33"/>
  <c r="T3384" i="33"/>
  <c r="S3384" i="33"/>
  <c r="O3384" i="33"/>
  <c r="G3384" i="33"/>
  <c r="A3384" i="33"/>
  <c r="T3383" i="33"/>
  <c r="S3383" i="33"/>
  <c r="O3383" i="33"/>
  <c r="G3383" i="33"/>
  <c r="A3383" i="33"/>
  <c r="T3382" i="33"/>
  <c r="S3382" i="33"/>
  <c r="O3382" i="33"/>
  <c r="G3382" i="33"/>
  <c r="A3382" i="33"/>
  <c r="T3381" i="33"/>
  <c r="S3381" i="33"/>
  <c r="O3381" i="33"/>
  <c r="G3381" i="33"/>
  <c r="A3381" i="33"/>
  <c r="T3380" i="33"/>
  <c r="S3380" i="33"/>
  <c r="O3380" i="33"/>
  <c r="G3380" i="33"/>
  <c r="A3380" i="33"/>
  <c r="T3379" i="33"/>
  <c r="S3379" i="33"/>
  <c r="O3379" i="33"/>
  <c r="G3379" i="33"/>
  <c r="A3379" i="33"/>
  <c r="T3378" i="33"/>
  <c r="S3378" i="33"/>
  <c r="O3378" i="33"/>
  <c r="G3378" i="33"/>
  <c r="A3378" i="33"/>
  <c r="T3377" i="33"/>
  <c r="S3377" i="33"/>
  <c r="O3377" i="33"/>
  <c r="G3377" i="33"/>
  <c r="A3377" i="33"/>
  <c r="T3376" i="33"/>
  <c r="S3376" i="33"/>
  <c r="O3376" i="33"/>
  <c r="G3376" i="33"/>
  <c r="A3376" i="33"/>
  <c r="T3375" i="33"/>
  <c r="S3375" i="33"/>
  <c r="O3375" i="33"/>
  <c r="G3375" i="33"/>
  <c r="A3375" i="33"/>
  <c r="T3374" i="33"/>
  <c r="S3374" i="33"/>
  <c r="O3374" i="33"/>
  <c r="G3374" i="33"/>
  <c r="A3374" i="33"/>
  <c r="T3373" i="33"/>
  <c r="S3373" i="33"/>
  <c r="O3373" i="33"/>
  <c r="G3373" i="33"/>
  <c r="A3373" i="33"/>
  <c r="T3372" i="33"/>
  <c r="S3372" i="33"/>
  <c r="O3372" i="33"/>
  <c r="G3372" i="33"/>
  <c r="A3372" i="33"/>
  <c r="T3371" i="33"/>
  <c r="S3371" i="33"/>
  <c r="O3371" i="33"/>
  <c r="G3371" i="33"/>
  <c r="A3371" i="33"/>
  <c r="T3370" i="33"/>
  <c r="S3370" i="33"/>
  <c r="O3370" i="33"/>
  <c r="G3370" i="33"/>
  <c r="A3370" i="33"/>
  <c r="T3369" i="33"/>
  <c r="S3369" i="33"/>
  <c r="O3369" i="33"/>
  <c r="G3369" i="33"/>
  <c r="A3369" i="33"/>
  <c r="T3368" i="33"/>
  <c r="S3368" i="33"/>
  <c r="O3368" i="33"/>
  <c r="G3368" i="33"/>
  <c r="A3368" i="33"/>
  <c r="T3367" i="33"/>
  <c r="S3367" i="33"/>
  <c r="O3367" i="33"/>
  <c r="G3367" i="33"/>
  <c r="A3367" i="33"/>
  <c r="T3366" i="33"/>
  <c r="S3366" i="33"/>
  <c r="O3366" i="33"/>
  <c r="G3366" i="33"/>
  <c r="A3366" i="33"/>
  <c r="T3365" i="33"/>
  <c r="S3365" i="33"/>
  <c r="O3365" i="33"/>
  <c r="G3365" i="33"/>
  <c r="A3365" i="33"/>
  <c r="T3364" i="33"/>
  <c r="S3364" i="33"/>
  <c r="O3364" i="33"/>
  <c r="G3364" i="33"/>
  <c r="A3364" i="33"/>
  <c r="T3363" i="33"/>
  <c r="S3363" i="33"/>
  <c r="O3363" i="33"/>
  <c r="G3363" i="33"/>
  <c r="A3363" i="33"/>
  <c r="T3362" i="33"/>
  <c r="S3362" i="33"/>
  <c r="O3362" i="33"/>
  <c r="G3362" i="33"/>
  <c r="A3362" i="33"/>
  <c r="T3361" i="33"/>
  <c r="S3361" i="33"/>
  <c r="O3361" i="33"/>
  <c r="G3361" i="33"/>
  <c r="A3361" i="33"/>
  <c r="T3360" i="33"/>
  <c r="S3360" i="33"/>
  <c r="O3360" i="33"/>
  <c r="G3360" i="33"/>
  <c r="A3360" i="33"/>
  <c r="T3359" i="33"/>
  <c r="S3359" i="33"/>
  <c r="O3359" i="33"/>
  <c r="G3359" i="33"/>
  <c r="A3359" i="33"/>
  <c r="T3358" i="33"/>
  <c r="S3358" i="33"/>
  <c r="O3358" i="33"/>
  <c r="G3358" i="33"/>
  <c r="A3358" i="33"/>
  <c r="T3357" i="33"/>
  <c r="S3357" i="33"/>
  <c r="O3357" i="33"/>
  <c r="G3357" i="33"/>
  <c r="A3357" i="33"/>
  <c r="T3356" i="33"/>
  <c r="S3356" i="33"/>
  <c r="O3356" i="33"/>
  <c r="G3356" i="33"/>
  <c r="A3356" i="33"/>
  <c r="T3355" i="33"/>
  <c r="S3355" i="33"/>
  <c r="O3355" i="33"/>
  <c r="G3355" i="33"/>
  <c r="A3355" i="33"/>
  <c r="T3354" i="33"/>
  <c r="S3354" i="33"/>
  <c r="O3354" i="33"/>
  <c r="G3354" i="33"/>
  <c r="A3354" i="33"/>
  <c r="T3353" i="33"/>
  <c r="S3353" i="33"/>
  <c r="O3353" i="33"/>
  <c r="G3353" i="33"/>
  <c r="A3353" i="33"/>
  <c r="T3352" i="33"/>
  <c r="S3352" i="33"/>
  <c r="O3352" i="33"/>
  <c r="G3352" i="33"/>
  <c r="A3352" i="33"/>
  <c r="T3351" i="33"/>
  <c r="S3351" i="33"/>
  <c r="O3351" i="33"/>
  <c r="G3351" i="33"/>
  <c r="A3351" i="33"/>
  <c r="T3350" i="33"/>
  <c r="S3350" i="33"/>
  <c r="O3350" i="33"/>
  <c r="G3350" i="33"/>
  <c r="A3350" i="33"/>
  <c r="T3349" i="33"/>
  <c r="S3349" i="33"/>
  <c r="O3349" i="33"/>
  <c r="G3349" i="33"/>
  <c r="A3349" i="33"/>
  <c r="T3348" i="33"/>
  <c r="S3348" i="33"/>
  <c r="O3348" i="33"/>
  <c r="G3348" i="33"/>
  <c r="A3348" i="33"/>
  <c r="T3347" i="33"/>
  <c r="S3347" i="33"/>
  <c r="O3347" i="33"/>
  <c r="G3347" i="33"/>
  <c r="A3347" i="33"/>
  <c r="T3346" i="33"/>
  <c r="S3346" i="33"/>
  <c r="O3346" i="33"/>
  <c r="G3346" i="33"/>
  <c r="A3346" i="33"/>
  <c r="T3345" i="33"/>
  <c r="S3345" i="33"/>
  <c r="O3345" i="33"/>
  <c r="G3345" i="33"/>
  <c r="A3345" i="33"/>
  <c r="T3344" i="33"/>
  <c r="S3344" i="33"/>
  <c r="O3344" i="33"/>
  <c r="G3344" i="33"/>
  <c r="A3344" i="33"/>
  <c r="T3343" i="33"/>
  <c r="S3343" i="33"/>
  <c r="O3343" i="33"/>
  <c r="G3343" i="33"/>
  <c r="A3343" i="33"/>
  <c r="T3342" i="33"/>
  <c r="S3342" i="33"/>
  <c r="O3342" i="33"/>
  <c r="G3342" i="33"/>
  <c r="A3342" i="33"/>
  <c r="T3341" i="33"/>
  <c r="S3341" i="33"/>
  <c r="O3341" i="33"/>
  <c r="G3341" i="33"/>
  <c r="A3341" i="33"/>
  <c r="T3340" i="33"/>
  <c r="S3340" i="33"/>
  <c r="O3340" i="33"/>
  <c r="G3340" i="33"/>
  <c r="A3340" i="33"/>
  <c r="T3339" i="33"/>
  <c r="S3339" i="33"/>
  <c r="O3339" i="33"/>
  <c r="G3339" i="33"/>
  <c r="A3339" i="33"/>
  <c r="T3338" i="33"/>
  <c r="S3338" i="33"/>
  <c r="O3338" i="33"/>
  <c r="G3338" i="33"/>
  <c r="A3338" i="33"/>
  <c r="T3337" i="33"/>
  <c r="S3337" i="33"/>
  <c r="O3337" i="33"/>
  <c r="G3337" i="33"/>
  <c r="A3337" i="33"/>
  <c r="T3336" i="33"/>
  <c r="S3336" i="33"/>
  <c r="O3336" i="33"/>
  <c r="G3336" i="33"/>
  <c r="A3336" i="33"/>
  <c r="T3335" i="33"/>
  <c r="S3335" i="33"/>
  <c r="O3335" i="33"/>
  <c r="G3335" i="33"/>
  <c r="A3335" i="33"/>
  <c r="T3334" i="33"/>
  <c r="S3334" i="33"/>
  <c r="O3334" i="33"/>
  <c r="G3334" i="33"/>
  <c r="A3334" i="33"/>
  <c r="T3333" i="33"/>
  <c r="S3333" i="33"/>
  <c r="O3333" i="33"/>
  <c r="G3333" i="33"/>
  <c r="A3333" i="33"/>
  <c r="T3332" i="33"/>
  <c r="S3332" i="33"/>
  <c r="O3332" i="33"/>
  <c r="G3332" i="33"/>
  <c r="A3332" i="33"/>
  <c r="T3331" i="33"/>
  <c r="S3331" i="33"/>
  <c r="O3331" i="33"/>
  <c r="G3331" i="33"/>
  <c r="A3331" i="33"/>
  <c r="T3330" i="33"/>
  <c r="S3330" i="33"/>
  <c r="O3330" i="33"/>
  <c r="G3330" i="33"/>
  <c r="A3330" i="33"/>
  <c r="T3329" i="33"/>
  <c r="S3329" i="33"/>
  <c r="O3329" i="33"/>
  <c r="G3329" i="33"/>
  <c r="A3329" i="33"/>
  <c r="T3328" i="33"/>
  <c r="S3328" i="33"/>
  <c r="O3328" i="33"/>
  <c r="G3328" i="33"/>
  <c r="A3328" i="33"/>
  <c r="T3327" i="33"/>
  <c r="S3327" i="33"/>
  <c r="O3327" i="33"/>
  <c r="G3327" i="33"/>
  <c r="A3327" i="33"/>
  <c r="T3326" i="33"/>
  <c r="S3326" i="33"/>
  <c r="O3326" i="33"/>
  <c r="G3326" i="33"/>
  <c r="A3326" i="33"/>
  <c r="T3325" i="33"/>
  <c r="S3325" i="33"/>
  <c r="O3325" i="33"/>
  <c r="G3325" i="33"/>
  <c r="A3325" i="33"/>
  <c r="T3324" i="33"/>
  <c r="S3324" i="33"/>
  <c r="O3324" i="33"/>
  <c r="G3324" i="33"/>
  <c r="A3324" i="33"/>
  <c r="T3323" i="33"/>
  <c r="S3323" i="33"/>
  <c r="O3323" i="33"/>
  <c r="G3323" i="33"/>
  <c r="A3323" i="33"/>
  <c r="T3322" i="33"/>
  <c r="S3322" i="33"/>
  <c r="O3322" i="33"/>
  <c r="G3322" i="33"/>
  <c r="A3322" i="33"/>
  <c r="T3321" i="33"/>
  <c r="S3321" i="33"/>
  <c r="O3321" i="33"/>
  <c r="G3321" i="33"/>
  <c r="A3321" i="33"/>
  <c r="T3320" i="33"/>
  <c r="S3320" i="33"/>
  <c r="O3320" i="33"/>
  <c r="G3320" i="33"/>
  <c r="A3320" i="33"/>
  <c r="T3319" i="33"/>
  <c r="S3319" i="33"/>
  <c r="O3319" i="33"/>
  <c r="G3319" i="33"/>
  <c r="A3319" i="33"/>
  <c r="T3318" i="33"/>
  <c r="S3318" i="33"/>
  <c r="O3318" i="33"/>
  <c r="G3318" i="33"/>
  <c r="A3318" i="33"/>
  <c r="T3317" i="33"/>
  <c r="S3317" i="33"/>
  <c r="O3317" i="33"/>
  <c r="G3317" i="33"/>
  <c r="A3317" i="33"/>
  <c r="T3316" i="33"/>
  <c r="S3316" i="33"/>
  <c r="O3316" i="33"/>
  <c r="G3316" i="33"/>
  <c r="A3316" i="33"/>
  <c r="T3315" i="33"/>
  <c r="S3315" i="33"/>
  <c r="O3315" i="33"/>
  <c r="G3315" i="33"/>
  <c r="A3315" i="33"/>
  <c r="T3314" i="33"/>
  <c r="S3314" i="33"/>
  <c r="O3314" i="33"/>
  <c r="G3314" i="33"/>
  <c r="A3314" i="33"/>
  <c r="T3313" i="33"/>
  <c r="S3313" i="33"/>
  <c r="O3313" i="33"/>
  <c r="G3313" i="33"/>
  <c r="A3313" i="33"/>
  <c r="T3312" i="33"/>
  <c r="S3312" i="33"/>
  <c r="O3312" i="33"/>
  <c r="G3312" i="33"/>
  <c r="A3312" i="33"/>
  <c r="T3311" i="33"/>
  <c r="S3311" i="33"/>
  <c r="O3311" i="33"/>
  <c r="G3311" i="33"/>
  <c r="A3311" i="33"/>
  <c r="T3310" i="33"/>
  <c r="S3310" i="33"/>
  <c r="O3310" i="33"/>
  <c r="G3310" i="33"/>
  <c r="A3310" i="33"/>
  <c r="T3309" i="33"/>
  <c r="S3309" i="33"/>
  <c r="O3309" i="33"/>
  <c r="G3309" i="33"/>
  <c r="A3309" i="33"/>
  <c r="T3308" i="33"/>
  <c r="S3308" i="33"/>
  <c r="O3308" i="33"/>
  <c r="G3308" i="33"/>
  <c r="A3308" i="33"/>
  <c r="T3307" i="33"/>
  <c r="S3307" i="33"/>
  <c r="O3307" i="33"/>
  <c r="G3307" i="33"/>
  <c r="A3307" i="33"/>
  <c r="T3306" i="33"/>
  <c r="S3306" i="33"/>
  <c r="O3306" i="33"/>
  <c r="G3306" i="33"/>
  <c r="A3306" i="33"/>
  <c r="T3305" i="33"/>
  <c r="S3305" i="33"/>
  <c r="O3305" i="33"/>
  <c r="G3305" i="33"/>
  <c r="A3305" i="33"/>
  <c r="T3304" i="33"/>
  <c r="S3304" i="33"/>
  <c r="O3304" i="33"/>
  <c r="G3304" i="33"/>
  <c r="A3304" i="33"/>
  <c r="T3303" i="33"/>
  <c r="S3303" i="33"/>
  <c r="O3303" i="33"/>
  <c r="G3303" i="33"/>
  <c r="A3303" i="33"/>
  <c r="T3302" i="33"/>
  <c r="S3302" i="33"/>
  <c r="O3302" i="33"/>
  <c r="G3302" i="33"/>
  <c r="A3302" i="33"/>
  <c r="T3301" i="33"/>
  <c r="S3301" i="33"/>
  <c r="O3301" i="33"/>
  <c r="G3301" i="33"/>
  <c r="A3301" i="33"/>
  <c r="T3300" i="33"/>
  <c r="S3300" i="33"/>
  <c r="O3300" i="33"/>
  <c r="G3300" i="33"/>
  <c r="A3300" i="33"/>
  <c r="T3299" i="33"/>
  <c r="S3299" i="33"/>
  <c r="O3299" i="33"/>
  <c r="G3299" i="33"/>
  <c r="A3299" i="33"/>
  <c r="T3298" i="33"/>
  <c r="S3298" i="33"/>
  <c r="O3298" i="33"/>
  <c r="G3298" i="33"/>
  <c r="A3298" i="33"/>
  <c r="T3297" i="33"/>
  <c r="S3297" i="33"/>
  <c r="O3297" i="33"/>
  <c r="G3297" i="33"/>
  <c r="A3297" i="33"/>
  <c r="T3296" i="33"/>
  <c r="S3296" i="33"/>
  <c r="O3296" i="33"/>
  <c r="G3296" i="33"/>
  <c r="A3296" i="33"/>
  <c r="T3295" i="33"/>
  <c r="S3295" i="33"/>
  <c r="O3295" i="33"/>
  <c r="G3295" i="33"/>
  <c r="A3295" i="33"/>
  <c r="T3294" i="33"/>
  <c r="S3294" i="33"/>
  <c r="O3294" i="33"/>
  <c r="G3294" i="33"/>
  <c r="A3294" i="33"/>
  <c r="T3293" i="33"/>
  <c r="S3293" i="33"/>
  <c r="O3293" i="33"/>
  <c r="G3293" i="33"/>
  <c r="A3293" i="33"/>
  <c r="T3292" i="33"/>
  <c r="S3292" i="33"/>
  <c r="O3292" i="33"/>
  <c r="G3292" i="33"/>
  <c r="A3292" i="33"/>
  <c r="T3291" i="33"/>
  <c r="S3291" i="33"/>
  <c r="O3291" i="33"/>
  <c r="G3291" i="33"/>
  <c r="A3291" i="33"/>
  <c r="T3290" i="33"/>
  <c r="S3290" i="33"/>
  <c r="O3290" i="33"/>
  <c r="G3290" i="33"/>
  <c r="A3290" i="33"/>
  <c r="T3289" i="33"/>
  <c r="S3289" i="33"/>
  <c r="O3289" i="33"/>
  <c r="G3289" i="33"/>
  <c r="A3289" i="33"/>
  <c r="T3288" i="33"/>
  <c r="S3288" i="33"/>
  <c r="O3288" i="33"/>
  <c r="G3288" i="33"/>
  <c r="A3288" i="33"/>
  <c r="T3287" i="33"/>
  <c r="S3287" i="33"/>
  <c r="O3287" i="33"/>
  <c r="G3287" i="33"/>
  <c r="A3287" i="33"/>
  <c r="T3286" i="33"/>
  <c r="S3286" i="33"/>
  <c r="O3286" i="33"/>
  <c r="G3286" i="33"/>
  <c r="A3286" i="33"/>
  <c r="T3285" i="33"/>
  <c r="S3285" i="33"/>
  <c r="O3285" i="33"/>
  <c r="G3285" i="33"/>
  <c r="A3285" i="33"/>
  <c r="T3284" i="33"/>
  <c r="S3284" i="33"/>
  <c r="O3284" i="33"/>
  <c r="G3284" i="33"/>
  <c r="A3284" i="33"/>
  <c r="T3283" i="33"/>
  <c r="S3283" i="33"/>
  <c r="O3283" i="33"/>
  <c r="G3283" i="33"/>
  <c r="A3283" i="33"/>
  <c r="T3282" i="33"/>
  <c r="S3282" i="33"/>
  <c r="O3282" i="33"/>
  <c r="G3282" i="33"/>
  <c r="A3282" i="33"/>
  <c r="T3281" i="33"/>
  <c r="S3281" i="33"/>
  <c r="O3281" i="33"/>
  <c r="G3281" i="33"/>
  <c r="A3281" i="33"/>
  <c r="T3280" i="33"/>
  <c r="S3280" i="33"/>
  <c r="O3280" i="33"/>
  <c r="G3280" i="33"/>
  <c r="A3280" i="33"/>
  <c r="T3279" i="33"/>
  <c r="S3279" i="33"/>
  <c r="O3279" i="33"/>
  <c r="G3279" i="33"/>
  <c r="A3279" i="33"/>
  <c r="T3278" i="33"/>
  <c r="S3278" i="33"/>
  <c r="O3278" i="33"/>
  <c r="G3278" i="33"/>
  <c r="A3278" i="33"/>
  <c r="T3277" i="33"/>
  <c r="S3277" i="33"/>
  <c r="O3277" i="33"/>
  <c r="G3277" i="33"/>
  <c r="A3277" i="33"/>
  <c r="T3276" i="33"/>
  <c r="S3276" i="33"/>
  <c r="O3276" i="33"/>
  <c r="G3276" i="33"/>
  <c r="A3276" i="33"/>
  <c r="T3275" i="33"/>
  <c r="S3275" i="33"/>
  <c r="O3275" i="33"/>
  <c r="G3275" i="33"/>
  <c r="A3275" i="33"/>
  <c r="T3274" i="33"/>
  <c r="S3274" i="33"/>
  <c r="O3274" i="33"/>
  <c r="G3274" i="33"/>
  <c r="A3274" i="33"/>
  <c r="T3273" i="33"/>
  <c r="S3273" i="33"/>
  <c r="O3273" i="33"/>
  <c r="G3273" i="33"/>
  <c r="A3273" i="33"/>
  <c r="T3272" i="33"/>
  <c r="S3272" i="33"/>
  <c r="O3272" i="33"/>
  <c r="G3272" i="33"/>
  <c r="A3272" i="33"/>
  <c r="T3271" i="33"/>
  <c r="S3271" i="33"/>
  <c r="O3271" i="33"/>
  <c r="G3271" i="33"/>
  <c r="A3271" i="33"/>
  <c r="T3270" i="33"/>
  <c r="S3270" i="33"/>
  <c r="O3270" i="33"/>
  <c r="G3270" i="33"/>
  <c r="A3270" i="33"/>
  <c r="T3269" i="33"/>
  <c r="S3269" i="33"/>
  <c r="O3269" i="33"/>
  <c r="G3269" i="33"/>
  <c r="A3269" i="33"/>
  <c r="T3268" i="33"/>
  <c r="S3268" i="33"/>
  <c r="O3268" i="33"/>
  <c r="G3268" i="33"/>
  <c r="A3268" i="33"/>
  <c r="T3267" i="33"/>
  <c r="S3267" i="33"/>
  <c r="O3267" i="33"/>
  <c r="G3267" i="33"/>
  <c r="A3267" i="33"/>
  <c r="T3266" i="33"/>
  <c r="S3266" i="33"/>
  <c r="O3266" i="33"/>
  <c r="G3266" i="33"/>
  <c r="A3266" i="33"/>
  <c r="T3265" i="33"/>
  <c r="S3265" i="33"/>
  <c r="O3265" i="33"/>
  <c r="G3265" i="33"/>
  <c r="A3265" i="33"/>
  <c r="T3264" i="33"/>
  <c r="S3264" i="33"/>
  <c r="O3264" i="33"/>
  <c r="G3264" i="33"/>
  <c r="A3264" i="33"/>
  <c r="T3263" i="33"/>
  <c r="S3263" i="33"/>
  <c r="O3263" i="33"/>
  <c r="G3263" i="33"/>
  <c r="A3263" i="33"/>
  <c r="T3262" i="33"/>
  <c r="S3262" i="33"/>
  <c r="O3262" i="33"/>
  <c r="G3262" i="33"/>
  <c r="A3262" i="33"/>
  <c r="T3261" i="33"/>
  <c r="S3261" i="33"/>
  <c r="O3261" i="33"/>
  <c r="G3261" i="33"/>
  <c r="A3261" i="33"/>
  <c r="T3260" i="33"/>
  <c r="S3260" i="33"/>
  <c r="O3260" i="33"/>
  <c r="G3260" i="33"/>
  <c r="A3260" i="33"/>
  <c r="T3259" i="33"/>
  <c r="S3259" i="33"/>
  <c r="O3259" i="33"/>
  <c r="G3259" i="33"/>
  <c r="A3259" i="33"/>
  <c r="T3258" i="33"/>
  <c r="S3258" i="33"/>
  <c r="O3258" i="33"/>
  <c r="G3258" i="33"/>
  <c r="A3258" i="33"/>
  <c r="T3257" i="33"/>
  <c r="S3257" i="33"/>
  <c r="O3257" i="33"/>
  <c r="G3257" i="33"/>
  <c r="A3257" i="33"/>
  <c r="T3256" i="33"/>
  <c r="S3256" i="33"/>
  <c r="O3256" i="33"/>
  <c r="G3256" i="33"/>
  <c r="A3256" i="33"/>
  <c r="T3255" i="33"/>
  <c r="S3255" i="33"/>
  <c r="O3255" i="33"/>
  <c r="G3255" i="33"/>
  <c r="A3255" i="33"/>
  <c r="T3254" i="33"/>
  <c r="S3254" i="33"/>
  <c r="O3254" i="33"/>
  <c r="G3254" i="33"/>
  <c r="A3254" i="33"/>
  <c r="T3253" i="33"/>
  <c r="S3253" i="33"/>
  <c r="O3253" i="33"/>
  <c r="G3253" i="33"/>
  <c r="A3253" i="33"/>
  <c r="T3252" i="33"/>
  <c r="S3252" i="33"/>
  <c r="O3252" i="33"/>
  <c r="G3252" i="33"/>
  <c r="A3252" i="33"/>
  <c r="T3251" i="33"/>
  <c r="S3251" i="33"/>
  <c r="O3251" i="33"/>
  <c r="G3251" i="33"/>
  <c r="A3251" i="33"/>
  <c r="T3250" i="33"/>
  <c r="S3250" i="33"/>
  <c r="O3250" i="33"/>
  <c r="G3250" i="33"/>
  <c r="A3250" i="33"/>
  <c r="T3249" i="33"/>
  <c r="S3249" i="33"/>
  <c r="O3249" i="33"/>
  <c r="G3249" i="33"/>
  <c r="A3249" i="33"/>
  <c r="T3248" i="33"/>
  <c r="S3248" i="33"/>
  <c r="O3248" i="33"/>
  <c r="G3248" i="33"/>
  <c r="A3248" i="33"/>
  <c r="T3247" i="33"/>
  <c r="S3247" i="33"/>
  <c r="O3247" i="33"/>
  <c r="G3247" i="33"/>
  <c r="A3247" i="33"/>
  <c r="T3246" i="33"/>
  <c r="S3246" i="33"/>
  <c r="O3246" i="33"/>
  <c r="G3246" i="33"/>
  <c r="A3246" i="33"/>
  <c r="T3245" i="33"/>
  <c r="S3245" i="33"/>
  <c r="O3245" i="33"/>
  <c r="G3245" i="33"/>
  <c r="A3245" i="33"/>
  <c r="T3244" i="33"/>
  <c r="S3244" i="33"/>
  <c r="O3244" i="33"/>
  <c r="G3244" i="33"/>
  <c r="A3244" i="33"/>
  <c r="T3243" i="33"/>
  <c r="S3243" i="33"/>
  <c r="O3243" i="33"/>
  <c r="G3243" i="33"/>
  <c r="A3243" i="33"/>
  <c r="T3242" i="33"/>
  <c r="S3242" i="33"/>
  <c r="O3242" i="33"/>
  <c r="G3242" i="33"/>
  <c r="A3242" i="33"/>
  <c r="T3241" i="33"/>
  <c r="S3241" i="33"/>
  <c r="O3241" i="33"/>
  <c r="G3241" i="33"/>
  <c r="A3241" i="33"/>
  <c r="T3240" i="33"/>
  <c r="S3240" i="33"/>
  <c r="O3240" i="33"/>
  <c r="G3240" i="33"/>
  <c r="A3240" i="33"/>
  <c r="T3239" i="33"/>
  <c r="S3239" i="33"/>
  <c r="O3239" i="33"/>
  <c r="G3239" i="33"/>
  <c r="A3239" i="33"/>
  <c r="T3238" i="33"/>
  <c r="S3238" i="33"/>
  <c r="O3238" i="33"/>
  <c r="G3238" i="33"/>
  <c r="A3238" i="33"/>
  <c r="T3237" i="33"/>
  <c r="S3237" i="33"/>
  <c r="O3237" i="33"/>
  <c r="G3237" i="33"/>
  <c r="A3237" i="33"/>
  <c r="T3236" i="33"/>
  <c r="S3236" i="33"/>
  <c r="O3236" i="33"/>
  <c r="G3236" i="33"/>
  <c r="A3236" i="33"/>
  <c r="T3235" i="33"/>
  <c r="S3235" i="33"/>
  <c r="O3235" i="33"/>
  <c r="G3235" i="33"/>
  <c r="A3235" i="33"/>
  <c r="T3234" i="33"/>
  <c r="S3234" i="33"/>
  <c r="O3234" i="33"/>
  <c r="G3234" i="33"/>
  <c r="A3234" i="33"/>
  <c r="T3233" i="33"/>
  <c r="S3233" i="33"/>
  <c r="O3233" i="33"/>
  <c r="G3233" i="33"/>
  <c r="A3233" i="33"/>
  <c r="T3232" i="33"/>
  <c r="S3232" i="33"/>
  <c r="O3232" i="33"/>
  <c r="G3232" i="33"/>
  <c r="T3231" i="33"/>
  <c r="S3231" i="33"/>
  <c r="O3231" i="33"/>
  <c r="G3231" i="33"/>
  <c r="T3230" i="33"/>
  <c r="S3230" i="33"/>
  <c r="O3230" i="33"/>
  <c r="G3230" i="33"/>
  <c r="T3229" i="33"/>
  <c r="S3229" i="33"/>
  <c r="O3229" i="33"/>
  <c r="G3229" i="33"/>
  <c r="T3228" i="33"/>
  <c r="S3228" i="33"/>
  <c r="O3228" i="33"/>
  <c r="G3228" i="33"/>
  <c r="T3227" i="33"/>
  <c r="O3227" i="33"/>
  <c r="G3227" i="33"/>
  <c r="T3226" i="33"/>
  <c r="S3226" i="33"/>
  <c r="O3226" i="33"/>
  <c r="G3226" i="33"/>
  <c r="T3225" i="33"/>
  <c r="S3225" i="33"/>
  <c r="O3225" i="33"/>
  <c r="G3225" i="33"/>
  <c r="T3224" i="33"/>
  <c r="S3224" i="33"/>
  <c r="O3224" i="33"/>
  <c r="T3223" i="33"/>
  <c r="S3223" i="33"/>
  <c r="O3223" i="33"/>
  <c r="G3223" i="33"/>
  <c r="T3222" i="33"/>
  <c r="S3222" i="33"/>
  <c r="O3222" i="33"/>
  <c r="G3222" i="33"/>
  <c r="T3221" i="33"/>
  <c r="S3221" i="33"/>
  <c r="O3221" i="33"/>
  <c r="G3221" i="33"/>
  <c r="T3220" i="33"/>
  <c r="S3220" i="33"/>
  <c r="O3220" i="33"/>
  <c r="G3220" i="33"/>
  <c r="T3219" i="33"/>
  <c r="S3219" i="33"/>
  <c r="O3219" i="33"/>
  <c r="G3219" i="33"/>
  <c r="T3218" i="33"/>
  <c r="S3218" i="33"/>
  <c r="O3218" i="33"/>
  <c r="G3218" i="33"/>
  <c r="T3217" i="33"/>
  <c r="S3217" i="33"/>
  <c r="O3217" i="33"/>
  <c r="G3217" i="33"/>
  <c r="T3216" i="33"/>
  <c r="S3216" i="33"/>
  <c r="O3216" i="33"/>
  <c r="G3216" i="33"/>
  <c r="T3215" i="33"/>
  <c r="S3215" i="33"/>
  <c r="O3215" i="33"/>
  <c r="G3215" i="33"/>
  <c r="T3214" i="33"/>
  <c r="O3214" i="33"/>
  <c r="G3214" i="33"/>
  <c r="T3213" i="33"/>
  <c r="S3213" i="33"/>
  <c r="O3213" i="33"/>
  <c r="G3213" i="33"/>
  <c r="T3212" i="33"/>
  <c r="O3212" i="33"/>
  <c r="G3212" i="33"/>
  <c r="T3211" i="33"/>
  <c r="S3211" i="33"/>
  <c r="O3211" i="33"/>
  <c r="G3211" i="33"/>
  <c r="T3210" i="33"/>
  <c r="S3210" i="33"/>
  <c r="O3210" i="33"/>
  <c r="G3210" i="33"/>
  <c r="T3209" i="33"/>
  <c r="S3209" i="33"/>
  <c r="O3209" i="33"/>
  <c r="G3209" i="33"/>
  <c r="T3208" i="33"/>
  <c r="S3208" i="33"/>
  <c r="O3208" i="33"/>
  <c r="G3208" i="33"/>
  <c r="T3207" i="33"/>
  <c r="S3207" i="33"/>
  <c r="O3207" i="33"/>
  <c r="T3206" i="33"/>
  <c r="S3206" i="33"/>
  <c r="O3206" i="33"/>
  <c r="G3206" i="33"/>
  <c r="T3205" i="33"/>
  <c r="S3205" i="33"/>
  <c r="O3205" i="33"/>
  <c r="G3205" i="33"/>
  <c r="T3204" i="33"/>
  <c r="S3204" i="33"/>
  <c r="O3204" i="33"/>
  <c r="G3204" i="33"/>
  <c r="T3203" i="33"/>
  <c r="S3203" i="33"/>
  <c r="O3203" i="33"/>
  <c r="G3203" i="33"/>
  <c r="T3202" i="33"/>
  <c r="O3202" i="33"/>
  <c r="G3202" i="33"/>
  <c r="T3201" i="33"/>
  <c r="S3201" i="33"/>
  <c r="O3201" i="33"/>
  <c r="G3201" i="33"/>
  <c r="T3200" i="33"/>
  <c r="S3200" i="33"/>
  <c r="O3200" i="33"/>
  <c r="G3200" i="33"/>
  <c r="T3199" i="33"/>
  <c r="S3199" i="33"/>
  <c r="O3199" i="33"/>
  <c r="G3199" i="33"/>
  <c r="T3198" i="33"/>
  <c r="S3198" i="33"/>
  <c r="O3198" i="33"/>
  <c r="G3198" i="33"/>
  <c r="T3197" i="33"/>
  <c r="S3197" i="33"/>
  <c r="O3197" i="33"/>
  <c r="G3197" i="33"/>
  <c r="T3196" i="33"/>
  <c r="S3196" i="33"/>
  <c r="O3196" i="33"/>
  <c r="G3196" i="33"/>
  <c r="T3195" i="33"/>
  <c r="O3195" i="33"/>
  <c r="G3195" i="33"/>
  <c r="T3194" i="33"/>
  <c r="S3194" i="33"/>
  <c r="O3194" i="33"/>
  <c r="G3194" i="33"/>
  <c r="T3193" i="33"/>
  <c r="S3193" i="33"/>
  <c r="O3193" i="33"/>
  <c r="G3193" i="33"/>
  <c r="T3192" i="33"/>
  <c r="S3192" i="33"/>
  <c r="O3192" i="33"/>
  <c r="G3192" i="33"/>
  <c r="T3191" i="33"/>
  <c r="S3191" i="33"/>
  <c r="O3191" i="33"/>
  <c r="G3191" i="33"/>
  <c r="T3190" i="33"/>
  <c r="S3190" i="33"/>
  <c r="O3190" i="33"/>
  <c r="G3190" i="33"/>
  <c r="T3189" i="33"/>
  <c r="O3189" i="33"/>
  <c r="G3189" i="33"/>
  <c r="T3188" i="33"/>
  <c r="S3188" i="33"/>
  <c r="O3188" i="33"/>
  <c r="G3188" i="33"/>
  <c r="T3187" i="33"/>
  <c r="O3187" i="33"/>
  <c r="G3187" i="33"/>
  <c r="T3186" i="33"/>
  <c r="O3186" i="33"/>
  <c r="G3186" i="33"/>
  <c r="T3185" i="33"/>
  <c r="S3185" i="33"/>
  <c r="O3185" i="33"/>
  <c r="G3185" i="33"/>
  <c r="T3184" i="33"/>
  <c r="O3184" i="33"/>
  <c r="G3184" i="33"/>
  <c r="T3183" i="33"/>
  <c r="S3183" i="33"/>
  <c r="O3183" i="33"/>
  <c r="G3183" i="33"/>
  <c r="T3182" i="33"/>
  <c r="S3182" i="33"/>
  <c r="O3182" i="33"/>
  <c r="G3182" i="33"/>
  <c r="T3181" i="33"/>
  <c r="O3181" i="33"/>
  <c r="G3181" i="33"/>
  <c r="T3180" i="33"/>
  <c r="S3180" i="33"/>
  <c r="O3180" i="33"/>
  <c r="G3180" i="33"/>
  <c r="T3179" i="33"/>
  <c r="S3179" i="33"/>
  <c r="O3179" i="33"/>
  <c r="T3178" i="33"/>
  <c r="S3178" i="33"/>
  <c r="O3178" i="33"/>
  <c r="G3178" i="33"/>
  <c r="T3177" i="33"/>
  <c r="O3177" i="33"/>
  <c r="G3177" i="33"/>
  <c r="T3176" i="33"/>
  <c r="S3176" i="33"/>
  <c r="O3176" i="33"/>
  <c r="G3176" i="33"/>
  <c r="T3175" i="33"/>
  <c r="S3175" i="33"/>
  <c r="O3175" i="33"/>
  <c r="G3175" i="33"/>
  <c r="T3174" i="33"/>
  <c r="S3174" i="33"/>
  <c r="O3174" i="33"/>
  <c r="G3174" i="33"/>
  <c r="T3173" i="33"/>
  <c r="S3173" i="33"/>
  <c r="O3173" i="33"/>
  <c r="G3173" i="33"/>
  <c r="T3172" i="33"/>
  <c r="S3172" i="33"/>
  <c r="O3172" i="33"/>
  <c r="G3172" i="33"/>
  <c r="T3171" i="33"/>
  <c r="S3171" i="33"/>
  <c r="O3171" i="33"/>
  <c r="G3171" i="33"/>
  <c r="T3170" i="33"/>
  <c r="S3170" i="33"/>
  <c r="O3170" i="33"/>
  <c r="G3170" i="33"/>
  <c r="T3169" i="33"/>
  <c r="O3169" i="33"/>
  <c r="G3169" i="33"/>
  <c r="T3168" i="33"/>
  <c r="S3168" i="33"/>
  <c r="O3168" i="33"/>
  <c r="G3168" i="33"/>
  <c r="T3167" i="33"/>
  <c r="O3167" i="33"/>
  <c r="G3167" i="33"/>
  <c r="T3166" i="33"/>
  <c r="O3166" i="33"/>
  <c r="G3166" i="33"/>
  <c r="T3165" i="33"/>
  <c r="S3165" i="33"/>
  <c r="O3165" i="33"/>
  <c r="G3165" i="33"/>
  <c r="T3164" i="33"/>
  <c r="S3164" i="33"/>
  <c r="O3164" i="33"/>
  <c r="G3164" i="33"/>
  <c r="T3163" i="33"/>
  <c r="S3163" i="33"/>
  <c r="O3163" i="33"/>
  <c r="G3163" i="33"/>
  <c r="T3162" i="33"/>
  <c r="S3162" i="33"/>
  <c r="O3162" i="33"/>
  <c r="G3162" i="33"/>
  <c r="T3161" i="33"/>
  <c r="S3161" i="33"/>
  <c r="O3161" i="33"/>
  <c r="G3161" i="33"/>
  <c r="T3160" i="33"/>
  <c r="S3160" i="33"/>
  <c r="O3160" i="33"/>
  <c r="G3160" i="33"/>
  <c r="T3159" i="33"/>
  <c r="S3159" i="33"/>
  <c r="O3159" i="33"/>
  <c r="G3159" i="33"/>
  <c r="T3158" i="33"/>
  <c r="S3158" i="33"/>
  <c r="O3158" i="33"/>
  <c r="G3158" i="33"/>
  <c r="T3157" i="33"/>
  <c r="S3157" i="33"/>
  <c r="O3157" i="33"/>
  <c r="G3157" i="33"/>
  <c r="T3156" i="33"/>
  <c r="S3156" i="33"/>
  <c r="O3156" i="33"/>
  <c r="G3156" i="33"/>
  <c r="T3155" i="33"/>
  <c r="S3155" i="33"/>
  <c r="O3155" i="33"/>
  <c r="G3155" i="33"/>
  <c r="T3154" i="33"/>
  <c r="S3154" i="33"/>
  <c r="O3154" i="33"/>
  <c r="G3154" i="33"/>
  <c r="T3153" i="33"/>
  <c r="O3153" i="33"/>
  <c r="G3153" i="33"/>
  <c r="T3152" i="33"/>
  <c r="S3152" i="33"/>
  <c r="O3152" i="33"/>
  <c r="G3152" i="33"/>
  <c r="T3151" i="33"/>
  <c r="S3151" i="33"/>
  <c r="O3151" i="33"/>
  <c r="G3151" i="33"/>
  <c r="T3150" i="33"/>
  <c r="S3150" i="33"/>
  <c r="O3150" i="33"/>
  <c r="G3150" i="33"/>
  <c r="T3149" i="33"/>
  <c r="S3149" i="33"/>
  <c r="O3149" i="33"/>
  <c r="G3149" i="33"/>
  <c r="T3148" i="33"/>
  <c r="O3148" i="33"/>
  <c r="G3148" i="33"/>
  <c r="T3147" i="33"/>
  <c r="S3147" i="33"/>
  <c r="O3147" i="33"/>
  <c r="G3147" i="33"/>
  <c r="T3146" i="33"/>
  <c r="S3146" i="33"/>
  <c r="O3146" i="33"/>
  <c r="G3146" i="33"/>
  <c r="T3145" i="33"/>
  <c r="S3145" i="33"/>
  <c r="O3145" i="33"/>
  <c r="G3145" i="33"/>
  <c r="T3144" i="33"/>
  <c r="S3144" i="33"/>
  <c r="O3144" i="33"/>
  <c r="G3144" i="33"/>
  <c r="T3143" i="33"/>
  <c r="S3143" i="33"/>
  <c r="O3143" i="33"/>
  <c r="G3143" i="33"/>
  <c r="T3142" i="33"/>
  <c r="S3142" i="33"/>
  <c r="O3142" i="33"/>
  <c r="G3142" i="33"/>
  <c r="T3141" i="33"/>
  <c r="S3141" i="33"/>
  <c r="O3141" i="33"/>
  <c r="G3141" i="33"/>
  <c r="T3140" i="33"/>
  <c r="O3140" i="33"/>
  <c r="G3140" i="33"/>
  <c r="T3139" i="33"/>
  <c r="S3139" i="33"/>
  <c r="O3139" i="33"/>
  <c r="G3139" i="33"/>
  <c r="T3138" i="33"/>
  <c r="S3138" i="33"/>
  <c r="O3138" i="33"/>
  <c r="G3138" i="33"/>
  <c r="T3137" i="33"/>
  <c r="O3137" i="33"/>
  <c r="G3137" i="33"/>
  <c r="T3136" i="33"/>
  <c r="S3136" i="33"/>
  <c r="O3136" i="33"/>
  <c r="G3136" i="33"/>
  <c r="T3135" i="33"/>
  <c r="S3135" i="33"/>
  <c r="O3135" i="33"/>
  <c r="G3135" i="33"/>
  <c r="T3134" i="33"/>
  <c r="S3134" i="33"/>
  <c r="O3134" i="33"/>
  <c r="G3134" i="33"/>
  <c r="T3133" i="33"/>
  <c r="S3133" i="33"/>
  <c r="O3133" i="33"/>
  <c r="G3133" i="33"/>
  <c r="T3132" i="33"/>
  <c r="S3132" i="33"/>
  <c r="O3132" i="33"/>
  <c r="G3132" i="33"/>
  <c r="T3131" i="33"/>
  <c r="O3131" i="33"/>
  <c r="G3131" i="33"/>
  <c r="T3130" i="33"/>
  <c r="S3130" i="33"/>
  <c r="O3130" i="33"/>
  <c r="G3130" i="33"/>
  <c r="T3129" i="33"/>
  <c r="S3129" i="33"/>
  <c r="O3129" i="33"/>
  <c r="G3129" i="33"/>
  <c r="T3128" i="33"/>
  <c r="S3128" i="33"/>
  <c r="O3128" i="33"/>
  <c r="G3128" i="33"/>
  <c r="T3127" i="33"/>
  <c r="S3127" i="33"/>
  <c r="O3127" i="33"/>
  <c r="G3127" i="33"/>
  <c r="T3126" i="33"/>
  <c r="S3126" i="33"/>
  <c r="O3126" i="33"/>
  <c r="G3126" i="33"/>
  <c r="T3125" i="33"/>
  <c r="O3125" i="33"/>
  <c r="G3125" i="33"/>
  <c r="T3124" i="33"/>
  <c r="O3124" i="33"/>
  <c r="G3124" i="33"/>
  <c r="T3123" i="33"/>
  <c r="S3123" i="33"/>
  <c r="O3123" i="33"/>
  <c r="G3123" i="33"/>
  <c r="T3122" i="33"/>
  <c r="O3122" i="33"/>
  <c r="G3122" i="33"/>
  <c r="T3121" i="33"/>
  <c r="S3121" i="33"/>
  <c r="O3121" i="33"/>
  <c r="G3121" i="33"/>
  <c r="T3120" i="33"/>
  <c r="S3120" i="33"/>
  <c r="O3120" i="33"/>
  <c r="G3120" i="33"/>
  <c r="T3119" i="33"/>
  <c r="S3119" i="33"/>
  <c r="O3119" i="33"/>
  <c r="G3119" i="33"/>
  <c r="T3118" i="33"/>
  <c r="S3118" i="33"/>
  <c r="O3118" i="33"/>
  <c r="G3118" i="33"/>
  <c r="T3117" i="33"/>
  <c r="S3117" i="33"/>
  <c r="O3117" i="33"/>
  <c r="G3117" i="33"/>
  <c r="T3116" i="33"/>
  <c r="S3116" i="33"/>
  <c r="O3116" i="33"/>
  <c r="G3116" i="33"/>
  <c r="T3115" i="33"/>
  <c r="S3115" i="33"/>
  <c r="O3115" i="33"/>
  <c r="G3115" i="33"/>
  <c r="T3114" i="33"/>
  <c r="O3114" i="33"/>
  <c r="G3114" i="33"/>
  <c r="T3113" i="33"/>
  <c r="S3113" i="33"/>
  <c r="O3113" i="33"/>
  <c r="G3113" i="33"/>
  <c r="T3112" i="33"/>
  <c r="S3112" i="33"/>
  <c r="O3112" i="33"/>
  <c r="G3112" i="33"/>
  <c r="T3111" i="33"/>
  <c r="S3111" i="33"/>
  <c r="O3111" i="33"/>
  <c r="G3111" i="33"/>
  <c r="T3110" i="33"/>
  <c r="S3110" i="33"/>
  <c r="O3110" i="33"/>
  <c r="G3110" i="33"/>
  <c r="T3109" i="33"/>
  <c r="S3109" i="33"/>
  <c r="O3109" i="33"/>
  <c r="G3109" i="33"/>
  <c r="T3108" i="33"/>
  <c r="S3108" i="33"/>
  <c r="O3108" i="33"/>
  <c r="G3108" i="33"/>
  <c r="T3107" i="33"/>
  <c r="S3107" i="33"/>
  <c r="O3107" i="33"/>
  <c r="G3107" i="33"/>
  <c r="T3106" i="33"/>
  <c r="S3106" i="33"/>
  <c r="O3106" i="33"/>
  <c r="G3106" i="33"/>
  <c r="T3105" i="33"/>
  <c r="S3105" i="33"/>
  <c r="O3105" i="33"/>
  <c r="G3105" i="33"/>
  <c r="T3104" i="33"/>
  <c r="S3104" i="33"/>
  <c r="O3104" i="33"/>
  <c r="G3104" i="33"/>
  <c r="T3103" i="33"/>
  <c r="O3103" i="33"/>
  <c r="G3103" i="33"/>
  <c r="T3102" i="33"/>
  <c r="S3102" i="33"/>
  <c r="O3102" i="33"/>
  <c r="G3102" i="33"/>
  <c r="T3101" i="33"/>
  <c r="S3101" i="33"/>
  <c r="O3101" i="33"/>
  <c r="G3101" i="33"/>
  <c r="T3100" i="33"/>
  <c r="S3100" i="33"/>
  <c r="O3100" i="33"/>
  <c r="G3100" i="33"/>
  <c r="T3099" i="33"/>
  <c r="O3099" i="33"/>
  <c r="G3099" i="33"/>
  <c r="T3098" i="33"/>
  <c r="S3098" i="33"/>
  <c r="O3098" i="33"/>
  <c r="G3098" i="33"/>
  <c r="T3097" i="33"/>
  <c r="S3097" i="33"/>
  <c r="O3097" i="33"/>
  <c r="G3097" i="33"/>
  <c r="T3096" i="33"/>
  <c r="S3096" i="33"/>
  <c r="O3096" i="33"/>
  <c r="G3096" i="33"/>
  <c r="T3095" i="33"/>
  <c r="S3095" i="33"/>
  <c r="O3095" i="33"/>
  <c r="G3095" i="33"/>
  <c r="T3094" i="33"/>
  <c r="S3094" i="33"/>
  <c r="O3094" i="33"/>
  <c r="G3094" i="33"/>
  <c r="T3093" i="33"/>
  <c r="O3093" i="33"/>
  <c r="G3093" i="33"/>
  <c r="T3092" i="33"/>
  <c r="S3092" i="33"/>
  <c r="O3092" i="33"/>
  <c r="G3092" i="33"/>
  <c r="T3091" i="33"/>
  <c r="O3091" i="33"/>
  <c r="G3091" i="33"/>
  <c r="T3090" i="33"/>
  <c r="S3090" i="33"/>
  <c r="O3090" i="33"/>
  <c r="G3090" i="33"/>
  <c r="T3089" i="33"/>
  <c r="S3089" i="33"/>
  <c r="O3089" i="33"/>
  <c r="G3089" i="33"/>
  <c r="T3088" i="33"/>
  <c r="S3088" i="33"/>
  <c r="O3088" i="33"/>
  <c r="G3088" i="33"/>
  <c r="T3087" i="33"/>
  <c r="S3087" i="33"/>
  <c r="O3087" i="33"/>
  <c r="G3087" i="33"/>
  <c r="T3086" i="33"/>
  <c r="S3086" i="33"/>
  <c r="O3086" i="33"/>
  <c r="G3086" i="33"/>
  <c r="T3085" i="33"/>
  <c r="S3085" i="33"/>
  <c r="O3085" i="33"/>
  <c r="G3085" i="33"/>
  <c r="T3084" i="33"/>
  <c r="O3084" i="33"/>
  <c r="G3084" i="33"/>
  <c r="T3083" i="33"/>
  <c r="S3083" i="33"/>
  <c r="O3083" i="33"/>
  <c r="G3083" i="33"/>
  <c r="T3082" i="33"/>
  <c r="O3082" i="33"/>
  <c r="G3082" i="33"/>
  <c r="T3081" i="33"/>
  <c r="O3081" i="33"/>
  <c r="G3081" i="33"/>
  <c r="T3080" i="33"/>
  <c r="S3080" i="33"/>
  <c r="O3080" i="33"/>
  <c r="G3080" i="33"/>
  <c r="T3079" i="33"/>
  <c r="S3079" i="33"/>
  <c r="O3079" i="33"/>
  <c r="G3079" i="33"/>
  <c r="T3078" i="33"/>
  <c r="S3078" i="33"/>
  <c r="O3078" i="33"/>
  <c r="G3078" i="33"/>
  <c r="T3077" i="33"/>
  <c r="O3077" i="33"/>
  <c r="G3077" i="33"/>
  <c r="T3076" i="33"/>
  <c r="S3076" i="33"/>
  <c r="O3076" i="33"/>
  <c r="T3075" i="33"/>
  <c r="S3075" i="33"/>
  <c r="O3075" i="33"/>
  <c r="G3075" i="33"/>
  <c r="T3074" i="33"/>
  <c r="O3074" i="33"/>
  <c r="G3074" i="33"/>
  <c r="T3073" i="33"/>
  <c r="S3073" i="33"/>
  <c r="O3073" i="33"/>
  <c r="G3073" i="33"/>
  <c r="T3072" i="33"/>
  <c r="O3072" i="33"/>
  <c r="G3072" i="33"/>
  <c r="T3071" i="33"/>
  <c r="O3071" i="33"/>
  <c r="G3071" i="33"/>
  <c r="T3070" i="33"/>
  <c r="S3070" i="33"/>
  <c r="O3070" i="33"/>
  <c r="G3070" i="33"/>
  <c r="T3069" i="33"/>
  <c r="S3069" i="33"/>
  <c r="O3069" i="33"/>
  <c r="G3069" i="33"/>
  <c r="T3068" i="33"/>
  <c r="S3068" i="33"/>
  <c r="O3068" i="33"/>
  <c r="G3068" i="33"/>
  <c r="T3067" i="33"/>
  <c r="S3067" i="33"/>
  <c r="O3067" i="33"/>
  <c r="G3067" i="33"/>
  <c r="T3066" i="33"/>
  <c r="S3066" i="33"/>
  <c r="O3066" i="33"/>
  <c r="G3066" i="33"/>
  <c r="T3065" i="33"/>
  <c r="S3065" i="33"/>
  <c r="O3065" i="33"/>
  <c r="T3064" i="33"/>
  <c r="S3064" i="33"/>
  <c r="O3064" i="33"/>
  <c r="G3064" i="33"/>
  <c r="T3063" i="33"/>
  <c r="S3063" i="33"/>
  <c r="O3063" i="33"/>
  <c r="G3063" i="33"/>
  <c r="T3062" i="33"/>
  <c r="O3062" i="33"/>
  <c r="G3062" i="33"/>
  <c r="T3061" i="33"/>
  <c r="S3061" i="33"/>
  <c r="O3061" i="33"/>
  <c r="G3061" i="33"/>
  <c r="T3060" i="33"/>
  <c r="S3060" i="33"/>
  <c r="O3060" i="33"/>
  <c r="G3060" i="33"/>
  <c r="T3059" i="33"/>
  <c r="O3059" i="33"/>
  <c r="G3059" i="33"/>
  <c r="T3058" i="33"/>
  <c r="O3058" i="33"/>
  <c r="G3058" i="33"/>
  <c r="T3057" i="33"/>
  <c r="S3057" i="33"/>
  <c r="O3057" i="33"/>
  <c r="G3057" i="33"/>
  <c r="T3056" i="33"/>
  <c r="S3056" i="33"/>
  <c r="O3056" i="33"/>
  <c r="G3056" i="33"/>
  <c r="T3055" i="33"/>
  <c r="O3055" i="33"/>
  <c r="G3055" i="33"/>
  <c r="T3054" i="33"/>
  <c r="S3054" i="33"/>
  <c r="O3054" i="33"/>
  <c r="G3054" i="33"/>
  <c r="T3053" i="33"/>
  <c r="S3053" i="33"/>
  <c r="O3053" i="33"/>
  <c r="G3053" i="33"/>
  <c r="T3052" i="33"/>
  <c r="S3052" i="33"/>
  <c r="O3052" i="33"/>
  <c r="G3052" i="33"/>
  <c r="T3051" i="33"/>
  <c r="S3051" i="33"/>
  <c r="O3051" i="33"/>
  <c r="G3051" i="33"/>
  <c r="T3050" i="33"/>
  <c r="O3050" i="33"/>
  <c r="G3050" i="33"/>
  <c r="T3049" i="33"/>
  <c r="S3049" i="33"/>
  <c r="O3049" i="33"/>
  <c r="G3049" i="33"/>
  <c r="T3048" i="33"/>
  <c r="S3048" i="33"/>
  <c r="O3048" i="33"/>
  <c r="G3048" i="33"/>
  <c r="T3047" i="33"/>
  <c r="S3047" i="33"/>
  <c r="O3047" i="33"/>
  <c r="G3047" i="33"/>
  <c r="T3046" i="33"/>
  <c r="S3046" i="33"/>
  <c r="O3046" i="33"/>
  <c r="G3046" i="33"/>
  <c r="T3045" i="33"/>
  <c r="O3045" i="33"/>
  <c r="G3045" i="33"/>
  <c r="T3044" i="33"/>
  <c r="S3044" i="33"/>
  <c r="O3044" i="33"/>
  <c r="G3044" i="33"/>
  <c r="T3043" i="33"/>
  <c r="S3043" i="33"/>
  <c r="O3043" i="33"/>
  <c r="G3043" i="33"/>
  <c r="T3042" i="33"/>
  <c r="S3042" i="33"/>
  <c r="O3042" i="33"/>
  <c r="G3042" i="33"/>
  <c r="T3041" i="33"/>
  <c r="S3041" i="33"/>
  <c r="O3041" i="33"/>
  <c r="G3041" i="33"/>
  <c r="T3040" i="33"/>
  <c r="O3040" i="33"/>
  <c r="G3040" i="33"/>
  <c r="T3039" i="33"/>
  <c r="S3039" i="33"/>
  <c r="O3039" i="33"/>
  <c r="G3039" i="33"/>
  <c r="T3038" i="33"/>
  <c r="S3038" i="33"/>
  <c r="O3038" i="33"/>
  <c r="G3038" i="33"/>
  <c r="T3037" i="33"/>
  <c r="O3037" i="33"/>
  <c r="G3037" i="33"/>
  <c r="T3036" i="33"/>
  <c r="O3036" i="33"/>
  <c r="G3036" i="33"/>
  <c r="T3035" i="33"/>
  <c r="S3035" i="33"/>
  <c r="O3035" i="33"/>
  <c r="G3035" i="33"/>
  <c r="T3034" i="33"/>
  <c r="S3034" i="33"/>
  <c r="O3034" i="33"/>
  <c r="G3034" i="33"/>
  <c r="T3033" i="33"/>
  <c r="S3033" i="33"/>
  <c r="O3033" i="33"/>
  <c r="G3033" i="33"/>
  <c r="T3032" i="33"/>
  <c r="S3032" i="33"/>
  <c r="O3032" i="33"/>
  <c r="G3032" i="33"/>
  <c r="T3031" i="33"/>
  <c r="O3031" i="33"/>
  <c r="G3031" i="33"/>
  <c r="T3030" i="33"/>
  <c r="S3030" i="33"/>
  <c r="O3030" i="33"/>
  <c r="G3030" i="33"/>
  <c r="T3029" i="33"/>
  <c r="O3029" i="33"/>
  <c r="G3029" i="33"/>
  <c r="T3028" i="33"/>
  <c r="S3028" i="33"/>
  <c r="O3028" i="33"/>
  <c r="G3028" i="33"/>
  <c r="T3027" i="33"/>
  <c r="S3027" i="33"/>
  <c r="O3027" i="33"/>
  <c r="G3027" i="33"/>
  <c r="T3026" i="33"/>
  <c r="S3026" i="33"/>
  <c r="O3026" i="33"/>
  <c r="G3026" i="33"/>
  <c r="T3025" i="33"/>
  <c r="S3025" i="33"/>
  <c r="O3025" i="33"/>
  <c r="G3025" i="33"/>
  <c r="T3024" i="33"/>
  <c r="S3024" i="33"/>
  <c r="O3024" i="33"/>
  <c r="T3023" i="33"/>
  <c r="O3023" i="33"/>
  <c r="G3023" i="33"/>
  <c r="T3022" i="33"/>
  <c r="S3022" i="33"/>
  <c r="O3022" i="33"/>
  <c r="G3022" i="33"/>
  <c r="T3021" i="33"/>
  <c r="S3021" i="33"/>
  <c r="O3021" i="33"/>
  <c r="G3021" i="33"/>
  <c r="T3020" i="33"/>
  <c r="S3020" i="33"/>
  <c r="O3020" i="33"/>
  <c r="G3020" i="33"/>
  <c r="T3019" i="33"/>
  <c r="S3019" i="33"/>
  <c r="O3019" i="33"/>
  <c r="G3019" i="33"/>
  <c r="T3018" i="33"/>
  <c r="S3018" i="33"/>
  <c r="O3018" i="33"/>
  <c r="G3018" i="33"/>
  <c r="T3017" i="33"/>
  <c r="S3017" i="33"/>
  <c r="O3017" i="33"/>
  <c r="G3017" i="33"/>
  <c r="T3016" i="33"/>
  <c r="S3016" i="33"/>
  <c r="O3016" i="33"/>
  <c r="G3016" i="33"/>
  <c r="T3015" i="33"/>
  <c r="S3015" i="33"/>
  <c r="O3015" i="33"/>
  <c r="G3015" i="33"/>
  <c r="T3014" i="33"/>
  <c r="S3014" i="33"/>
  <c r="O3014" i="33"/>
  <c r="G3014" i="33"/>
  <c r="T3013" i="33"/>
  <c r="S3013" i="33"/>
  <c r="O3013" i="33"/>
  <c r="G3013" i="33"/>
  <c r="T3012" i="33"/>
  <c r="O3012" i="33"/>
  <c r="G3012" i="33"/>
  <c r="T3011" i="33"/>
  <c r="O3011" i="33"/>
  <c r="G3011" i="33"/>
  <c r="T3010" i="33"/>
  <c r="S3010" i="33"/>
  <c r="O3010" i="33"/>
  <c r="G3010" i="33"/>
  <c r="T3009" i="33"/>
  <c r="S3009" i="33"/>
  <c r="O3009" i="33"/>
  <c r="G3009" i="33"/>
  <c r="T3008" i="33"/>
  <c r="S3008" i="33"/>
  <c r="O3008" i="33"/>
  <c r="G3008" i="33"/>
  <c r="T3007" i="33"/>
  <c r="S3007" i="33"/>
  <c r="O3007" i="33"/>
  <c r="G3007" i="33"/>
  <c r="T3006" i="33"/>
  <c r="O3006" i="33"/>
  <c r="G3006" i="33"/>
  <c r="T3005" i="33"/>
  <c r="S3005" i="33"/>
  <c r="O3005" i="33"/>
  <c r="G3005" i="33"/>
  <c r="T3004" i="33"/>
  <c r="S3004" i="33"/>
  <c r="O3004" i="33"/>
  <c r="G3004" i="33"/>
  <c r="T3003" i="33"/>
  <c r="O3003" i="33"/>
  <c r="G3003" i="33"/>
  <c r="T3002" i="33"/>
  <c r="S3002" i="33"/>
  <c r="O3002" i="33"/>
  <c r="G3002" i="33"/>
  <c r="T3001" i="33"/>
  <c r="S3001" i="33"/>
  <c r="O3001" i="33"/>
  <c r="G3001" i="33"/>
  <c r="T3000" i="33"/>
  <c r="S3000" i="33"/>
  <c r="O3000" i="33"/>
  <c r="G3000" i="33"/>
  <c r="T2999" i="33"/>
  <c r="S2999" i="33"/>
  <c r="O2999" i="33"/>
  <c r="G2999" i="33"/>
  <c r="T2998" i="33"/>
  <c r="O2998" i="33"/>
  <c r="G2998" i="33"/>
  <c r="T2997" i="33"/>
  <c r="S2997" i="33"/>
  <c r="O2997" i="33"/>
  <c r="G2997" i="33"/>
  <c r="T2996" i="33"/>
  <c r="S2996" i="33"/>
  <c r="O2996" i="33"/>
  <c r="G2996" i="33"/>
  <c r="T2995" i="33"/>
  <c r="S2995" i="33"/>
  <c r="O2995" i="33"/>
  <c r="G2995" i="33"/>
  <c r="T2994" i="33"/>
  <c r="S2994" i="33"/>
  <c r="O2994" i="33"/>
  <c r="G2994" i="33"/>
  <c r="T2993" i="33"/>
  <c r="S2993" i="33"/>
  <c r="O2993" i="33"/>
  <c r="G2993" i="33"/>
  <c r="T2992" i="33"/>
  <c r="S2992" i="33"/>
  <c r="O2992" i="33"/>
  <c r="G2992" i="33"/>
  <c r="T2991" i="33"/>
  <c r="O2991" i="33"/>
  <c r="G2991" i="33"/>
  <c r="T2990" i="33"/>
  <c r="S2990" i="33"/>
  <c r="O2990" i="33"/>
  <c r="G2990" i="33"/>
  <c r="T2989" i="33"/>
  <c r="S2989" i="33"/>
  <c r="O2989" i="33"/>
  <c r="G2989" i="33"/>
  <c r="T2988" i="33"/>
  <c r="S2988" i="33"/>
  <c r="O2988" i="33"/>
  <c r="G2988" i="33"/>
  <c r="T2987" i="33"/>
  <c r="S2987" i="33"/>
  <c r="O2987" i="33"/>
  <c r="G2987" i="33"/>
  <c r="T2986" i="33"/>
  <c r="O2986" i="33"/>
  <c r="G2986" i="33"/>
  <c r="T2985" i="33"/>
  <c r="O2985" i="33"/>
  <c r="G2985" i="33"/>
  <c r="T2984" i="33"/>
  <c r="S2984" i="33"/>
  <c r="O2984" i="33"/>
  <c r="G2984" i="33"/>
  <c r="T2983" i="33"/>
  <c r="S2983" i="33"/>
  <c r="O2983" i="33"/>
  <c r="G2983" i="33"/>
  <c r="T2982" i="33"/>
  <c r="S2982" i="33"/>
  <c r="O2982" i="33"/>
  <c r="G2982" i="33"/>
  <c r="T2981" i="33"/>
  <c r="S2981" i="33"/>
  <c r="O2981" i="33"/>
  <c r="G2981" i="33"/>
  <c r="T2980" i="33"/>
  <c r="S2980" i="33"/>
  <c r="O2980" i="33"/>
  <c r="G2980" i="33"/>
  <c r="T2979" i="33"/>
  <c r="O2979" i="33"/>
  <c r="G2979" i="33"/>
  <c r="T2978" i="33"/>
  <c r="S2978" i="33"/>
  <c r="O2978" i="33"/>
  <c r="G2978" i="33"/>
  <c r="T2977" i="33"/>
  <c r="S2977" i="33"/>
  <c r="O2977" i="33"/>
  <c r="G2977" i="33"/>
  <c r="T2976" i="33"/>
  <c r="O2976" i="33"/>
  <c r="G2976" i="33"/>
  <c r="T2975" i="33"/>
  <c r="S2975" i="33"/>
  <c r="O2975" i="33"/>
  <c r="G2975" i="33"/>
  <c r="T2974" i="33"/>
  <c r="S2974" i="33"/>
  <c r="O2974" i="33"/>
  <c r="G2974" i="33"/>
  <c r="T2973" i="33"/>
  <c r="S2973" i="33"/>
  <c r="O2973" i="33"/>
  <c r="G2973" i="33"/>
  <c r="T2972" i="33"/>
  <c r="O2972" i="33"/>
  <c r="G2972" i="33"/>
  <c r="T2971" i="33"/>
  <c r="S2971" i="33"/>
  <c r="O2971" i="33"/>
  <c r="G2971" i="33"/>
  <c r="T2970" i="33"/>
  <c r="S2970" i="33"/>
  <c r="O2970" i="33"/>
  <c r="G2970" i="33"/>
  <c r="T2969" i="33"/>
  <c r="S2969" i="33"/>
  <c r="O2969" i="33"/>
  <c r="G2969" i="33"/>
  <c r="T2968" i="33"/>
  <c r="S2968" i="33"/>
  <c r="O2968" i="33"/>
  <c r="G2968" i="33"/>
  <c r="T2967" i="33"/>
  <c r="S2967" i="33"/>
  <c r="O2967" i="33"/>
  <c r="G2967" i="33"/>
  <c r="T2966" i="33"/>
  <c r="S2966" i="33"/>
  <c r="O2966" i="33"/>
  <c r="G2966" i="33"/>
  <c r="T2965" i="33"/>
  <c r="S2965" i="33"/>
  <c r="O2965" i="33"/>
  <c r="G2965" i="33"/>
  <c r="T2964" i="33"/>
  <c r="S2964" i="33"/>
  <c r="O2964" i="33"/>
  <c r="G2964" i="33"/>
  <c r="T2963" i="33"/>
  <c r="S2963" i="33"/>
  <c r="O2963" i="33"/>
  <c r="G2963" i="33"/>
  <c r="T2962" i="33"/>
  <c r="O2962" i="33"/>
  <c r="G2962" i="33"/>
  <c r="T2961" i="33"/>
  <c r="S2961" i="33"/>
  <c r="O2961" i="33"/>
  <c r="G2961" i="33"/>
  <c r="T2960" i="33"/>
  <c r="S2960" i="33"/>
  <c r="O2960" i="33"/>
  <c r="G2960" i="33"/>
  <c r="T2959" i="33"/>
  <c r="O2959" i="33"/>
  <c r="G2959" i="33"/>
  <c r="T2958" i="33"/>
  <c r="S2958" i="33"/>
  <c r="O2958" i="33"/>
  <c r="G2958" i="33"/>
  <c r="T2957" i="33"/>
  <c r="S2957" i="33"/>
  <c r="O2957" i="33"/>
  <c r="G2957" i="33"/>
  <c r="T2956" i="33"/>
  <c r="S2956" i="33"/>
  <c r="O2956" i="33"/>
  <c r="G2956" i="33"/>
  <c r="T2955" i="33"/>
  <c r="S2955" i="33"/>
  <c r="O2955" i="33"/>
  <c r="G2955" i="33"/>
  <c r="T2954" i="33"/>
  <c r="S2954" i="33"/>
  <c r="O2954" i="33"/>
  <c r="G2954" i="33"/>
  <c r="T2953" i="33"/>
  <c r="S2953" i="33"/>
  <c r="O2953" i="33"/>
  <c r="G2953" i="33"/>
  <c r="T2952" i="33"/>
  <c r="S2952" i="33"/>
  <c r="O2952" i="33"/>
  <c r="G2952" i="33"/>
  <c r="T2951" i="33"/>
  <c r="O2951" i="33"/>
  <c r="G2951" i="33"/>
  <c r="T2950" i="33"/>
  <c r="S2950" i="33"/>
  <c r="O2950" i="33"/>
  <c r="G2950" i="33"/>
  <c r="T2949" i="33"/>
  <c r="S2949" i="33"/>
  <c r="O2949" i="33"/>
  <c r="G2949" i="33"/>
  <c r="T2948" i="33"/>
  <c r="S2948" i="33"/>
  <c r="O2948" i="33"/>
  <c r="G2948" i="33"/>
  <c r="T2947" i="33"/>
  <c r="S2947" i="33"/>
  <c r="O2947" i="33"/>
  <c r="G2947" i="33"/>
  <c r="T2946" i="33"/>
  <c r="O2946" i="33"/>
  <c r="G2946" i="33"/>
  <c r="T2945" i="33"/>
  <c r="S2945" i="33"/>
  <c r="O2945" i="33"/>
  <c r="G2945" i="33"/>
  <c r="T2944" i="33"/>
  <c r="S2944" i="33"/>
  <c r="O2944" i="33"/>
  <c r="G2944" i="33"/>
  <c r="T2943" i="33"/>
  <c r="S2943" i="33"/>
  <c r="O2943" i="33"/>
  <c r="G2943" i="33"/>
  <c r="T2942" i="33"/>
  <c r="S2942" i="33"/>
  <c r="O2942" i="33"/>
  <c r="G2942" i="33"/>
  <c r="T2941" i="33"/>
  <c r="O2941" i="33"/>
  <c r="G2941" i="33"/>
  <c r="T2940" i="33"/>
  <c r="S2940" i="33"/>
  <c r="O2940" i="33"/>
  <c r="G2940" i="33"/>
  <c r="T2939" i="33"/>
  <c r="O2939" i="33"/>
  <c r="G2939" i="33"/>
  <c r="T2938" i="33"/>
  <c r="S2938" i="33"/>
  <c r="O2938" i="33"/>
  <c r="G2938" i="33"/>
  <c r="T2937" i="33"/>
  <c r="S2937" i="33"/>
  <c r="O2937" i="33"/>
  <c r="G2937" i="33"/>
  <c r="T2936" i="33"/>
  <c r="O2936" i="33"/>
  <c r="G2936" i="33"/>
  <c r="T2935" i="33"/>
  <c r="S2935" i="33"/>
  <c r="O2935" i="33"/>
  <c r="G2935" i="33"/>
  <c r="T2934" i="33"/>
  <c r="S2934" i="33"/>
  <c r="O2934" i="33"/>
  <c r="G2934" i="33"/>
  <c r="T2933" i="33"/>
  <c r="S2933" i="33"/>
  <c r="O2933" i="33"/>
  <c r="G2933" i="33"/>
  <c r="T2932" i="33"/>
  <c r="S2932" i="33"/>
  <c r="O2932" i="33"/>
  <c r="G2932" i="33"/>
  <c r="T2931" i="33"/>
  <c r="O2931" i="33"/>
  <c r="G2931" i="33"/>
  <c r="T2930" i="33"/>
  <c r="S2930" i="33"/>
  <c r="O2930" i="33"/>
  <c r="G2930" i="33"/>
  <c r="T2929" i="33"/>
  <c r="S2929" i="33"/>
  <c r="O2929" i="33"/>
  <c r="G2929" i="33"/>
  <c r="T2928" i="33"/>
  <c r="S2928" i="33"/>
  <c r="O2928" i="33"/>
  <c r="G2928" i="33"/>
  <c r="T2927" i="33"/>
  <c r="S2927" i="33"/>
  <c r="O2927" i="33"/>
  <c r="G2927" i="33"/>
  <c r="T2926" i="33"/>
  <c r="S2926" i="33"/>
  <c r="O2926" i="33"/>
  <c r="G2926" i="33"/>
  <c r="T2925" i="33"/>
  <c r="S2925" i="33"/>
  <c r="O2925" i="33"/>
  <c r="G2925" i="33"/>
  <c r="T2924" i="33"/>
  <c r="S2924" i="33"/>
  <c r="O2924" i="33"/>
  <c r="G2924" i="33"/>
  <c r="T2923" i="33"/>
  <c r="S2923" i="33"/>
  <c r="O2923" i="33"/>
  <c r="G2923" i="33"/>
  <c r="T2922" i="33"/>
  <c r="S2922" i="33"/>
  <c r="O2922" i="33"/>
  <c r="G2922" i="33"/>
  <c r="T2921" i="33"/>
  <c r="S2921" i="33"/>
  <c r="O2921" i="33"/>
  <c r="G2921" i="33"/>
  <c r="T2920" i="33"/>
  <c r="S2920" i="33"/>
  <c r="O2920" i="33"/>
  <c r="G2920" i="33"/>
  <c r="T2919" i="33"/>
  <c r="S2919" i="33"/>
  <c r="O2919" i="33"/>
  <c r="G2919" i="33"/>
  <c r="T2918" i="33"/>
  <c r="S2918" i="33"/>
  <c r="O2918" i="33"/>
  <c r="G2918" i="33"/>
  <c r="T2917" i="33"/>
  <c r="S2917" i="33"/>
  <c r="O2917" i="33"/>
  <c r="G2917" i="33"/>
  <c r="T2916" i="33"/>
  <c r="S2916" i="33"/>
  <c r="O2916" i="33"/>
  <c r="G2916" i="33"/>
  <c r="T2915" i="33"/>
  <c r="S2915" i="33"/>
  <c r="O2915" i="33"/>
  <c r="G2915" i="33"/>
  <c r="T2914" i="33"/>
  <c r="S2914" i="33"/>
  <c r="O2914" i="33"/>
  <c r="G2914" i="33"/>
  <c r="T2913" i="33"/>
  <c r="S2913" i="33"/>
  <c r="O2913" i="33"/>
  <c r="G2913" i="33"/>
  <c r="T2912" i="33"/>
  <c r="S2912" i="33"/>
  <c r="O2912" i="33"/>
  <c r="G2912" i="33"/>
  <c r="T2911" i="33"/>
  <c r="S2911" i="33"/>
  <c r="O2911" i="33"/>
  <c r="G2911" i="33"/>
  <c r="T2910" i="33"/>
  <c r="S2910" i="33"/>
  <c r="O2910" i="33"/>
  <c r="G2910" i="33"/>
  <c r="T2909" i="33"/>
  <c r="O2909" i="33"/>
  <c r="G2909" i="33"/>
  <c r="T2908" i="33"/>
  <c r="S2908" i="33"/>
  <c r="O2908" i="33"/>
  <c r="G2908" i="33"/>
  <c r="T2907" i="33"/>
  <c r="S2907" i="33"/>
  <c r="O2907" i="33"/>
  <c r="G2907" i="33"/>
  <c r="T2906" i="33"/>
  <c r="S2906" i="33"/>
  <c r="O2906" i="33"/>
  <c r="G2906" i="33"/>
  <c r="T2905" i="33"/>
  <c r="S2905" i="33"/>
  <c r="O2905" i="33"/>
  <c r="G2905" i="33"/>
  <c r="T2904" i="33"/>
  <c r="O2904" i="33"/>
  <c r="G2904" i="33"/>
  <c r="T2903" i="33"/>
  <c r="O2903" i="33"/>
  <c r="G2903" i="33"/>
  <c r="T2902" i="33"/>
  <c r="S2902" i="33"/>
  <c r="O2902" i="33"/>
  <c r="G2902" i="33"/>
  <c r="T2901" i="33"/>
  <c r="S2901" i="33"/>
  <c r="O2901" i="33"/>
  <c r="G2901" i="33"/>
  <c r="T2900" i="33"/>
  <c r="S2900" i="33"/>
  <c r="O2900" i="33"/>
  <c r="G2900" i="33"/>
  <c r="T2899" i="33"/>
  <c r="S2899" i="33"/>
  <c r="O2899" i="33"/>
  <c r="G2899" i="33"/>
  <c r="T2898" i="33"/>
  <c r="S2898" i="33"/>
  <c r="O2898" i="33"/>
  <c r="G2898" i="33"/>
  <c r="T2897" i="33"/>
  <c r="O2897" i="33"/>
  <c r="G2897" i="33"/>
  <c r="T2896" i="33"/>
  <c r="S2896" i="33"/>
  <c r="O2896" i="33"/>
  <c r="G2896" i="33"/>
  <c r="T2895" i="33"/>
  <c r="O2895" i="33"/>
  <c r="G2895" i="33"/>
  <c r="T2894" i="33"/>
  <c r="S2894" i="33"/>
  <c r="O2894" i="33"/>
  <c r="G2894" i="33"/>
  <c r="T2893" i="33"/>
  <c r="S2893" i="33"/>
  <c r="O2893" i="33"/>
  <c r="G2893" i="33"/>
  <c r="T2892" i="33"/>
  <c r="S2892" i="33"/>
  <c r="O2892" i="33"/>
  <c r="G2892" i="33"/>
  <c r="T2891" i="33"/>
  <c r="S2891" i="33"/>
  <c r="O2891" i="33"/>
  <c r="G2891" i="33"/>
  <c r="T2890" i="33"/>
  <c r="S2890" i="33"/>
  <c r="O2890" i="33"/>
  <c r="G2890" i="33"/>
  <c r="T2889" i="33"/>
  <c r="S2889" i="33"/>
  <c r="O2889" i="33"/>
  <c r="G2889" i="33"/>
  <c r="T2888" i="33"/>
  <c r="O2888" i="33"/>
  <c r="G2888" i="33"/>
  <c r="T2887" i="33"/>
  <c r="S2887" i="33"/>
  <c r="O2887" i="33"/>
  <c r="G2887" i="33"/>
  <c r="T2886" i="33"/>
  <c r="S2886" i="33"/>
  <c r="O2886" i="33"/>
  <c r="G2886" i="33"/>
  <c r="T2885" i="33"/>
  <c r="S2885" i="33"/>
  <c r="O2885" i="33"/>
  <c r="G2885" i="33"/>
  <c r="T2884" i="33"/>
  <c r="S2884" i="33"/>
  <c r="O2884" i="33"/>
  <c r="G2884" i="33"/>
  <c r="T2883" i="33"/>
  <c r="S2883" i="33"/>
  <c r="O2883" i="33"/>
  <c r="G2883" i="33"/>
  <c r="T2882" i="33"/>
  <c r="S2882" i="33"/>
  <c r="O2882" i="33"/>
  <c r="G2882" i="33"/>
  <c r="T2881" i="33"/>
  <c r="S2881" i="33"/>
  <c r="O2881" i="33"/>
  <c r="G2881" i="33"/>
  <c r="T2880" i="33"/>
  <c r="S2880" i="33"/>
  <c r="O2880" i="33"/>
  <c r="G2880" i="33"/>
  <c r="T2879" i="33"/>
  <c r="S2879" i="33"/>
  <c r="O2879" i="33"/>
  <c r="G2879" i="33"/>
  <c r="T2878" i="33"/>
  <c r="S2878" i="33"/>
  <c r="O2878" i="33"/>
  <c r="G2878" i="33"/>
  <c r="T2877" i="33"/>
  <c r="S2877" i="33"/>
  <c r="O2877" i="33"/>
  <c r="G2877" i="33"/>
  <c r="T2876" i="33"/>
  <c r="O2876" i="33"/>
  <c r="G2876" i="33"/>
  <c r="T2875" i="33"/>
  <c r="O2875" i="33"/>
  <c r="G2875" i="33"/>
  <c r="T2874" i="33"/>
  <c r="O2874" i="33"/>
  <c r="G2874" i="33"/>
  <c r="T2873" i="33"/>
  <c r="S2873" i="33"/>
  <c r="O2873" i="33"/>
  <c r="G2873" i="33"/>
  <c r="T2872" i="33"/>
  <c r="S2872" i="33"/>
  <c r="O2872" i="33"/>
  <c r="G2872" i="33"/>
  <c r="T2871" i="33"/>
  <c r="O2871" i="33"/>
  <c r="G2871" i="33"/>
  <c r="T2870" i="33"/>
  <c r="O2870" i="33"/>
  <c r="G2870" i="33"/>
  <c r="T2869" i="33"/>
  <c r="S2869" i="33"/>
  <c r="O2869" i="33"/>
  <c r="G2869" i="33"/>
  <c r="T2868" i="33"/>
  <c r="S2868" i="33"/>
  <c r="O2868" i="33"/>
  <c r="G2868" i="33"/>
  <c r="T2867" i="33"/>
  <c r="S2867" i="33"/>
  <c r="O2867" i="33"/>
  <c r="G2867" i="33"/>
  <c r="T2866" i="33"/>
  <c r="S2866" i="33"/>
  <c r="O2866" i="33"/>
  <c r="G2866" i="33"/>
  <c r="T2865" i="33"/>
  <c r="S2865" i="33"/>
  <c r="O2865" i="33"/>
  <c r="G2865" i="33"/>
  <c r="T2864" i="33"/>
  <c r="O2864" i="33"/>
  <c r="G2864" i="33"/>
  <c r="T2863" i="33"/>
  <c r="S2863" i="33"/>
  <c r="O2863" i="33"/>
  <c r="G2863" i="33"/>
  <c r="T2862" i="33"/>
  <c r="O2862" i="33"/>
  <c r="G2862" i="33"/>
  <c r="T2861" i="33"/>
  <c r="S2861" i="33"/>
  <c r="O2861" i="33"/>
  <c r="G2861" i="33"/>
  <c r="T2860" i="33"/>
  <c r="S2860" i="33"/>
  <c r="O2860" i="33"/>
  <c r="G2860" i="33"/>
  <c r="T2859" i="33"/>
  <c r="S2859" i="33"/>
  <c r="O2859" i="33"/>
  <c r="G2859" i="33"/>
  <c r="T2858" i="33"/>
  <c r="S2858" i="33"/>
  <c r="O2858" i="33"/>
  <c r="G2858" i="33"/>
  <c r="T2857" i="33"/>
  <c r="O2857" i="33"/>
  <c r="G2857" i="33"/>
  <c r="T2856" i="33"/>
  <c r="S2856" i="33"/>
  <c r="O2856" i="33"/>
  <c r="G2856" i="33"/>
  <c r="T2855" i="33"/>
  <c r="S2855" i="33"/>
  <c r="O2855" i="33"/>
  <c r="G2855" i="33"/>
  <c r="T2854" i="33"/>
  <c r="S2854" i="33"/>
  <c r="O2854" i="33"/>
  <c r="G2854" i="33"/>
  <c r="T2853" i="33"/>
  <c r="S2853" i="33"/>
  <c r="O2853" i="33"/>
  <c r="G2853" i="33"/>
  <c r="T2852" i="33"/>
  <c r="O2852" i="33"/>
  <c r="G2852" i="33"/>
  <c r="T2851" i="33"/>
  <c r="S2851" i="33"/>
  <c r="O2851" i="33"/>
  <c r="G2851" i="33"/>
  <c r="T2850" i="33"/>
  <c r="S2850" i="33"/>
  <c r="O2850" i="33"/>
  <c r="G2850" i="33"/>
  <c r="T2849" i="33"/>
  <c r="S2849" i="33"/>
  <c r="O2849" i="33"/>
  <c r="G2849" i="33"/>
  <c r="T2848" i="33"/>
  <c r="S2848" i="33"/>
  <c r="O2848" i="33"/>
  <c r="G2848" i="33"/>
  <c r="T2847" i="33"/>
  <c r="S2847" i="33"/>
  <c r="O2847" i="33"/>
  <c r="G2847" i="33"/>
  <c r="T2846" i="33"/>
  <c r="S2846" i="33"/>
  <c r="O2846" i="33"/>
  <c r="G2846" i="33"/>
  <c r="T2845" i="33"/>
  <c r="S2845" i="33"/>
  <c r="O2845" i="33"/>
  <c r="G2845" i="33"/>
  <c r="T2844" i="33"/>
  <c r="S2844" i="33"/>
  <c r="O2844" i="33"/>
  <c r="G2844" i="33"/>
  <c r="T2843" i="33"/>
  <c r="S2843" i="33"/>
  <c r="O2843" i="33"/>
  <c r="G2843" i="33"/>
  <c r="T2842" i="33"/>
  <c r="S2842" i="33"/>
  <c r="O2842" i="33"/>
  <c r="G2842" i="33"/>
  <c r="T2841" i="33"/>
  <c r="S2841" i="33"/>
  <c r="O2841" i="33"/>
  <c r="G2841" i="33"/>
  <c r="T2840" i="33"/>
  <c r="S2840" i="33"/>
  <c r="O2840" i="33"/>
  <c r="G2840" i="33"/>
  <c r="T2839" i="33"/>
  <c r="O2839" i="33"/>
  <c r="G2839" i="33"/>
  <c r="T2838" i="33"/>
  <c r="S2838" i="33"/>
  <c r="O2838" i="33"/>
  <c r="G2838" i="33"/>
  <c r="T2837" i="33"/>
  <c r="O2837" i="33"/>
  <c r="G2837" i="33"/>
  <c r="T2836" i="33"/>
  <c r="S2836" i="33"/>
  <c r="O2836" i="33"/>
  <c r="G2836" i="33"/>
  <c r="T2835" i="33"/>
  <c r="S2835" i="33"/>
  <c r="O2835" i="33"/>
  <c r="G2835" i="33"/>
  <c r="T2834" i="33"/>
  <c r="S2834" i="33"/>
  <c r="O2834" i="33"/>
  <c r="G2834" i="33"/>
  <c r="T2833" i="33"/>
  <c r="S2833" i="33"/>
  <c r="O2833" i="33"/>
  <c r="G2833" i="33"/>
  <c r="T2832" i="33"/>
  <c r="S2832" i="33"/>
  <c r="O2832" i="33"/>
  <c r="G2832" i="33"/>
  <c r="T2831" i="33"/>
  <c r="O2831" i="33"/>
  <c r="G2831" i="33"/>
  <c r="T2830" i="33"/>
  <c r="S2830" i="33"/>
  <c r="O2830" i="33"/>
  <c r="G2830" i="33"/>
  <c r="T2829" i="33"/>
  <c r="S2829" i="33"/>
  <c r="O2829" i="33"/>
  <c r="G2829" i="33"/>
  <c r="T2828" i="33"/>
  <c r="S2828" i="33"/>
  <c r="O2828" i="33"/>
  <c r="G2828" i="33"/>
  <c r="T2827" i="33"/>
  <c r="S2827" i="33"/>
  <c r="O2827" i="33"/>
  <c r="G2827" i="33"/>
  <c r="T2826" i="33"/>
  <c r="S2826" i="33"/>
  <c r="O2826" i="33"/>
  <c r="G2826" i="33"/>
  <c r="T2825" i="33"/>
  <c r="S2825" i="33"/>
  <c r="O2825" i="33"/>
  <c r="G2825" i="33"/>
  <c r="T2824" i="33"/>
  <c r="O2824" i="33"/>
  <c r="G2824" i="33"/>
  <c r="T2823" i="33"/>
  <c r="S2823" i="33"/>
  <c r="O2823" i="33"/>
  <c r="G2823" i="33"/>
  <c r="T2822" i="33"/>
  <c r="S2822" i="33"/>
  <c r="O2822" i="33"/>
  <c r="G2822" i="33"/>
  <c r="T2821" i="33"/>
  <c r="S2821" i="33"/>
  <c r="O2821" i="33"/>
  <c r="G2821" i="33"/>
  <c r="T2820" i="33"/>
  <c r="O2820" i="33"/>
  <c r="G2820" i="33"/>
  <c r="T2819" i="33"/>
  <c r="S2819" i="33"/>
  <c r="O2819" i="33"/>
  <c r="G2819" i="33"/>
  <c r="T2818" i="33"/>
  <c r="S2818" i="33"/>
  <c r="O2818" i="33"/>
  <c r="G2818" i="33"/>
  <c r="T2817" i="33"/>
  <c r="S2817" i="33"/>
  <c r="O2817" i="33"/>
  <c r="G2817" i="33"/>
  <c r="T2816" i="33"/>
  <c r="S2816" i="33"/>
  <c r="O2816" i="33"/>
  <c r="G2816" i="33"/>
  <c r="T2815" i="33"/>
  <c r="S2815" i="33"/>
  <c r="O2815" i="33"/>
  <c r="G2815" i="33"/>
  <c r="T2814" i="33"/>
  <c r="O2814" i="33"/>
  <c r="G2814" i="33"/>
  <c r="T2813" i="33"/>
  <c r="S2813" i="33"/>
  <c r="O2813" i="33"/>
  <c r="G2813" i="33"/>
  <c r="T2812" i="33"/>
  <c r="S2812" i="33"/>
  <c r="O2812" i="33"/>
  <c r="G2812" i="33"/>
  <c r="T2811" i="33"/>
  <c r="S2811" i="33"/>
  <c r="O2811" i="33"/>
  <c r="G2811" i="33"/>
  <c r="T2810" i="33"/>
  <c r="O2810" i="33"/>
  <c r="G2810" i="33"/>
  <c r="T2809" i="33"/>
  <c r="S2809" i="33"/>
  <c r="O2809" i="33"/>
  <c r="G2809" i="33"/>
  <c r="T2808" i="33"/>
  <c r="S2808" i="33"/>
  <c r="O2808" i="33"/>
  <c r="G2808" i="33"/>
  <c r="T2807" i="33"/>
  <c r="O2807" i="33"/>
  <c r="G2807" i="33"/>
  <c r="T2806" i="33"/>
  <c r="S2806" i="33"/>
  <c r="O2806" i="33"/>
  <c r="G2806" i="33"/>
  <c r="T2805" i="33"/>
  <c r="S2805" i="33"/>
  <c r="O2805" i="33"/>
  <c r="G2805" i="33"/>
  <c r="T2804" i="33"/>
  <c r="S2804" i="33"/>
  <c r="O2804" i="33"/>
  <c r="G2804" i="33"/>
  <c r="T2803" i="33"/>
  <c r="S2803" i="33"/>
  <c r="O2803" i="33"/>
  <c r="G2803" i="33"/>
  <c r="T2802" i="33"/>
  <c r="O2802" i="33"/>
  <c r="G2802" i="33"/>
  <c r="T2801" i="33"/>
  <c r="O2801" i="33"/>
  <c r="G2801" i="33"/>
  <c r="T2800" i="33"/>
  <c r="S2800" i="33"/>
  <c r="O2800" i="33"/>
  <c r="G2800" i="33"/>
  <c r="T2799" i="33"/>
  <c r="S2799" i="33"/>
  <c r="O2799" i="33"/>
  <c r="G2799" i="33"/>
  <c r="T2798" i="33"/>
  <c r="S2798" i="33"/>
  <c r="O2798" i="33"/>
  <c r="G2798" i="33"/>
  <c r="T2797" i="33"/>
  <c r="S2797" i="33"/>
  <c r="O2797" i="33"/>
  <c r="G2797" i="33"/>
  <c r="T2796" i="33"/>
  <c r="S2796" i="33"/>
  <c r="O2796" i="33"/>
  <c r="G2796" i="33"/>
  <c r="T2795" i="33"/>
  <c r="S2795" i="33"/>
  <c r="O2795" i="33"/>
  <c r="G2795" i="33"/>
  <c r="T2794" i="33"/>
  <c r="S2794" i="33"/>
  <c r="O2794" i="33"/>
  <c r="G2794" i="33"/>
  <c r="T2793" i="33"/>
  <c r="S2793" i="33"/>
  <c r="O2793" i="33"/>
  <c r="G2793" i="33"/>
  <c r="T2792" i="33"/>
  <c r="S2792" i="33"/>
  <c r="O2792" i="33"/>
  <c r="G2792" i="33"/>
  <c r="T2791" i="33"/>
  <c r="S2791" i="33"/>
  <c r="O2791" i="33"/>
  <c r="G2791" i="33"/>
  <c r="T2790" i="33"/>
  <c r="O2790" i="33"/>
  <c r="G2790" i="33"/>
  <c r="T2789" i="33"/>
  <c r="S2789" i="33"/>
  <c r="O2789" i="33"/>
  <c r="G2789" i="33"/>
  <c r="T2788" i="33"/>
  <c r="S2788" i="33"/>
  <c r="O2788" i="33"/>
  <c r="G2788" i="33"/>
  <c r="T2787" i="33"/>
  <c r="S2787" i="33"/>
  <c r="O2787" i="33"/>
  <c r="G2787" i="33"/>
  <c r="T2786" i="33"/>
  <c r="O2786" i="33"/>
  <c r="G2786" i="33"/>
  <c r="T2785" i="33"/>
  <c r="S2785" i="33"/>
  <c r="O2785" i="33"/>
  <c r="G2785" i="33"/>
  <c r="T2784" i="33"/>
  <c r="S2784" i="33"/>
  <c r="O2784" i="33"/>
  <c r="G2784" i="33"/>
  <c r="T2783" i="33"/>
  <c r="O2783" i="33"/>
  <c r="G2783" i="33"/>
  <c r="T2782" i="33"/>
  <c r="O2782" i="33"/>
  <c r="G2782" i="33"/>
  <c r="T2781" i="33"/>
  <c r="O2781" i="33"/>
  <c r="G2781" i="33"/>
  <c r="T2780" i="33"/>
  <c r="S2780" i="33"/>
  <c r="O2780" i="33"/>
  <c r="G2780" i="33"/>
  <c r="T2779" i="33"/>
  <c r="O2779" i="33"/>
  <c r="G2779" i="33"/>
  <c r="T2778" i="33"/>
  <c r="S2778" i="33"/>
  <c r="O2778" i="33"/>
  <c r="G2778" i="33"/>
  <c r="T2777" i="33"/>
  <c r="S2777" i="33"/>
  <c r="O2777" i="33"/>
  <c r="G2777" i="33"/>
  <c r="T2776" i="33"/>
  <c r="S2776" i="33"/>
  <c r="O2776" i="33"/>
  <c r="G2776" i="33"/>
  <c r="T2775" i="33"/>
  <c r="S2775" i="33"/>
  <c r="O2775" i="33"/>
  <c r="G2775" i="33"/>
  <c r="T2774" i="33"/>
  <c r="S2774" i="33"/>
  <c r="O2774" i="33"/>
  <c r="G2774" i="33"/>
  <c r="T2773" i="33"/>
  <c r="S2773" i="33"/>
  <c r="O2773" i="33"/>
  <c r="G2773" i="33"/>
  <c r="T2772" i="33"/>
  <c r="S2772" i="33"/>
  <c r="O2772" i="33"/>
  <c r="G2772" i="33"/>
  <c r="T2771" i="33"/>
  <c r="S2771" i="33"/>
  <c r="O2771" i="33"/>
  <c r="G2771" i="33"/>
  <c r="T2770" i="33"/>
  <c r="S2770" i="33"/>
  <c r="O2770" i="33"/>
  <c r="G2770" i="33"/>
  <c r="T2769" i="33"/>
  <c r="S2769" i="33"/>
  <c r="O2769" i="33"/>
  <c r="G2769" i="33"/>
  <c r="T2768" i="33"/>
  <c r="S2768" i="33"/>
  <c r="O2768" i="33"/>
  <c r="G2768" i="33"/>
  <c r="T2767" i="33"/>
  <c r="S2767" i="33"/>
  <c r="O2767" i="33"/>
  <c r="G2767" i="33"/>
  <c r="T2766" i="33"/>
  <c r="S2766" i="33"/>
  <c r="O2766" i="33"/>
  <c r="G2766" i="33"/>
  <c r="T2765" i="33"/>
  <c r="S2765" i="33"/>
  <c r="O2765" i="33"/>
  <c r="G2765" i="33"/>
  <c r="T2764" i="33"/>
  <c r="S2764" i="33"/>
  <c r="O2764" i="33"/>
  <c r="G2764" i="33"/>
  <c r="T2763" i="33"/>
  <c r="S2763" i="33"/>
  <c r="O2763" i="33"/>
  <c r="G2763" i="33"/>
  <c r="T2762" i="33"/>
  <c r="O2762" i="33"/>
  <c r="G2762" i="33"/>
  <c r="T2761" i="33"/>
  <c r="O2761" i="33"/>
  <c r="G2761" i="33"/>
  <c r="T2760" i="33"/>
  <c r="S2760" i="33"/>
  <c r="O2760" i="33"/>
  <c r="G2760" i="33"/>
  <c r="T2759" i="33"/>
  <c r="S2759" i="33"/>
  <c r="O2759" i="33"/>
  <c r="G2759" i="33"/>
  <c r="T2758" i="33"/>
  <c r="O2758" i="33"/>
  <c r="G2758" i="33"/>
  <c r="T2757" i="33"/>
  <c r="S2757" i="33"/>
  <c r="O2757" i="33"/>
  <c r="G2757" i="33"/>
  <c r="T2756" i="33"/>
  <c r="S2756" i="33"/>
  <c r="O2756" i="33"/>
  <c r="G2756" i="33"/>
  <c r="T2755" i="33"/>
  <c r="O2755" i="33"/>
  <c r="G2755" i="33"/>
  <c r="T2754" i="33"/>
  <c r="S2754" i="33"/>
  <c r="O2754" i="33"/>
  <c r="G2754" i="33"/>
  <c r="T2753" i="33"/>
  <c r="S2753" i="33"/>
  <c r="O2753" i="33"/>
  <c r="G2753" i="33"/>
  <c r="T2752" i="33"/>
  <c r="S2752" i="33"/>
  <c r="O2752" i="33"/>
  <c r="G2752" i="33"/>
  <c r="T2751" i="33"/>
  <c r="S2751" i="33"/>
  <c r="O2751" i="33"/>
  <c r="G2751" i="33"/>
  <c r="T2750" i="33"/>
  <c r="S2750" i="33"/>
  <c r="O2750" i="33"/>
  <c r="G2750" i="33"/>
  <c r="T2749" i="33"/>
  <c r="S2749" i="33"/>
  <c r="O2749" i="33"/>
  <c r="G2749" i="33"/>
  <c r="T2748" i="33"/>
  <c r="O2748" i="33"/>
  <c r="G2748" i="33"/>
  <c r="T2747" i="33"/>
  <c r="O2747" i="33"/>
  <c r="G2747" i="33"/>
  <c r="T2746" i="33"/>
  <c r="S2746" i="33"/>
  <c r="O2746" i="33"/>
  <c r="G2746" i="33"/>
  <c r="T2745" i="33"/>
  <c r="S2745" i="33"/>
  <c r="O2745" i="33"/>
  <c r="G2745" i="33"/>
  <c r="T2744" i="33"/>
  <c r="S2744" i="33"/>
  <c r="O2744" i="33"/>
  <c r="G2744" i="33"/>
  <c r="T2743" i="33"/>
  <c r="S2743" i="33"/>
  <c r="O2743" i="33"/>
  <c r="G2743" i="33"/>
  <c r="T2742" i="33"/>
  <c r="S2742" i="33"/>
  <c r="O2742" i="33"/>
  <c r="G2742" i="33"/>
  <c r="T2741" i="33"/>
  <c r="O2741" i="33"/>
  <c r="G2741" i="33"/>
  <c r="T2740" i="33"/>
  <c r="S2740" i="33"/>
  <c r="O2740" i="33"/>
  <c r="G2740" i="33"/>
  <c r="T2739" i="33"/>
  <c r="O2739" i="33"/>
  <c r="G2739" i="33"/>
  <c r="T2738" i="33"/>
  <c r="S2738" i="33"/>
  <c r="O2738" i="33"/>
  <c r="G2738" i="33"/>
  <c r="T2737" i="33"/>
  <c r="S2737" i="33"/>
  <c r="O2737" i="33"/>
  <c r="G2737" i="33"/>
  <c r="T2736" i="33"/>
  <c r="S2736" i="33"/>
  <c r="O2736" i="33"/>
  <c r="G2736" i="33"/>
  <c r="T2735" i="33"/>
  <c r="S2735" i="33"/>
  <c r="O2735" i="33"/>
  <c r="G2735" i="33"/>
  <c r="T2734" i="33"/>
  <c r="O2734" i="33"/>
  <c r="G2734" i="33"/>
  <c r="T2733" i="33"/>
  <c r="S2733" i="33"/>
  <c r="O2733" i="33"/>
  <c r="G2733" i="33"/>
  <c r="T2732" i="33"/>
  <c r="S2732" i="33"/>
  <c r="O2732" i="33"/>
  <c r="G2732" i="33"/>
  <c r="T2731" i="33"/>
  <c r="S2731" i="33"/>
  <c r="O2731" i="33"/>
  <c r="G2731" i="33"/>
  <c r="T2730" i="33"/>
  <c r="S2730" i="33"/>
  <c r="O2730" i="33"/>
  <c r="G2730" i="33"/>
  <c r="T2729" i="33"/>
  <c r="O2729" i="33"/>
  <c r="G2729" i="33"/>
  <c r="T2728" i="33"/>
  <c r="S2728" i="33"/>
  <c r="O2728" i="33"/>
  <c r="G2728" i="33"/>
  <c r="T2727" i="33"/>
  <c r="S2727" i="33"/>
  <c r="O2727" i="33"/>
  <c r="G2727" i="33"/>
  <c r="T2726" i="33"/>
  <c r="S2726" i="33"/>
  <c r="O2726" i="33"/>
  <c r="G2726" i="33"/>
  <c r="T2725" i="33"/>
  <c r="S2725" i="33"/>
  <c r="O2725" i="33"/>
  <c r="G2725" i="33"/>
  <c r="T2724" i="33"/>
  <c r="S2724" i="33"/>
  <c r="O2724" i="33"/>
  <c r="G2724" i="33"/>
  <c r="T2723" i="33"/>
  <c r="S2723" i="33"/>
  <c r="O2723" i="33"/>
  <c r="G2723" i="33"/>
  <c r="T2722" i="33"/>
  <c r="S2722" i="33"/>
  <c r="O2722" i="33"/>
  <c r="G2722" i="33"/>
  <c r="T2721" i="33"/>
  <c r="S2721" i="33"/>
  <c r="O2721" i="33"/>
  <c r="G2721" i="33"/>
  <c r="T2720" i="33"/>
  <c r="S2720" i="33"/>
  <c r="O2720" i="33"/>
  <c r="G2720" i="33"/>
  <c r="T2719" i="33"/>
  <c r="S2719" i="33"/>
  <c r="O2719" i="33"/>
  <c r="G2719" i="33"/>
  <c r="T2718" i="33"/>
  <c r="S2718" i="33"/>
  <c r="O2718" i="33"/>
  <c r="G2718" i="33"/>
  <c r="T2717" i="33"/>
  <c r="S2717" i="33"/>
  <c r="O2717" i="33"/>
  <c r="G2717" i="33"/>
  <c r="T2716" i="33"/>
  <c r="O2716" i="33"/>
  <c r="G2716" i="33"/>
  <c r="T2715" i="33"/>
  <c r="O2715" i="33"/>
  <c r="G2715" i="33"/>
  <c r="T2714" i="33"/>
  <c r="S2714" i="33"/>
  <c r="O2714" i="33"/>
  <c r="G2714" i="33"/>
  <c r="T2713" i="33"/>
  <c r="S2713" i="33"/>
  <c r="O2713" i="33"/>
  <c r="T2712" i="33"/>
  <c r="S2712" i="33"/>
  <c r="O2712" i="33"/>
  <c r="G2712" i="33"/>
  <c r="T2711" i="33"/>
  <c r="S2711" i="33"/>
  <c r="O2711" i="33"/>
  <c r="G2711" i="33"/>
  <c r="T2710" i="33"/>
  <c r="S2710" i="33"/>
  <c r="O2710" i="33"/>
  <c r="G2710" i="33"/>
  <c r="T2709" i="33"/>
  <c r="S2709" i="33"/>
  <c r="O2709" i="33"/>
  <c r="G2709" i="33"/>
  <c r="T2708" i="33"/>
  <c r="S2708" i="33"/>
  <c r="O2708" i="33"/>
  <c r="G2708" i="33"/>
  <c r="T2707" i="33"/>
  <c r="S2707" i="33"/>
  <c r="O2707" i="33"/>
  <c r="G2707" i="33"/>
  <c r="T2706" i="33"/>
  <c r="S2706" i="33"/>
  <c r="O2706" i="33"/>
  <c r="G2706" i="33"/>
  <c r="T2705" i="33"/>
  <c r="S2705" i="33"/>
  <c r="O2705" i="33"/>
  <c r="G2705" i="33"/>
  <c r="T2704" i="33"/>
  <c r="S2704" i="33"/>
  <c r="O2704" i="33"/>
  <c r="G2704" i="33"/>
  <c r="T2703" i="33"/>
  <c r="S2703" i="33"/>
  <c r="O2703" i="33"/>
  <c r="G2703" i="33"/>
  <c r="T2702" i="33"/>
  <c r="S2702" i="33"/>
  <c r="O2702" i="33"/>
  <c r="G2702" i="33"/>
  <c r="T2701" i="33"/>
  <c r="S2701" i="33"/>
  <c r="O2701" i="33"/>
  <c r="G2701" i="33"/>
  <c r="T2700" i="33"/>
  <c r="O2700" i="33"/>
  <c r="G2700" i="33"/>
  <c r="T2699" i="33"/>
  <c r="S2699" i="33"/>
  <c r="O2699" i="33"/>
  <c r="G2699" i="33"/>
  <c r="T2698" i="33"/>
  <c r="S2698" i="33"/>
  <c r="O2698" i="33"/>
  <c r="G2698" i="33"/>
  <c r="T2697" i="33"/>
  <c r="S2697" i="33"/>
  <c r="O2697" i="33"/>
  <c r="G2697" i="33"/>
  <c r="T2696" i="33"/>
  <c r="S2696" i="33"/>
  <c r="O2696" i="33"/>
  <c r="G2696" i="33"/>
  <c r="T2695" i="33"/>
  <c r="O2695" i="33"/>
  <c r="G2695" i="33"/>
  <c r="T2694" i="33"/>
  <c r="S2694" i="33"/>
  <c r="O2694" i="33"/>
  <c r="G2694" i="33"/>
  <c r="T2693" i="33"/>
  <c r="O2693" i="33"/>
  <c r="G2693" i="33"/>
  <c r="T2692" i="33"/>
  <c r="S2692" i="33"/>
  <c r="O2692" i="33"/>
  <c r="G2692" i="33"/>
  <c r="T2691" i="33"/>
  <c r="S2691" i="33"/>
  <c r="O2691" i="33"/>
  <c r="G2691" i="33"/>
  <c r="T2690" i="33"/>
  <c r="O2690" i="33"/>
  <c r="G2690" i="33"/>
  <c r="T2689" i="33"/>
  <c r="S2689" i="33"/>
  <c r="O2689" i="33"/>
  <c r="G2689" i="33"/>
  <c r="T2688" i="33"/>
  <c r="O2688" i="33"/>
  <c r="G2688" i="33"/>
  <c r="T2687" i="33"/>
  <c r="S2687" i="33"/>
  <c r="O2687" i="33"/>
  <c r="G2687" i="33"/>
  <c r="T2686" i="33"/>
  <c r="S2686" i="33"/>
  <c r="O2686" i="33"/>
  <c r="G2686" i="33"/>
  <c r="T2685" i="33"/>
  <c r="O2685" i="33"/>
  <c r="G2685" i="33"/>
  <c r="T2684" i="33"/>
  <c r="S2684" i="33"/>
  <c r="O2684" i="33"/>
  <c r="G2684" i="33"/>
  <c r="T2683" i="33"/>
  <c r="S2683" i="33"/>
  <c r="O2683" i="33"/>
  <c r="G2683" i="33"/>
  <c r="T2682" i="33"/>
  <c r="O2682" i="33"/>
  <c r="G2682" i="33"/>
  <c r="T2681" i="33"/>
  <c r="O2681" i="33"/>
  <c r="G2681" i="33"/>
  <c r="T2680" i="33"/>
  <c r="S2680" i="33"/>
  <c r="O2680" i="33"/>
  <c r="G2680" i="33"/>
  <c r="T2679" i="33"/>
  <c r="S2679" i="33"/>
  <c r="O2679" i="33"/>
  <c r="G2679" i="33"/>
  <c r="T2678" i="33"/>
  <c r="S2678" i="33"/>
  <c r="O2678" i="33"/>
  <c r="G2678" i="33"/>
  <c r="T2677" i="33"/>
  <c r="O2677" i="33"/>
  <c r="G2677" i="33"/>
  <c r="T2676" i="33"/>
  <c r="S2676" i="33"/>
  <c r="O2676" i="33"/>
  <c r="G2676" i="33"/>
  <c r="T2675" i="33"/>
  <c r="O2675" i="33"/>
  <c r="G2675" i="33"/>
  <c r="T2674" i="33"/>
  <c r="S2674" i="33"/>
  <c r="O2674" i="33"/>
  <c r="G2674" i="33"/>
  <c r="T2673" i="33"/>
  <c r="S2673" i="33"/>
  <c r="O2673" i="33"/>
  <c r="G2673" i="33"/>
  <c r="T2672" i="33"/>
  <c r="S2672" i="33"/>
  <c r="O2672" i="33"/>
  <c r="G2672" i="33"/>
  <c r="T2671" i="33"/>
  <c r="O2671" i="33"/>
  <c r="G2671" i="33"/>
  <c r="T2670" i="33"/>
  <c r="S2670" i="33"/>
  <c r="O2670" i="33"/>
  <c r="G2670" i="33"/>
  <c r="T2669" i="33"/>
  <c r="S2669" i="33"/>
  <c r="O2669" i="33"/>
  <c r="G2669" i="33"/>
  <c r="T2668" i="33"/>
  <c r="S2668" i="33"/>
  <c r="O2668" i="33"/>
  <c r="G2668" i="33"/>
  <c r="T2667" i="33"/>
  <c r="S2667" i="33"/>
  <c r="O2667" i="33"/>
  <c r="G2667" i="33"/>
  <c r="T2666" i="33"/>
  <c r="S2666" i="33"/>
  <c r="O2666" i="33"/>
  <c r="G2666" i="33"/>
  <c r="T2665" i="33"/>
  <c r="S2665" i="33"/>
  <c r="O2665" i="33"/>
  <c r="G2665" i="33"/>
  <c r="T2664" i="33"/>
  <c r="S2664" i="33"/>
  <c r="O2664" i="33"/>
  <c r="G2664" i="33"/>
  <c r="T2663" i="33"/>
  <c r="O2663" i="33"/>
  <c r="G2663" i="33"/>
  <c r="T2662" i="33"/>
  <c r="O2662" i="33"/>
  <c r="G2662" i="33"/>
  <c r="T2661" i="33"/>
  <c r="S2661" i="33"/>
  <c r="O2661" i="33"/>
  <c r="G2661" i="33"/>
  <c r="T2660" i="33"/>
  <c r="S2660" i="33"/>
  <c r="O2660" i="33"/>
  <c r="G2660" i="33"/>
  <c r="T2659" i="33"/>
  <c r="S2659" i="33"/>
  <c r="O2659" i="33"/>
  <c r="G2659" i="33"/>
  <c r="T2658" i="33"/>
  <c r="S2658" i="33"/>
  <c r="O2658" i="33"/>
  <c r="G2658" i="33"/>
  <c r="T2657" i="33"/>
  <c r="S2657" i="33"/>
  <c r="O2657" i="33"/>
  <c r="G2657" i="33"/>
  <c r="T2656" i="33"/>
  <c r="S2656" i="33"/>
  <c r="O2656" i="33"/>
  <c r="G2656" i="33"/>
  <c r="T2655" i="33"/>
  <c r="O2655" i="33"/>
  <c r="G2655" i="33"/>
  <c r="T2654" i="33"/>
  <c r="O2654" i="33"/>
  <c r="G2654" i="33"/>
  <c r="T2653" i="33"/>
  <c r="S2653" i="33"/>
  <c r="O2653" i="33"/>
  <c r="G2653" i="33"/>
  <c r="T2652" i="33"/>
  <c r="S2652" i="33"/>
  <c r="O2652" i="33"/>
  <c r="G2652" i="33"/>
  <c r="T2651" i="33"/>
  <c r="O2651" i="33"/>
  <c r="G2651" i="33"/>
  <c r="T2650" i="33"/>
  <c r="S2650" i="33"/>
  <c r="O2650" i="33"/>
  <c r="G2650" i="33"/>
  <c r="T2649" i="33"/>
  <c r="S2649" i="33"/>
  <c r="O2649" i="33"/>
  <c r="G2649" i="33"/>
  <c r="T2648" i="33"/>
  <c r="S2648" i="33"/>
  <c r="O2648" i="33"/>
  <c r="G2648" i="33"/>
  <c r="T2647" i="33"/>
  <c r="O2647" i="33"/>
  <c r="G2647" i="33"/>
  <c r="T2646" i="33"/>
  <c r="O2646" i="33"/>
  <c r="G2646" i="33"/>
  <c r="T2645" i="33"/>
  <c r="S2645" i="33"/>
  <c r="O2645" i="33"/>
  <c r="G2645" i="33"/>
  <c r="T2644" i="33"/>
  <c r="S2644" i="33"/>
  <c r="O2644" i="33"/>
  <c r="G2644" i="33"/>
  <c r="T2643" i="33"/>
  <c r="S2643" i="33"/>
  <c r="O2643" i="33"/>
  <c r="G2643" i="33"/>
  <c r="T2642" i="33"/>
  <c r="O2642" i="33"/>
  <c r="G2642" i="33"/>
  <c r="T2641" i="33"/>
  <c r="O2641" i="33"/>
  <c r="G2641" i="33"/>
  <c r="T2640" i="33"/>
  <c r="O2640" i="33"/>
  <c r="G2640" i="33"/>
  <c r="T2639" i="33"/>
  <c r="O2639" i="33"/>
  <c r="G2639" i="33"/>
  <c r="T2638" i="33"/>
  <c r="S2638" i="33"/>
  <c r="O2638" i="33"/>
  <c r="G2638" i="33"/>
  <c r="T2637" i="33"/>
  <c r="S2637" i="33"/>
  <c r="O2637" i="33"/>
  <c r="G2637" i="33"/>
  <c r="T2636" i="33"/>
  <c r="S2636" i="33"/>
  <c r="O2636" i="33"/>
  <c r="G2636" i="33"/>
  <c r="T2635" i="33"/>
  <c r="S2635" i="33"/>
  <c r="O2635" i="33"/>
  <c r="G2635" i="33"/>
  <c r="T2634" i="33"/>
  <c r="S2634" i="33"/>
  <c r="O2634" i="33"/>
  <c r="G2634" i="33"/>
  <c r="T2633" i="33"/>
  <c r="S2633" i="33"/>
  <c r="O2633" i="33"/>
  <c r="G2633" i="33"/>
  <c r="T2632" i="33"/>
  <c r="O2632" i="33"/>
  <c r="G2632" i="33"/>
  <c r="T2631" i="33"/>
  <c r="S2631" i="33"/>
  <c r="O2631" i="33"/>
  <c r="G2631" i="33"/>
  <c r="T2630" i="33"/>
  <c r="S2630" i="33"/>
  <c r="O2630" i="33"/>
  <c r="G2630" i="33"/>
  <c r="T2629" i="33"/>
  <c r="S2629" i="33"/>
  <c r="O2629" i="33"/>
  <c r="G2629" i="33"/>
  <c r="T2628" i="33"/>
  <c r="S2628" i="33"/>
  <c r="O2628" i="33"/>
  <c r="G2628" i="33"/>
  <c r="T2627" i="33"/>
  <c r="S2627" i="33"/>
  <c r="O2627" i="33"/>
  <c r="G2627" i="33"/>
  <c r="T2626" i="33"/>
  <c r="S2626" i="33"/>
  <c r="O2626" i="33"/>
  <c r="G2626" i="33"/>
  <c r="T2625" i="33"/>
  <c r="O2625" i="33"/>
  <c r="G2625" i="33"/>
  <c r="T2624" i="33"/>
  <c r="S2624" i="33"/>
  <c r="O2624" i="33"/>
  <c r="G2624" i="33"/>
  <c r="T2623" i="33"/>
  <c r="S2623" i="33"/>
  <c r="O2623" i="33"/>
  <c r="G2623" i="33"/>
  <c r="T2622" i="33"/>
  <c r="S2622" i="33"/>
  <c r="O2622" i="33"/>
  <c r="G2622" i="33"/>
  <c r="T2621" i="33"/>
  <c r="S2621" i="33"/>
  <c r="O2621" i="33"/>
  <c r="G2621" i="33"/>
  <c r="T2620" i="33"/>
  <c r="S2620" i="33"/>
  <c r="O2620" i="33"/>
  <c r="G2620" i="33"/>
  <c r="T2619" i="33"/>
  <c r="S2619" i="33"/>
  <c r="O2619" i="33"/>
  <c r="G2619" i="33"/>
  <c r="T2618" i="33"/>
  <c r="O2618" i="33"/>
  <c r="G2618" i="33"/>
  <c r="T2617" i="33"/>
  <c r="S2617" i="33"/>
  <c r="O2617" i="33"/>
  <c r="G2617" i="33"/>
  <c r="T2616" i="33"/>
  <c r="S2616" i="33"/>
  <c r="O2616" i="33"/>
  <c r="G2616" i="33"/>
  <c r="T2615" i="33"/>
  <c r="S2615" i="33"/>
  <c r="O2615" i="33"/>
  <c r="G2615" i="33"/>
  <c r="T2614" i="33"/>
  <c r="S2614" i="33"/>
  <c r="O2614" i="33"/>
  <c r="G2614" i="33"/>
  <c r="T2613" i="33"/>
  <c r="S2613" i="33"/>
  <c r="O2613" i="33"/>
  <c r="G2613" i="33"/>
  <c r="T2612" i="33"/>
  <c r="S2612" i="33"/>
  <c r="O2612" i="33"/>
  <c r="G2612" i="33"/>
  <c r="T2611" i="33"/>
  <c r="S2611" i="33"/>
  <c r="O2611" i="33"/>
  <c r="G2611" i="33"/>
  <c r="T2610" i="33"/>
  <c r="S2610" i="33"/>
  <c r="O2610" i="33"/>
  <c r="G2610" i="33"/>
  <c r="T2609" i="33"/>
  <c r="S2609" i="33"/>
  <c r="O2609" i="33"/>
  <c r="G2609" i="33"/>
  <c r="T2608" i="33"/>
  <c r="S2608" i="33"/>
  <c r="O2608" i="33"/>
  <c r="G2608" i="33"/>
  <c r="T2607" i="33"/>
  <c r="S2607" i="33"/>
  <c r="O2607" i="33"/>
  <c r="G2607" i="33"/>
  <c r="T2606" i="33"/>
  <c r="S2606" i="33"/>
  <c r="O2606" i="33"/>
  <c r="G2606" i="33"/>
  <c r="T2605" i="33"/>
  <c r="S2605" i="33"/>
  <c r="O2605" i="33"/>
  <c r="G2605" i="33"/>
  <c r="T2604" i="33"/>
  <c r="S2604" i="33"/>
  <c r="O2604" i="33"/>
  <c r="G2604" i="33"/>
  <c r="T2603" i="33"/>
  <c r="S2603" i="33"/>
  <c r="O2603" i="33"/>
  <c r="G2603" i="33"/>
  <c r="T2602" i="33"/>
  <c r="S2602" i="33"/>
  <c r="O2602" i="33"/>
  <c r="G2602" i="33"/>
  <c r="T2601" i="33"/>
  <c r="S2601" i="33"/>
  <c r="O2601" i="33"/>
  <c r="G2601" i="33"/>
  <c r="T2600" i="33"/>
  <c r="O2600" i="33"/>
  <c r="G2600" i="33"/>
  <c r="T2599" i="33"/>
  <c r="O2599" i="33"/>
  <c r="G2599" i="33"/>
  <c r="T2598" i="33"/>
  <c r="S2598" i="33"/>
  <c r="O2598" i="33"/>
  <c r="G2598" i="33"/>
  <c r="T2597" i="33"/>
  <c r="S2597" i="33"/>
  <c r="O2597" i="33"/>
  <c r="G2597" i="33"/>
  <c r="T2596" i="33"/>
  <c r="S2596" i="33"/>
  <c r="O2596" i="33"/>
  <c r="G2596" i="33"/>
  <c r="T2595" i="33"/>
  <c r="S2595" i="33"/>
  <c r="O2595" i="33"/>
  <c r="G2595" i="33"/>
  <c r="T2594" i="33"/>
  <c r="S2594" i="33"/>
  <c r="O2594" i="33"/>
  <c r="G2594" i="33"/>
  <c r="T2593" i="33"/>
  <c r="S2593" i="33"/>
  <c r="O2593" i="33"/>
  <c r="G2593" i="33"/>
  <c r="T2592" i="33"/>
  <c r="S2592" i="33"/>
  <c r="O2592" i="33"/>
  <c r="G2592" i="33"/>
  <c r="T2591" i="33"/>
  <c r="S2591" i="33"/>
  <c r="O2591" i="33"/>
  <c r="G2591" i="33"/>
  <c r="T2590" i="33"/>
  <c r="S2590" i="33"/>
  <c r="O2590" i="33"/>
  <c r="G2590" i="33"/>
  <c r="T2589" i="33"/>
  <c r="S2589" i="33"/>
  <c r="O2589" i="33"/>
  <c r="G2589" i="33"/>
  <c r="T2588" i="33"/>
  <c r="S2588" i="33"/>
  <c r="O2588" i="33"/>
  <c r="G2588" i="33"/>
  <c r="T2587" i="33"/>
  <c r="S2587" i="33"/>
  <c r="O2587" i="33"/>
  <c r="G2587" i="33"/>
  <c r="T2586" i="33"/>
  <c r="S2586" i="33"/>
  <c r="O2586" i="33"/>
  <c r="G2586" i="33"/>
  <c r="T2585" i="33"/>
  <c r="S2585" i="33"/>
  <c r="O2585" i="33"/>
  <c r="G2585" i="33"/>
  <c r="T2584" i="33"/>
  <c r="S2584" i="33"/>
  <c r="O2584" i="33"/>
  <c r="G2584" i="33"/>
  <c r="T2583" i="33"/>
  <c r="S2583" i="33"/>
  <c r="O2583" i="33"/>
  <c r="G2583" i="33"/>
  <c r="T2582" i="33"/>
  <c r="S2582" i="33"/>
  <c r="O2582" i="33"/>
  <c r="G2582" i="33"/>
  <c r="T2581" i="33"/>
  <c r="S2581" i="33"/>
  <c r="O2581" i="33"/>
  <c r="G2581" i="33"/>
  <c r="T2580" i="33"/>
  <c r="O2580" i="33"/>
  <c r="G2580" i="33"/>
  <c r="T2579" i="33"/>
  <c r="O2579" i="33"/>
  <c r="G2579" i="33"/>
  <c r="T2578" i="33"/>
  <c r="S2578" i="33"/>
  <c r="O2578" i="33"/>
  <c r="G2578" i="33"/>
  <c r="T2577" i="33"/>
  <c r="S2577" i="33"/>
  <c r="O2577" i="33"/>
  <c r="G2577" i="33"/>
  <c r="T2576" i="33"/>
  <c r="S2576" i="33"/>
  <c r="O2576" i="33"/>
  <c r="G2576" i="33"/>
  <c r="T2575" i="33"/>
  <c r="S2575" i="33"/>
  <c r="O2575" i="33"/>
  <c r="G2575" i="33"/>
  <c r="T2574" i="33"/>
  <c r="S2574" i="33"/>
  <c r="O2574" i="33"/>
  <c r="G2574" i="33"/>
  <c r="T2573" i="33"/>
  <c r="S2573" i="33"/>
  <c r="O2573" i="33"/>
  <c r="G2573" i="33"/>
  <c r="T2572" i="33"/>
  <c r="O2572" i="33"/>
  <c r="G2572" i="33"/>
  <c r="T2571" i="33"/>
  <c r="S2571" i="33"/>
  <c r="O2571" i="33"/>
  <c r="G2571" i="33"/>
  <c r="T2570" i="33"/>
  <c r="S2570" i="33"/>
  <c r="O2570" i="33"/>
  <c r="G2570" i="33"/>
  <c r="T2569" i="33"/>
  <c r="S2569" i="33"/>
  <c r="O2569" i="33"/>
  <c r="G2569" i="33"/>
  <c r="T2568" i="33"/>
  <c r="S2568" i="33"/>
  <c r="O2568" i="33"/>
  <c r="G2568" i="33"/>
  <c r="T2567" i="33"/>
  <c r="S2567" i="33"/>
  <c r="O2567" i="33"/>
  <c r="G2567" i="33"/>
  <c r="T2566" i="33"/>
  <c r="O2566" i="33"/>
  <c r="G2566" i="33"/>
  <c r="T2565" i="33"/>
  <c r="S2565" i="33"/>
  <c r="O2565" i="33"/>
  <c r="G2565" i="33"/>
  <c r="T2564" i="33"/>
  <c r="S2564" i="33"/>
  <c r="O2564" i="33"/>
  <c r="G2564" i="33"/>
  <c r="T2563" i="33"/>
  <c r="S2563" i="33"/>
  <c r="O2563" i="33"/>
  <c r="G2563" i="33"/>
  <c r="T2562" i="33"/>
  <c r="O2562" i="33"/>
  <c r="G2562" i="33"/>
  <c r="T2561" i="33"/>
  <c r="S2561" i="33"/>
  <c r="O2561" i="33"/>
  <c r="T2560" i="33"/>
  <c r="S2560" i="33"/>
  <c r="O2560" i="33"/>
  <c r="G2560" i="33"/>
  <c r="T2559" i="33"/>
  <c r="S2559" i="33"/>
  <c r="O2559" i="33"/>
  <c r="G2559" i="33"/>
  <c r="T2558" i="33"/>
  <c r="S2558" i="33"/>
  <c r="O2558" i="33"/>
  <c r="G2558" i="33"/>
  <c r="T2557" i="33"/>
  <c r="O2557" i="33"/>
  <c r="G2557" i="33"/>
  <c r="T2556" i="33"/>
  <c r="S2556" i="33"/>
  <c r="O2556" i="33"/>
  <c r="G2556" i="33"/>
  <c r="T2555" i="33"/>
  <c r="S2555" i="33"/>
  <c r="O2555" i="33"/>
  <c r="G2555" i="33"/>
  <c r="T2554" i="33"/>
  <c r="S2554" i="33"/>
  <c r="O2554" i="33"/>
  <c r="G2554" i="33"/>
  <c r="T2553" i="33"/>
  <c r="S2553" i="33"/>
  <c r="O2553" i="33"/>
  <c r="G2553" i="33"/>
  <c r="T2552" i="33"/>
  <c r="S2552" i="33"/>
  <c r="O2552" i="33"/>
  <c r="G2552" i="33"/>
  <c r="T2551" i="33"/>
  <c r="S2551" i="33"/>
  <c r="O2551" i="33"/>
  <c r="G2551" i="33"/>
  <c r="T2550" i="33"/>
  <c r="O2550" i="33"/>
  <c r="G2550" i="33"/>
  <c r="T2549" i="33"/>
  <c r="O2549" i="33"/>
  <c r="G2549" i="33"/>
  <c r="T2548" i="33"/>
  <c r="S2548" i="33"/>
  <c r="O2548" i="33"/>
  <c r="G2548" i="33"/>
  <c r="T2547" i="33"/>
  <c r="S2547" i="33"/>
  <c r="O2547" i="33"/>
  <c r="G2547" i="33"/>
  <c r="T2546" i="33"/>
  <c r="O2546" i="33"/>
  <c r="G2546" i="33"/>
  <c r="T2545" i="33"/>
  <c r="O2545" i="33"/>
  <c r="G2545" i="33"/>
  <c r="T2544" i="33"/>
  <c r="S2544" i="33"/>
  <c r="O2544" i="33"/>
  <c r="G2544" i="33"/>
  <c r="T2543" i="33"/>
  <c r="S2543" i="33"/>
  <c r="O2543" i="33"/>
  <c r="G2543" i="33"/>
  <c r="T2542" i="33"/>
  <c r="O2542" i="33"/>
  <c r="G2542" i="33"/>
  <c r="T2541" i="33"/>
  <c r="S2541" i="33"/>
  <c r="O2541" i="33"/>
  <c r="G2541" i="33"/>
  <c r="T2540" i="33"/>
  <c r="S2540" i="33"/>
  <c r="O2540" i="33"/>
  <c r="G2540" i="33"/>
  <c r="T2539" i="33"/>
  <c r="S2539" i="33"/>
  <c r="O2539" i="33"/>
  <c r="G2539" i="33"/>
  <c r="T2538" i="33"/>
  <c r="S2538" i="33"/>
  <c r="O2538" i="33"/>
  <c r="G2538" i="33"/>
  <c r="T2537" i="33"/>
  <c r="O2537" i="33"/>
  <c r="G2537" i="33"/>
  <c r="T2536" i="33"/>
  <c r="S2536" i="33"/>
  <c r="O2536" i="33"/>
  <c r="G2536" i="33"/>
  <c r="T2535" i="33"/>
  <c r="S2535" i="33"/>
  <c r="O2535" i="33"/>
  <c r="G2535" i="33"/>
  <c r="T2534" i="33"/>
  <c r="S2534" i="33"/>
  <c r="O2534" i="33"/>
  <c r="G2534" i="33"/>
  <c r="T2533" i="33"/>
  <c r="S2533" i="33"/>
  <c r="O2533" i="33"/>
  <c r="G2533" i="33"/>
  <c r="T2532" i="33"/>
  <c r="S2532" i="33"/>
  <c r="O2532" i="33"/>
  <c r="G2532" i="33"/>
  <c r="T2531" i="33"/>
  <c r="S2531" i="33"/>
  <c r="O2531" i="33"/>
  <c r="G2531" i="33"/>
  <c r="T2530" i="33"/>
  <c r="O2530" i="33"/>
  <c r="G2530" i="33"/>
  <c r="T2529" i="33"/>
  <c r="O2529" i="33"/>
  <c r="G2529" i="33"/>
  <c r="T2528" i="33"/>
  <c r="S2528" i="33"/>
  <c r="O2528" i="33"/>
  <c r="G2528" i="33"/>
  <c r="T2527" i="33"/>
  <c r="S2527" i="33"/>
  <c r="O2527" i="33"/>
  <c r="G2527" i="33"/>
  <c r="T2526" i="33"/>
  <c r="S2526" i="33"/>
  <c r="O2526" i="33"/>
  <c r="G2526" i="33"/>
  <c r="T2525" i="33"/>
  <c r="S2525" i="33"/>
  <c r="O2525" i="33"/>
  <c r="G2525" i="33"/>
  <c r="T2524" i="33"/>
  <c r="O2524" i="33"/>
  <c r="G2524" i="33"/>
  <c r="T2523" i="33"/>
  <c r="S2523" i="33"/>
  <c r="O2523" i="33"/>
  <c r="G2523" i="33"/>
  <c r="T2522" i="33"/>
  <c r="S2522" i="33"/>
  <c r="O2522" i="33"/>
  <c r="T2521" i="33"/>
  <c r="S2521" i="33"/>
  <c r="O2521" i="33"/>
  <c r="G2521" i="33"/>
  <c r="T2520" i="33"/>
  <c r="S2520" i="33"/>
  <c r="O2520" i="33"/>
  <c r="G2520" i="33"/>
  <c r="T2519" i="33"/>
  <c r="S2519" i="33"/>
  <c r="O2519" i="33"/>
  <c r="G2519" i="33"/>
  <c r="T2518" i="33"/>
  <c r="S2518" i="33"/>
  <c r="O2518" i="33"/>
  <c r="G2518" i="33"/>
  <c r="T2517" i="33"/>
  <c r="O2517" i="33"/>
  <c r="G2517" i="33"/>
  <c r="T2516" i="33"/>
  <c r="S2516" i="33"/>
  <c r="O2516" i="33"/>
  <c r="G2516" i="33"/>
  <c r="T2515" i="33"/>
  <c r="S2515" i="33"/>
  <c r="O2515" i="33"/>
  <c r="G2515" i="33"/>
  <c r="T2514" i="33"/>
  <c r="S2514" i="33"/>
  <c r="O2514" i="33"/>
  <c r="G2514" i="33"/>
  <c r="T2513" i="33"/>
  <c r="O2513" i="33"/>
  <c r="G2513" i="33"/>
  <c r="T2512" i="33"/>
  <c r="S2512" i="33"/>
  <c r="O2512" i="33"/>
  <c r="G2512" i="33"/>
  <c r="T2511" i="33"/>
  <c r="S2511" i="33"/>
  <c r="O2511" i="33"/>
  <c r="G2511" i="33"/>
  <c r="T2510" i="33"/>
  <c r="S2510" i="33"/>
  <c r="O2510" i="33"/>
  <c r="G2510" i="33"/>
  <c r="T2509" i="33"/>
  <c r="S2509" i="33"/>
  <c r="O2509" i="33"/>
  <c r="G2509" i="33"/>
  <c r="T2508" i="33"/>
  <c r="S2508" i="33"/>
  <c r="O2508" i="33"/>
  <c r="G2508" i="33"/>
  <c r="T2507" i="33"/>
  <c r="S2507" i="33"/>
  <c r="O2507" i="33"/>
  <c r="G2507" i="33"/>
  <c r="T2506" i="33"/>
  <c r="O2506" i="33"/>
  <c r="G2506" i="33"/>
  <c r="T2505" i="33"/>
  <c r="S2505" i="33"/>
  <c r="O2505" i="33"/>
  <c r="G2505" i="33"/>
  <c r="T2504" i="33"/>
  <c r="S2504" i="33"/>
  <c r="O2504" i="33"/>
  <c r="G2504" i="33"/>
  <c r="T2503" i="33"/>
  <c r="S2503" i="33"/>
  <c r="O2503" i="33"/>
  <c r="G2503" i="33"/>
  <c r="T2502" i="33"/>
  <c r="S2502" i="33"/>
  <c r="O2502" i="33"/>
  <c r="G2502" i="33"/>
  <c r="T2501" i="33"/>
  <c r="S2501" i="33"/>
  <c r="O2501" i="33"/>
  <c r="G2501" i="33"/>
  <c r="T2500" i="33"/>
  <c r="S2500" i="33"/>
  <c r="O2500" i="33"/>
  <c r="G2500" i="33"/>
  <c r="T2499" i="33"/>
  <c r="S2499" i="33"/>
  <c r="O2499" i="33"/>
  <c r="T2498" i="33"/>
  <c r="S2498" i="33"/>
  <c r="O2498" i="33"/>
  <c r="G2498" i="33"/>
  <c r="T2497" i="33"/>
  <c r="S2497" i="33"/>
  <c r="O2497" i="33"/>
  <c r="G2497" i="33"/>
  <c r="T2496" i="33"/>
  <c r="O2496" i="33"/>
  <c r="G2496" i="33"/>
  <c r="T2495" i="33"/>
  <c r="O2495" i="33"/>
  <c r="G2495" i="33"/>
  <c r="T2494" i="33"/>
  <c r="S2494" i="33"/>
  <c r="O2494" i="33"/>
  <c r="G2494" i="33"/>
  <c r="T2493" i="33"/>
  <c r="S2493" i="33"/>
  <c r="O2493" i="33"/>
  <c r="G2493" i="33"/>
  <c r="T2492" i="33"/>
  <c r="O2492" i="33"/>
  <c r="G2492" i="33"/>
  <c r="T2491" i="33"/>
  <c r="S2491" i="33"/>
  <c r="O2491" i="33"/>
  <c r="G2491" i="33"/>
  <c r="T2490" i="33"/>
  <c r="S2490" i="33"/>
  <c r="O2490" i="33"/>
  <c r="G2490" i="33"/>
  <c r="T2489" i="33"/>
  <c r="S2489" i="33"/>
  <c r="O2489" i="33"/>
  <c r="G2489" i="33"/>
  <c r="T2488" i="33"/>
  <c r="S2488" i="33"/>
  <c r="O2488" i="33"/>
  <c r="G2488" i="33"/>
  <c r="T2487" i="33"/>
  <c r="S2487" i="33"/>
  <c r="O2487" i="33"/>
  <c r="G2487" i="33"/>
  <c r="T2486" i="33"/>
  <c r="S2486" i="33"/>
  <c r="O2486" i="33"/>
  <c r="G2486" i="33"/>
  <c r="T2485" i="33"/>
  <c r="O2485" i="33"/>
  <c r="G2485" i="33"/>
  <c r="T2484" i="33"/>
  <c r="S2484" i="33"/>
  <c r="O2484" i="33"/>
  <c r="G2484" i="33"/>
  <c r="T2483" i="33"/>
  <c r="S2483" i="33"/>
  <c r="O2483" i="33"/>
  <c r="G2483" i="33"/>
  <c r="T2482" i="33"/>
  <c r="S2482" i="33"/>
  <c r="O2482" i="33"/>
  <c r="G2482" i="33"/>
  <c r="T2481" i="33"/>
  <c r="S2481" i="33"/>
  <c r="O2481" i="33"/>
  <c r="T2480" i="33"/>
  <c r="O2480" i="33"/>
  <c r="G2480" i="33"/>
  <c r="T2479" i="33"/>
  <c r="S2479" i="33"/>
  <c r="O2479" i="33"/>
  <c r="G2479" i="33"/>
  <c r="T2478" i="33"/>
  <c r="S2478" i="33"/>
  <c r="O2478" i="33"/>
  <c r="G2478" i="33"/>
  <c r="T2477" i="33"/>
  <c r="S2477" i="33"/>
  <c r="O2477" i="33"/>
  <c r="G2477" i="33"/>
  <c r="T2476" i="33"/>
  <c r="S2476" i="33"/>
  <c r="O2476" i="33"/>
  <c r="G2476" i="33"/>
  <c r="T2475" i="33"/>
  <c r="S2475" i="33"/>
  <c r="O2475" i="33"/>
  <c r="G2475" i="33"/>
  <c r="T2474" i="33"/>
  <c r="S2474" i="33"/>
  <c r="O2474" i="33"/>
  <c r="G2474" i="33"/>
  <c r="T2473" i="33"/>
  <c r="S2473" i="33"/>
  <c r="O2473" i="33"/>
  <c r="G2473" i="33"/>
  <c r="T2472" i="33"/>
  <c r="S2472" i="33"/>
  <c r="O2472" i="33"/>
  <c r="G2472" i="33"/>
  <c r="T2471" i="33"/>
  <c r="O2471" i="33"/>
  <c r="G2471" i="33"/>
  <c r="T2470" i="33"/>
  <c r="S2470" i="33"/>
  <c r="O2470" i="33"/>
  <c r="G2470" i="33"/>
  <c r="T2469" i="33"/>
  <c r="S2469" i="33"/>
  <c r="O2469" i="33"/>
  <c r="G2469" i="33"/>
  <c r="T2468" i="33"/>
  <c r="S2468" i="33"/>
  <c r="O2468" i="33"/>
  <c r="G2468" i="33"/>
  <c r="T2467" i="33"/>
  <c r="S2467" i="33"/>
  <c r="O2467" i="33"/>
  <c r="G2467" i="33"/>
  <c r="T2466" i="33"/>
  <c r="S2466" i="33"/>
  <c r="O2466" i="33"/>
  <c r="G2466" i="33"/>
  <c r="T2465" i="33"/>
  <c r="S2465" i="33"/>
  <c r="O2465" i="33"/>
  <c r="G2465" i="33"/>
  <c r="T2464" i="33"/>
  <c r="S2464" i="33"/>
  <c r="O2464" i="33"/>
  <c r="G2464" i="33"/>
  <c r="T2463" i="33"/>
  <c r="S2463" i="33"/>
  <c r="O2463" i="33"/>
  <c r="G2463" i="33"/>
  <c r="T2462" i="33"/>
  <c r="S2462" i="33"/>
  <c r="O2462" i="33"/>
  <c r="G2462" i="33"/>
  <c r="T2461" i="33"/>
  <c r="O2461" i="33"/>
  <c r="G2461" i="33"/>
  <c r="T2460" i="33"/>
  <c r="S2460" i="33"/>
  <c r="O2460" i="33"/>
  <c r="G2460" i="33"/>
  <c r="T2459" i="33"/>
  <c r="S2459" i="33"/>
  <c r="O2459" i="33"/>
  <c r="G2459" i="33"/>
  <c r="T2458" i="33"/>
  <c r="O2458" i="33"/>
  <c r="G2458" i="33"/>
  <c r="T2457" i="33"/>
  <c r="S2457" i="33"/>
  <c r="O2457" i="33"/>
  <c r="G2457" i="33"/>
  <c r="T2456" i="33"/>
  <c r="S2456" i="33"/>
  <c r="O2456" i="33"/>
  <c r="G2456" i="33"/>
  <c r="T2455" i="33"/>
  <c r="S2455" i="33"/>
  <c r="O2455" i="33"/>
  <c r="G2455" i="33"/>
  <c r="T2454" i="33"/>
  <c r="S2454" i="33"/>
  <c r="O2454" i="33"/>
  <c r="G2454" i="33"/>
  <c r="T2453" i="33"/>
  <c r="S2453" i="33"/>
  <c r="O2453" i="33"/>
  <c r="G2453" i="33"/>
  <c r="T2452" i="33"/>
  <c r="S2452" i="33"/>
  <c r="O2452" i="33"/>
  <c r="G2452" i="33"/>
  <c r="T2451" i="33"/>
  <c r="S2451" i="33"/>
  <c r="O2451" i="33"/>
  <c r="G2451" i="33"/>
  <c r="T2450" i="33"/>
  <c r="S2450" i="33"/>
  <c r="O2450" i="33"/>
  <c r="G2450" i="33"/>
  <c r="T2449" i="33"/>
  <c r="O2449" i="33"/>
  <c r="G2449" i="33"/>
  <c r="T2448" i="33"/>
  <c r="S2448" i="33"/>
  <c r="O2448" i="33"/>
  <c r="G2448" i="33"/>
  <c r="T2447" i="33"/>
  <c r="S2447" i="33"/>
  <c r="O2447" i="33"/>
  <c r="G2447" i="33"/>
  <c r="T2446" i="33"/>
  <c r="S2446" i="33"/>
  <c r="O2446" i="33"/>
  <c r="G2446" i="33"/>
  <c r="T2445" i="33"/>
  <c r="S2445" i="33"/>
  <c r="O2445" i="33"/>
  <c r="G2445" i="33"/>
  <c r="T2444" i="33"/>
  <c r="O2444" i="33"/>
  <c r="G2444" i="33"/>
  <c r="T2443" i="33"/>
  <c r="S2443" i="33"/>
  <c r="O2443" i="33"/>
  <c r="G2443" i="33"/>
  <c r="T2442" i="33"/>
  <c r="S2442" i="33"/>
  <c r="O2442" i="33"/>
  <c r="G2442" i="33"/>
  <c r="T2441" i="33"/>
  <c r="S2441" i="33"/>
  <c r="O2441" i="33"/>
  <c r="G2441" i="33"/>
  <c r="T2440" i="33"/>
  <c r="S2440" i="33"/>
  <c r="O2440" i="33"/>
  <c r="G2440" i="33"/>
  <c r="T2439" i="33"/>
  <c r="S2439" i="33"/>
  <c r="O2439" i="33"/>
  <c r="G2439" i="33"/>
  <c r="T2438" i="33"/>
  <c r="O2438" i="33"/>
  <c r="G2438" i="33"/>
  <c r="T2437" i="33"/>
  <c r="S2437" i="33"/>
  <c r="O2437" i="33"/>
  <c r="G2437" i="33"/>
  <c r="T2436" i="33"/>
  <c r="O2436" i="33"/>
  <c r="G2436" i="33"/>
  <c r="T2435" i="33"/>
  <c r="S2435" i="33"/>
  <c r="O2435" i="33"/>
  <c r="G2435" i="33"/>
  <c r="T2434" i="33"/>
  <c r="S2434" i="33"/>
  <c r="O2434" i="33"/>
  <c r="G2434" i="33"/>
  <c r="T2433" i="33"/>
  <c r="S2433" i="33"/>
  <c r="O2433" i="33"/>
  <c r="G2433" i="33"/>
  <c r="T2432" i="33"/>
  <c r="S2432" i="33"/>
  <c r="O2432" i="33"/>
  <c r="G2432" i="33"/>
  <c r="T2431" i="33"/>
  <c r="S2431" i="33"/>
  <c r="O2431" i="33"/>
  <c r="G2431" i="33"/>
  <c r="T2430" i="33"/>
  <c r="S2430" i="33"/>
  <c r="O2430" i="33"/>
  <c r="G2430" i="33"/>
  <c r="T2429" i="33"/>
  <c r="S2429" i="33"/>
  <c r="O2429" i="33"/>
  <c r="G2429" i="33"/>
  <c r="T2428" i="33"/>
  <c r="S2428" i="33"/>
  <c r="O2428" i="33"/>
  <c r="G2428" i="33"/>
  <c r="T2427" i="33"/>
  <c r="O2427" i="33"/>
  <c r="G2427" i="33"/>
  <c r="T2426" i="33"/>
  <c r="S2426" i="33"/>
  <c r="O2426" i="33"/>
  <c r="G2426" i="33"/>
  <c r="T2425" i="33"/>
  <c r="S2425" i="33"/>
  <c r="O2425" i="33"/>
  <c r="G2425" i="33"/>
  <c r="T2424" i="33"/>
  <c r="S2424" i="33"/>
  <c r="O2424" i="33"/>
  <c r="G2424" i="33"/>
  <c r="T2423" i="33"/>
  <c r="S2423" i="33"/>
  <c r="O2423" i="33"/>
  <c r="G2423" i="33"/>
  <c r="T2422" i="33"/>
  <c r="S2422" i="33"/>
  <c r="O2422" i="33"/>
  <c r="G2422" i="33"/>
  <c r="T2421" i="33"/>
  <c r="S2421" i="33"/>
  <c r="O2421" i="33"/>
  <c r="G2421" i="33"/>
  <c r="T2420" i="33"/>
  <c r="S2420" i="33"/>
  <c r="O2420" i="33"/>
  <c r="G2420" i="33"/>
  <c r="T2419" i="33"/>
  <c r="S2419" i="33"/>
  <c r="O2419" i="33"/>
  <c r="G2419" i="33"/>
  <c r="T2418" i="33"/>
  <c r="O2418" i="33"/>
  <c r="G2418" i="33"/>
  <c r="T2417" i="33"/>
  <c r="S2417" i="33"/>
  <c r="O2417" i="33"/>
  <c r="G2417" i="33"/>
  <c r="T2416" i="33"/>
  <c r="S2416" i="33"/>
  <c r="O2416" i="33"/>
  <c r="G2416" i="33"/>
  <c r="T2415" i="33"/>
  <c r="S2415" i="33"/>
  <c r="O2415" i="33"/>
  <c r="G2415" i="33"/>
  <c r="T2414" i="33"/>
  <c r="S2414" i="33"/>
  <c r="O2414" i="33"/>
  <c r="G2414" i="33"/>
  <c r="T2413" i="33"/>
  <c r="S2413" i="33"/>
  <c r="O2413" i="33"/>
  <c r="G2413" i="33"/>
  <c r="T2412" i="33"/>
  <c r="S2412" i="33"/>
  <c r="O2412" i="33"/>
  <c r="G2412" i="33"/>
  <c r="T2411" i="33"/>
  <c r="S2411" i="33"/>
  <c r="O2411" i="33"/>
  <c r="G2411" i="33"/>
  <c r="T2410" i="33"/>
  <c r="S2410" i="33"/>
  <c r="O2410" i="33"/>
  <c r="G2410" i="33"/>
  <c r="T2409" i="33"/>
  <c r="S2409" i="33"/>
  <c r="O2409" i="33"/>
  <c r="G2409" i="33"/>
  <c r="T2408" i="33"/>
  <c r="S2408" i="33"/>
  <c r="O2408" i="33"/>
  <c r="G2408" i="33"/>
  <c r="T2407" i="33"/>
  <c r="S2407" i="33"/>
  <c r="O2407" i="33"/>
  <c r="G2407" i="33"/>
  <c r="T2406" i="33"/>
  <c r="S2406" i="33"/>
  <c r="O2406" i="33"/>
  <c r="G2406" i="33"/>
  <c r="T2405" i="33"/>
  <c r="O2405" i="33"/>
  <c r="G2405" i="33"/>
  <c r="T2404" i="33"/>
  <c r="S2404" i="33"/>
  <c r="O2404" i="33"/>
  <c r="G2404" i="33"/>
  <c r="T2403" i="33"/>
  <c r="S2403" i="33"/>
  <c r="O2403" i="33"/>
  <c r="G2403" i="33"/>
  <c r="T2402" i="33"/>
  <c r="S2402" i="33"/>
  <c r="O2402" i="33"/>
  <c r="G2402" i="33"/>
  <c r="T2401" i="33"/>
  <c r="S2401" i="33"/>
  <c r="O2401" i="33"/>
  <c r="G2401" i="33"/>
  <c r="T2400" i="33"/>
  <c r="O2400" i="33"/>
  <c r="G2400" i="33"/>
  <c r="T2399" i="33"/>
  <c r="S2399" i="33"/>
  <c r="O2399" i="33"/>
  <c r="G2399" i="33"/>
  <c r="T2398" i="33"/>
  <c r="S2398" i="33"/>
  <c r="O2398" i="33"/>
  <c r="G2398" i="33"/>
  <c r="T2397" i="33"/>
  <c r="S2397" i="33"/>
  <c r="O2397" i="33"/>
  <c r="G2397" i="33"/>
  <c r="T2396" i="33"/>
  <c r="S2396" i="33"/>
  <c r="O2396" i="33"/>
  <c r="G2396" i="33"/>
  <c r="T2395" i="33"/>
  <c r="S2395" i="33"/>
  <c r="O2395" i="33"/>
  <c r="G2395" i="33"/>
  <c r="T2394" i="33"/>
  <c r="S2394" i="33"/>
  <c r="O2394" i="33"/>
  <c r="G2394" i="33"/>
  <c r="T2393" i="33"/>
  <c r="S2393" i="33"/>
  <c r="O2393" i="33"/>
  <c r="G2393" i="33"/>
  <c r="T2392" i="33"/>
  <c r="S2392" i="33"/>
  <c r="O2392" i="33"/>
  <c r="G2392" i="33"/>
  <c r="T2391" i="33"/>
  <c r="S2391" i="33"/>
  <c r="O2391" i="33"/>
  <c r="G2391" i="33"/>
  <c r="T2390" i="33"/>
  <c r="O2390" i="33"/>
  <c r="G2390" i="33"/>
  <c r="T2389" i="33"/>
  <c r="S2389" i="33"/>
  <c r="O2389" i="33"/>
  <c r="G2389" i="33"/>
  <c r="T2388" i="33"/>
  <c r="S2388" i="33"/>
  <c r="O2388" i="33"/>
  <c r="G2388" i="33"/>
  <c r="T2387" i="33"/>
  <c r="O2387" i="33"/>
  <c r="G2387" i="33"/>
  <c r="T2386" i="33"/>
  <c r="S2386" i="33"/>
  <c r="O2386" i="33"/>
  <c r="G2386" i="33"/>
  <c r="T2385" i="33"/>
  <c r="S2385" i="33"/>
  <c r="O2385" i="33"/>
  <c r="G2385" i="33"/>
  <c r="T2384" i="33"/>
  <c r="O2384" i="33"/>
  <c r="G2384" i="33"/>
  <c r="T2383" i="33"/>
  <c r="S2383" i="33"/>
  <c r="O2383" i="33"/>
  <c r="G2383" i="33"/>
  <c r="T2382" i="33"/>
  <c r="S2382" i="33"/>
  <c r="O2382" i="33"/>
  <c r="G2382" i="33"/>
  <c r="T2381" i="33"/>
  <c r="O2381" i="33"/>
  <c r="G2381" i="33"/>
  <c r="T2380" i="33"/>
  <c r="S2380" i="33"/>
  <c r="O2380" i="33"/>
  <c r="G2380" i="33"/>
  <c r="T2379" i="33"/>
  <c r="S2379" i="33"/>
  <c r="O2379" i="33"/>
  <c r="G2379" i="33"/>
  <c r="T2378" i="33"/>
  <c r="S2378" i="33"/>
  <c r="O2378" i="33"/>
  <c r="G2378" i="33"/>
  <c r="T2377" i="33"/>
  <c r="S2377" i="33"/>
  <c r="O2377" i="33"/>
  <c r="G2377" i="33"/>
  <c r="T2376" i="33"/>
  <c r="O2376" i="33"/>
  <c r="G2376" i="33"/>
  <c r="T2375" i="33"/>
  <c r="S2375" i="33"/>
  <c r="O2375" i="33"/>
  <c r="G2375" i="33"/>
  <c r="T2374" i="33"/>
  <c r="S2374" i="33"/>
  <c r="O2374" i="33"/>
  <c r="G2374" i="33"/>
  <c r="T2373" i="33"/>
  <c r="S2373" i="33"/>
  <c r="O2373" i="33"/>
  <c r="G2373" i="33"/>
  <c r="T2372" i="33"/>
  <c r="S2372" i="33"/>
  <c r="O2372" i="33"/>
  <c r="G2372" i="33"/>
  <c r="T2371" i="33"/>
  <c r="S2371" i="33"/>
  <c r="O2371" i="33"/>
  <c r="G2371" i="33"/>
  <c r="T2370" i="33"/>
  <c r="S2370" i="33"/>
  <c r="O2370" i="33"/>
  <c r="G2370" i="33"/>
  <c r="T2369" i="33"/>
  <c r="O2369" i="33"/>
  <c r="G2369" i="33"/>
  <c r="T2368" i="33"/>
  <c r="S2368" i="33"/>
  <c r="O2368" i="33"/>
  <c r="G2368" i="33"/>
  <c r="T2367" i="33"/>
  <c r="S2367" i="33"/>
  <c r="O2367" i="33"/>
  <c r="G2367" i="33"/>
  <c r="T2366" i="33"/>
  <c r="S2366" i="33"/>
  <c r="O2366" i="33"/>
  <c r="G2366" i="33"/>
  <c r="T2365" i="33"/>
  <c r="S2365" i="33"/>
  <c r="O2365" i="33"/>
  <c r="G2365" i="33"/>
  <c r="T2364" i="33"/>
  <c r="S2364" i="33"/>
  <c r="O2364" i="33"/>
  <c r="G2364" i="33"/>
  <c r="T2363" i="33"/>
  <c r="S2363" i="33"/>
  <c r="O2363" i="33"/>
  <c r="G2363" i="33"/>
  <c r="T2362" i="33"/>
  <c r="S2362" i="33"/>
  <c r="O2362" i="33"/>
  <c r="G2362" i="33"/>
  <c r="T2361" i="33"/>
  <c r="S2361" i="33"/>
  <c r="O2361" i="33"/>
  <c r="G2361" i="33"/>
  <c r="T2360" i="33"/>
  <c r="S2360" i="33"/>
  <c r="O2360" i="33"/>
  <c r="G2360" i="33"/>
  <c r="T2359" i="33"/>
  <c r="O2359" i="33"/>
  <c r="G2359" i="33"/>
  <c r="T2358" i="33"/>
  <c r="S2358" i="33"/>
  <c r="O2358" i="33"/>
  <c r="G2358" i="33"/>
  <c r="T2357" i="33"/>
  <c r="O2357" i="33"/>
  <c r="G2357" i="33"/>
  <c r="T2356" i="33"/>
  <c r="S2356" i="33"/>
  <c r="O2356" i="33"/>
  <c r="G2356" i="33"/>
  <c r="T2355" i="33"/>
  <c r="S2355" i="33"/>
  <c r="O2355" i="33"/>
  <c r="G2355" i="33"/>
  <c r="T2354" i="33"/>
  <c r="S2354" i="33"/>
  <c r="O2354" i="33"/>
  <c r="G2354" i="33"/>
  <c r="T2353" i="33"/>
  <c r="S2353" i="33"/>
  <c r="O2353" i="33"/>
  <c r="G2353" i="33"/>
  <c r="T2352" i="33"/>
  <c r="S2352" i="33"/>
  <c r="O2352" i="33"/>
  <c r="G2352" i="33"/>
  <c r="T2351" i="33"/>
  <c r="S2351" i="33"/>
  <c r="O2351" i="33"/>
  <c r="G2351" i="33"/>
  <c r="T2350" i="33"/>
  <c r="S2350" i="33"/>
  <c r="O2350" i="33"/>
  <c r="G2350" i="33"/>
  <c r="T2349" i="33"/>
  <c r="S2349" i="33"/>
  <c r="O2349" i="33"/>
  <c r="G2349" i="33"/>
  <c r="T2348" i="33"/>
  <c r="S2348" i="33"/>
  <c r="O2348" i="33"/>
  <c r="G2348" i="33"/>
  <c r="T2347" i="33"/>
  <c r="S2347" i="33"/>
  <c r="O2347" i="33"/>
  <c r="G2347" i="33"/>
  <c r="T2346" i="33"/>
  <c r="S2346" i="33"/>
  <c r="O2346" i="33"/>
  <c r="G2346" i="33"/>
  <c r="T2345" i="33"/>
  <c r="S2345" i="33"/>
  <c r="O2345" i="33"/>
  <c r="G2345" i="33"/>
  <c r="T2344" i="33"/>
  <c r="S2344" i="33"/>
  <c r="O2344" i="33"/>
  <c r="G2344" i="33"/>
  <c r="T2343" i="33"/>
  <c r="S2343" i="33"/>
  <c r="O2343" i="33"/>
  <c r="G2343" i="33"/>
  <c r="T2342" i="33"/>
  <c r="S2342" i="33"/>
  <c r="O2342" i="33"/>
  <c r="G2342" i="33"/>
  <c r="T2341" i="33"/>
  <c r="S2341" i="33"/>
  <c r="O2341" i="33"/>
  <c r="G2341" i="33"/>
  <c r="T2340" i="33"/>
  <c r="O2340" i="33"/>
  <c r="G2340" i="33"/>
  <c r="T2339" i="33"/>
  <c r="S2339" i="33"/>
  <c r="O2339" i="33"/>
  <c r="G2339" i="33"/>
  <c r="T2338" i="33"/>
  <c r="S2338" i="33"/>
  <c r="O2338" i="33"/>
  <c r="G2338" i="33"/>
  <c r="T2337" i="33"/>
  <c r="S2337" i="33"/>
  <c r="O2337" i="33"/>
  <c r="G2337" i="33"/>
  <c r="T2336" i="33"/>
  <c r="S2336" i="33"/>
  <c r="O2336" i="33"/>
  <c r="G2336" i="33"/>
  <c r="T2335" i="33"/>
  <c r="S2335" i="33"/>
  <c r="O2335" i="33"/>
  <c r="G2335" i="33"/>
  <c r="T2334" i="33"/>
  <c r="S2334" i="33"/>
  <c r="O2334" i="33"/>
  <c r="G2334" i="33"/>
  <c r="T2333" i="33"/>
  <c r="S2333" i="33"/>
  <c r="O2333" i="33"/>
  <c r="G2333" i="33"/>
  <c r="T2332" i="33"/>
  <c r="S2332" i="33"/>
  <c r="O2332" i="33"/>
  <c r="G2332" i="33"/>
  <c r="T2331" i="33"/>
  <c r="S2331" i="33"/>
  <c r="O2331" i="33"/>
  <c r="G2331" i="33"/>
  <c r="T2330" i="33"/>
  <c r="S2330" i="33"/>
  <c r="O2330" i="33"/>
  <c r="G2330" i="33"/>
  <c r="T2329" i="33"/>
  <c r="S2329" i="33"/>
  <c r="O2329" i="33"/>
  <c r="G2329" i="33"/>
  <c r="T2328" i="33"/>
  <c r="S2328" i="33"/>
  <c r="O2328" i="33"/>
  <c r="G2328" i="33"/>
  <c r="T2327" i="33"/>
  <c r="S2327" i="33"/>
  <c r="O2327" i="33"/>
  <c r="G2327" i="33"/>
  <c r="T2326" i="33"/>
  <c r="S2326" i="33"/>
  <c r="O2326" i="33"/>
  <c r="G2326" i="33"/>
  <c r="T2325" i="33"/>
  <c r="O2325" i="33"/>
  <c r="G2325" i="33"/>
  <c r="T2324" i="33"/>
  <c r="S2324" i="33"/>
  <c r="O2324" i="33"/>
  <c r="T2323" i="33"/>
  <c r="O2323" i="33"/>
  <c r="G2323" i="33"/>
  <c r="T2322" i="33"/>
  <c r="S2322" i="33"/>
  <c r="O2322" i="33"/>
  <c r="G2322" i="33"/>
  <c r="T2321" i="33"/>
  <c r="S2321" i="33"/>
  <c r="O2321" i="33"/>
  <c r="G2321" i="33"/>
  <c r="T2320" i="33"/>
  <c r="S2320" i="33"/>
  <c r="O2320" i="33"/>
  <c r="G2320" i="33"/>
  <c r="T2319" i="33"/>
  <c r="S2319" i="33"/>
  <c r="O2319" i="33"/>
  <c r="G2319" i="33"/>
  <c r="T2318" i="33"/>
  <c r="S2318" i="33"/>
  <c r="O2318" i="33"/>
  <c r="G2318" i="33"/>
  <c r="T2317" i="33"/>
  <c r="S2317" i="33"/>
  <c r="O2317" i="33"/>
  <c r="G2317" i="33"/>
  <c r="T2316" i="33"/>
  <c r="S2316" i="33"/>
  <c r="O2316" i="33"/>
  <c r="G2316" i="33"/>
  <c r="T2315" i="33"/>
  <c r="S2315" i="33"/>
  <c r="O2315" i="33"/>
  <c r="G2315" i="33"/>
  <c r="T2314" i="33"/>
  <c r="S2314" i="33"/>
  <c r="O2314" i="33"/>
  <c r="G2314" i="33"/>
  <c r="T2313" i="33"/>
  <c r="O2313" i="33"/>
  <c r="G2313" i="33"/>
  <c r="T2312" i="33"/>
  <c r="S2312" i="33"/>
  <c r="O2312" i="33"/>
  <c r="G2312" i="33"/>
  <c r="T2311" i="33"/>
  <c r="S2311" i="33"/>
  <c r="O2311" i="33"/>
  <c r="G2311" i="33"/>
  <c r="T2310" i="33"/>
  <c r="S2310" i="33"/>
  <c r="O2310" i="33"/>
  <c r="G2310" i="33"/>
  <c r="T2309" i="33"/>
  <c r="S2309" i="33"/>
  <c r="O2309" i="33"/>
  <c r="G2309" i="33"/>
  <c r="T2308" i="33"/>
  <c r="S2308" i="33"/>
  <c r="O2308" i="33"/>
  <c r="G2308" i="33"/>
  <c r="T2307" i="33"/>
  <c r="S2307" i="33"/>
  <c r="O2307" i="33"/>
  <c r="G2307" i="33"/>
  <c r="T2306" i="33"/>
  <c r="S2306" i="33"/>
  <c r="O2306" i="33"/>
  <c r="G2306" i="33"/>
  <c r="T2305" i="33"/>
  <c r="S2305" i="33"/>
  <c r="O2305" i="33"/>
  <c r="G2305" i="33"/>
  <c r="T2304" i="33"/>
  <c r="S2304" i="33"/>
  <c r="O2304" i="33"/>
  <c r="G2304" i="33"/>
  <c r="T2303" i="33"/>
  <c r="S2303" i="33"/>
  <c r="O2303" i="33"/>
  <c r="G2303" i="33"/>
  <c r="T2302" i="33"/>
  <c r="S2302" i="33"/>
  <c r="O2302" i="33"/>
  <c r="G2302" i="33"/>
  <c r="T2301" i="33"/>
  <c r="S2301" i="33"/>
  <c r="O2301" i="33"/>
  <c r="G2301" i="33"/>
  <c r="T2300" i="33"/>
  <c r="S2300" i="33"/>
  <c r="O2300" i="33"/>
  <c r="G2300" i="33"/>
  <c r="T2299" i="33"/>
  <c r="O2299" i="33"/>
  <c r="G2299" i="33"/>
  <c r="T2298" i="33"/>
  <c r="S2298" i="33"/>
  <c r="O2298" i="33"/>
  <c r="G2298" i="33"/>
  <c r="T2297" i="33"/>
  <c r="O2297" i="33"/>
  <c r="G2297" i="33"/>
  <c r="T2296" i="33"/>
  <c r="S2296" i="33"/>
  <c r="O2296" i="33"/>
  <c r="G2296" i="33"/>
  <c r="T2295" i="33"/>
  <c r="S2295" i="33"/>
  <c r="O2295" i="33"/>
  <c r="G2295" i="33"/>
  <c r="T2294" i="33"/>
  <c r="O2294" i="33"/>
  <c r="G2294" i="33"/>
  <c r="T2293" i="33"/>
  <c r="S2293" i="33"/>
  <c r="O2293" i="33"/>
  <c r="G2293" i="33"/>
  <c r="T2292" i="33"/>
  <c r="S2292" i="33"/>
  <c r="O2292" i="33"/>
  <c r="G2292" i="33"/>
  <c r="T2291" i="33"/>
  <c r="S2291" i="33"/>
  <c r="O2291" i="33"/>
  <c r="G2291" i="33"/>
  <c r="T2290" i="33"/>
  <c r="O2290" i="33"/>
  <c r="G2290" i="33"/>
  <c r="T2289" i="33"/>
  <c r="S2289" i="33"/>
  <c r="O2289" i="33"/>
  <c r="G2289" i="33"/>
  <c r="T2288" i="33"/>
  <c r="S2288" i="33"/>
  <c r="O2288" i="33"/>
  <c r="G2288" i="33"/>
  <c r="T2287" i="33"/>
  <c r="S2287" i="33"/>
  <c r="O2287" i="33"/>
  <c r="G2287" i="33"/>
  <c r="T2286" i="33"/>
  <c r="S2286" i="33"/>
  <c r="O2286" i="33"/>
  <c r="G2286" i="33"/>
  <c r="T2285" i="33"/>
  <c r="S2285" i="33"/>
  <c r="O2285" i="33"/>
  <c r="G2285" i="33"/>
  <c r="T2284" i="33"/>
  <c r="S2284" i="33"/>
  <c r="O2284" i="33"/>
  <c r="G2284" i="33"/>
  <c r="T2283" i="33"/>
  <c r="S2283" i="33"/>
  <c r="O2283" i="33"/>
  <c r="G2283" i="33"/>
  <c r="T2282" i="33"/>
  <c r="S2282" i="33"/>
  <c r="O2282" i="33"/>
  <c r="G2282" i="33"/>
  <c r="T2281" i="33"/>
  <c r="S2281" i="33"/>
  <c r="O2281" i="33"/>
  <c r="G2281" i="33"/>
  <c r="T2280" i="33"/>
  <c r="S2280" i="33"/>
  <c r="O2280" i="33"/>
  <c r="G2280" i="33"/>
  <c r="T2279" i="33"/>
  <c r="S2279" i="33"/>
  <c r="O2279" i="33"/>
  <c r="G2279" i="33"/>
  <c r="T2278" i="33"/>
  <c r="S2278" i="33"/>
  <c r="O2278" i="33"/>
  <c r="G2278" i="33"/>
  <c r="T2277" i="33"/>
  <c r="S2277" i="33"/>
  <c r="O2277" i="33"/>
  <c r="G2277" i="33"/>
  <c r="T2276" i="33"/>
  <c r="S2276" i="33"/>
  <c r="O2276" i="33"/>
  <c r="G2276" i="33"/>
  <c r="T2275" i="33"/>
  <c r="S2275" i="33"/>
  <c r="O2275" i="33"/>
  <c r="G2275" i="33"/>
  <c r="T2274" i="33"/>
  <c r="S2274" i="33"/>
  <c r="O2274" i="33"/>
  <c r="G2274" i="33"/>
  <c r="T2273" i="33"/>
  <c r="S2273" i="33"/>
  <c r="O2273" i="33"/>
  <c r="G2273" i="33"/>
  <c r="T2272" i="33"/>
  <c r="S2272" i="33"/>
  <c r="O2272" i="33"/>
  <c r="G2272" i="33"/>
  <c r="T2271" i="33"/>
  <c r="S2271" i="33"/>
  <c r="O2271" i="33"/>
  <c r="G2271" i="33"/>
  <c r="T2270" i="33"/>
  <c r="O2270" i="33"/>
  <c r="G2270" i="33"/>
  <c r="T2269" i="33"/>
  <c r="O2269" i="33"/>
  <c r="G2269" i="33"/>
  <c r="T2268" i="33"/>
  <c r="S2268" i="33"/>
  <c r="O2268" i="33"/>
  <c r="G2268" i="33"/>
  <c r="T2267" i="33"/>
  <c r="S2267" i="33"/>
  <c r="O2267" i="33"/>
  <c r="G2267" i="33"/>
  <c r="T2266" i="33"/>
  <c r="S2266" i="33"/>
  <c r="O2266" i="33"/>
  <c r="G2266" i="33"/>
  <c r="T2265" i="33"/>
  <c r="S2265" i="33"/>
  <c r="O2265" i="33"/>
  <c r="G2265" i="33"/>
  <c r="T2264" i="33"/>
  <c r="S2264" i="33"/>
  <c r="O2264" i="33"/>
  <c r="G2264" i="33"/>
  <c r="T2263" i="33"/>
  <c r="S2263" i="33"/>
  <c r="O2263" i="33"/>
  <c r="G2263" i="33"/>
  <c r="T2262" i="33"/>
  <c r="S2262" i="33"/>
  <c r="O2262" i="33"/>
  <c r="G2262" i="33"/>
  <c r="T2261" i="33"/>
  <c r="S2261" i="33"/>
  <c r="O2261" i="33"/>
  <c r="G2261" i="33"/>
  <c r="T2260" i="33"/>
  <c r="S2260" i="33"/>
  <c r="O2260" i="33"/>
  <c r="G2260" i="33"/>
  <c r="T2259" i="33"/>
  <c r="S2259" i="33"/>
  <c r="O2259" i="33"/>
  <c r="G2259" i="33"/>
  <c r="T2258" i="33"/>
  <c r="S2258" i="33"/>
  <c r="O2258" i="33"/>
  <c r="G2258" i="33"/>
  <c r="T2257" i="33"/>
  <c r="S2257" i="33"/>
  <c r="O2257" i="33"/>
  <c r="G2257" i="33"/>
  <c r="T2256" i="33"/>
  <c r="S2256" i="33"/>
  <c r="O2256" i="33"/>
  <c r="G2256" i="33"/>
  <c r="T2255" i="33"/>
  <c r="S2255" i="33"/>
  <c r="O2255" i="33"/>
  <c r="G2255" i="33"/>
  <c r="T2254" i="33"/>
  <c r="S2254" i="33"/>
  <c r="O2254" i="33"/>
  <c r="G2254" i="33"/>
  <c r="T2253" i="33"/>
  <c r="S2253" i="33"/>
  <c r="O2253" i="33"/>
  <c r="G2253" i="33"/>
  <c r="T2252" i="33"/>
  <c r="S2252" i="33"/>
  <c r="O2252" i="33"/>
  <c r="G2252" i="33"/>
  <c r="T2251" i="33"/>
  <c r="S2251" i="33"/>
  <c r="O2251" i="33"/>
  <c r="T2250" i="33"/>
  <c r="S2250" i="33"/>
  <c r="O2250" i="33"/>
  <c r="G2250" i="33"/>
  <c r="T2249" i="33"/>
  <c r="O2249" i="33"/>
  <c r="G2249" i="33"/>
  <c r="T2248" i="33"/>
  <c r="S2248" i="33"/>
  <c r="O2248" i="33"/>
  <c r="G2248" i="33"/>
  <c r="T2247" i="33"/>
  <c r="O2247" i="33"/>
  <c r="G2247" i="33"/>
  <c r="T2246" i="33"/>
  <c r="S2246" i="33"/>
  <c r="O2246" i="33"/>
  <c r="G2246" i="33"/>
  <c r="T2245" i="33"/>
  <c r="S2245" i="33"/>
  <c r="O2245" i="33"/>
  <c r="G2245" i="33"/>
  <c r="T2244" i="33"/>
  <c r="S2244" i="33"/>
  <c r="O2244" i="33"/>
  <c r="G2244" i="33"/>
  <c r="T2243" i="33"/>
  <c r="S2243" i="33"/>
  <c r="O2243" i="33"/>
  <c r="G2243" i="33"/>
  <c r="T2242" i="33"/>
  <c r="S2242" i="33"/>
  <c r="O2242" i="33"/>
  <c r="G2242" i="33"/>
  <c r="T2241" i="33"/>
  <c r="S2241" i="33"/>
  <c r="O2241" i="33"/>
  <c r="G2241" i="33"/>
  <c r="T2240" i="33"/>
  <c r="S2240" i="33"/>
  <c r="O2240" i="33"/>
  <c r="G2240" i="33"/>
  <c r="T2239" i="33"/>
  <c r="S2239" i="33"/>
  <c r="O2239" i="33"/>
  <c r="G2239" i="33"/>
  <c r="T2238" i="33"/>
  <c r="S2238" i="33"/>
  <c r="O2238" i="33"/>
  <c r="G2238" i="33"/>
  <c r="T2237" i="33"/>
  <c r="S2237" i="33"/>
  <c r="O2237" i="33"/>
  <c r="G2237" i="33"/>
  <c r="T2236" i="33"/>
  <c r="S2236" i="33"/>
  <c r="O2236" i="33"/>
  <c r="G2236" i="33"/>
  <c r="T2235" i="33"/>
  <c r="S2235" i="33"/>
  <c r="O2235" i="33"/>
  <c r="G2235" i="33"/>
  <c r="T2234" i="33"/>
  <c r="S2234" i="33"/>
  <c r="O2234" i="33"/>
  <c r="G2234" i="33"/>
  <c r="T2233" i="33"/>
  <c r="O2233" i="33"/>
  <c r="G2233" i="33"/>
  <c r="T2232" i="33"/>
  <c r="S2232" i="33"/>
  <c r="O2232" i="33"/>
  <c r="G2232" i="33"/>
  <c r="T2231" i="33"/>
  <c r="S2231" i="33"/>
  <c r="O2231" i="33"/>
  <c r="G2231" i="33"/>
  <c r="T2230" i="33"/>
  <c r="S2230" i="33"/>
  <c r="O2230" i="33"/>
  <c r="G2230" i="33"/>
  <c r="T2229" i="33"/>
  <c r="S2229" i="33"/>
  <c r="O2229" i="33"/>
  <c r="G2229" i="33"/>
  <c r="T2228" i="33"/>
  <c r="S2228" i="33"/>
  <c r="O2228" i="33"/>
  <c r="G2228" i="33"/>
  <c r="T2227" i="33"/>
  <c r="O2227" i="33"/>
  <c r="G2227" i="33"/>
  <c r="T2226" i="33"/>
  <c r="S2226" i="33"/>
  <c r="O2226" i="33"/>
  <c r="G2226" i="33"/>
  <c r="T2225" i="33"/>
  <c r="S2225" i="33"/>
  <c r="O2225" i="33"/>
  <c r="G2225" i="33"/>
  <c r="T2224" i="33"/>
  <c r="S2224" i="33"/>
  <c r="O2224" i="33"/>
  <c r="G2224" i="33"/>
  <c r="T2223" i="33"/>
  <c r="S2223" i="33"/>
  <c r="O2223" i="33"/>
  <c r="G2223" i="33"/>
  <c r="T2222" i="33"/>
  <c r="S2222" i="33"/>
  <c r="O2222" i="33"/>
  <c r="G2222" i="33"/>
  <c r="T2221" i="33"/>
  <c r="S2221" i="33"/>
  <c r="O2221" i="33"/>
  <c r="G2221" i="33"/>
  <c r="T2220" i="33"/>
  <c r="S2220" i="33"/>
  <c r="O2220" i="33"/>
  <c r="G2220" i="33"/>
  <c r="T2219" i="33"/>
  <c r="S2219" i="33"/>
  <c r="O2219" i="33"/>
  <c r="G2219" i="33"/>
  <c r="T2218" i="33"/>
  <c r="S2218" i="33"/>
  <c r="O2218" i="33"/>
  <c r="G2218" i="33"/>
  <c r="T2217" i="33"/>
  <c r="O2217" i="33"/>
  <c r="G2217" i="33"/>
  <c r="T2216" i="33"/>
  <c r="S2216" i="33"/>
  <c r="O2216" i="33"/>
  <c r="G2216" i="33"/>
  <c r="T2215" i="33"/>
  <c r="S2215" i="33"/>
  <c r="O2215" i="33"/>
  <c r="G2215" i="33"/>
  <c r="T2214" i="33"/>
  <c r="S2214" i="33"/>
  <c r="O2214" i="33"/>
  <c r="G2214" i="33"/>
  <c r="T2213" i="33"/>
  <c r="S2213" i="33"/>
  <c r="O2213" i="33"/>
  <c r="G2213" i="33"/>
  <c r="T2212" i="33"/>
  <c r="S2212" i="33"/>
  <c r="O2212" i="33"/>
  <c r="G2212" i="33"/>
  <c r="T2211" i="33"/>
  <c r="S2211" i="33"/>
  <c r="O2211" i="33"/>
  <c r="G2211" i="33"/>
  <c r="T2210" i="33"/>
  <c r="S2210" i="33"/>
  <c r="O2210" i="33"/>
  <c r="G2210" i="33"/>
  <c r="T2209" i="33"/>
  <c r="S2209" i="33"/>
  <c r="O2209" i="33"/>
  <c r="G2209" i="33"/>
  <c r="T2208" i="33"/>
  <c r="S2208" i="33"/>
  <c r="O2208" i="33"/>
  <c r="G2208" i="33"/>
  <c r="T2207" i="33"/>
  <c r="S2207" i="33"/>
  <c r="O2207" i="33"/>
  <c r="G2207" i="33"/>
  <c r="T2206" i="33"/>
  <c r="S2206" i="33"/>
  <c r="O2206" i="33"/>
  <c r="G2206" i="33"/>
  <c r="T2205" i="33"/>
  <c r="S2205" i="33"/>
  <c r="O2205" i="33"/>
  <c r="G2205" i="33"/>
  <c r="T2204" i="33"/>
  <c r="S2204" i="33"/>
  <c r="O2204" i="33"/>
  <c r="G2204" i="33"/>
  <c r="T2203" i="33"/>
  <c r="S2203" i="33"/>
  <c r="O2203" i="33"/>
  <c r="G2203" i="33"/>
  <c r="T2202" i="33"/>
  <c r="S2202" i="33"/>
  <c r="O2202" i="33"/>
  <c r="G2202" i="33"/>
  <c r="T2201" i="33"/>
  <c r="O2201" i="33"/>
  <c r="G2201" i="33"/>
  <c r="T2200" i="33"/>
  <c r="S2200" i="33"/>
  <c r="O2200" i="33"/>
  <c r="G2200" i="33"/>
  <c r="T2199" i="33"/>
  <c r="S2199" i="33"/>
  <c r="O2199" i="33"/>
  <c r="G2199" i="33"/>
  <c r="T2198" i="33"/>
  <c r="O2198" i="33"/>
  <c r="G2198" i="33"/>
  <c r="T2197" i="33"/>
  <c r="S2197" i="33"/>
  <c r="O2197" i="33"/>
  <c r="G2197" i="33"/>
  <c r="T2196" i="33"/>
  <c r="S2196" i="33"/>
  <c r="O2196" i="33"/>
  <c r="G2196" i="33"/>
  <c r="T2195" i="33"/>
  <c r="S2195" i="33"/>
  <c r="O2195" i="33"/>
  <c r="G2195" i="33"/>
  <c r="T2194" i="33"/>
  <c r="O2194" i="33"/>
  <c r="G2194" i="33"/>
  <c r="T2193" i="33"/>
  <c r="S2193" i="33"/>
  <c r="O2193" i="33"/>
  <c r="G2193" i="33"/>
  <c r="T2192" i="33"/>
  <c r="S2192" i="33"/>
  <c r="O2192" i="33"/>
  <c r="G2192" i="33"/>
  <c r="T2191" i="33"/>
  <c r="S2191" i="33"/>
  <c r="O2191" i="33"/>
  <c r="G2191" i="33"/>
  <c r="T2190" i="33"/>
  <c r="S2190" i="33"/>
  <c r="O2190" i="33"/>
  <c r="G2190" i="33"/>
  <c r="T2189" i="33"/>
  <c r="O2189" i="33"/>
  <c r="G2189" i="33"/>
  <c r="T2188" i="33"/>
  <c r="S2188" i="33"/>
  <c r="O2188" i="33"/>
  <c r="G2188" i="33"/>
  <c r="T2187" i="33"/>
  <c r="S2187" i="33"/>
  <c r="O2187" i="33"/>
  <c r="G2187" i="33"/>
  <c r="T2186" i="33"/>
  <c r="S2186" i="33"/>
  <c r="O2186" i="33"/>
  <c r="G2186" i="33"/>
  <c r="T2185" i="33"/>
  <c r="S2185" i="33"/>
  <c r="O2185" i="33"/>
  <c r="G2185" i="33"/>
  <c r="T2184" i="33"/>
  <c r="S2184" i="33"/>
  <c r="O2184" i="33"/>
  <c r="G2184" i="33"/>
  <c r="T2183" i="33"/>
  <c r="S2183" i="33"/>
  <c r="O2183" i="33"/>
  <c r="G2183" i="33"/>
  <c r="T2182" i="33"/>
  <c r="S2182" i="33"/>
  <c r="O2182" i="33"/>
  <c r="G2182" i="33"/>
  <c r="T2181" i="33"/>
  <c r="S2181" i="33"/>
  <c r="O2181" i="33"/>
  <c r="G2181" i="33"/>
  <c r="T2180" i="33"/>
  <c r="S2180" i="33"/>
  <c r="O2180" i="33"/>
  <c r="G2180" i="33"/>
  <c r="T2179" i="33"/>
  <c r="S2179" i="33"/>
  <c r="O2179" i="33"/>
  <c r="G2179" i="33"/>
  <c r="T2178" i="33"/>
  <c r="O2178" i="33"/>
  <c r="G2178" i="33"/>
  <c r="T2177" i="33"/>
  <c r="S2177" i="33"/>
  <c r="O2177" i="33"/>
  <c r="G2177" i="33"/>
  <c r="T2176" i="33"/>
  <c r="O2176" i="33"/>
  <c r="G2176" i="33"/>
  <c r="T2175" i="33"/>
  <c r="S2175" i="33"/>
  <c r="O2175" i="33"/>
  <c r="G2175" i="33"/>
  <c r="T2174" i="33"/>
  <c r="S2174" i="33"/>
  <c r="O2174" i="33"/>
  <c r="G2174" i="33"/>
  <c r="T2173" i="33"/>
  <c r="S2173" i="33"/>
  <c r="O2173" i="33"/>
  <c r="G2173" i="33"/>
  <c r="T2172" i="33"/>
  <c r="S2172" i="33"/>
  <c r="O2172" i="33"/>
  <c r="G2172" i="33"/>
  <c r="T2171" i="33"/>
  <c r="S2171" i="33"/>
  <c r="O2171" i="33"/>
  <c r="G2171" i="33"/>
  <c r="T2170" i="33"/>
  <c r="S2170" i="33"/>
  <c r="O2170" i="33"/>
  <c r="G2170" i="33"/>
  <c r="T2169" i="33"/>
  <c r="S2169" i="33"/>
  <c r="O2169" i="33"/>
  <c r="G2169" i="33"/>
  <c r="T2168" i="33"/>
  <c r="S2168" i="33"/>
  <c r="O2168" i="33"/>
  <c r="G2168" i="33"/>
  <c r="T2167" i="33"/>
  <c r="O2167" i="33"/>
  <c r="G2167" i="33"/>
  <c r="T2166" i="33"/>
  <c r="O2166" i="33"/>
  <c r="G2166" i="33"/>
  <c r="T2165" i="33"/>
  <c r="S2165" i="33"/>
  <c r="O2165" i="33"/>
  <c r="G2165" i="33"/>
  <c r="T2164" i="33"/>
  <c r="S2164" i="33"/>
  <c r="O2164" i="33"/>
  <c r="G2164" i="33"/>
  <c r="T2163" i="33"/>
  <c r="S2163" i="33"/>
  <c r="O2163" i="33"/>
  <c r="G2163" i="33"/>
  <c r="T2162" i="33"/>
  <c r="S2162" i="33"/>
  <c r="O2162" i="33"/>
  <c r="G2162" i="33"/>
  <c r="T2161" i="33"/>
  <c r="O2161" i="33"/>
  <c r="G2161" i="33"/>
  <c r="T2160" i="33"/>
  <c r="S2160" i="33"/>
  <c r="O2160" i="33"/>
  <c r="G2160" i="33"/>
  <c r="T2159" i="33"/>
  <c r="S2159" i="33"/>
  <c r="O2159" i="33"/>
  <c r="G2159" i="33"/>
  <c r="T2158" i="33"/>
  <c r="S2158" i="33"/>
  <c r="O2158" i="33"/>
  <c r="G2158" i="33"/>
  <c r="T2157" i="33"/>
  <c r="S2157" i="33"/>
  <c r="O2157" i="33"/>
  <c r="G2157" i="33"/>
  <c r="T2156" i="33"/>
  <c r="S2156" i="33"/>
  <c r="O2156" i="33"/>
  <c r="G2156" i="33"/>
  <c r="T2155" i="33"/>
  <c r="S2155" i="33"/>
  <c r="O2155" i="33"/>
  <c r="G2155" i="33"/>
  <c r="T2154" i="33"/>
  <c r="S2154" i="33"/>
  <c r="O2154" i="33"/>
  <c r="G2154" i="33"/>
  <c r="T2153" i="33"/>
  <c r="S2153" i="33"/>
  <c r="O2153" i="33"/>
  <c r="G2153" i="33"/>
  <c r="T2152" i="33"/>
  <c r="S2152" i="33"/>
  <c r="O2152" i="33"/>
  <c r="G2152" i="33"/>
  <c r="T2151" i="33"/>
  <c r="S2151" i="33"/>
  <c r="O2151" i="33"/>
  <c r="G2151" i="33"/>
  <c r="T2150" i="33"/>
  <c r="S2150" i="33"/>
  <c r="O2150" i="33"/>
  <c r="G2150" i="33"/>
  <c r="T2149" i="33"/>
  <c r="S2149" i="33"/>
  <c r="O2149" i="33"/>
  <c r="G2149" i="33"/>
  <c r="T2148" i="33"/>
  <c r="S2148" i="33"/>
  <c r="O2148" i="33"/>
  <c r="G2148" i="33"/>
  <c r="T2147" i="33"/>
  <c r="S2147" i="33"/>
  <c r="O2147" i="33"/>
  <c r="G2147" i="33"/>
  <c r="T2146" i="33"/>
  <c r="S2146" i="33"/>
  <c r="O2146" i="33"/>
  <c r="G2146" i="33"/>
  <c r="T2145" i="33"/>
  <c r="S2145" i="33"/>
  <c r="O2145" i="33"/>
  <c r="G2145" i="33"/>
  <c r="T2144" i="33"/>
  <c r="S2144" i="33"/>
  <c r="O2144" i="33"/>
  <c r="G2144" i="33"/>
  <c r="T2143" i="33"/>
  <c r="S2143" i="33"/>
  <c r="O2143" i="33"/>
  <c r="G2143" i="33"/>
  <c r="T2142" i="33"/>
  <c r="S2142" i="33"/>
  <c r="O2142" i="33"/>
  <c r="G2142" i="33"/>
  <c r="T2141" i="33"/>
  <c r="S2141" i="33"/>
  <c r="O2141" i="33"/>
  <c r="G2141" i="33"/>
  <c r="T2140" i="33"/>
  <c r="S2140" i="33"/>
  <c r="O2140" i="33"/>
  <c r="G2140" i="33"/>
  <c r="T2139" i="33"/>
  <c r="S2139" i="33"/>
  <c r="O2139" i="33"/>
  <c r="G2139" i="33"/>
  <c r="T2138" i="33"/>
  <c r="S2138" i="33"/>
  <c r="O2138" i="33"/>
  <c r="T2137" i="33"/>
  <c r="O2137" i="33"/>
  <c r="G2137" i="33"/>
  <c r="T2136" i="33"/>
  <c r="O2136" i="33"/>
  <c r="G2136" i="33"/>
  <c r="T2135" i="33"/>
  <c r="S2135" i="33"/>
  <c r="O2135" i="33"/>
  <c r="G2135" i="33"/>
  <c r="T2134" i="33"/>
  <c r="S2134" i="33"/>
  <c r="O2134" i="33"/>
  <c r="G2134" i="33"/>
  <c r="T2133" i="33"/>
  <c r="S2133" i="33"/>
  <c r="O2133" i="33"/>
  <c r="G2133" i="33"/>
  <c r="T2132" i="33"/>
  <c r="O2132" i="33"/>
  <c r="G2132" i="33"/>
  <c r="T2131" i="33"/>
  <c r="S2131" i="33"/>
  <c r="O2131" i="33"/>
  <c r="G2131" i="33"/>
  <c r="T2130" i="33"/>
  <c r="S2130" i="33"/>
  <c r="O2130" i="33"/>
  <c r="G2130" i="33"/>
  <c r="T2129" i="33"/>
  <c r="S2129" i="33"/>
  <c r="O2129" i="33"/>
  <c r="G2129" i="33"/>
  <c r="T2128" i="33"/>
  <c r="S2128" i="33"/>
  <c r="O2128" i="33"/>
  <c r="T2127" i="33"/>
  <c r="S2127" i="33"/>
  <c r="O2127" i="33"/>
  <c r="G2127" i="33"/>
  <c r="T2126" i="33"/>
  <c r="S2126" i="33"/>
  <c r="O2126" i="33"/>
  <c r="G2126" i="33"/>
  <c r="T2125" i="33"/>
  <c r="S2125" i="33"/>
  <c r="O2125" i="33"/>
  <c r="G2125" i="33"/>
  <c r="T2124" i="33"/>
  <c r="O2124" i="33"/>
  <c r="G2124" i="33"/>
  <c r="T2123" i="33"/>
  <c r="S2123" i="33"/>
  <c r="O2123" i="33"/>
  <c r="G2123" i="33"/>
  <c r="T2122" i="33"/>
  <c r="S2122" i="33"/>
  <c r="O2122" i="33"/>
  <c r="G2122" i="33"/>
  <c r="T2121" i="33"/>
  <c r="O2121" i="33"/>
  <c r="G2121" i="33"/>
  <c r="T2120" i="33"/>
  <c r="S2120" i="33"/>
  <c r="O2120" i="33"/>
  <c r="G2120" i="33"/>
  <c r="T2119" i="33"/>
  <c r="O2119" i="33"/>
  <c r="G2119" i="33"/>
  <c r="T2118" i="33"/>
  <c r="S2118" i="33"/>
  <c r="O2118" i="33"/>
  <c r="G2118" i="33"/>
  <c r="T2117" i="33"/>
  <c r="S2117" i="33"/>
  <c r="O2117" i="33"/>
  <c r="G2117" i="33"/>
  <c r="T2116" i="33"/>
  <c r="S2116" i="33"/>
  <c r="O2116" i="33"/>
  <c r="G2116" i="33"/>
  <c r="T2115" i="33"/>
  <c r="S2115" i="33"/>
  <c r="O2115" i="33"/>
  <c r="G2115" i="33"/>
  <c r="T2114" i="33"/>
  <c r="S2114" i="33"/>
  <c r="O2114" i="33"/>
  <c r="G2114" i="33"/>
  <c r="T2113" i="33"/>
  <c r="S2113" i="33"/>
  <c r="O2113" i="33"/>
  <c r="G2113" i="33"/>
  <c r="T2112" i="33"/>
  <c r="S2112" i="33"/>
  <c r="O2112" i="33"/>
  <c r="G2112" i="33"/>
  <c r="T2111" i="33"/>
  <c r="S2111" i="33"/>
  <c r="O2111" i="33"/>
  <c r="G2111" i="33"/>
  <c r="T2110" i="33"/>
  <c r="S2110" i="33"/>
  <c r="O2110" i="33"/>
  <c r="G2110" i="33"/>
  <c r="T2109" i="33"/>
  <c r="O2109" i="33"/>
  <c r="G2109" i="33"/>
  <c r="T2108" i="33"/>
  <c r="S2108" i="33"/>
  <c r="O2108" i="33"/>
  <c r="G2108" i="33"/>
  <c r="T2107" i="33"/>
  <c r="S2107" i="33"/>
  <c r="O2107" i="33"/>
  <c r="G2107" i="33"/>
  <c r="T2106" i="33"/>
  <c r="S2106" i="33"/>
  <c r="O2106" i="33"/>
  <c r="G2106" i="33"/>
  <c r="T2105" i="33"/>
  <c r="S2105" i="33"/>
  <c r="O2105" i="33"/>
  <c r="G2105" i="33"/>
  <c r="T2104" i="33"/>
  <c r="S2104" i="33"/>
  <c r="O2104" i="33"/>
  <c r="G2104" i="33"/>
  <c r="T2103" i="33"/>
  <c r="S2103" i="33"/>
  <c r="O2103" i="33"/>
  <c r="G2103" i="33"/>
  <c r="T2102" i="33"/>
  <c r="S2102" i="33"/>
  <c r="O2102" i="33"/>
  <c r="G2102" i="33"/>
  <c r="T2101" i="33"/>
  <c r="S2101" i="33"/>
  <c r="O2101" i="33"/>
  <c r="G2101" i="33"/>
  <c r="T2100" i="33"/>
  <c r="O2100" i="33"/>
  <c r="G2100" i="33"/>
  <c r="T2099" i="33"/>
  <c r="S2099" i="33"/>
  <c r="O2099" i="33"/>
  <c r="G2099" i="33"/>
  <c r="T2098" i="33"/>
  <c r="O2098" i="33"/>
  <c r="G2098" i="33"/>
  <c r="T2097" i="33"/>
  <c r="S2097" i="33"/>
  <c r="O2097" i="33"/>
  <c r="G2097" i="33"/>
  <c r="T2096" i="33"/>
  <c r="S2096" i="33"/>
  <c r="O2096" i="33"/>
  <c r="G2096" i="33"/>
  <c r="T2095" i="33"/>
  <c r="S2095" i="33"/>
  <c r="O2095" i="33"/>
  <c r="G2095" i="33"/>
  <c r="T2094" i="33"/>
  <c r="S2094" i="33"/>
  <c r="O2094" i="33"/>
  <c r="G2094" i="33"/>
  <c r="T2093" i="33"/>
  <c r="S2093" i="33"/>
  <c r="O2093" i="33"/>
  <c r="G2093" i="33"/>
  <c r="T2092" i="33"/>
  <c r="S2092" i="33"/>
  <c r="O2092" i="33"/>
  <c r="G2092" i="33"/>
  <c r="T2091" i="33"/>
  <c r="S2091" i="33"/>
  <c r="O2091" i="33"/>
  <c r="G2091" i="33"/>
  <c r="T2090" i="33"/>
  <c r="S2090" i="33"/>
  <c r="O2090" i="33"/>
  <c r="G2090" i="33"/>
  <c r="T2089" i="33"/>
  <c r="O2089" i="33"/>
  <c r="G2089" i="33"/>
  <c r="T2088" i="33"/>
  <c r="S2088" i="33"/>
  <c r="O2088" i="33"/>
  <c r="G2088" i="33"/>
  <c r="T2087" i="33"/>
  <c r="S2087" i="33"/>
  <c r="O2087" i="33"/>
  <c r="G2087" i="33"/>
  <c r="T2086" i="33"/>
  <c r="S2086" i="33"/>
  <c r="O2086" i="33"/>
  <c r="G2086" i="33"/>
  <c r="T2085" i="33"/>
  <c r="S2085" i="33"/>
  <c r="O2085" i="33"/>
  <c r="G2085" i="33"/>
  <c r="T2084" i="33"/>
  <c r="S2084" i="33"/>
  <c r="O2084" i="33"/>
  <c r="G2084" i="33"/>
  <c r="T2083" i="33"/>
  <c r="S2083" i="33"/>
  <c r="O2083" i="33"/>
  <c r="G2083" i="33"/>
  <c r="T2082" i="33"/>
  <c r="S2082" i="33"/>
  <c r="O2082" i="33"/>
  <c r="G2082" i="33"/>
  <c r="T2081" i="33"/>
  <c r="O2081" i="33"/>
  <c r="G2081" i="33"/>
  <c r="T2080" i="33"/>
  <c r="S2080" i="33"/>
  <c r="O2080" i="33"/>
  <c r="G2080" i="33"/>
  <c r="T2079" i="33"/>
  <c r="S2079" i="33"/>
  <c r="O2079" i="33"/>
  <c r="G2079" i="33"/>
  <c r="T2078" i="33"/>
  <c r="S2078" i="33"/>
  <c r="O2078" i="33"/>
  <c r="G2078" i="33"/>
  <c r="T2077" i="33"/>
  <c r="S2077" i="33"/>
  <c r="O2077" i="33"/>
  <c r="G2077" i="33"/>
  <c r="T2076" i="33"/>
  <c r="O2076" i="33"/>
  <c r="G2076" i="33"/>
  <c r="T2075" i="33"/>
  <c r="S2075" i="33"/>
  <c r="O2075" i="33"/>
  <c r="G2075" i="33"/>
  <c r="T2074" i="33"/>
  <c r="S2074" i="33"/>
  <c r="O2074" i="33"/>
  <c r="G2074" i="33"/>
  <c r="T2073" i="33"/>
  <c r="S2073" i="33"/>
  <c r="O2073" i="33"/>
  <c r="G2073" i="33"/>
  <c r="T2072" i="33"/>
  <c r="S2072" i="33"/>
  <c r="O2072" i="33"/>
  <c r="G2072" i="33"/>
  <c r="T2071" i="33"/>
  <c r="S2071" i="33"/>
  <c r="O2071" i="33"/>
  <c r="G2071" i="33"/>
  <c r="T2070" i="33"/>
  <c r="S2070" i="33"/>
  <c r="O2070" i="33"/>
  <c r="G2070" i="33"/>
  <c r="T2069" i="33"/>
  <c r="S2069" i="33"/>
  <c r="O2069" i="33"/>
  <c r="G2069" i="33"/>
  <c r="T2068" i="33"/>
  <c r="S2068" i="33"/>
  <c r="O2068" i="33"/>
  <c r="G2068" i="33"/>
  <c r="T2067" i="33"/>
  <c r="S2067" i="33"/>
  <c r="O2067" i="33"/>
  <c r="G2067" i="33"/>
  <c r="T2066" i="33"/>
  <c r="S2066" i="33"/>
  <c r="O2066" i="33"/>
  <c r="G2066" i="33"/>
  <c r="T2065" i="33"/>
  <c r="S2065" i="33"/>
  <c r="O2065" i="33"/>
  <c r="T2064" i="33"/>
  <c r="S2064" i="33"/>
  <c r="O2064" i="33"/>
  <c r="T2063" i="33"/>
  <c r="S2063" i="33"/>
  <c r="O2063" i="33"/>
  <c r="G2063" i="33"/>
  <c r="T2062" i="33"/>
  <c r="S2062" i="33"/>
  <c r="O2062" i="33"/>
  <c r="G2062" i="33"/>
  <c r="T2061" i="33"/>
  <c r="S2061" i="33"/>
  <c r="O2061" i="33"/>
  <c r="G2061" i="33"/>
  <c r="T2060" i="33"/>
  <c r="S2060" i="33"/>
  <c r="O2060" i="33"/>
  <c r="G2060" i="33"/>
  <c r="T2059" i="33"/>
  <c r="S2059" i="33"/>
  <c r="O2059" i="33"/>
  <c r="G2059" i="33"/>
  <c r="T2058" i="33"/>
  <c r="O2058" i="33"/>
  <c r="G2058" i="33"/>
  <c r="T2057" i="33"/>
  <c r="S2057" i="33"/>
  <c r="O2057" i="33"/>
  <c r="G2057" i="33"/>
  <c r="T2056" i="33"/>
  <c r="S2056" i="33"/>
  <c r="O2056" i="33"/>
  <c r="G2056" i="33"/>
  <c r="T2055" i="33"/>
  <c r="S2055" i="33"/>
  <c r="O2055" i="33"/>
  <c r="G2055" i="33"/>
  <c r="T2054" i="33"/>
  <c r="S2054" i="33"/>
  <c r="O2054" i="33"/>
  <c r="G2054" i="33"/>
  <c r="T2053" i="33"/>
  <c r="S2053" i="33"/>
  <c r="O2053" i="33"/>
  <c r="G2053" i="33"/>
  <c r="T2052" i="33"/>
  <c r="S2052" i="33"/>
  <c r="O2052" i="33"/>
  <c r="G2052" i="33"/>
  <c r="T2051" i="33"/>
  <c r="S2051" i="33"/>
  <c r="O2051" i="33"/>
  <c r="G2051" i="33"/>
  <c r="T2050" i="33"/>
  <c r="S2050" i="33"/>
  <c r="O2050" i="33"/>
  <c r="G2050" i="33"/>
  <c r="T2049" i="33"/>
  <c r="S2049" i="33"/>
  <c r="O2049" i="33"/>
  <c r="G2049" i="33"/>
  <c r="T2048" i="33"/>
  <c r="S2048" i="33"/>
  <c r="O2048" i="33"/>
  <c r="G2048" i="33"/>
  <c r="T2047" i="33"/>
  <c r="S2047" i="33"/>
  <c r="O2047" i="33"/>
  <c r="G2047" i="33"/>
  <c r="T2046" i="33"/>
  <c r="S2046" i="33"/>
  <c r="O2046" i="33"/>
  <c r="G2046" i="33"/>
  <c r="T2045" i="33"/>
  <c r="S2045" i="33"/>
  <c r="O2045" i="33"/>
  <c r="G2045" i="33"/>
  <c r="T2044" i="33"/>
  <c r="S2044" i="33"/>
  <c r="O2044" i="33"/>
  <c r="G2044" i="33"/>
  <c r="T2043" i="33"/>
  <c r="S2043" i="33"/>
  <c r="O2043" i="33"/>
  <c r="G2043" i="33"/>
  <c r="T2042" i="33"/>
  <c r="S2042" i="33"/>
  <c r="O2042" i="33"/>
  <c r="G2042" i="33"/>
  <c r="T2041" i="33"/>
  <c r="S2041" i="33"/>
  <c r="O2041" i="33"/>
  <c r="G2041" i="33"/>
  <c r="T2040" i="33"/>
  <c r="S2040" i="33"/>
  <c r="O2040" i="33"/>
  <c r="G2040" i="33"/>
  <c r="T2039" i="33"/>
  <c r="S2039" i="33"/>
  <c r="O2039" i="33"/>
  <c r="G2039" i="33"/>
  <c r="T2038" i="33"/>
  <c r="S2038" i="33"/>
  <c r="O2038" i="33"/>
  <c r="G2038" i="33"/>
  <c r="T2037" i="33"/>
  <c r="S2037" i="33"/>
  <c r="O2037" i="33"/>
  <c r="T2036" i="33"/>
  <c r="S2036" i="33"/>
  <c r="O2036" i="33"/>
  <c r="G2036" i="33"/>
  <c r="T2035" i="33"/>
  <c r="S2035" i="33"/>
  <c r="O2035" i="33"/>
  <c r="G2035" i="33"/>
  <c r="T2034" i="33"/>
  <c r="S2034" i="33"/>
  <c r="O2034" i="33"/>
  <c r="G2034" i="33"/>
  <c r="T2033" i="33"/>
  <c r="S2033" i="33"/>
  <c r="O2033" i="33"/>
  <c r="G2033" i="33"/>
  <c r="T2032" i="33"/>
  <c r="S2032" i="33"/>
  <c r="O2032" i="33"/>
  <c r="G2032" i="33"/>
  <c r="T2031" i="33"/>
  <c r="O2031" i="33"/>
  <c r="G2031" i="33"/>
  <c r="T2030" i="33"/>
  <c r="S2030" i="33"/>
  <c r="O2030" i="33"/>
  <c r="G2030" i="33"/>
  <c r="T2029" i="33"/>
  <c r="S2029" i="33"/>
  <c r="O2029" i="33"/>
  <c r="G2029" i="33"/>
  <c r="T2028" i="33"/>
  <c r="S2028" i="33"/>
  <c r="O2028" i="33"/>
  <c r="G2028" i="33"/>
  <c r="T2027" i="33"/>
  <c r="S2027" i="33"/>
  <c r="O2027" i="33"/>
  <c r="G2027" i="33"/>
  <c r="T2026" i="33"/>
  <c r="S2026" i="33"/>
  <c r="O2026" i="33"/>
  <c r="G2026" i="33"/>
  <c r="T2025" i="33"/>
  <c r="S2025" i="33"/>
  <c r="O2025" i="33"/>
  <c r="G2025" i="33"/>
  <c r="T2024" i="33"/>
  <c r="S2024" i="33"/>
  <c r="O2024" i="33"/>
  <c r="G2024" i="33"/>
  <c r="T2023" i="33"/>
  <c r="S2023" i="33"/>
  <c r="O2023" i="33"/>
  <c r="G2023" i="33"/>
  <c r="T2022" i="33"/>
  <c r="S2022" i="33"/>
  <c r="O2022" i="33"/>
  <c r="G2022" i="33"/>
  <c r="T2021" i="33"/>
  <c r="O2021" i="33"/>
  <c r="G2021" i="33"/>
  <c r="T2020" i="33"/>
  <c r="O2020" i="33"/>
  <c r="G2020" i="33"/>
  <c r="T2019" i="33"/>
  <c r="S2019" i="33"/>
  <c r="O2019" i="33"/>
  <c r="G2019" i="33"/>
  <c r="T2018" i="33"/>
  <c r="S2018" i="33"/>
  <c r="O2018" i="33"/>
  <c r="G2018" i="33"/>
  <c r="T2017" i="33"/>
  <c r="S2017" i="33"/>
  <c r="O2017" i="33"/>
  <c r="G2017" i="33"/>
  <c r="T2016" i="33"/>
  <c r="O2016" i="33"/>
  <c r="G2016" i="33"/>
  <c r="T2015" i="33"/>
  <c r="O2015" i="33"/>
  <c r="G2015" i="33"/>
  <c r="T2014" i="33"/>
  <c r="S2014" i="33"/>
  <c r="O2014" i="33"/>
  <c r="G2014" i="33"/>
  <c r="T2013" i="33"/>
  <c r="S2013" i="33"/>
  <c r="O2013" i="33"/>
  <c r="G2013" i="33"/>
  <c r="T2012" i="33"/>
  <c r="S2012" i="33"/>
  <c r="O2012" i="33"/>
  <c r="G2012" i="33"/>
  <c r="T2011" i="33"/>
  <c r="S2011" i="33"/>
  <c r="O2011" i="33"/>
  <c r="G2011" i="33"/>
  <c r="T2010" i="33"/>
  <c r="S2010" i="33"/>
  <c r="O2010" i="33"/>
  <c r="G2010" i="33"/>
  <c r="T2009" i="33"/>
  <c r="S2009" i="33"/>
  <c r="O2009" i="33"/>
  <c r="G2009" i="33"/>
  <c r="T2008" i="33"/>
  <c r="O2008" i="33"/>
  <c r="G2008" i="33"/>
  <c r="T2007" i="33"/>
  <c r="S2007" i="33"/>
  <c r="O2007" i="33"/>
  <c r="G2007" i="33"/>
  <c r="T2006" i="33"/>
  <c r="S2006" i="33"/>
  <c r="O2006" i="33"/>
  <c r="G2006" i="33"/>
  <c r="T2005" i="33"/>
  <c r="O2005" i="33"/>
  <c r="G2005" i="33"/>
  <c r="T2004" i="33"/>
  <c r="S2004" i="33"/>
  <c r="O2004" i="33"/>
  <c r="G2004" i="33"/>
  <c r="T2003" i="33"/>
  <c r="O2003" i="33"/>
  <c r="G2003" i="33"/>
  <c r="T2002" i="33"/>
  <c r="S2002" i="33"/>
  <c r="O2002" i="33"/>
  <c r="G2002" i="33"/>
  <c r="T2001" i="33"/>
  <c r="O2001" i="33"/>
  <c r="G2001" i="33"/>
  <c r="T2000" i="33"/>
  <c r="S2000" i="33"/>
  <c r="O2000" i="33"/>
  <c r="G2000" i="33"/>
  <c r="T1999" i="33"/>
  <c r="S1999" i="33"/>
  <c r="O1999" i="33"/>
  <c r="G1999" i="33"/>
  <c r="T1998" i="33"/>
  <c r="S1998" i="33"/>
  <c r="O1998" i="33"/>
  <c r="G1998" i="33"/>
  <c r="T1997" i="33"/>
  <c r="S1997" i="33"/>
  <c r="O1997" i="33"/>
  <c r="G1997" i="33"/>
  <c r="T1996" i="33"/>
  <c r="S1996" i="33"/>
  <c r="O1996" i="33"/>
  <c r="G1996" i="33"/>
  <c r="T1995" i="33"/>
  <c r="S1995" i="33"/>
  <c r="O1995" i="33"/>
  <c r="G1995" i="33"/>
  <c r="T1994" i="33"/>
  <c r="S1994" i="33"/>
  <c r="O1994" i="33"/>
  <c r="G1994" i="33"/>
  <c r="T1993" i="33"/>
  <c r="S1993" i="33"/>
  <c r="O1993" i="33"/>
  <c r="G1993" i="33"/>
  <c r="T1992" i="33"/>
  <c r="S1992" i="33"/>
  <c r="O1992" i="33"/>
  <c r="G1992" i="33"/>
  <c r="T1991" i="33"/>
  <c r="S1991" i="33"/>
  <c r="O1991" i="33"/>
  <c r="T1990" i="33"/>
  <c r="S1990" i="33"/>
  <c r="O1990" i="33"/>
  <c r="G1990" i="33"/>
  <c r="T1989" i="33"/>
  <c r="S1989" i="33"/>
  <c r="O1989" i="33"/>
  <c r="G1989" i="33"/>
  <c r="T1988" i="33"/>
  <c r="S1988" i="33"/>
  <c r="O1988" i="33"/>
  <c r="G1988" i="33"/>
  <c r="T1987" i="33"/>
  <c r="S1987" i="33"/>
  <c r="O1987" i="33"/>
  <c r="G1987" i="33"/>
  <c r="T1986" i="33"/>
  <c r="O1986" i="33"/>
  <c r="G1986" i="33"/>
  <c r="T1985" i="33"/>
  <c r="S1985" i="33"/>
  <c r="O1985" i="33"/>
  <c r="G1985" i="33"/>
  <c r="T1984" i="33"/>
  <c r="O1984" i="33"/>
  <c r="G1984" i="33"/>
  <c r="T1983" i="33"/>
  <c r="S1983" i="33"/>
  <c r="O1983" i="33"/>
  <c r="G1983" i="33"/>
  <c r="T1982" i="33"/>
  <c r="S1982" i="33"/>
  <c r="O1982" i="33"/>
  <c r="G1982" i="33"/>
  <c r="T1981" i="33"/>
  <c r="O1981" i="33"/>
  <c r="G1981" i="33"/>
  <c r="T1980" i="33"/>
  <c r="S1980" i="33"/>
  <c r="O1980" i="33"/>
  <c r="G1980" i="33"/>
  <c r="T1979" i="33"/>
  <c r="S1979" i="33"/>
  <c r="O1979" i="33"/>
  <c r="G1979" i="33"/>
  <c r="T1978" i="33"/>
  <c r="S1978" i="33"/>
  <c r="O1978" i="33"/>
  <c r="G1978" i="33"/>
  <c r="T1977" i="33"/>
  <c r="O1977" i="33"/>
  <c r="G1977" i="33"/>
  <c r="T1976" i="33"/>
  <c r="O1976" i="33"/>
  <c r="G1976" i="33"/>
  <c r="T1975" i="33"/>
  <c r="S1975" i="33"/>
  <c r="O1975" i="33"/>
  <c r="G1975" i="33"/>
  <c r="T1974" i="33"/>
  <c r="S1974" i="33"/>
  <c r="O1974" i="33"/>
  <c r="G1974" i="33"/>
  <c r="T1973" i="33"/>
  <c r="S1973" i="33"/>
  <c r="O1973" i="33"/>
  <c r="G1973" i="33"/>
  <c r="T1972" i="33"/>
  <c r="O1972" i="33"/>
  <c r="G1972" i="33"/>
  <c r="T1971" i="33"/>
  <c r="S1971" i="33"/>
  <c r="O1971" i="33"/>
  <c r="T1970" i="33"/>
  <c r="S1970" i="33"/>
  <c r="O1970" i="33"/>
  <c r="G1970" i="33"/>
  <c r="T1969" i="33"/>
  <c r="S1969" i="33"/>
  <c r="O1969" i="33"/>
  <c r="G1969" i="33"/>
  <c r="T1968" i="33"/>
  <c r="O1968" i="33"/>
  <c r="G1968" i="33"/>
  <c r="T1967" i="33"/>
  <c r="S1967" i="33"/>
  <c r="O1967" i="33"/>
  <c r="G1967" i="33"/>
  <c r="T1966" i="33"/>
  <c r="S1966" i="33"/>
  <c r="O1966" i="33"/>
  <c r="G1966" i="33"/>
  <c r="T1965" i="33"/>
  <c r="O1965" i="33"/>
  <c r="G1965" i="33"/>
  <c r="T1964" i="33"/>
  <c r="S1964" i="33"/>
  <c r="O1964" i="33"/>
  <c r="G1964" i="33"/>
  <c r="T1963" i="33"/>
  <c r="S1963" i="33"/>
  <c r="O1963" i="33"/>
  <c r="G1963" i="33"/>
  <c r="T1962" i="33"/>
  <c r="S1962" i="33"/>
  <c r="O1962" i="33"/>
  <c r="G1962" i="33"/>
  <c r="T1961" i="33"/>
  <c r="O1961" i="33"/>
  <c r="G1961" i="33"/>
  <c r="T1960" i="33"/>
  <c r="S1960" i="33"/>
  <c r="O1960" i="33"/>
  <c r="G1960" i="33"/>
  <c r="T1959" i="33"/>
  <c r="S1959" i="33"/>
  <c r="O1959" i="33"/>
  <c r="G1959" i="33"/>
  <c r="T1958" i="33"/>
  <c r="S1958" i="33"/>
  <c r="O1958" i="33"/>
  <c r="G1958" i="33"/>
  <c r="T1957" i="33"/>
  <c r="S1957" i="33"/>
  <c r="O1957" i="33"/>
  <c r="G1957" i="33"/>
  <c r="T1956" i="33"/>
  <c r="O1956" i="33"/>
  <c r="G1956" i="33"/>
  <c r="T1955" i="33"/>
  <c r="S1955" i="33"/>
  <c r="O1955" i="33"/>
  <c r="G1955" i="33"/>
  <c r="T1954" i="33"/>
  <c r="S1954" i="33"/>
  <c r="O1954" i="33"/>
  <c r="G1954" i="33"/>
  <c r="T1953" i="33"/>
  <c r="S1953" i="33"/>
  <c r="O1953" i="33"/>
  <c r="G1953" i="33"/>
  <c r="T1952" i="33"/>
  <c r="S1952" i="33"/>
  <c r="O1952" i="33"/>
  <c r="G1952" i="33"/>
  <c r="T1951" i="33"/>
  <c r="S1951" i="33"/>
  <c r="O1951" i="33"/>
  <c r="G1951" i="33"/>
  <c r="T1950" i="33"/>
  <c r="S1950" i="33"/>
  <c r="O1950" i="33"/>
  <c r="G1950" i="33"/>
  <c r="T1949" i="33"/>
  <c r="S1949" i="33"/>
  <c r="O1949" i="33"/>
  <c r="G1949" i="33"/>
  <c r="T1948" i="33"/>
  <c r="S1948" i="33"/>
  <c r="O1948" i="33"/>
  <c r="G1948" i="33"/>
  <c r="T1947" i="33"/>
  <c r="S1947" i="33"/>
  <c r="O1947" i="33"/>
  <c r="G1947" i="33"/>
  <c r="T1946" i="33"/>
  <c r="S1946" i="33"/>
  <c r="O1946" i="33"/>
  <c r="G1946" i="33"/>
  <c r="T1945" i="33"/>
  <c r="S1945" i="33"/>
  <c r="O1945" i="33"/>
  <c r="G1945" i="33"/>
  <c r="T1944" i="33"/>
  <c r="O1944" i="33"/>
  <c r="G1944" i="33"/>
  <c r="T1943" i="33"/>
  <c r="S1943" i="33"/>
  <c r="O1943" i="33"/>
  <c r="G1943" i="33"/>
  <c r="T1942" i="33"/>
  <c r="S1942" i="33"/>
  <c r="O1942" i="33"/>
  <c r="G1942" i="33"/>
  <c r="T1941" i="33"/>
  <c r="S1941" i="33"/>
  <c r="O1941" i="33"/>
  <c r="G1941" i="33"/>
  <c r="T1940" i="33"/>
  <c r="S1940" i="33"/>
  <c r="O1940" i="33"/>
  <c r="G1940" i="33"/>
  <c r="T1939" i="33"/>
  <c r="S1939" i="33"/>
  <c r="O1939" i="33"/>
  <c r="G1939" i="33"/>
  <c r="T1938" i="33"/>
  <c r="S1938" i="33"/>
  <c r="O1938" i="33"/>
  <c r="G1938" i="33"/>
  <c r="T1937" i="33"/>
  <c r="S1937" i="33"/>
  <c r="O1937" i="33"/>
  <c r="G1937" i="33"/>
  <c r="T1936" i="33"/>
  <c r="S1936" i="33"/>
  <c r="O1936" i="33"/>
  <c r="G1936" i="33"/>
  <c r="T1935" i="33"/>
  <c r="S1935" i="33"/>
  <c r="O1935" i="33"/>
  <c r="G1935" i="33"/>
  <c r="T1934" i="33"/>
  <c r="S1934" i="33"/>
  <c r="O1934" i="33"/>
  <c r="G1934" i="33"/>
  <c r="T1933" i="33"/>
  <c r="S1933" i="33"/>
  <c r="O1933" i="33"/>
  <c r="G1933" i="33"/>
  <c r="T1932" i="33"/>
  <c r="S1932" i="33"/>
  <c r="O1932" i="33"/>
  <c r="G1932" i="33"/>
  <c r="T1931" i="33"/>
  <c r="S1931" i="33"/>
  <c r="O1931" i="33"/>
  <c r="G1931" i="33"/>
  <c r="T1930" i="33"/>
  <c r="S1930" i="33"/>
  <c r="O1930" i="33"/>
  <c r="G1930" i="33"/>
  <c r="T1929" i="33"/>
  <c r="S1929" i="33"/>
  <c r="O1929" i="33"/>
  <c r="G1929" i="33"/>
  <c r="T1928" i="33"/>
  <c r="S1928" i="33"/>
  <c r="O1928" i="33"/>
  <c r="G1928" i="33"/>
  <c r="T1927" i="33"/>
  <c r="S1927" i="33"/>
  <c r="O1927" i="33"/>
  <c r="G1927" i="33"/>
  <c r="T1926" i="33"/>
  <c r="S1926" i="33"/>
  <c r="O1926" i="33"/>
  <c r="G1926" i="33"/>
  <c r="T1925" i="33"/>
  <c r="S1925" i="33"/>
  <c r="O1925" i="33"/>
  <c r="T1924" i="33"/>
  <c r="S1924" i="33"/>
  <c r="O1924" i="33"/>
  <c r="G1924" i="33"/>
  <c r="T1923" i="33"/>
  <c r="S1923" i="33"/>
  <c r="O1923" i="33"/>
  <c r="G1923" i="33"/>
  <c r="T1922" i="33"/>
  <c r="S1922" i="33"/>
  <c r="O1922" i="33"/>
  <c r="G1922" i="33"/>
  <c r="T1921" i="33"/>
  <c r="S1921" i="33"/>
  <c r="O1921" i="33"/>
  <c r="G1921" i="33"/>
  <c r="T1920" i="33"/>
  <c r="S1920" i="33"/>
  <c r="O1920" i="33"/>
  <c r="G1920" i="33"/>
  <c r="T1919" i="33"/>
  <c r="S1919" i="33"/>
  <c r="O1919" i="33"/>
  <c r="G1919" i="33"/>
  <c r="T1918" i="33"/>
  <c r="S1918" i="33"/>
  <c r="O1918" i="33"/>
  <c r="G1918" i="33"/>
  <c r="T1917" i="33"/>
  <c r="O1917" i="33"/>
  <c r="G1917" i="33"/>
  <c r="T1916" i="33"/>
  <c r="S1916" i="33"/>
  <c r="O1916" i="33"/>
  <c r="G1916" i="33"/>
  <c r="T1915" i="33"/>
  <c r="O1915" i="33"/>
  <c r="G1915" i="33"/>
  <c r="T1914" i="33"/>
  <c r="S1914" i="33"/>
  <c r="O1914" i="33"/>
  <c r="G1914" i="33"/>
  <c r="T1913" i="33"/>
  <c r="S1913" i="33"/>
  <c r="O1913" i="33"/>
  <c r="G1913" i="33"/>
  <c r="T1912" i="33"/>
  <c r="S1912" i="33"/>
  <c r="O1912" i="33"/>
  <c r="G1912" i="33"/>
  <c r="T1911" i="33"/>
  <c r="O1911" i="33"/>
  <c r="G1911" i="33"/>
  <c r="T1910" i="33"/>
  <c r="S1910" i="33"/>
  <c r="O1910" i="33"/>
  <c r="T1909" i="33"/>
  <c r="O1909" i="33"/>
  <c r="G1909" i="33"/>
  <c r="T1908" i="33"/>
  <c r="S1908" i="33"/>
  <c r="O1908" i="33"/>
  <c r="G1908" i="33"/>
  <c r="T1907" i="33"/>
  <c r="S1907" i="33"/>
  <c r="O1907" i="33"/>
  <c r="G1907" i="33"/>
  <c r="T1906" i="33"/>
  <c r="O1906" i="33"/>
  <c r="G1906" i="33"/>
  <c r="T1905" i="33"/>
  <c r="S1905" i="33"/>
  <c r="O1905" i="33"/>
  <c r="G1905" i="33"/>
  <c r="T1904" i="33"/>
  <c r="O1904" i="33"/>
  <c r="G1904" i="33"/>
  <c r="T1903" i="33"/>
  <c r="S1903" i="33"/>
  <c r="O1903" i="33"/>
  <c r="G1903" i="33"/>
  <c r="T1902" i="33"/>
  <c r="S1902" i="33"/>
  <c r="O1902" i="33"/>
  <c r="G1902" i="33"/>
  <c r="T1901" i="33"/>
  <c r="S1901" i="33"/>
  <c r="O1901" i="33"/>
  <c r="G1901" i="33"/>
  <c r="T1900" i="33"/>
  <c r="S1900" i="33"/>
  <c r="O1900" i="33"/>
  <c r="G1900" i="33"/>
  <c r="T1899" i="33"/>
  <c r="S1899" i="33"/>
  <c r="O1899" i="33"/>
  <c r="G1899" i="33"/>
  <c r="T1898" i="33"/>
  <c r="S1898" i="33"/>
  <c r="O1898" i="33"/>
  <c r="G1898" i="33"/>
  <c r="T1897" i="33"/>
  <c r="S1897" i="33"/>
  <c r="O1897" i="33"/>
  <c r="T1896" i="33"/>
  <c r="S1896" i="33"/>
  <c r="O1896" i="33"/>
  <c r="G1896" i="33"/>
  <c r="T1895" i="33"/>
  <c r="S1895" i="33"/>
  <c r="O1895" i="33"/>
  <c r="G1895" i="33"/>
  <c r="T1894" i="33"/>
  <c r="S1894" i="33"/>
  <c r="O1894" i="33"/>
  <c r="G1894" i="33"/>
  <c r="T1893" i="33"/>
  <c r="S1893" i="33"/>
  <c r="O1893" i="33"/>
  <c r="G1893" i="33"/>
  <c r="T1892" i="33"/>
  <c r="O1892" i="33"/>
  <c r="G1892" i="33"/>
  <c r="T1891" i="33"/>
  <c r="S1891" i="33"/>
  <c r="O1891" i="33"/>
  <c r="G1891" i="33"/>
  <c r="T1890" i="33"/>
  <c r="O1890" i="33"/>
  <c r="G1890" i="33"/>
  <c r="T1889" i="33"/>
  <c r="O1889" i="33"/>
  <c r="G1889" i="33"/>
  <c r="T1888" i="33"/>
  <c r="S1888" i="33"/>
  <c r="O1888" i="33"/>
  <c r="G1888" i="33"/>
  <c r="T1887" i="33"/>
  <c r="S1887" i="33"/>
  <c r="O1887" i="33"/>
  <c r="G1887" i="33"/>
  <c r="T1886" i="33"/>
  <c r="S1886" i="33"/>
  <c r="O1886" i="33"/>
  <c r="G1886" i="33"/>
  <c r="T1885" i="33"/>
  <c r="S1885" i="33"/>
  <c r="O1885" i="33"/>
  <c r="G1885" i="33"/>
  <c r="T1884" i="33"/>
  <c r="O1884" i="33"/>
  <c r="G1884" i="33"/>
  <c r="T1883" i="33"/>
  <c r="S1883" i="33"/>
  <c r="O1883" i="33"/>
  <c r="G1883" i="33"/>
  <c r="T1882" i="33"/>
  <c r="O1882" i="33"/>
  <c r="G1882" i="33"/>
  <c r="T1881" i="33"/>
  <c r="S1881" i="33"/>
  <c r="O1881" i="33"/>
  <c r="G1881" i="33"/>
  <c r="T1880" i="33"/>
  <c r="O1880" i="33"/>
  <c r="G1880" i="33"/>
  <c r="T1879" i="33"/>
  <c r="O1879" i="33"/>
  <c r="G1879" i="33"/>
  <c r="T1878" i="33"/>
  <c r="S1878" i="33"/>
  <c r="O1878" i="33"/>
  <c r="G1878" i="33"/>
  <c r="T1877" i="33"/>
  <c r="O1877" i="33"/>
  <c r="G1877" i="33"/>
  <c r="T1876" i="33"/>
  <c r="S1876" i="33"/>
  <c r="O1876" i="33"/>
  <c r="T1875" i="33"/>
  <c r="S1875" i="33"/>
  <c r="O1875" i="33"/>
  <c r="G1875" i="33"/>
  <c r="T1874" i="33"/>
  <c r="S1874" i="33"/>
  <c r="O1874" i="33"/>
  <c r="G1874" i="33"/>
  <c r="T1873" i="33"/>
  <c r="S1873" i="33"/>
  <c r="O1873" i="33"/>
  <c r="G1873" i="33"/>
  <c r="T1872" i="33"/>
  <c r="O1872" i="33"/>
  <c r="G1872" i="33"/>
  <c r="T1871" i="33"/>
  <c r="S1871" i="33"/>
  <c r="O1871" i="33"/>
  <c r="G1871" i="33"/>
  <c r="T1870" i="33"/>
  <c r="S1870" i="33"/>
  <c r="O1870" i="33"/>
  <c r="G1870" i="33"/>
  <c r="T1869" i="33"/>
  <c r="S1869" i="33"/>
  <c r="O1869" i="33"/>
  <c r="G1869" i="33"/>
  <c r="T1868" i="33"/>
  <c r="S1868" i="33"/>
  <c r="O1868" i="33"/>
  <c r="T1867" i="33"/>
  <c r="S1867" i="33"/>
  <c r="O1867" i="33"/>
  <c r="G1867" i="33"/>
  <c r="T1866" i="33"/>
  <c r="S1866" i="33"/>
  <c r="O1866" i="33"/>
  <c r="G1866" i="33"/>
  <c r="T1865" i="33"/>
  <c r="S1865" i="33"/>
  <c r="O1865" i="33"/>
  <c r="G1865" i="33"/>
  <c r="T1864" i="33"/>
  <c r="S1864" i="33"/>
  <c r="O1864" i="33"/>
  <c r="G1864" i="33"/>
  <c r="T1863" i="33"/>
  <c r="S1863" i="33"/>
  <c r="O1863" i="33"/>
  <c r="G1863" i="33"/>
  <c r="T1862" i="33"/>
  <c r="S1862" i="33"/>
  <c r="O1862" i="33"/>
  <c r="G1862" i="33"/>
  <c r="T1861" i="33"/>
  <c r="S1861" i="33"/>
  <c r="O1861" i="33"/>
  <c r="G1861" i="33"/>
  <c r="T1860" i="33"/>
  <c r="S1860" i="33"/>
  <c r="O1860" i="33"/>
  <c r="G1860" i="33"/>
  <c r="T1859" i="33"/>
  <c r="S1859" i="33"/>
  <c r="O1859" i="33"/>
  <c r="G1859" i="33"/>
  <c r="T1858" i="33"/>
  <c r="S1858" i="33"/>
  <c r="O1858" i="33"/>
  <c r="G1858" i="33"/>
  <c r="T1857" i="33"/>
  <c r="S1857" i="33"/>
  <c r="O1857" i="33"/>
  <c r="G1857" i="33"/>
  <c r="T1856" i="33"/>
  <c r="S1856" i="33"/>
  <c r="O1856" i="33"/>
  <c r="G1856" i="33"/>
  <c r="T1855" i="33"/>
  <c r="S1855" i="33"/>
  <c r="O1855" i="33"/>
  <c r="G1855" i="33"/>
  <c r="T1854" i="33"/>
  <c r="S1854" i="33"/>
  <c r="O1854" i="33"/>
  <c r="G1854" i="33"/>
  <c r="T1853" i="33"/>
  <c r="S1853" i="33"/>
  <c r="O1853" i="33"/>
  <c r="G1853" i="33"/>
  <c r="T1852" i="33"/>
  <c r="S1852" i="33"/>
  <c r="O1852" i="33"/>
  <c r="G1852" i="33"/>
  <c r="T1851" i="33"/>
  <c r="O1851" i="33"/>
  <c r="G1851" i="33"/>
  <c r="T1850" i="33"/>
  <c r="S1850" i="33"/>
  <c r="O1850" i="33"/>
  <c r="G1850" i="33"/>
  <c r="T1849" i="33"/>
  <c r="S1849" i="33"/>
  <c r="O1849" i="33"/>
  <c r="G1849" i="33"/>
  <c r="T1848" i="33"/>
  <c r="S1848" i="33"/>
  <c r="O1848" i="33"/>
  <c r="G1848" i="33"/>
  <c r="T1847" i="33"/>
  <c r="S1847" i="33"/>
  <c r="O1847" i="33"/>
  <c r="G1847" i="33"/>
  <c r="T1846" i="33"/>
  <c r="S1846" i="33"/>
  <c r="O1846" i="33"/>
  <c r="G1846" i="33"/>
  <c r="T1845" i="33"/>
  <c r="S1845" i="33"/>
  <c r="O1845" i="33"/>
  <c r="G1845" i="33"/>
  <c r="T1844" i="33"/>
  <c r="S1844" i="33"/>
  <c r="O1844" i="33"/>
  <c r="G1844" i="33"/>
  <c r="T1843" i="33"/>
  <c r="S1843" i="33"/>
  <c r="O1843" i="33"/>
  <c r="G1843" i="33"/>
  <c r="T1842" i="33"/>
  <c r="S1842" i="33"/>
  <c r="O1842" i="33"/>
  <c r="G1842" i="33"/>
  <c r="T1841" i="33"/>
  <c r="S1841" i="33"/>
  <c r="O1841" i="33"/>
  <c r="G1841" i="33"/>
  <c r="T1840" i="33"/>
  <c r="S1840" i="33"/>
  <c r="O1840" i="33"/>
  <c r="G1840" i="33"/>
  <c r="T1839" i="33"/>
  <c r="S1839" i="33"/>
  <c r="O1839" i="33"/>
  <c r="G1839" i="33"/>
  <c r="T1838" i="33"/>
  <c r="S1838" i="33"/>
  <c r="O1838" i="33"/>
  <c r="G1838" i="33"/>
  <c r="T1837" i="33"/>
  <c r="S1837" i="33"/>
  <c r="O1837" i="33"/>
  <c r="G1837" i="33"/>
  <c r="T1836" i="33"/>
  <c r="S1836" i="33"/>
  <c r="O1836" i="33"/>
  <c r="G1836" i="33"/>
  <c r="T1835" i="33"/>
  <c r="S1835" i="33"/>
  <c r="O1835" i="33"/>
  <c r="G1835" i="33"/>
  <c r="T1834" i="33"/>
  <c r="S1834" i="33"/>
  <c r="O1834" i="33"/>
  <c r="G1834" i="33"/>
  <c r="T1833" i="33"/>
  <c r="S1833" i="33"/>
  <c r="O1833" i="33"/>
  <c r="T1832" i="33"/>
  <c r="S1832" i="33"/>
  <c r="O1832" i="33"/>
  <c r="G1832" i="33"/>
  <c r="T1831" i="33"/>
  <c r="S1831" i="33"/>
  <c r="O1831" i="33"/>
  <c r="G1831" i="33"/>
  <c r="T1830" i="33"/>
  <c r="S1830" i="33"/>
  <c r="O1830" i="33"/>
  <c r="G1830" i="33"/>
  <c r="T1829" i="33"/>
  <c r="S1829" i="33"/>
  <c r="O1829" i="33"/>
  <c r="G1829" i="33"/>
  <c r="T1828" i="33"/>
  <c r="S1828" i="33"/>
  <c r="O1828" i="33"/>
  <c r="G1828" i="33"/>
  <c r="T1827" i="33"/>
  <c r="O1827" i="33"/>
  <c r="G1827" i="33"/>
  <c r="T1826" i="33"/>
  <c r="S1826" i="33"/>
  <c r="O1826" i="33"/>
  <c r="G1826" i="33"/>
  <c r="T1825" i="33"/>
  <c r="S1825" i="33"/>
  <c r="O1825" i="33"/>
  <c r="G1825" i="33"/>
  <c r="T1824" i="33"/>
  <c r="O1824" i="33"/>
  <c r="G1824" i="33"/>
  <c r="T1823" i="33"/>
  <c r="S1823" i="33"/>
  <c r="O1823" i="33"/>
  <c r="T1822" i="33"/>
  <c r="S1822" i="33"/>
  <c r="O1822" i="33"/>
  <c r="G1822" i="33"/>
  <c r="T1821" i="33"/>
  <c r="S1821" i="33"/>
  <c r="O1821" i="33"/>
  <c r="G1821" i="33"/>
  <c r="T1820" i="33"/>
  <c r="S1820" i="33"/>
  <c r="O1820" i="33"/>
  <c r="G1820" i="33"/>
  <c r="T1819" i="33"/>
  <c r="S1819" i="33"/>
  <c r="O1819" i="33"/>
  <c r="G1819" i="33"/>
  <c r="T1818" i="33"/>
  <c r="S1818" i="33"/>
  <c r="O1818" i="33"/>
  <c r="G1818" i="33"/>
  <c r="T1817" i="33"/>
  <c r="S1817" i="33"/>
  <c r="O1817" i="33"/>
  <c r="G1817" i="33"/>
  <c r="T1816" i="33"/>
  <c r="S1816" i="33"/>
  <c r="O1816" i="33"/>
  <c r="G1816" i="33"/>
  <c r="T1815" i="33"/>
  <c r="O1815" i="33"/>
  <c r="G1815" i="33"/>
  <c r="T1814" i="33"/>
  <c r="S1814" i="33"/>
  <c r="O1814" i="33"/>
  <c r="G1814" i="33"/>
  <c r="T1813" i="33"/>
  <c r="S1813" i="33"/>
  <c r="O1813" i="33"/>
  <c r="G1813" i="33"/>
  <c r="T1812" i="33"/>
  <c r="S1812" i="33"/>
  <c r="O1812" i="33"/>
  <c r="G1812" i="33"/>
  <c r="T1811" i="33"/>
  <c r="S1811" i="33"/>
  <c r="O1811" i="33"/>
  <c r="G1811" i="33"/>
  <c r="T1810" i="33"/>
  <c r="S1810" i="33"/>
  <c r="O1810" i="33"/>
  <c r="G1810" i="33"/>
  <c r="T1809" i="33"/>
  <c r="S1809" i="33"/>
  <c r="O1809" i="33"/>
  <c r="G1809" i="33"/>
  <c r="T1808" i="33"/>
  <c r="S1808" i="33"/>
  <c r="O1808" i="33"/>
  <c r="G1808" i="33"/>
  <c r="T1807" i="33"/>
  <c r="S1807" i="33"/>
  <c r="O1807" i="33"/>
  <c r="G1807" i="33"/>
  <c r="T1806" i="33"/>
  <c r="S1806" i="33"/>
  <c r="O1806" i="33"/>
  <c r="G1806" i="33"/>
  <c r="T1805" i="33"/>
  <c r="S1805" i="33"/>
  <c r="O1805" i="33"/>
  <c r="G1805" i="33"/>
  <c r="T1804" i="33"/>
  <c r="S1804" i="33"/>
  <c r="O1804" i="33"/>
  <c r="G1804" i="33"/>
  <c r="T1803" i="33"/>
  <c r="S1803" i="33"/>
  <c r="O1803" i="33"/>
  <c r="G1803" i="33"/>
  <c r="T1802" i="33"/>
  <c r="S1802" i="33"/>
  <c r="O1802" i="33"/>
  <c r="G1802" i="33"/>
  <c r="T1801" i="33"/>
  <c r="S1801" i="33"/>
  <c r="O1801" i="33"/>
  <c r="G1801" i="33"/>
  <c r="T1800" i="33"/>
  <c r="S1800" i="33"/>
  <c r="O1800" i="33"/>
  <c r="G1800" i="33"/>
  <c r="T1799" i="33"/>
  <c r="S1799" i="33"/>
  <c r="O1799" i="33"/>
  <c r="G1799" i="33"/>
  <c r="T1798" i="33"/>
  <c r="O1798" i="33"/>
  <c r="G1798" i="33"/>
  <c r="T1797" i="33"/>
  <c r="O1797" i="33"/>
  <c r="G1797" i="33"/>
  <c r="T1796" i="33"/>
  <c r="O1796" i="33"/>
  <c r="G1796" i="33"/>
  <c r="T1795" i="33"/>
  <c r="O1795" i="33"/>
  <c r="G1795" i="33"/>
  <c r="T1794" i="33"/>
  <c r="S1794" i="33"/>
  <c r="O1794" i="33"/>
  <c r="G1794" i="33"/>
  <c r="T1793" i="33"/>
  <c r="S1793" i="33"/>
  <c r="O1793" i="33"/>
  <c r="G1793" i="33"/>
  <c r="T1792" i="33"/>
  <c r="S1792" i="33"/>
  <c r="O1792" i="33"/>
  <c r="G1792" i="33"/>
  <c r="T1791" i="33"/>
  <c r="O1791" i="33"/>
  <c r="G1791" i="33"/>
  <c r="T1790" i="33"/>
  <c r="S1790" i="33"/>
  <c r="O1790" i="33"/>
  <c r="G1790" i="33"/>
  <c r="T1789" i="33"/>
  <c r="S1789" i="33"/>
  <c r="O1789" i="33"/>
  <c r="G1789" i="33"/>
  <c r="T1788" i="33"/>
  <c r="S1788" i="33"/>
  <c r="O1788" i="33"/>
  <c r="G1788" i="33"/>
  <c r="T1787" i="33"/>
  <c r="S1787" i="33"/>
  <c r="O1787" i="33"/>
  <c r="G1787" i="33"/>
  <c r="T1786" i="33"/>
  <c r="S1786" i="33"/>
  <c r="O1786" i="33"/>
  <c r="G1786" i="33"/>
  <c r="T1785" i="33"/>
  <c r="S1785" i="33"/>
  <c r="O1785" i="33"/>
  <c r="G1785" i="33"/>
  <c r="T1784" i="33"/>
  <c r="S1784" i="33"/>
  <c r="O1784" i="33"/>
  <c r="G1784" i="33"/>
  <c r="T1783" i="33"/>
  <c r="S1783" i="33"/>
  <c r="O1783" i="33"/>
  <c r="G1783" i="33"/>
  <c r="T1782" i="33"/>
  <c r="S1782" i="33"/>
  <c r="O1782" i="33"/>
  <c r="G1782" i="33"/>
  <c r="T1781" i="33"/>
  <c r="S1781" i="33"/>
  <c r="O1781" i="33"/>
  <c r="G1781" i="33"/>
  <c r="T1780" i="33"/>
  <c r="S1780" i="33"/>
  <c r="O1780" i="33"/>
  <c r="G1780" i="33"/>
  <c r="T1779" i="33"/>
  <c r="S1779" i="33"/>
  <c r="O1779" i="33"/>
  <c r="G1779" i="33"/>
  <c r="T1778" i="33"/>
  <c r="S1778" i="33"/>
  <c r="O1778" i="33"/>
  <c r="G1778" i="33"/>
  <c r="T1777" i="33"/>
  <c r="S1777" i="33"/>
  <c r="O1777" i="33"/>
  <c r="G1777" i="33"/>
  <c r="T1776" i="33"/>
  <c r="S1776" i="33"/>
  <c r="O1776" i="33"/>
  <c r="G1776" i="33"/>
  <c r="T1775" i="33"/>
  <c r="S1775" i="33"/>
  <c r="O1775" i="33"/>
  <c r="G1775" i="33"/>
  <c r="T1774" i="33"/>
  <c r="S1774" i="33"/>
  <c r="O1774" i="33"/>
  <c r="G1774" i="33"/>
  <c r="T1773" i="33"/>
  <c r="S1773" i="33"/>
  <c r="O1773" i="33"/>
  <c r="G1773" i="33"/>
  <c r="T1772" i="33"/>
  <c r="S1772" i="33"/>
  <c r="O1772" i="33"/>
  <c r="G1772" i="33"/>
  <c r="T1771" i="33"/>
  <c r="S1771" i="33"/>
  <c r="O1771" i="33"/>
  <c r="G1771" i="33"/>
  <c r="T1770" i="33"/>
  <c r="S1770" i="33"/>
  <c r="O1770" i="33"/>
  <c r="G1770" i="33"/>
  <c r="T1769" i="33"/>
  <c r="O1769" i="33"/>
  <c r="G1769" i="33"/>
  <c r="T1768" i="33"/>
  <c r="S1768" i="33"/>
  <c r="O1768" i="33"/>
  <c r="G1768" i="33"/>
  <c r="T1767" i="33"/>
  <c r="S1767" i="33"/>
  <c r="O1767" i="33"/>
  <c r="G1767" i="33"/>
  <c r="T1766" i="33"/>
  <c r="S1766" i="33"/>
  <c r="O1766" i="33"/>
  <c r="G1766" i="33"/>
  <c r="T1765" i="33"/>
  <c r="S1765" i="33"/>
  <c r="O1765" i="33"/>
  <c r="G1765" i="33"/>
  <c r="T1764" i="33"/>
  <c r="S1764" i="33"/>
  <c r="O1764" i="33"/>
  <c r="G1764" i="33"/>
  <c r="T1763" i="33"/>
  <c r="O1763" i="33"/>
  <c r="G1763" i="33"/>
  <c r="T1762" i="33"/>
  <c r="S1762" i="33"/>
  <c r="O1762" i="33"/>
  <c r="G1762" i="33"/>
  <c r="T1761" i="33"/>
  <c r="S1761" i="33"/>
  <c r="O1761" i="33"/>
  <c r="G1761" i="33"/>
  <c r="T1760" i="33"/>
  <c r="S1760" i="33"/>
  <c r="O1760" i="33"/>
  <c r="G1760" i="33"/>
  <c r="T1759" i="33"/>
  <c r="S1759" i="33"/>
  <c r="O1759" i="33"/>
  <c r="G1759" i="33"/>
  <c r="T1758" i="33"/>
  <c r="S1758" i="33"/>
  <c r="O1758" i="33"/>
  <c r="G1758" i="33"/>
  <c r="T1757" i="33"/>
  <c r="S1757" i="33"/>
  <c r="O1757" i="33"/>
  <c r="G1757" i="33"/>
  <c r="T1756" i="33"/>
  <c r="S1756" i="33"/>
  <c r="O1756" i="33"/>
  <c r="G1756" i="33"/>
  <c r="T1755" i="33"/>
  <c r="S1755" i="33"/>
  <c r="O1755" i="33"/>
  <c r="G1755" i="33"/>
  <c r="T1754" i="33"/>
  <c r="S1754" i="33"/>
  <c r="O1754" i="33"/>
  <c r="G1754" i="33"/>
  <c r="T1753" i="33"/>
  <c r="S1753" i="33"/>
  <c r="O1753" i="33"/>
  <c r="G1753" i="33"/>
  <c r="T1752" i="33"/>
  <c r="S1752" i="33"/>
  <c r="O1752" i="33"/>
  <c r="G1752" i="33"/>
  <c r="T1751" i="33"/>
  <c r="S1751" i="33"/>
  <c r="O1751" i="33"/>
  <c r="G1751" i="33"/>
  <c r="T1750" i="33"/>
  <c r="S1750" i="33"/>
  <c r="O1750" i="33"/>
  <c r="G1750" i="33"/>
  <c r="T1749" i="33"/>
  <c r="O1749" i="33"/>
  <c r="G1749" i="33"/>
  <c r="T1748" i="33"/>
  <c r="S1748" i="33"/>
  <c r="O1748" i="33"/>
  <c r="G1748" i="33"/>
  <c r="T1747" i="33"/>
  <c r="S1747" i="33"/>
  <c r="O1747" i="33"/>
  <c r="G1747" i="33"/>
  <c r="T1746" i="33"/>
  <c r="S1746" i="33"/>
  <c r="O1746" i="33"/>
  <c r="G1746" i="33"/>
  <c r="T1745" i="33"/>
  <c r="S1745" i="33"/>
  <c r="O1745" i="33"/>
  <c r="G1745" i="33"/>
  <c r="T1744" i="33"/>
  <c r="S1744" i="33"/>
  <c r="O1744" i="33"/>
  <c r="G1744" i="33"/>
  <c r="T1743" i="33"/>
  <c r="S1743" i="33"/>
  <c r="O1743" i="33"/>
  <c r="G1743" i="33"/>
  <c r="T1742" i="33"/>
  <c r="S1742" i="33"/>
  <c r="O1742" i="33"/>
  <c r="G1742" i="33"/>
  <c r="T1741" i="33"/>
  <c r="S1741" i="33"/>
  <c r="O1741" i="33"/>
  <c r="G1741" i="33"/>
  <c r="T1740" i="33"/>
  <c r="S1740" i="33"/>
  <c r="O1740" i="33"/>
  <c r="G1740" i="33"/>
  <c r="T1739" i="33"/>
  <c r="S1739" i="33"/>
  <c r="O1739" i="33"/>
  <c r="G1739" i="33"/>
  <c r="T1738" i="33"/>
  <c r="S1738" i="33"/>
  <c r="O1738" i="33"/>
  <c r="G1738" i="33"/>
  <c r="T1737" i="33"/>
  <c r="O1737" i="33"/>
  <c r="G1737" i="33"/>
  <c r="T1736" i="33"/>
  <c r="S1736" i="33"/>
  <c r="O1736" i="33"/>
  <c r="G1736" i="33"/>
  <c r="T1735" i="33"/>
  <c r="S1735" i="33"/>
  <c r="O1735" i="33"/>
  <c r="G1735" i="33"/>
  <c r="T1734" i="33"/>
  <c r="S1734" i="33"/>
  <c r="O1734" i="33"/>
  <c r="G1734" i="33"/>
  <c r="T1733" i="33"/>
  <c r="O1733" i="33"/>
  <c r="G1733" i="33"/>
  <c r="T1732" i="33"/>
  <c r="O1732" i="33"/>
  <c r="G1732" i="33"/>
  <c r="T1731" i="33"/>
  <c r="S1731" i="33"/>
  <c r="O1731" i="33"/>
  <c r="G1731" i="33"/>
  <c r="T1730" i="33"/>
  <c r="S1730" i="33"/>
  <c r="O1730" i="33"/>
  <c r="G1730" i="33"/>
  <c r="T1729" i="33"/>
  <c r="S1729" i="33"/>
  <c r="O1729" i="33"/>
  <c r="G1729" i="33"/>
  <c r="T1728" i="33"/>
  <c r="S1728" i="33"/>
  <c r="O1728" i="33"/>
  <c r="G1728" i="33"/>
  <c r="T1727" i="33"/>
  <c r="S1727" i="33"/>
  <c r="O1727" i="33"/>
  <c r="G1727" i="33"/>
  <c r="T1726" i="33"/>
  <c r="S1726" i="33"/>
  <c r="O1726" i="33"/>
  <c r="G1726" i="33"/>
  <c r="T1725" i="33"/>
  <c r="S1725" i="33"/>
  <c r="O1725" i="33"/>
  <c r="G1725" i="33"/>
  <c r="T1724" i="33"/>
  <c r="S1724" i="33"/>
  <c r="O1724" i="33"/>
  <c r="G1724" i="33"/>
  <c r="T1723" i="33"/>
  <c r="S1723" i="33"/>
  <c r="O1723" i="33"/>
  <c r="G1723" i="33"/>
  <c r="T1722" i="33"/>
  <c r="S1722" i="33"/>
  <c r="O1722" i="33"/>
  <c r="G1722" i="33"/>
  <c r="T1721" i="33"/>
  <c r="S1721" i="33"/>
  <c r="O1721" i="33"/>
  <c r="G1721" i="33"/>
  <c r="T1720" i="33"/>
  <c r="S1720" i="33"/>
  <c r="O1720" i="33"/>
  <c r="G1720" i="33"/>
  <c r="T1719" i="33"/>
  <c r="S1719" i="33"/>
  <c r="O1719" i="33"/>
  <c r="G1719" i="33"/>
  <c r="T1718" i="33"/>
  <c r="O1718" i="33"/>
  <c r="G1718" i="33"/>
  <c r="T1717" i="33"/>
  <c r="S1717" i="33"/>
  <c r="O1717" i="33"/>
  <c r="G1717" i="33"/>
  <c r="T1716" i="33"/>
  <c r="O1716" i="33"/>
  <c r="G1716" i="33"/>
  <c r="T1715" i="33"/>
  <c r="O1715" i="33"/>
  <c r="G1715" i="33"/>
  <c r="T1714" i="33"/>
  <c r="S1714" i="33"/>
  <c r="O1714" i="33"/>
  <c r="G1714" i="33"/>
  <c r="T1713" i="33"/>
  <c r="S1713" i="33"/>
  <c r="O1713" i="33"/>
  <c r="G1713" i="33"/>
  <c r="T1712" i="33"/>
  <c r="S1712" i="33"/>
  <c r="O1712" i="33"/>
  <c r="G1712" i="33"/>
  <c r="T1711" i="33"/>
  <c r="S1711" i="33"/>
  <c r="O1711" i="33"/>
  <c r="G1711" i="33"/>
  <c r="T1710" i="33"/>
  <c r="S1710" i="33"/>
  <c r="O1710" i="33"/>
  <c r="G1710" i="33"/>
  <c r="T1709" i="33"/>
  <c r="S1709" i="33"/>
  <c r="O1709" i="33"/>
  <c r="G1709" i="33"/>
  <c r="T1708" i="33"/>
  <c r="S1708" i="33"/>
  <c r="O1708" i="33"/>
  <c r="G1708" i="33"/>
  <c r="T1707" i="33"/>
  <c r="S1707" i="33"/>
  <c r="O1707" i="33"/>
  <c r="G1707" i="33"/>
  <c r="T1706" i="33"/>
  <c r="S1706" i="33"/>
  <c r="O1706" i="33"/>
  <c r="G1706" i="33"/>
  <c r="T1705" i="33"/>
  <c r="S1705" i="33"/>
  <c r="O1705" i="33"/>
  <c r="G1705" i="33"/>
  <c r="T1704" i="33"/>
  <c r="S1704" i="33"/>
  <c r="O1704" i="33"/>
  <c r="G1704" i="33"/>
  <c r="T1703" i="33"/>
  <c r="O1703" i="33"/>
  <c r="G1703" i="33"/>
  <c r="T1702" i="33"/>
  <c r="S1702" i="33"/>
  <c r="O1702" i="33"/>
  <c r="G1702" i="33"/>
  <c r="T1701" i="33"/>
  <c r="S1701" i="33"/>
  <c r="O1701" i="33"/>
  <c r="G1701" i="33"/>
  <c r="T1700" i="33"/>
  <c r="O1700" i="33"/>
  <c r="G1700" i="33"/>
  <c r="T1699" i="33"/>
  <c r="O1699" i="33"/>
  <c r="G1699" i="33"/>
  <c r="T1698" i="33"/>
  <c r="S1698" i="33"/>
  <c r="O1698" i="33"/>
  <c r="G1698" i="33"/>
  <c r="T1697" i="33"/>
  <c r="S1697" i="33"/>
  <c r="O1697" i="33"/>
  <c r="G1697" i="33"/>
  <c r="T1696" i="33"/>
  <c r="S1696" i="33"/>
  <c r="O1696" i="33"/>
  <c r="G1696" i="33"/>
  <c r="T1695" i="33"/>
  <c r="S1695" i="33"/>
  <c r="O1695" i="33"/>
  <c r="G1695" i="33"/>
  <c r="T1694" i="33"/>
  <c r="O1694" i="33"/>
  <c r="G1694" i="33"/>
  <c r="T1693" i="33"/>
  <c r="O1693" i="33"/>
  <c r="G1693" i="33"/>
  <c r="T1692" i="33"/>
  <c r="S1692" i="33"/>
  <c r="O1692" i="33"/>
  <c r="G1692" i="33"/>
  <c r="T1691" i="33"/>
  <c r="S1691" i="33"/>
  <c r="O1691" i="33"/>
  <c r="G1691" i="33"/>
  <c r="T1690" i="33"/>
  <c r="S1690" i="33"/>
  <c r="O1690" i="33"/>
  <c r="G1690" i="33"/>
  <c r="T1689" i="33"/>
  <c r="S1689" i="33"/>
  <c r="O1689" i="33"/>
  <c r="G1689" i="33"/>
  <c r="T1688" i="33"/>
  <c r="S1688" i="33"/>
  <c r="O1688" i="33"/>
  <c r="T1687" i="33"/>
  <c r="O1687" i="33"/>
  <c r="G1687" i="33"/>
  <c r="T1686" i="33"/>
  <c r="O1686" i="33"/>
  <c r="G1686" i="33"/>
  <c r="T1685" i="33"/>
  <c r="S1685" i="33"/>
  <c r="O1685" i="33"/>
  <c r="G1685" i="33"/>
  <c r="T1684" i="33"/>
  <c r="O1684" i="33"/>
  <c r="G1684" i="33"/>
  <c r="T1683" i="33"/>
  <c r="S1683" i="33"/>
  <c r="O1683" i="33"/>
  <c r="G1683" i="33"/>
  <c r="T1682" i="33"/>
  <c r="S1682" i="33"/>
  <c r="O1682" i="33"/>
  <c r="T1681" i="33"/>
  <c r="O1681" i="33"/>
  <c r="G1681" i="33"/>
  <c r="T1680" i="33"/>
  <c r="S1680" i="33"/>
  <c r="O1680" i="33"/>
  <c r="G1680" i="33"/>
  <c r="T1679" i="33"/>
  <c r="S1679" i="33"/>
  <c r="O1679" i="33"/>
  <c r="G1679" i="33"/>
  <c r="T1678" i="33"/>
  <c r="S1678" i="33"/>
  <c r="O1678" i="33"/>
  <c r="T1677" i="33"/>
  <c r="S1677" i="33"/>
  <c r="O1677" i="33"/>
  <c r="G1677" i="33"/>
  <c r="T1676" i="33"/>
  <c r="S1676" i="33"/>
  <c r="O1676" i="33"/>
  <c r="G1676" i="33"/>
  <c r="T1675" i="33"/>
  <c r="S1675" i="33"/>
  <c r="O1675" i="33"/>
  <c r="G1675" i="33"/>
  <c r="T1674" i="33"/>
  <c r="S1674" i="33"/>
  <c r="O1674" i="33"/>
  <c r="G1674" i="33"/>
  <c r="T1673" i="33"/>
  <c r="S1673" i="33"/>
  <c r="O1673" i="33"/>
  <c r="G1673" i="33"/>
  <c r="T1672" i="33"/>
  <c r="S1672" i="33"/>
  <c r="O1672" i="33"/>
  <c r="G1672" i="33"/>
  <c r="T1671" i="33"/>
  <c r="S1671" i="33"/>
  <c r="O1671" i="33"/>
  <c r="G1671" i="33"/>
  <c r="T1670" i="33"/>
  <c r="S1670" i="33"/>
  <c r="O1670" i="33"/>
  <c r="G1670" i="33"/>
  <c r="T1669" i="33"/>
  <c r="S1669" i="33"/>
  <c r="O1669" i="33"/>
  <c r="G1669" i="33"/>
  <c r="T1668" i="33"/>
  <c r="S1668" i="33"/>
  <c r="O1668" i="33"/>
  <c r="G1668" i="33"/>
  <c r="T1667" i="33"/>
  <c r="S1667" i="33"/>
  <c r="O1667" i="33"/>
  <c r="G1667" i="33"/>
  <c r="T1666" i="33"/>
  <c r="S1666" i="33"/>
  <c r="O1666" i="33"/>
  <c r="G1666" i="33"/>
  <c r="T1665" i="33"/>
  <c r="S1665" i="33"/>
  <c r="O1665" i="33"/>
  <c r="G1665" i="33"/>
  <c r="T1664" i="33"/>
  <c r="O1664" i="33"/>
  <c r="G1664" i="33"/>
  <c r="T1663" i="33"/>
  <c r="S1663" i="33"/>
  <c r="O1663" i="33"/>
  <c r="G1663" i="33"/>
  <c r="T1662" i="33"/>
  <c r="S1662" i="33"/>
  <c r="O1662" i="33"/>
  <c r="G1662" i="33"/>
  <c r="T1661" i="33"/>
  <c r="S1661" i="33"/>
  <c r="O1661" i="33"/>
  <c r="T1660" i="33"/>
  <c r="S1660" i="33"/>
  <c r="O1660" i="33"/>
  <c r="G1660" i="33"/>
  <c r="T1659" i="33"/>
  <c r="S1659" i="33"/>
  <c r="O1659" i="33"/>
  <c r="G1659" i="33"/>
  <c r="T1658" i="33"/>
  <c r="S1658" i="33"/>
  <c r="O1658" i="33"/>
  <c r="G1658" i="33"/>
  <c r="T1657" i="33"/>
  <c r="S1657" i="33"/>
  <c r="O1657" i="33"/>
  <c r="G1657" i="33"/>
  <c r="T1656" i="33"/>
  <c r="O1656" i="33"/>
  <c r="G1656" i="33"/>
  <c r="T1655" i="33"/>
  <c r="S1655" i="33"/>
  <c r="O1655" i="33"/>
  <c r="G1655" i="33"/>
  <c r="T1654" i="33"/>
  <c r="S1654" i="33"/>
  <c r="O1654" i="33"/>
  <c r="G1654" i="33"/>
  <c r="T1653" i="33"/>
  <c r="S1653" i="33"/>
  <c r="O1653" i="33"/>
  <c r="G1653" i="33"/>
  <c r="T1652" i="33"/>
  <c r="S1652" i="33"/>
  <c r="O1652" i="33"/>
  <c r="G1652" i="33"/>
  <c r="T1651" i="33"/>
  <c r="S1651" i="33"/>
  <c r="O1651" i="33"/>
  <c r="G1651" i="33"/>
  <c r="T1650" i="33"/>
  <c r="O1650" i="33"/>
  <c r="G1650" i="33"/>
  <c r="T1649" i="33"/>
  <c r="S1649" i="33"/>
  <c r="O1649" i="33"/>
  <c r="G1649" i="33"/>
  <c r="T1648" i="33"/>
  <c r="S1648" i="33"/>
  <c r="O1648" i="33"/>
  <c r="G1648" i="33"/>
  <c r="T1647" i="33"/>
  <c r="S1647" i="33"/>
  <c r="O1647" i="33"/>
  <c r="G1647" i="33"/>
  <c r="T1646" i="33"/>
  <c r="S1646" i="33"/>
  <c r="O1646" i="33"/>
  <c r="G1646" i="33"/>
  <c r="T1645" i="33"/>
  <c r="S1645" i="33"/>
  <c r="O1645" i="33"/>
  <c r="G1645" i="33"/>
  <c r="T1644" i="33"/>
  <c r="S1644" i="33"/>
  <c r="O1644" i="33"/>
  <c r="G1644" i="33"/>
  <c r="T1643" i="33"/>
  <c r="S1643" i="33"/>
  <c r="O1643" i="33"/>
  <c r="G1643" i="33"/>
  <c r="T1642" i="33"/>
  <c r="S1642" i="33"/>
  <c r="O1642" i="33"/>
  <c r="G1642" i="33"/>
  <c r="T1641" i="33"/>
  <c r="S1641" i="33"/>
  <c r="O1641" i="33"/>
  <c r="G1641" i="33"/>
  <c r="T1640" i="33"/>
  <c r="S1640" i="33"/>
  <c r="O1640" i="33"/>
  <c r="G1640" i="33"/>
  <c r="T1639" i="33"/>
  <c r="S1639" i="33"/>
  <c r="O1639" i="33"/>
  <c r="G1639" i="33"/>
  <c r="T1638" i="33"/>
  <c r="S1638" i="33"/>
  <c r="O1638" i="33"/>
  <c r="T1637" i="33"/>
  <c r="O1637" i="33"/>
  <c r="T1636" i="33"/>
  <c r="S1636" i="33"/>
  <c r="O1636" i="33"/>
  <c r="T1635" i="33"/>
  <c r="S1635" i="33"/>
  <c r="O1635" i="33"/>
  <c r="T1634" i="33"/>
  <c r="S1634" i="33"/>
  <c r="O1634" i="33"/>
  <c r="T1633" i="33"/>
  <c r="S1633" i="33"/>
  <c r="O1633" i="33"/>
  <c r="T1632" i="33"/>
  <c r="S1632" i="33"/>
  <c r="O1632" i="33"/>
  <c r="T1631" i="33"/>
  <c r="S1631" i="33"/>
  <c r="O1631" i="33"/>
  <c r="T1630" i="33"/>
  <c r="O1630" i="33"/>
  <c r="T1629" i="33"/>
  <c r="S1629" i="33"/>
  <c r="O1629" i="33"/>
  <c r="T1628" i="33"/>
  <c r="O1628" i="33"/>
  <c r="T1627" i="33"/>
  <c r="S1627" i="33"/>
  <c r="O1627" i="33"/>
  <c r="T1626" i="33"/>
  <c r="S1626" i="33"/>
  <c r="O1626" i="33"/>
  <c r="T1625" i="33"/>
  <c r="S1625" i="33"/>
  <c r="O1625" i="33"/>
  <c r="T1624" i="33"/>
  <c r="O1624" i="33"/>
  <c r="T1623" i="33"/>
  <c r="S1623" i="33"/>
  <c r="O1623" i="33"/>
  <c r="T1622" i="33"/>
  <c r="S1622" i="33"/>
  <c r="O1622" i="33"/>
  <c r="T1621" i="33"/>
  <c r="S1621" i="33"/>
  <c r="O1621" i="33"/>
  <c r="T1620" i="33"/>
  <c r="S1620" i="33"/>
  <c r="O1620" i="33"/>
  <c r="T1619" i="33"/>
  <c r="O1619" i="33"/>
  <c r="G1619" i="33"/>
  <c r="T1618" i="33"/>
  <c r="S1618" i="33"/>
  <c r="O1618" i="33"/>
  <c r="T1617" i="33"/>
  <c r="S1617" i="33"/>
  <c r="O1617" i="33"/>
  <c r="T1616" i="33"/>
  <c r="S1616" i="33"/>
  <c r="O1616" i="33"/>
  <c r="T1615" i="33"/>
  <c r="O1615" i="33"/>
  <c r="T1614" i="33"/>
  <c r="S1614" i="33"/>
  <c r="O1614" i="33"/>
  <c r="T1613" i="33"/>
  <c r="S1613" i="33"/>
  <c r="O1613" i="33"/>
  <c r="T1612" i="33"/>
  <c r="S1612" i="33"/>
  <c r="O1612" i="33"/>
  <c r="T1611" i="33"/>
  <c r="S1611" i="33"/>
  <c r="O1611" i="33"/>
  <c r="T1610" i="33"/>
  <c r="S1610" i="33"/>
  <c r="O1610" i="33"/>
  <c r="T1609" i="33"/>
  <c r="S1609" i="33"/>
  <c r="O1609" i="33"/>
  <c r="T1608" i="33"/>
  <c r="S1608" i="33"/>
  <c r="O1608" i="33"/>
  <c r="T1607" i="33"/>
  <c r="S1607" i="33"/>
  <c r="O1607" i="33"/>
  <c r="T1606" i="33"/>
  <c r="S1606" i="33"/>
  <c r="O1606" i="33"/>
  <c r="T1605" i="33"/>
  <c r="S1605" i="33"/>
  <c r="O1605" i="33"/>
  <c r="T1604" i="33"/>
  <c r="S1604" i="33"/>
  <c r="O1604" i="33"/>
  <c r="T1603" i="33"/>
  <c r="S1603" i="33"/>
  <c r="O1603" i="33"/>
  <c r="T1602" i="33"/>
  <c r="S1602" i="33"/>
  <c r="O1602" i="33"/>
  <c r="T1601" i="33"/>
  <c r="S1601" i="33"/>
  <c r="O1601" i="33"/>
  <c r="T1600" i="33"/>
  <c r="O1600" i="33"/>
  <c r="T1599" i="33"/>
  <c r="S1599" i="33"/>
  <c r="O1599" i="33"/>
  <c r="T1598" i="33"/>
  <c r="S1598" i="33"/>
  <c r="O1598" i="33"/>
  <c r="T1597" i="33"/>
  <c r="S1597" i="33"/>
  <c r="O1597" i="33"/>
  <c r="T1596" i="33"/>
  <c r="S1596" i="33"/>
  <c r="O1596" i="33"/>
  <c r="T1595" i="33"/>
  <c r="S1595" i="33"/>
  <c r="O1595" i="33"/>
  <c r="T1594" i="33"/>
  <c r="S1594" i="33"/>
  <c r="O1594" i="33"/>
  <c r="T1593" i="33"/>
  <c r="S1593" i="33"/>
  <c r="O1593" i="33"/>
  <c r="T1592" i="33"/>
  <c r="S1592" i="33"/>
  <c r="O1592" i="33"/>
  <c r="T1591" i="33"/>
  <c r="S1591" i="33"/>
  <c r="O1591" i="33"/>
  <c r="T1590" i="33"/>
  <c r="S1590" i="33"/>
  <c r="O1590" i="33"/>
  <c r="T1589" i="33"/>
  <c r="S1589" i="33"/>
  <c r="O1589" i="33"/>
  <c r="T1588" i="33"/>
  <c r="S1588" i="33"/>
  <c r="O1588" i="33"/>
  <c r="T1587" i="33"/>
  <c r="S1587" i="33"/>
  <c r="O1587" i="33"/>
  <c r="T1586" i="33"/>
  <c r="S1586" i="33"/>
  <c r="O1586" i="33"/>
  <c r="T1585" i="33"/>
  <c r="S1585" i="33"/>
  <c r="O1585" i="33"/>
  <c r="T1584" i="33"/>
  <c r="S1584" i="33"/>
  <c r="O1584" i="33"/>
  <c r="T1583" i="33"/>
  <c r="S1583" i="33"/>
  <c r="O1583" i="33"/>
  <c r="T1582" i="33"/>
  <c r="S1582" i="33"/>
  <c r="O1582" i="33"/>
  <c r="T1581" i="33"/>
  <c r="S1581" i="33"/>
  <c r="O1581" i="33"/>
  <c r="T1580" i="33"/>
  <c r="S1580" i="33"/>
  <c r="O1580" i="33"/>
  <c r="T1579" i="33"/>
  <c r="S1579" i="33"/>
  <c r="O1579" i="33"/>
  <c r="T1578" i="33"/>
  <c r="S1578" i="33"/>
  <c r="O1578" i="33"/>
  <c r="T1577" i="33"/>
  <c r="S1577" i="33"/>
  <c r="O1577" i="33"/>
  <c r="T1576" i="33"/>
  <c r="S1576" i="33"/>
  <c r="O1576" i="33"/>
  <c r="T1575" i="33"/>
  <c r="S1575" i="33"/>
  <c r="O1575" i="33"/>
  <c r="T1574" i="33"/>
  <c r="S1574" i="33"/>
  <c r="O1574" i="33"/>
  <c r="T1573" i="33"/>
  <c r="S1573" i="33"/>
  <c r="O1573" i="33"/>
  <c r="T1572" i="33"/>
  <c r="S1572" i="33"/>
  <c r="O1572" i="33"/>
  <c r="T1571" i="33"/>
  <c r="S1571" i="33"/>
  <c r="O1571" i="33"/>
  <c r="T1570" i="33"/>
  <c r="S1570" i="33"/>
  <c r="O1570" i="33"/>
  <c r="T1569" i="33"/>
  <c r="S1569" i="33"/>
  <c r="O1569" i="33"/>
  <c r="T1568" i="33"/>
  <c r="S1568" i="33"/>
  <c r="O1568" i="33"/>
  <c r="T1567" i="33"/>
  <c r="S1567" i="33"/>
  <c r="O1567" i="33"/>
  <c r="T1566" i="33"/>
  <c r="S1566" i="33"/>
  <c r="O1566" i="33"/>
  <c r="T1565" i="33"/>
  <c r="S1565" i="33"/>
  <c r="O1565" i="33"/>
  <c r="T1564" i="33"/>
  <c r="S1564" i="33"/>
  <c r="O1564" i="33"/>
  <c r="T1563" i="33"/>
  <c r="S1563" i="33"/>
  <c r="O1563" i="33"/>
  <c r="T1562" i="33"/>
  <c r="S1562" i="33"/>
  <c r="O1562" i="33"/>
  <c r="T1561" i="33"/>
  <c r="S1561" i="33"/>
  <c r="O1561" i="33"/>
  <c r="T1560" i="33"/>
  <c r="S1560" i="33"/>
  <c r="O1560" i="33"/>
  <c r="T1559" i="33"/>
  <c r="S1559" i="33"/>
  <c r="O1559" i="33"/>
  <c r="T1558" i="33"/>
  <c r="S1558" i="33"/>
  <c r="O1558" i="33"/>
  <c r="T1557" i="33"/>
  <c r="S1557" i="33"/>
  <c r="O1557" i="33"/>
  <c r="T1556" i="33"/>
  <c r="O1556" i="33"/>
  <c r="T1555" i="33"/>
  <c r="S1555" i="33"/>
  <c r="O1555" i="33"/>
  <c r="T1554" i="33"/>
  <c r="S1554" i="33"/>
  <c r="O1554" i="33"/>
  <c r="T1553" i="33"/>
  <c r="S1553" i="33"/>
  <c r="O1553" i="33"/>
  <c r="T1552" i="33"/>
  <c r="S1552" i="33"/>
  <c r="O1552" i="33"/>
  <c r="T1551" i="33"/>
  <c r="S1551" i="33"/>
  <c r="O1551" i="33"/>
  <c r="T1550" i="33"/>
  <c r="O1550" i="33"/>
  <c r="T1549" i="33"/>
  <c r="S1549" i="33"/>
  <c r="O1549" i="33"/>
  <c r="T1548" i="33"/>
  <c r="S1548" i="33"/>
  <c r="O1548" i="33"/>
  <c r="T1547" i="33"/>
  <c r="S1547" i="33"/>
  <c r="O1547" i="33"/>
  <c r="T1546" i="33"/>
  <c r="S1546" i="33"/>
  <c r="O1546" i="33"/>
  <c r="T1545" i="33"/>
  <c r="S1545" i="33"/>
  <c r="O1545" i="33"/>
  <c r="T1544" i="33"/>
  <c r="O1544" i="33"/>
  <c r="T1543" i="33"/>
  <c r="S1543" i="33"/>
  <c r="O1543" i="33"/>
  <c r="T1542" i="33"/>
  <c r="S1542" i="33"/>
  <c r="O1542" i="33"/>
  <c r="T1541" i="33"/>
  <c r="S1541" i="33"/>
  <c r="O1541" i="33"/>
  <c r="T1540" i="33"/>
  <c r="S1540" i="33"/>
  <c r="O1540" i="33"/>
  <c r="T1539" i="33"/>
  <c r="S1539" i="33"/>
  <c r="O1539" i="33"/>
  <c r="T1538" i="33"/>
  <c r="S1538" i="33"/>
  <c r="O1538" i="33"/>
  <c r="T1537" i="33"/>
  <c r="S1537" i="33"/>
  <c r="O1537" i="33"/>
  <c r="T1536" i="33"/>
  <c r="S1536" i="33"/>
  <c r="O1536" i="33"/>
  <c r="T1535" i="33"/>
  <c r="S1535" i="33"/>
  <c r="O1535" i="33"/>
  <c r="T1534" i="33"/>
  <c r="S1534" i="33"/>
  <c r="O1534" i="33"/>
  <c r="T1533" i="33"/>
  <c r="S1533" i="33"/>
  <c r="O1533" i="33"/>
  <c r="T1532" i="33"/>
  <c r="S1532" i="33"/>
  <c r="O1532" i="33"/>
  <c r="T1531" i="33"/>
  <c r="S1531" i="33"/>
  <c r="O1531" i="33"/>
  <c r="T1530" i="33"/>
  <c r="O1530" i="33"/>
  <c r="T1529" i="33"/>
  <c r="S1529" i="33"/>
  <c r="O1529" i="33"/>
  <c r="T1528" i="33"/>
  <c r="S1528" i="33"/>
  <c r="O1528" i="33"/>
  <c r="T1527" i="33"/>
  <c r="S1527" i="33"/>
  <c r="O1527" i="33"/>
  <c r="T1526" i="33"/>
  <c r="O1526" i="33"/>
  <c r="T1525" i="33"/>
  <c r="S1525" i="33"/>
  <c r="O1525" i="33"/>
  <c r="T1524" i="33"/>
  <c r="S1524" i="33"/>
  <c r="O1524" i="33"/>
  <c r="T1523" i="33"/>
  <c r="S1523" i="33"/>
  <c r="O1523" i="33"/>
  <c r="T1522" i="33"/>
  <c r="S1522" i="33"/>
  <c r="O1522" i="33"/>
  <c r="T1521" i="33"/>
  <c r="S1521" i="33"/>
  <c r="O1521" i="33"/>
  <c r="T1520" i="33"/>
  <c r="S1520" i="33"/>
  <c r="O1520" i="33"/>
  <c r="T1519" i="33"/>
  <c r="S1519" i="33"/>
  <c r="O1519" i="33"/>
  <c r="T1518" i="33"/>
  <c r="S1518" i="33"/>
  <c r="O1518" i="33"/>
  <c r="T1517" i="33"/>
  <c r="S1517" i="33"/>
  <c r="O1517" i="33"/>
  <c r="T1516" i="33"/>
  <c r="S1516" i="33"/>
  <c r="O1516" i="33"/>
  <c r="T1515" i="33"/>
  <c r="S1515" i="33"/>
  <c r="O1515" i="33"/>
  <c r="T1514" i="33"/>
  <c r="S1514" i="33"/>
  <c r="O1514" i="33"/>
  <c r="T1513" i="33"/>
  <c r="S1513" i="33"/>
  <c r="O1513" i="33"/>
  <c r="T1512" i="33"/>
  <c r="O1512" i="33"/>
  <c r="T1511" i="33"/>
  <c r="O1511" i="33"/>
  <c r="T1510" i="33"/>
  <c r="S1510" i="33"/>
  <c r="O1510" i="33"/>
  <c r="T1509" i="33"/>
  <c r="S1509" i="33"/>
  <c r="O1509" i="33"/>
  <c r="T1508" i="33"/>
  <c r="S1508" i="33"/>
  <c r="O1508" i="33"/>
  <c r="T1507" i="33"/>
  <c r="O1507" i="33"/>
  <c r="T1506" i="33"/>
  <c r="S1506" i="33"/>
  <c r="O1506" i="33"/>
  <c r="T1505" i="33"/>
  <c r="S1505" i="33"/>
  <c r="O1505" i="33"/>
  <c r="T1504" i="33"/>
  <c r="S1504" i="33"/>
  <c r="O1504" i="33"/>
  <c r="T1503" i="33"/>
  <c r="S1503" i="33"/>
  <c r="O1503" i="33"/>
  <c r="T1502" i="33"/>
  <c r="S1502" i="33"/>
  <c r="O1502" i="33"/>
  <c r="T1501" i="33"/>
  <c r="S1501" i="33"/>
  <c r="O1501" i="33"/>
  <c r="T1500" i="33"/>
  <c r="S1500" i="33"/>
  <c r="O1500" i="33"/>
  <c r="T1499" i="33"/>
  <c r="S1499" i="33"/>
  <c r="O1499" i="33"/>
  <c r="T1498" i="33"/>
  <c r="S1498" i="33"/>
  <c r="O1498" i="33"/>
  <c r="T1497" i="33"/>
  <c r="O1497" i="33"/>
  <c r="T1496" i="33"/>
  <c r="S1496" i="33"/>
  <c r="O1496" i="33"/>
  <c r="T1495" i="33"/>
  <c r="S1495" i="33"/>
  <c r="O1495" i="33"/>
  <c r="T1494" i="33"/>
  <c r="S1494" i="33"/>
  <c r="O1494" i="33"/>
  <c r="T1493" i="33"/>
  <c r="S1493" i="33"/>
  <c r="O1493" i="33"/>
  <c r="T1492" i="33"/>
  <c r="S1492" i="33"/>
  <c r="O1492" i="33"/>
  <c r="T1491" i="33"/>
  <c r="S1491" i="33"/>
  <c r="O1491" i="33"/>
  <c r="T1490" i="33"/>
  <c r="S1490" i="33"/>
  <c r="O1490" i="33"/>
  <c r="T1489" i="33"/>
  <c r="S1489" i="33"/>
  <c r="O1489" i="33"/>
  <c r="T1488" i="33"/>
  <c r="S1488" i="33"/>
  <c r="O1488" i="33"/>
  <c r="T1487" i="33"/>
  <c r="S1487" i="33"/>
  <c r="O1487" i="33"/>
  <c r="T1486" i="33"/>
  <c r="O1486" i="33"/>
  <c r="T1485" i="33"/>
  <c r="S1485" i="33"/>
  <c r="O1485" i="33"/>
  <c r="T1484" i="33"/>
  <c r="S1484" i="33"/>
  <c r="O1484" i="33"/>
  <c r="T1483" i="33"/>
  <c r="S1483" i="33"/>
  <c r="O1483" i="33"/>
  <c r="T1482" i="33"/>
  <c r="S1482" i="33"/>
  <c r="O1482" i="33"/>
  <c r="T1481" i="33"/>
  <c r="S1481" i="33"/>
  <c r="O1481" i="33"/>
  <c r="T1480" i="33"/>
  <c r="S1480" i="33"/>
  <c r="O1480" i="33"/>
  <c r="T1479" i="33"/>
  <c r="S1479" i="33"/>
  <c r="O1479" i="33"/>
  <c r="T1478" i="33"/>
  <c r="S1478" i="33"/>
  <c r="O1478" i="33"/>
  <c r="T1477" i="33"/>
  <c r="S1477" i="33"/>
  <c r="O1477" i="33"/>
  <c r="T1476" i="33"/>
  <c r="S1476" i="33"/>
  <c r="O1476" i="33"/>
  <c r="T1475" i="33"/>
  <c r="S1475" i="33"/>
  <c r="O1475" i="33"/>
  <c r="T1474" i="33"/>
  <c r="S1474" i="33"/>
  <c r="O1474" i="33"/>
  <c r="T1473" i="33"/>
  <c r="O1473" i="33"/>
  <c r="T1472" i="33"/>
  <c r="S1472" i="33"/>
  <c r="O1472" i="33"/>
  <c r="T1471" i="33"/>
  <c r="S1471" i="33"/>
  <c r="O1471" i="33"/>
  <c r="T1470" i="33"/>
  <c r="S1470" i="33"/>
  <c r="O1470" i="33"/>
  <c r="T1469" i="33"/>
  <c r="S1469" i="33"/>
  <c r="O1469" i="33"/>
  <c r="T1468" i="33"/>
  <c r="S1468" i="33"/>
  <c r="O1468" i="33"/>
  <c r="T1467" i="33"/>
  <c r="O1467" i="33"/>
  <c r="T1466" i="33"/>
  <c r="S1466" i="33"/>
  <c r="O1466" i="33"/>
  <c r="T1465" i="33"/>
  <c r="S1465" i="33"/>
  <c r="O1465" i="33"/>
  <c r="T1464" i="33"/>
  <c r="S1464" i="33"/>
  <c r="O1464" i="33"/>
  <c r="T1463" i="33"/>
  <c r="S1463" i="33"/>
  <c r="O1463" i="33"/>
  <c r="T1462" i="33"/>
  <c r="S1462" i="33"/>
  <c r="O1462" i="33"/>
  <c r="T1461" i="33"/>
  <c r="S1461" i="33"/>
  <c r="O1461" i="33"/>
  <c r="T1460" i="33"/>
  <c r="O1460" i="33"/>
  <c r="T1459" i="33"/>
  <c r="S1459" i="33"/>
  <c r="O1459" i="33"/>
  <c r="T1458" i="33"/>
  <c r="S1458" i="33"/>
  <c r="O1458" i="33"/>
  <c r="T1457" i="33"/>
  <c r="S1457" i="33"/>
  <c r="O1457" i="33"/>
  <c r="T1456" i="33"/>
  <c r="O1456" i="33"/>
  <c r="T1455" i="33"/>
  <c r="S1455" i="33"/>
  <c r="O1455" i="33"/>
  <c r="T1454" i="33"/>
  <c r="S1454" i="33"/>
  <c r="O1454" i="33"/>
  <c r="T1453" i="33"/>
  <c r="S1453" i="33"/>
  <c r="O1453" i="33"/>
  <c r="T1452" i="33"/>
  <c r="S1452" i="33"/>
  <c r="O1452" i="33"/>
  <c r="T1451" i="33"/>
  <c r="S1451" i="33"/>
  <c r="O1451" i="33"/>
  <c r="T1450" i="33"/>
  <c r="S1450" i="33"/>
  <c r="O1450" i="33"/>
  <c r="T1449" i="33"/>
  <c r="S1449" i="33"/>
  <c r="O1449" i="33"/>
  <c r="T1448" i="33"/>
  <c r="S1448" i="33"/>
  <c r="O1448" i="33"/>
  <c r="T1447" i="33"/>
  <c r="S1447" i="33"/>
  <c r="O1447" i="33"/>
  <c r="T1446" i="33"/>
  <c r="S1446" i="33"/>
  <c r="O1446" i="33"/>
  <c r="T1445" i="33"/>
  <c r="S1445" i="33"/>
  <c r="O1445" i="33"/>
  <c r="T1444" i="33"/>
  <c r="O1444" i="33"/>
  <c r="T1443" i="33"/>
  <c r="S1443" i="33"/>
  <c r="O1443" i="33"/>
  <c r="T1442" i="33"/>
  <c r="S1442" i="33"/>
  <c r="O1442" i="33"/>
  <c r="T1441" i="33"/>
  <c r="S1441" i="33"/>
  <c r="O1441" i="33"/>
  <c r="T1440" i="33"/>
  <c r="S1440" i="33"/>
  <c r="O1440" i="33"/>
  <c r="T1439" i="33"/>
  <c r="S1439" i="33"/>
  <c r="O1439" i="33"/>
  <c r="T1438" i="33"/>
  <c r="S1438" i="33"/>
  <c r="O1438" i="33"/>
  <c r="T1437" i="33"/>
  <c r="S1437" i="33"/>
  <c r="O1437" i="33"/>
  <c r="T1436" i="33"/>
  <c r="O1436" i="33"/>
  <c r="T1435" i="33"/>
  <c r="S1435" i="33"/>
  <c r="O1435" i="33"/>
  <c r="T1434" i="33"/>
  <c r="O1434" i="33"/>
  <c r="T1433" i="33"/>
  <c r="S1433" i="33"/>
  <c r="O1433" i="33"/>
  <c r="T1432" i="33"/>
  <c r="S1432" i="33"/>
  <c r="O1432" i="33"/>
  <c r="T1431" i="33"/>
  <c r="S1431" i="33"/>
  <c r="O1431" i="33"/>
  <c r="T1430" i="33"/>
  <c r="S1430" i="33"/>
  <c r="O1430" i="33"/>
  <c r="G1430" i="33"/>
  <c r="T1429" i="33"/>
  <c r="O1429" i="33"/>
  <c r="G1429" i="33"/>
  <c r="T1428" i="33"/>
  <c r="S1428" i="33"/>
  <c r="O1428" i="33"/>
  <c r="G1428" i="33"/>
  <c r="T1427" i="33"/>
  <c r="S1427" i="33"/>
  <c r="O1427" i="33"/>
  <c r="G1427" i="33"/>
  <c r="T1426" i="33"/>
  <c r="S1426" i="33"/>
  <c r="O1426" i="33"/>
  <c r="G1426" i="33"/>
  <c r="T1425" i="33"/>
  <c r="O1425" i="33"/>
  <c r="G1425" i="33"/>
  <c r="T1424" i="33"/>
  <c r="S1424" i="33"/>
  <c r="O1424" i="33"/>
  <c r="G1424" i="33"/>
  <c r="T1423" i="33"/>
  <c r="S1423" i="33"/>
  <c r="O1423" i="33"/>
  <c r="G1423" i="33"/>
  <c r="T1422" i="33"/>
  <c r="S1422" i="33"/>
  <c r="O1422" i="33"/>
  <c r="G1422" i="33"/>
  <c r="T1421" i="33"/>
  <c r="S1421" i="33"/>
  <c r="O1421" i="33"/>
  <c r="G1421" i="33"/>
  <c r="T1420" i="33"/>
  <c r="S1420" i="33"/>
  <c r="O1420" i="33"/>
  <c r="G1420" i="33"/>
  <c r="T1419" i="33"/>
  <c r="O1419" i="33"/>
  <c r="G1419" i="33"/>
  <c r="T1418" i="33"/>
  <c r="S1418" i="33"/>
  <c r="O1418" i="33"/>
  <c r="G1418" i="33"/>
  <c r="T1417" i="33"/>
  <c r="S1417" i="33"/>
  <c r="O1417" i="33"/>
  <c r="G1417" i="33"/>
  <c r="T1416" i="33"/>
  <c r="S1416" i="33"/>
  <c r="O1416" i="33"/>
  <c r="G1416" i="33"/>
  <c r="T1415" i="33"/>
  <c r="O1415" i="33"/>
  <c r="G1415" i="33"/>
  <c r="T1414" i="33"/>
  <c r="S1414" i="33"/>
  <c r="O1414" i="33"/>
  <c r="G1414" i="33"/>
  <c r="T1413" i="33"/>
  <c r="S1413" i="33"/>
  <c r="O1413" i="33"/>
  <c r="G1413" i="33"/>
  <c r="T1412" i="33"/>
  <c r="O1412" i="33"/>
  <c r="G1412" i="33"/>
  <c r="T1411" i="33"/>
  <c r="O1411" i="33"/>
  <c r="G1411" i="33"/>
  <c r="T1410" i="33"/>
  <c r="S1410" i="33"/>
  <c r="O1410" i="33"/>
  <c r="G1410" i="33"/>
  <c r="T1409" i="33"/>
  <c r="S1409" i="33"/>
  <c r="O1409" i="33"/>
  <c r="G1409" i="33"/>
  <c r="T1408" i="33"/>
  <c r="S1408" i="33"/>
  <c r="O1408" i="33"/>
  <c r="G1408" i="33"/>
  <c r="T1407" i="33"/>
  <c r="S1407" i="33"/>
  <c r="O1407" i="33"/>
  <c r="G1407" i="33"/>
  <c r="T1406" i="33"/>
  <c r="S1406" i="33"/>
  <c r="O1406" i="33"/>
  <c r="G1406" i="33"/>
  <c r="T1405" i="33"/>
  <c r="S1405" i="33"/>
  <c r="O1405" i="33"/>
  <c r="G1405" i="33"/>
  <c r="T1404" i="33"/>
  <c r="S1404" i="33"/>
  <c r="O1404" i="33"/>
  <c r="G1404" i="33"/>
  <c r="T1403" i="33"/>
  <c r="S1403" i="33"/>
  <c r="O1403" i="33"/>
  <c r="G1403" i="33"/>
  <c r="T1402" i="33"/>
  <c r="S1402" i="33"/>
  <c r="O1402" i="33"/>
  <c r="G1402" i="33"/>
  <c r="T1401" i="33"/>
  <c r="S1401" i="33"/>
  <c r="O1401" i="33"/>
  <c r="G1401" i="33"/>
  <c r="T1400" i="33"/>
  <c r="S1400" i="33"/>
  <c r="O1400" i="33"/>
  <c r="G1400" i="33"/>
  <c r="T1399" i="33"/>
  <c r="S1399" i="33"/>
  <c r="O1399" i="33"/>
  <c r="G1399" i="33"/>
  <c r="T1398" i="33"/>
  <c r="S1398" i="33"/>
  <c r="O1398" i="33"/>
  <c r="G1398" i="33"/>
  <c r="T1397" i="33"/>
  <c r="S1397" i="33"/>
  <c r="O1397" i="33"/>
  <c r="G1397" i="33"/>
  <c r="T1396" i="33"/>
  <c r="S1396" i="33"/>
  <c r="O1396" i="33"/>
  <c r="G1396" i="33"/>
  <c r="T1395" i="33"/>
  <c r="S1395" i="33"/>
  <c r="O1395" i="33"/>
  <c r="G1395" i="33"/>
  <c r="T1394" i="33"/>
  <c r="S1394" i="33"/>
  <c r="O1394" i="33"/>
  <c r="G1394" i="33"/>
  <c r="T1393" i="33"/>
  <c r="S1393" i="33"/>
  <c r="O1393" i="33"/>
  <c r="G1393" i="33"/>
  <c r="T1392" i="33"/>
  <c r="S1392" i="33"/>
  <c r="O1392" i="33"/>
  <c r="G1392" i="33"/>
  <c r="T1391" i="33"/>
  <c r="S1391" i="33"/>
  <c r="O1391" i="33"/>
  <c r="T1390" i="33"/>
  <c r="S1390" i="33"/>
  <c r="O1390" i="33"/>
  <c r="G1390" i="33"/>
  <c r="T1389" i="33"/>
  <c r="S1389" i="33"/>
  <c r="O1389" i="33"/>
  <c r="G1389" i="33"/>
  <c r="T1388" i="33"/>
  <c r="S1388" i="33"/>
  <c r="O1388" i="33"/>
  <c r="G1388" i="33"/>
  <c r="T1387" i="33"/>
  <c r="S1387" i="33"/>
  <c r="O1387" i="33"/>
  <c r="G1387" i="33"/>
  <c r="T1386" i="33"/>
  <c r="S1386" i="33"/>
  <c r="O1386" i="33"/>
  <c r="G1386" i="33"/>
  <c r="T1385" i="33"/>
  <c r="S1385" i="33"/>
  <c r="O1385" i="33"/>
  <c r="G1385" i="33"/>
  <c r="T1384" i="33"/>
  <c r="S1384" i="33"/>
  <c r="O1384" i="33"/>
  <c r="G1384" i="33"/>
  <c r="T1383" i="33"/>
  <c r="S1383" i="33"/>
  <c r="O1383" i="33"/>
  <c r="G1383" i="33"/>
  <c r="T1382" i="33"/>
  <c r="S1382" i="33"/>
  <c r="O1382" i="33"/>
  <c r="G1382" i="33"/>
  <c r="T1381" i="33"/>
  <c r="S1381" i="33"/>
  <c r="O1381" i="33"/>
  <c r="G1381" i="33"/>
  <c r="T1380" i="33"/>
  <c r="S1380" i="33"/>
  <c r="O1380" i="33"/>
  <c r="G1380" i="33"/>
  <c r="T1379" i="33"/>
  <c r="S1379" i="33"/>
  <c r="O1379" i="33"/>
  <c r="G1379" i="33"/>
  <c r="T1378" i="33"/>
  <c r="S1378" i="33"/>
  <c r="O1378" i="33"/>
  <c r="G1378" i="33"/>
  <c r="T1377" i="33"/>
  <c r="S1377" i="33"/>
  <c r="O1377" i="33"/>
  <c r="G1377" i="33"/>
  <c r="T1376" i="33"/>
  <c r="S1376" i="33"/>
  <c r="O1376" i="33"/>
  <c r="G1376" i="33"/>
  <c r="T1375" i="33"/>
  <c r="S1375" i="33"/>
  <c r="O1375" i="33"/>
  <c r="T1374" i="33"/>
  <c r="S1374" i="33"/>
  <c r="O1374" i="33"/>
  <c r="G1374" i="33"/>
  <c r="T1373" i="33"/>
  <c r="S1373" i="33"/>
  <c r="O1373" i="33"/>
  <c r="G1373" i="33"/>
  <c r="T1372" i="33"/>
  <c r="S1372" i="33"/>
  <c r="O1372" i="33"/>
  <c r="G1372" i="33"/>
  <c r="T1371" i="33"/>
  <c r="S1371" i="33"/>
  <c r="O1371" i="33"/>
  <c r="G1371" i="33"/>
  <c r="T1370" i="33"/>
  <c r="S1370" i="33"/>
  <c r="O1370" i="33"/>
  <c r="G1370" i="33"/>
  <c r="T1369" i="33"/>
  <c r="S1369" i="33"/>
  <c r="O1369" i="33"/>
  <c r="G1369" i="33"/>
  <c r="T1368" i="33"/>
  <c r="S1368" i="33"/>
  <c r="O1368" i="33"/>
  <c r="G1368" i="33"/>
  <c r="T1367" i="33"/>
  <c r="S1367" i="33"/>
  <c r="O1367" i="33"/>
  <c r="G1367" i="33"/>
  <c r="T1366" i="33"/>
  <c r="S1366" i="33"/>
  <c r="O1366" i="33"/>
  <c r="G1366" i="33"/>
  <c r="T1365" i="33"/>
  <c r="S1365" i="33"/>
  <c r="O1365" i="33"/>
  <c r="G1365" i="33"/>
  <c r="T1364" i="33"/>
  <c r="O1364" i="33"/>
  <c r="G1364" i="33"/>
  <c r="T1363" i="33"/>
  <c r="S1363" i="33"/>
  <c r="O1363" i="33"/>
  <c r="G1363" i="33"/>
  <c r="T1362" i="33"/>
  <c r="S1362" i="33"/>
  <c r="O1362" i="33"/>
  <c r="G1362" i="33"/>
  <c r="T1361" i="33"/>
  <c r="S1361" i="33"/>
  <c r="O1361" i="33"/>
  <c r="G1361" i="33"/>
  <c r="T1360" i="33"/>
  <c r="S1360" i="33"/>
  <c r="O1360" i="33"/>
  <c r="G1360" i="33"/>
  <c r="T1359" i="33"/>
  <c r="S1359" i="33"/>
  <c r="O1359" i="33"/>
  <c r="G1359" i="33"/>
  <c r="T1358" i="33"/>
  <c r="S1358" i="33"/>
  <c r="O1358" i="33"/>
  <c r="G1358" i="33"/>
  <c r="T1357" i="33"/>
  <c r="S1357" i="33"/>
  <c r="O1357" i="33"/>
  <c r="G1357" i="33"/>
  <c r="T1356" i="33"/>
  <c r="S1356" i="33"/>
  <c r="O1356" i="33"/>
  <c r="G1356" i="33"/>
  <c r="T1355" i="33"/>
  <c r="S1355" i="33"/>
  <c r="O1355" i="33"/>
  <c r="G1355" i="33"/>
  <c r="T1354" i="33"/>
  <c r="S1354" i="33"/>
  <c r="O1354" i="33"/>
  <c r="G1354" i="33"/>
  <c r="T1353" i="33"/>
  <c r="S1353" i="33"/>
  <c r="O1353" i="33"/>
  <c r="G1353" i="33"/>
  <c r="T1352" i="33"/>
  <c r="S1352" i="33"/>
  <c r="O1352" i="33"/>
  <c r="G1352" i="33"/>
  <c r="T1351" i="33"/>
  <c r="S1351" i="33"/>
  <c r="O1351" i="33"/>
  <c r="G1351" i="33"/>
  <c r="T1350" i="33"/>
  <c r="O1350" i="33"/>
  <c r="G1350" i="33"/>
  <c r="T1349" i="33"/>
  <c r="S1349" i="33"/>
  <c r="O1349" i="33"/>
  <c r="G1349" i="33"/>
  <c r="T1348" i="33"/>
  <c r="O1348" i="33"/>
  <c r="G1348" i="33"/>
  <c r="T1347" i="33"/>
  <c r="S1347" i="33"/>
  <c r="O1347" i="33"/>
  <c r="G1347" i="33"/>
  <c r="T1346" i="33"/>
  <c r="S1346" i="33"/>
  <c r="O1346" i="33"/>
  <c r="G1346" i="33"/>
  <c r="T1345" i="33"/>
  <c r="S1345" i="33"/>
  <c r="O1345" i="33"/>
  <c r="G1345" i="33"/>
  <c r="T1344" i="33"/>
  <c r="S1344" i="33"/>
  <c r="O1344" i="33"/>
  <c r="G1344" i="33"/>
  <c r="T1343" i="33"/>
  <c r="O1343" i="33"/>
  <c r="G1343" i="33"/>
  <c r="T1342" i="33"/>
  <c r="S1342" i="33"/>
  <c r="O1342" i="33"/>
  <c r="G1342" i="33"/>
  <c r="T1341" i="33"/>
  <c r="S1341" i="33"/>
  <c r="O1341" i="33"/>
  <c r="G1341" i="33"/>
  <c r="T1340" i="33"/>
  <c r="S1340" i="33"/>
  <c r="O1340" i="33"/>
  <c r="G1340" i="33"/>
  <c r="T1339" i="33"/>
  <c r="S1339" i="33"/>
  <c r="O1339" i="33"/>
  <c r="G1339" i="33"/>
  <c r="T1338" i="33"/>
  <c r="O1338" i="33"/>
  <c r="G1338" i="33"/>
  <c r="T1337" i="33"/>
  <c r="S1337" i="33"/>
  <c r="O1337" i="33"/>
  <c r="G1337" i="33"/>
  <c r="T1336" i="33"/>
  <c r="S1336" i="33"/>
  <c r="O1336" i="33"/>
  <c r="G1336" i="33"/>
  <c r="T1335" i="33"/>
  <c r="O1335" i="33"/>
  <c r="G1335" i="33"/>
  <c r="T1334" i="33"/>
  <c r="S1334" i="33"/>
  <c r="O1334" i="33"/>
  <c r="G1334" i="33"/>
  <c r="T1333" i="33"/>
  <c r="S1333" i="33"/>
  <c r="O1333" i="33"/>
  <c r="G1333" i="33"/>
  <c r="T1332" i="33"/>
  <c r="S1332" i="33"/>
  <c r="O1332" i="33"/>
  <c r="G1332" i="33"/>
  <c r="T1331" i="33"/>
  <c r="S1331" i="33"/>
  <c r="O1331" i="33"/>
  <c r="G1331" i="33"/>
  <c r="T1330" i="33"/>
  <c r="S1330" i="33"/>
  <c r="O1330" i="33"/>
  <c r="G1330" i="33"/>
  <c r="T1329" i="33"/>
  <c r="S1329" i="33"/>
  <c r="O1329" i="33"/>
  <c r="G1329" i="33"/>
  <c r="T1328" i="33"/>
  <c r="S1328" i="33"/>
  <c r="O1328" i="33"/>
  <c r="G1328" i="33"/>
  <c r="T1327" i="33"/>
  <c r="S1327" i="33"/>
  <c r="O1327" i="33"/>
  <c r="G1327" i="33"/>
  <c r="T1326" i="33"/>
  <c r="S1326" i="33"/>
  <c r="O1326" i="33"/>
  <c r="G1326" i="33"/>
  <c r="T1325" i="33"/>
  <c r="S1325" i="33"/>
  <c r="O1325" i="33"/>
  <c r="G1325" i="33"/>
  <c r="T1324" i="33"/>
  <c r="S1324" i="33"/>
  <c r="O1324" i="33"/>
  <c r="G1324" i="33"/>
  <c r="T1323" i="33"/>
  <c r="S1323" i="33"/>
  <c r="O1323" i="33"/>
  <c r="G1323" i="33"/>
  <c r="T1322" i="33"/>
  <c r="S1322" i="33"/>
  <c r="O1322" i="33"/>
  <c r="G1322" i="33"/>
  <c r="T1321" i="33"/>
  <c r="S1321" i="33"/>
  <c r="O1321" i="33"/>
  <c r="G1321" i="33"/>
  <c r="T1320" i="33"/>
  <c r="S1320" i="33"/>
  <c r="O1320" i="33"/>
  <c r="G1320" i="33"/>
  <c r="T1319" i="33"/>
  <c r="S1319" i="33"/>
  <c r="O1319" i="33"/>
  <c r="G1319" i="33"/>
  <c r="T1318" i="33"/>
  <c r="S1318" i="33"/>
  <c r="O1318" i="33"/>
  <c r="G1318" i="33"/>
  <c r="T1317" i="33"/>
  <c r="S1317" i="33"/>
  <c r="O1317" i="33"/>
  <c r="G1317" i="33"/>
  <c r="T1316" i="33"/>
  <c r="S1316" i="33"/>
  <c r="O1316" i="33"/>
  <c r="G1316" i="33"/>
  <c r="T1315" i="33"/>
  <c r="S1315" i="33"/>
  <c r="O1315" i="33"/>
  <c r="G1315" i="33"/>
  <c r="T1314" i="33"/>
  <c r="O1314" i="33"/>
  <c r="G1314" i="33"/>
  <c r="T1313" i="33"/>
  <c r="S1313" i="33"/>
  <c r="O1313" i="33"/>
  <c r="G1313" i="33"/>
  <c r="T1312" i="33"/>
  <c r="S1312" i="33"/>
  <c r="O1312" i="33"/>
  <c r="G1312" i="33"/>
  <c r="T1311" i="33"/>
  <c r="S1311" i="33"/>
  <c r="O1311" i="33"/>
  <c r="G1311" i="33"/>
  <c r="T1310" i="33"/>
  <c r="S1310" i="33"/>
  <c r="O1310" i="33"/>
  <c r="G1310" i="33"/>
  <c r="T1309" i="33"/>
  <c r="O1309" i="33"/>
  <c r="G1309" i="33"/>
  <c r="T1308" i="33"/>
  <c r="S1308" i="33"/>
  <c r="O1308" i="33"/>
  <c r="G1308" i="33"/>
  <c r="T1307" i="33"/>
  <c r="S1307" i="33"/>
  <c r="O1307" i="33"/>
  <c r="G1307" i="33"/>
  <c r="T1306" i="33"/>
  <c r="S1306" i="33"/>
  <c r="O1306" i="33"/>
  <c r="G1306" i="33"/>
  <c r="T1305" i="33"/>
  <c r="S1305" i="33"/>
  <c r="O1305" i="33"/>
  <c r="G1305" i="33"/>
  <c r="T1304" i="33"/>
  <c r="S1304" i="33"/>
  <c r="O1304" i="33"/>
  <c r="G1304" i="33"/>
  <c r="T1303" i="33"/>
  <c r="O1303" i="33"/>
  <c r="G1303" i="33"/>
  <c r="T1302" i="33"/>
  <c r="S1302" i="33"/>
  <c r="O1302" i="33"/>
  <c r="G1302" i="33"/>
  <c r="T1301" i="33"/>
  <c r="S1301" i="33"/>
  <c r="O1301" i="33"/>
  <c r="G1301" i="33"/>
  <c r="T1300" i="33"/>
  <c r="O1300" i="33"/>
  <c r="G1300" i="33"/>
  <c r="T1299" i="33"/>
  <c r="S1299" i="33"/>
  <c r="O1299" i="33"/>
  <c r="G1299" i="33"/>
  <c r="T1298" i="33"/>
  <c r="S1298" i="33"/>
  <c r="O1298" i="33"/>
  <c r="G1298" i="33"/>
  <c r="T1297" i="33"/>
  <c r="S1297" i="33"/>
  <c r="O1297" i="33"/>
  <c r="G1297" i="33"/>
  <c r="T1296" i="33"/>
  <c r="S1296" i="33"/>
  <c r="O1296" i="33"/>
  <c r="G1296" i="33"/>
  <c r="T1295" i="33"/>
  <c r="S1295" i="33"/>
  <c r="O1295" i="33"/>
  <c r="G1295" i="33"/>
  <c r="T1294" i="33"/>
  <c r="S1294" i="33"/>
  <c r="O1294" i="33"/>
  <c r="G1294" i="33"/>
  <c r="T1293" i="33"/>
  <c r="S1293" i="33"/>
  <c r="O1293" i="33"/>
  <c r="G1293" i="33"/>
  <c r="T1292" i="33"/>
  <c r="O1292" i="33"/>
  <c r="G1292" i="33"/>
  <c r="T1291" i="33"/>
  <c r="S1291" i="33"/>
  <c r="O1291" i="33"/>
  <c r="G1291" i="33"/>
  <c r="T1290" i="33"/>
  <c r="O1290" i="33"/>
  <c r="G1290" i="33"/>
  <c r="T1289" i="33"/>
  <c r="S1289" i="33"/>
  <c r="O1289" i="33"/>
  <c r="G1289" i="33"/>
  <c r="T1288" i="33"/>
  <c r="S1288" i="33"/>
  <c r="O1288" i="33"/>
  <c r="G1288" i="33"/>
  <c r="T1287" i="33"/>
  <c r="O1287" i="33"/>
  <c r="G1287" i="33"/>
  <c r="T1286" i="33"/>
  <c r="S1286" i="33"/>
  <c r="O1286" i="33"/>
  <c r="G1286" i="33"/>
  <c r="T1285" i="33"/>
  <c r="S1285" i="33"/>
  <c r="O1285" i="33"/>
  <c r="G1285" i="33"/>
  <c r="T1284" i="33"/>
  <c r="S1284" i="33"/>
  <c r="O1284" i="33"/>
  <c r="G1284" i="33"/>
  <c r="T1283" i="33"/>
  <c r="S1283" i="33"/>
  <c r="O1283" i="33"/>
  <c r="G1283" i="33"/>
  <c r="T1282" i="33"/>
  <c r="O1282" i="33"/>
  <c r="G1282" i="33"/>
  <c r="T1281" i="33"/>
  <c r="S1281" i="33"/>
  <c r="O1281" i="33"/>
  <c r="G1281" i="33"/>
  <c r="T1280" i="33"/>
  <c r="S1280" i="33"/>
  <c r="O1280" i="33"/>
  <c r="G1280" i="33"/>
  <c r="T1279" i="33"/>
  <c r="S1279" i="33"/>
  <c r="O1279" i="33"/>
  <c r="G1279" i="33"/>
  <c r="T1278" i="33"/>
  <c r="S1278" i="33"/>
  <c r="O1278" i="33"/>
  <c r="G1278" i="33"/>
  <c r="T1277" i="33"/>
  <c r="S1277" i="33"/>
  <c r="O1277" i="33"/>
  <c r="G1277" i="33"/>
  <c r="T1276" i="33"/>
  <c r="S1276" i="33"/>
  <c r="O1276" i="33"/>
  <c r="G1276" i="33"/>
  <c r="T1275" i="33"/>
  <c r="S1275" i="33"/>
  <c r="O1275" i="33"/>
  <c r="G1275" i="33"/>
  <c r="T1274" i="33"/>
  <c r="S1274" i="33"/>
  <c r="O1274" i="33"/>
  <c r="G1274" i="33"/>
  <c r="T1273" i="33"/>
  <c r="S1273" i="33"/>
  <c r="O1273" i="33"/>
  <c r="G1273" i="33"/>
  <c r="T1272" i="33"/>
  <c r="O1272" i="33"/>
  <c r="G1272" i="33"/>
  <c r="T1271" i="33"/>
  <c r="S1271" i="33"/>
  <c r="O1271" i="33"/>
  <c r="G1271" i="33"/>
  <c r="T1270" i="33"/>
  <c r="S1270" i="33"/>
  <c r="O1270" i="33"/>
  <c r="G1270" i="33"/>
  <c r="T1269" i="33"/>
  <c r="S1269" i="33"/>
  <c r="O1269" i="33"/>
  <c r="G1269" i="33"/>
  <c r="T1268" i="33"/>
  <c r="O1268" i="33"/>
  <c r="G1268" i="33"/>
  <c r="T1267" i="33"/>
  <c r="S1267" i="33"/>
  <c r="O1267" i="33"/>
  <c r="G1267" i="33"/>
  <c r="T1266" i="33"/>
  <c r="S1266" i="33"/>
  <c r="O1266" i="33"/>
  <c r="T1265" i="33"/>
  <c r="S1265" i="33"/>
  <c r="O1265" i="33"/>
  <c r="G1265" i="33"/>
  <c r="T1264" i="33"/>
  <c r="S1264" i="33"/>
  <c r="O1264" i="33"/>
  <c r="G1264" i="33"/>
  <c r="T1263" i="33"/>
  <c r="S1263" i="33"/>
  <c r="O1263" i="33"/>
  <c r="G1263" i="33"/>
  <c r="T1262" i="33"/>
  <c r="S1262" i="33"/>
  <c r="O1262" i="33"/>
  <c r="G1262" i="33"/>
  <c r="T1261" i="33"/>
  <c r="S1261" i="33"/>
  <c r="O1261" i="33"/>
  <c r="G1261" i="33"/>
  <c r="T1260" i="33"/>
  <c r="S1260" i="33"/>
  <c r="O1260" i="33"/>
  <c r="G1260" i="33"/>
  <c r="T1259" i="33"/>
  <c r="S1259" i="33"/>
  <c r="O1259" i="33"/>
  <c r="G1259" i="33"/>
  <c r="T1258" i="33"/>
  <c r="O1258" i="33"/>
  <c r="G1258" i="33"/>
  <c r="T1257" i="33"/>
  <c r="O1257" i="33"/>
  <c r="G1257" i="33"/>
  <c r="T1256" i="33"/>
  <c r="S1256" i="33"/>
  <c r="O1256" i="33"/>
  <c r="G1256" i="33"/>
  <c r="T1255" i="33"/>
  <c r="S1255" i="33"/>
  <c r="O1255" i="33"/>
  <c r="G1255" i="33"/>
  <c r="T1254" i="33"/>
  <c r="S1254" i="33"/>
  <c r="O1254" i="33"/>
  <c r="G1254" i="33"/>
  <c r="T1253" i="33"/>
  <c r="S1253" i="33"/>
  <c r="O1253" i="33"/>
  <c r="G1253" i="33"/>
  <c r="T1252" i="33"/>
  <c r="S1252" i="33"/>
  <c r="O1252" i="33"/>
  <c r="G1252" i="33"/>
  <c r="T1251" i="33"/>
  <c r="S1251" i="33"/>
  <c r="O1251" i="33"/>
  <c r="G1251" i="33"/>
  <c r="T1250" i="33"/>
  <c r="O1250" i="33"/>
  <c r="G1250" i="33"/>
  <c r="T1249" i="33"/>
  <c r="S1249" i="33"/>
  <c r="O1249" i="33"/>
  <c r="G1249" i="33"/>
  <c r="T1248" i="33"/>
  <c r="O1248" i="33"/>
  <c r="G1248" i="33"/>
  <c r="T1247" i="33"/>
  <c r="S1247" i="33"/>
  <c r="O1247" i="33"/>
  <c r="G1247" i="33"/>
  <c r="T1246" i="33"/>
  <c r="S1246" i="33"/>
  <c r="O1246" i="33"/>
  <c r="G1246" i="33"/>
  <c r="T1245" i="33"/>
  <c r="S1245" i="33"/>
  <c r="O1245" i="33"/>
  <c r="T1244" i="33"/>
  <c r="S1244" i="33"/>
  <c r="O1244" i="33"/>
  <c r="G1244" i="33"/>
  <c r="T1243" i="33"/>
  <c r="O1243" i="33"/>
  <c r="G1243" i="33"/>
  <c r="T1242" i="33"/>
  <c r="S1242" i="33"/>
  <c r="O1242" i="33"/>
  <c r="G1242" i="33"/>
  <c r="T1241" i="33"/>
  <c r="O1241" i="33"/>
  <c r="G1241" i="33"/>
  <c r="T1240" i="33"/>
  <c r="S1240" i="33"/>
  <c r="O1240" i="33"/>
  <c r="G1240" i="33"/>
  <c r="T1239" i="33"/>
  <c r="S1239" i="33"/>
  <c r="O1239" i="33"/>
  <c r="G1239" i="33"/>
  <c r="T1238" i="33"/>
  <c r="S1238" i="33"/>
  <c r="O1238" i="33"/>
  <c r="G1238" i="33"/>
  <c r="T1237" i="33"/>
  <c r="S1237" i="33"/>
  <c r="O1237" i="33"/>
  <c r="G1237" i="33"/>
  <c r="T1236" i="33"/>
  <c r="S1236" i="33"/>
  <c r="O1236" i="33"/>
  <c r="T1235" i="33"/>
  <c r="O1235" i="33"/>
  <c r="G1235" i="33"/>
  <c r="T1234" i="33"/>
  <c r="S1234" i="33"/>
  <c r="O1234" i="33"/>
  <c r="G1234" i="33"/>
  <c r="T1233" i="33"/>
  <c r="O1233" i="33"/>
  <c r="G1233" i="33"/>
  <c r="T1232" i="33"/>
  <c r="S1232" i="33"/>
  <c r="O1232" i="33"/>
  <c r="G1232" i="33"/>
  <c r="T1231" i="33"/>
  <c r="S1231" i="33"/>
  <c r="O1231" i="33"/>
  <c r="G1231" i="33"/>
  <c r="T1230" i="33"/>
  <c r="S1230" i="33"/>
  <c r="O1230" i="33"/>
  <c r="G1230" i="33"/>
  <c r="T1229" i="33"/>
  <c r="O1229" i="33"/>
  <c r="G1229" i="33"/>
  <c r="T1228" i="33"/>
  <c r="S1228" i="33"/>
  <c r="O1228" i="33"/>
  <c r="G1228" i="33"/>
  <c r="T1227" i="33"/>
  <c r="S1227" i="33"/>
  <c r="O1227" i="33"/>
  <c r="G1227" i="33"/>
  <c r="T1226" i="33"/>
  <c r="S1226" i="33"/>
  <c r="O1226" i="33"/>
  <c r="G1226" i="33"/>
  <c r="T1225" i="33"/>
  <c r="O1225" i="33"/>
  <c r="G1225" i="33"/>
  <c r="T1224" i="33"/>
  <c r="O1224" i="33"/>
  <c r="G1224" i="33"/>
  <c r="T1223" i="33"/>
  <c r="S1223" i="33"/>
  <c r="O1223" i="33"/>
  <c r="G1223" i="33"/>
  <c r="T1222" i="33"/>
  <c r="S1222" i="33"/>
  <c r="O1222" i="33"/>
  <c r="G1222" i="33"/>
  <c r="T1221" i="33"/>
  <c r="S1221" i="33"/>
  <c r="O1221" i="33"/>
  <c r="G1221" i="33"/>
  <c r="T1220" i="33"/>
  <c r="S1220" i="33"/>
  <c r="O1220" i="33"/>
  <c r="G1220" i="33"/>
  <c r="T1219" i="33"/>
  <c r="S1219" i="33"/>
  <c r="O1219" i="33"/>
  <c r="G1219" i="33"/>
  <c r="T1218" i="33"/>
  <c r="S1218" i="33"/>
  <c r="O1218" i="33"/>
  <c r="G1218" i="33"/>
  <c r="T1217" i="33"/>
  <c r="S1217" i="33"/>
  <c r="O1217" i="33"/>
  <c r="G1217" i="33"/>
  <c r="T1216" i="33"/>
  <c r="O1216" i="33"/>
  <c r="G1216" i="33"/>
  <c r="T1215" i="33"/>
  <c r="S1215" i="33"/>
  <c r="O1215" i="33"/>
  <c r="G1215" i="33"/>
  <c r="T1214" i="33"/>
  <c r="S1214" i="33"/>
  <c r="O1214" i="33"/>
  <c r="G1214" i="33"/>
  <c r="T1213" i="33"/>
  <c r="S1213" i="33"/>
  <c r="O1213" i="33"/>
  <c r="G1213" i="33"/>
  <c r="T1212" i="33"/>
  <c r="S1212" i="33"/>
  <c r="O1212" i="33"/>
  <c r="G1212" i="33"/>
  <c r="T1211" i="33"/>
  <c r="S1211" i="33"/>
  <c r="O1211" i="33"/>
  <c r="G1211" i="33"/>
  <c r="T1210" i="33"/>
  <c r="S1210" i="33"/>
  <c r="O1210" i="33"/>
  <c r="G1210" i="33"/>
  <c r="T1209" i="33"/>
  <c r="S1209" i="33"/>
  <c r="O1209" i="33"/>
  <c r="G1209" i="33"/>
  <c r="T1208" i="33"/>
  <c r="O1208" i="33"/>
  <c r="G1208" i="33"/>
  <c r="T1207" i="33"/>
  <c r="S1207" i="33"/>
  <c r="O1207" i="33"/>
  <c r="T1206" i="33"/>
  <c r="S1206" i="33"/>
  <c r="O1206" i="33"/>
  <c r="G1206" i="33"/>
  <c r="T1205" i="33"/>
  <c r="S1205" i="33"/>
  <c r="O1205" i="33"/>
  <c r="T1204" i="33"/>
  <c r="S1204" i="33"/>
  <c r="O1204" i="33"/>
  <c r="G1204" i="33"/>
  <c r="T1203" i="33"/>
  <c r="S1203" i="33"/>
  <c r="O1203" i="33"/>
  <c r="G1203" i="33"/>
  <c r="T1202" i="33"/>
  <c r="S1202" i="33"/>
  <c r="O1202" i="33"/>
  <c r="G1202" i="33"/>
  <c r="T1201" i="33"/>
  <c r="S1201" i="33"/>
  <c r="O1201" i="33"/>
  <c r="G1201" i="33"/>
  <c r="T1200" i="33"/>
  <c r="S1200" i="33"/>
  <c r="O1200" i="33"/>
  <c r="G1200" i="33"/>
  <c r="T1199" i="33"/>
  <c r="S1199" i="33"/>
  <c r="O1199" i="33"/>
  <c r="G1199" i="33"/>
  <c r="T1198" i="33"/>
  <c r="S1198" i="33"/>
  <c r="O1198" i="33"/>
  <c r="G1198" i="33"/>
  <c r="T1197" i="33"/>
  <c r="O1197" i="33"/>
  <c r="G1197" i="33"/>
  <c r="T1196" i="33"/>
  <c r="S1196" i="33"/>
  <c r="O1196" i="33"/>
  <c r="G1196" i="33"/>
  <c r="T1195" i="33"/>
  <c r="S1195" i="33"/>
  <c r="O1195" i="33"/>
  <c r="G1195" i="33"/>
  <c r="T1194" i="33"/>
  <c r="O1194" i="33"/>
  <c r="G1194" i="33"/>
  <c r="T1193" i="33"/>
  <c r="S1193" i="33"/>
  <c r="O1193" i="33"/>
  <c r="G1193" i="33"/>
  <c r="T1192" i="33"/>
  <c r="S1192" i="33"/>
  <c r="O1192" i="33"/>
  <c r="G1192" i="33"/>
  <c r="T1191" i="33"/>
  <c r="S1191" i="33"/>
  <c r="O1191" i="33"/>
  <c r="G1191" i="33"/>
  <c r="T1190" i="33"/>
  <c r="S1190" i="33"/>
  <c r="O1190" i="33"/>
  <c r="G1190" i="33"/>
  <c r="T1189" i="33"/>
  <c r="S1189" i="33"/>
  <c r="O1189" i="33"/>
  <c r="G1189" i="33"/>
  <c r="T1188" i="33"/>
  <c r="S1188" i="33"/>
  <c r="O1188" i="33"/>
  <c r="G1188" i="33"/>
  <c r="T1187" i="33"/>
  <c r="O1187" i="33"/>
  <c r="G1187" i="33"/>
  <c r="T1186" i="33"/>
  <c r="O1186" i="33"/>
  <c r="G1186" i="33"/>
  <c r="T1185" i="33"/>
  <c r="O1185" i="33"/>
  <c r="G1185" i="33"/>
  <c r="T1184" i="33"/>
  <c r="O1184" i="33"/>
  <c r="G1184" i="33"/>
  <c r="T1183" i="33"/>
  <c r="S1183" i="33"/>
  <c r="O1183" i="33"/>
  <c r="G1183" i="33"/>
  <c r="T1182" i="33"/>
  <c r="O1182" i="33"/>
  <c r="G1182" i="33"/>
  <c r="T1181" i="33"/>
  <c r="S1181" i="33"/>
  <c r="O1181" i="33"/>
  <c r="G1181" i="33"/>
  <c r="T1180" i="33"/>
  <c r="S1180" i="33"/>
  <c r="O1180" i="33"/>
  <c r="G1180" i="33"/>
  <c r="T1179" i="33"/>
  <c r="S1179" i="33"/>
  <c r="O1179" i="33"/>
  <c r="G1179" i="33"/>
  <c r="T1178" i="33"/>
  <c r="S1178" i="33"/>
  <c r="O1178" i="33"/>
  <c r="G1178" i="33"/>
  <c r="T1177" i="33"/>
  <c r="S1177" i="33"/>
  <c r="O1177" i="33"/>
  <c r="G1177" i="33"/>
  <c r="T1176" i="33"/>
  <c r="S1176" i="33"/>
  <c r="O1176" i="33"/>
  <c r="G1176" i="33"/>
  <c r="T1175" i="33"/>
  <c r="S1175" i="33"/>
  <c r="O1175" i="33"/>
  <c r="G1175" i="33"/>
  <c r="T1174" i="33"/>
  <c r="O1174" i="33"/>
  <c r="G1174" i="33"/>
  <c r="T1173" i="33"/>
  <c r="S1173" i="33"/>
  <c r="O1173" i="33"/>
  <c r="G1173" i="33"/>
  <c r="T1172" i="33"/>
  <c r="O1172" i="33"/>
  <c r="G1172" i="33"/>
  <c r="T1171" i="33"/>
  <c r="O1171" i="33"/>
  <c r="G1171" i="33"/>
  <c r="T1170" i="33"/>
  <c r="O1170" i="33"/>
  <c r="G1170" i="33"/>
  <c r="T1169" i="33"/>
  <c r="O1169" i="33"/>
  <c r="G1169" i="33"/>
  <c r="T1168" i="33"/>
  <c r="S1168" i="33"/>
  <c r="O1168" i="33"/>
  <c r="G1168" i="33"/>
  <c r="T1167" i="33"/>
  <c r="S1167" i="33"/>
  <c r="O1167" i="33"/>
  <c r="G1167" i="33"/>
  <c r="T1166" i="33"/>
  <c r="S1166" i="33"/>
  <c r="O1166" i="33"/>
  <c r="G1166" i="33"/>
  <c r="T1165" i="33"/>
  <c r="S1165" i="33"/>
  <c r="O1165" i="33"/>
  <c r="G1165" i="33"/>
  <c r="T1164" i="33"/>
  <c r="S1164" i="33"/>
  <c r="O1164" i="33"/>
  <c r="G1164" i="33"/>
  <c r="T1163" i="33"/>
  <c r="S1163" i="33"/>
  <c r="O1163" i="33"/>
  <c r="G1163" i="33"/>
  <c r="T1162" i="33"/>
  <c r="O1162" i="33"/>
  <c r="G1162" i="33"/>
  <c r="T1161" i="33"/>
  <c r="S1161" i="33"/>
  <c r="O1161" i="33"/>
  <c r="G1161" i="33"/>
  <c r="T1160" i="33"/>
  <c r="S1160" i="33"/>
  <c r="O1160" i="33"/>
  <c r="G1160" i="33"/>
  <c r="T1159" i="33"/>
  <c r="S1159" i="33"/>
  <c r="O1159" i="33"/>
  <c r="G1159" i="33"/>
  <c r="T1158" i="33"/>
  <c r="S1158" i="33"/>
  <c r="O1158" i="33"/>
  <c r="G1158" i="33"/>
  <c r="T1157" i="33"/>
  <c r="S1157" i="33"/>
  <c r="O1157" i="33"/>
  <c r="G1157" i="33"/>
  <c r="T1156" i="33"/>
  <c r="S1156" i="33"/>
  <c r="O1156" i="33"/>
  <c r="G1156" i="33"/>
  <c r="T1155" i="33"/>
  <c r="O1155" i="33"/>
  <c r="G1155" i="33"/>
  <c r="T1154" i="33"/>
  <c r="S1154" i="33"/>
  <c r="O1154" i="33"/>
  <c r="G1154" i="33"/>
  <c r="T1153" i="33"/>
  <c r="S1153" i="33"/>
  <c r="O1153" i="33"/>
  <c r="G1153" i="33"/>
  <c r="T1152" i="33"/>
  <c r="S1152" i="33"/>
  <c r="O1152" i="33"/>
  <c r="G1152" i="33"/>
  <c r="T1151" i="33"/>
  <c r="S1151" i="33"/>
  <c r="O1151" i="33"/>
  <c r="G1151" i="33"/>
  <c r="T1150" i="33"/>
  <c r="S1150" i="33"/>
  <c r="O1150" i="33"/>
  <c r="G1150" i="33"/>
  <c r="T1149" i="33"/>
  <c r="S1149" i="33"/>
  <c r="O1149" i="33"/>
  <c r="G1149" i="33"/>
  <c r="T1148" i="33"/>
  <c r="S1148" i="33"/>
  <c r="O1148" i="33"/>
  <c r="G1148" i="33"/>
  <c r="T1147" i="33"/>
  <c r="O1147" i="33"/>
  <c r="G1147" i="33"/>
  <c r="T1146" i="33"/>
  <c r="S1146" i="33"/>
  <c r="O1146" i="33"/>
  <c r="G1146" i="33"/>
  <c r="T1145" i="33"/>
  <c r="S1145" i="33"/>
  <c r="O1145" i="33"/>
  <c r="G1145" i="33"/>
  <c r="T1144" i="33"/>
  <c r="S1144" i="33"/>
  <c r="O1144" i="33"/>
  <c r="G1144" i="33"/>
  <c r="T1143" i="33"/>
  <c r="O1143" i="33"/>
  <c r="G1143" i="33"/>
  <c r="T1142" i="33"/>
  <c r="S1142" i="33"/>
  <c r="O1142" i="33"/>
  <c r="G1142" i="33"/>
  <c r="T1141" i="33"/>
  <c r="S1141" i="33"/>
  <c r="O1141" i="33"/>
  <c r="G1141" i="33"/>
  <c r="T1140" i="33"/>
  <c r="S1140" i="33"/>
  <c r="O1140" i="33"/>
  <c r="G1140" i="33"/>
  <c r="T1139" i="33"/>
  <c r="S1139" i="33"/>
  <c r="O1139" i="33"/>
  <c r="G1139" i="33"/>
  <c r="T1138" i="33"/>
  <c r="S1138" i="33"/>
  <c r="O1138" i="33"/>
  <c r="G1138" i="33"/>
  <c r="T1137" i="33"/>
  <c r="S1137" i="33"/>
  <c r="O1137" i="33"/>
  <c r="G1137" i="33"/>
  <c r="T1136" i="33"/>
  <c r="O1136" i="33"/>
  <c r="G1136" i="33"/>
  <c r="T1135" i="33"/>
  <c r="S1135" i="33"/>
  <c r="O1135" i="33"/>
  <c r="G1135" i="33"/>
  <c r="T1134" i="33"/>
  <c r="S1134" i="33"/>
  <c r="O1134" i="33"/>
  <c r="G1134" i="33"/>
  <c r="T1133" i="33"/>
  <c r="O1133" i="33"/>
  <c r="G1133" i="33"/>
  <c r="T1132" i="33"/>
  <c r="S1132" i="33"/>
  <c r="O1132" i="33"/>
  <c r="G1132" i="33"/>
  <c r="T1131" i="33"/>
  <c r="S1131" i="33"/>
  <c r="O1131" i="33"/>
  <c r="G1131" i="33"/>
  <c r="T1130" i="33"/>
  <c r="S1130" i="33"/>
  <c r="O1130" i="33"/>
  <c r="G1130" i="33"/>
  <c r="T1129" i="33"/>
  <c r="S1129" i="33"/>
  <c r="O1129" i="33"/>
  <c r="G1129" i="33"/>
  <c r="T1128" i="33"/>
  <c r="S1128" i="33"/>
  <c r="O1128" i="33"/>
  <c r="G1128" i="33"/>
  <c r="T1127" i="33"/>
  <c r="O1127" i="33"/>
  <c r="G1127" i="33"/>
  <c r="T1126" i="33"/>
  <c r="S1126" i="33"/>
  <c r="O1126" i="33"/>
  <c r="G1126" i="33"/>
  <c r="T1125" i="33"/>
  <c r="S1125" i="33"/>
  <c r="O1125" i="33"/>
  <c r="G1125" i="33"/>
  <c r="T1124" i="33"/>
  <c r="S1124" i="33"/>
  <c r="O1124" i="33"/>
  <c r="G1124" i="33"/>
  <c r="T1123" i="33"/>
  <c r="S1123" i="33"/>
  <c r="O1123" i="33"/>
  <c r="G1123" i="33"/>
  <c r="T1122" i="33"/>
  <c r="S1122" i="33"/>
  <c r="O1122" i="33"/>
  <c r="G1122" i="33"/>
  <c r="T1121" i="33"/>
  <c r="S1121" i="33"/>
  <c r="O1121" i="33"/>
  <c r="G1121" i="33"/>
  <c r="T1120" i="33"/>
  <c r="S1120" i="33"/>
  <c r="O1120" i="33"/>
  <c r="G1120" i="33"/>
  <c r="T1119" i="33"/>
  <c r="S1119" i="33"/>
  <c r="O1119" i="33"/>
  <c r="G1119" i="33"/>
  <c r="T1118" i="33"/>
  <c r="S1118" i="33"/>
  <c r="O1118" i="33"/>
  <c r="G1118" i="33"/>
  <c r="T1117" i="33"/>
  <c r="O1117" i="33"/>
  <c r="G1117" i="33"/>
  <c r="T1116" i="33"/>
  <c r="S1116" i="33"/>
  <c r="O1116" i="33"/>
  <c r="G1116" i="33"/>
  <c r="T1115" i="33"/>
  <c r="S1115" i="33"/>
  <c r="O1115" i="33"/>
  <c r="G1115" i="33"/>
  <c r="T1114" i="33"/>
  <c r="S1114" i="33"/>
  <c r="O1114" i="33"/>
  <c r="G1114" i="33"/>
  <c r="T1113" i="33"/>
  <c r="S1113" i="33"/>
  <c r="O1113" i="33"/>
  <c r="G1113" i="33"/>
  <c r="T1112" i="33"/>
  <c r="S1112" i="33"/>
  <c r="O1112" i="33"/>
  <c r="G1112" i="33"/>
  <c r="T1111" i="33"/>
  <c r="S1111" i="33"/>
  <c r="O1111" i="33"/>
  <c r="G1111" i="33"/>
  <c r="T1110" i="33"/>
  <c r="S1110" i="33"/>
  <c r="O1110" i="33"/>
  <c r="G1110" i="33"/>
  <c r="T1109" i="33"/>
  <c r="S1109" i="33"/>
  <c r="O1109" i="33"/>
  <c r="G1109" i="33"/>
  <c r="T1108" i="33"/>
  <c r="S1108" i="33"/>
  <c r="O1108" i="33"/>
  <c r="G1108" i="33"/>
  <c r="T1107" i="33"/>
  <c r="O1107" i="33"/>
  <c r="G1107" i="33"/>
  <c r="T1106" i="33"/>
  <c r="O1106" i="33"/>
  <c r="G1106" i="33"/>
  <c r="T1105" i="33"/>
  <c r="O1105" i="33"/>
  <c r="G1105" i="33"/>
  <c r="T1104" i="33"/>
  <c r="S1104" i="33"/>
  <c r="O1104" i="33"/>
  <c r="G1104" i="33"/>
  <c r="T1103" i="33"/>
  <c r="S1103" i="33"/>
  <c r="O1103" i="33"/>
  <c r="G1103" i="33"/>
  <c r="T1102" i="33"/>
  <c r="S1102" i="33"/>
  <c r="O1102" i="33"/>
  <c r="G1102" i="33"/>
  <c r="T1101" i="33"/>
  <c r="S1101" i="33"/>
  <c r="O1101" i="33"/>
  <c r="G1101" i="33"/>
  <c r="T1100" i="33"/>
  <c r="S1100" i="33"/>
  <c r="O1100" i="33"/>
  <c r="G1100" i="33"/>
  <c r="T1099" i="33"/>
  <c r="S1099" i="33"/>
  <c r="O1099" i="33"/>
  <c r="G1099" i="33"/>
  <c r="T1098" i="33"/>
  <c r="S1098" i="33"/>
  <c r="O1098" i="33"/>
  <c r="G1098" i="33"/>
  <c r="T1097" i="33"/>
  <c r="S1097" i="33"/>
  <c r="O1097" i="33"/>
  <c r="G1097" i="33"/>
  <c r="T1096" i="33"/>
  <c r="S1096" i="33"/>
  <c r="O1096" i="33"/>
  <c r="G1096" i="33"/>
  <c r="T1095" i="33"/>
  <c r="S1095" i="33"/>
  <c r="O1095" i="33"/>
  <c r="G1095" i="33"/>
  <c r="T1094" i="33"/>
  <c r="S1094" i="33"/>
  <c r="O1094" i="33"/>
  <c r="G1094" i="33"/>
  <c r="T1093" i="33"/>
  <c r="S1093" i="33"/>
  <c r="O1093" i="33"/>
  <c r="G1093" i="33"/>
  <c r="T1092" i="33"/>
  <c r="S1092" i="33"/>
  <c r="O1092" i="33"/>
  <c r="G1092" i="33"/>
  <c r="T1091" i="33"/>
  <c r="S1091" i="33"/>
  <c r="O1091" i="33"/>
  <c r="G1091" i="33"/>
  <c r="T1090" i="33"/>
  <c r="S1090" i="33"/>
  <c r="O1090" i="33"/>
  <c r="G1090" i="33"/>
  <c r="T1089" i="33"/>
  <c r="S1089" i="33"/>
  <c r="O1089" i="33"/>
  <c r="G1089" i="33"/>
  <c r="T1088" i="33"/>
  <c r="O1088" i="33"/>
  <c r="G1088" i="33"/>
  <c r="T1087" i="33"/>
  <c r="S1087" i="33"/>
  <c r="O1087" i="33"/>
  <c r="G1087" i="33"/>
  <c r="T1086" i="33"/>
  <c r="S1086" i="33"/>
  <c r="O1086" i="33"/>
  <c r="G1086" i="33"/>
  <c r="T1085" i="33"/>
  <c r="S1085" i="33"/>
  <c r="O1085" i="33"/>
  <c r="G1085" i="33"/>
  <c r="T1084" i="33"/>
  <c r="O1084" i="33"/>
  <c r="G1084" i="33"/>
  <c r="T1083" i="33"/>
  <c r="O1083" i="33"/>
  <c r="G1083" i="33"/>
  <c r="T1082" i="33"/>
  <c r="S1082" i="33"/>
  <c r="O1082" i="33"/>
  <c r="G1082" i="33"/>
  <c r="T1081" i="33"/>
  <c r="S1081" i="33"/>
  <c r="O1081" i="33"/>
  <c r="G1081" i="33"/>
  <c r="T1080" i="33"/>
  <c r="S1080" i="33"/>
  <c r="O1080" i="33"/>
  <c r="G1080" i="33"/>
  <c r="T1079" i="33"/>
  <c r="S1079" i="33"/>
  <c r="O1079" i="33"/>
  <c r="G1079" i="33"/>
  <c r="T1078" i="33"/>
  <c r="S1078" i="33"/>
  <c r="O1078" i="33"/>
  <c r="G1078" i="33"/>
  <c r="T1077" i="33"/>
  <c r="S1077" i="33"/>
  <c r="O1077" i="33"/>
  <c r="G1077" i="33"/>
  <c r="T1076" i="33"/>
  <c r="S1076" i="33"/>
  <c r="O1076" i="33"/>
  <c r="G1076" i="33"/>
  <c r="T1075" i="33"/>
  <c r="S1075" i="33"/>
  <c r="O1075" i="33"/>
  <c r="G1075" i="33"/>
  <c r="T1074" i="33"/>
  <c r="O1074" i="33"/>
  <c r="G1074" i="33"/>
  <c r="T1073" i="33"/>
  <c r="S1073" i="33"/>
  <c r="O1073" i="33"/>
  <c r="G1073" i="33"/>
  <c r="T1072" i="33"/>
  <c r="S1072" i="33"/>
  <c r="O1072" i="33"/>
  <c r="G1072" i="33"/>
  <c r="T1071" i="33"/>
  <c r="S1071" i="33"/>
  <c r="O1071" i="33"/>
  <c r="G1071" i="33"/>
  <c r="T1070" i="33"/>
  <c r="S1070" i="33"/>
  <c r="O1070" i="33"/>
  <c r="G1070" i="33"/>
  <c r="T1069" i="33"/>
  <c r="S1069" i="33"/>
  <c r="O1069" i="33"/>
  <c r="G1069" i="33"/>
  <c r="T1068" i="33"/>
  <c r="O1068" i="33"/>
  <c r="G1068" i="33"/>
  <c r="T1067" i="33"/>
  <c r="S1067" i="33"/>
  <c r="O1067" i="33"/>
  <c r="G1067" i="33"/>
  <c r="T1066" i="33"/>
  <c r="S1066" i="33"/>
  <c r="O1066" i="33"/>
  <c r="G1066" i="33"/>
  <c r="T1065" i="33"/>
  <c r="S1065" i="33"/>
  <c r="O1065" i="33"/>
  <c r="G1065" i="33"/>
  <c r="T1064" i="33"/>
  <c r="S1064" i="33"/>
  <c r="O1064" i="33"/>
  <c r="G1064" i="33"/>
  <c r="T1063" i="33"/>
  <c r="S1063" i="33"/>
  <c r="O1063" i="33"/>
  <c r="T1062" i="33"/>
  <c r="S1062" i="33"/>
  <c r="O1062" i="33"/>
  <c r="G1062" i="33"/>
  <c r="T1061" i="33"/>
  <c r="S1061" i="33"/>
  <c r="O1061" i="33"/>
  <c r="G1061" i="33"/>
  <c r="T1060" i="33"/>
  <c r="S1060" i="33"/>
  <c r="O1060" i="33"/>
  <c r="G1060" i="33"/>
  <c r="T1059" i="33"/>
  <c r="O1059" i="33"/>
  <c r="G1059" i="33"/>
  <c r="T1058" i="33"/>
  <c r="O1058" i="33"/>
  <c r="G1058" i="33"/>
  <c r="T1057" i="33"/>
  <c r="S1057" i="33"/>
  <c r="O1057" i="33"/>
  <c r="G1057" i="33"/>
  <c r="T1056" i="33"/>
  <c r="S1056" i="33"/>
  <c r="O1056" i="33"/>
  <c r="G1056" i="33"/>
  <c r="T1055" i="33"/>
  <c r="S1055" i="33"/>
  <c r="O1055" i="33"/>
  <c r="G1055" i="33"/>
  <c r="T1054" i="33"/>
  <c r="S1054" i="33"/>
  <c r="O1054" i="33"/>
  <c r="G1054" i="33"/>
  <c r="T1053" i="33"/>
  <c r="S1053" i="33"/>
  <c r="O1053" i="33"/>
  <c r="G1053" i="33"/>
  <c r="T1052" i="33"/>
  <c r="S1052" i="33"/>
  <c r="O1052" i="33"/>
  <c r="G1052" i="33"/>
  <c r="T1051" i="33"/>
  <c r="O1051" i="33"/>
  <c r="G1051" i="33"/>
  <c r="T1050" i="33"/>
  <c r="S1050" i="33"/>
  <c r="O1050" i="33"/>
  <c r="G1050" i="33"/>
  <c r="T1049" i="33"/>
  <c r="S1049" i="33"/>
  <c r="O1049" i="33"/>
  <c r="G1049" i="33"/>
  <c r="T1048" i="33"/>
  <c r="O1048" i="33"/>
  <c r="G1048" i="33"/>
  <c r="T1047" i="33"/>
  <c r="O1047" i="33"/>
  <c r="G1047" i="33"/>
  <c r="T1046" i="33"/>
  <c r="S1046" i="33"/>
  <c r="O1046" i="33"/>
  <c r="G1046" i="33"/>
  <c r="T1045" i="33"/>
  <c r="S1045" i="33"/>
  <c r="O1045" i="33"/>
  <c r="G1045" i="33"/>
  <c r="T1044" i="33"/>
  <c r="S1044" i="33"/>
  <c r="O1044" i="33"/>
  <c r="G1044" i="33"/>
  <c r="T1043" i="33"/>
  <c r="O1043" i="33"/>
  <c r="G1043" i="33"/>
  <c r="T1042" i="33"/>
  <c r="S1042" i="33"/>
  <c r="O1042" i="33"/>
  <c r="G1042" i="33"/>
  <c r="T1041" i="33"/>
  <c r="S1041" i="33"/>
  <c r="O1041" i="33"/>
  <c r="G1041" i="33"/>
  <c r="T1040" i="33"/>
  <c r="S1040" i="33"/>
  <c r="O1040" i="33"/>
  <c r="G1040" i="33"/>
  <c r="T1039" i="33"/>
  <c r="S1039" i="33"/>
  <c r="O1039" i="33"/>
  <c r="G1039" i="33"/>
  <c r="T1038" i="33"/>
  <c r="S1038" i="33"/>
  <c r="O1038" i="33"/>
  <c r="G1038" i="33"/>
  <c r="T1037" i="33"/>
  <c r="S1037" i="33"/>
  <c r="O1037" i="33"/>
  <c r="G1037" i="33"/>
  <c r="T1036" i="33"/>
  <c r="S1036" i="33"/>
  <c r="O1036" i="33"/>
  <c r="G1036" i="33"/>
  <c r="T1035" i="33"/>
  <c r="S1035" i="33"/>
  <c r="O1035" i="33"/>
  <c r="G1035" i="33"/>
  <c r="T1034" i="33"/>
  <c r="S1034" i="33"/>
  <c r="O1034" i="33"/>
  <c r="G1034" i="33"/>
  <c r="T1033" i="33"/>
  <c r="S1033" i="33"/>
  <c r="O1033" i="33"/>
  <c r="G1033" i="33"/>
  <c r="T1032" i="33"/>
  <c r="S1032" i="33"/>
  <c r="O1032" i="33"/>
  <c r="G1032" i="33"/>
  <c r="T1031" i="33"/>
  <c r="S1031" i="33"/>
  <c r="O1031" i="33"/>
  <c r="G1031" i="33"/>
  <c r="T1030" i="33"/>
  <c r="S1030" i="33"/>
  <c r="O1030" i="33"/>
  <c r="G1030" i="33"/>
  <c r="T1029" i="33"/>
  <c r="O1029" i="33"/>
  <c r="G1029" i="33"/>
  <c r="T1028" i="33"/>
  <c r="S1028" i="33"/>
  <c r="O1028" i="33"/>
  <c r="G1028" i="33"/>
  <c r="T1027" i="33"/>
  <c r="S1027" i="33"/>
  <c r="O1027" i="33"/>
  <c r="G1027" i="33"/>
  <c r="T1026" i="33"/>
  <c r="O1026" i="33"/>
  <c r="G1026" i="33"/>
  <c r="T1025" i="33"/>
  <c r="S1025" i="33"/>
  <c r="O1025" i="33"/>
  <c r="G1025" i="33"/>
  <c r="T1024" i="33"/>
  <c r="S1024" i="33"/>
  <c r="O1024" i="33"/>
  <c r="G1024" i="33"/>
  <c r="T1023" i="33"/>
  <c r="S1023" i="33"/>
  <c r="O1023" i="33"/>
  <c r="G1023" i="33"/>
  <c r="T1022" i="33"/>
  <c r="S1022" i="33"/>
  <c r="O1022" i="33"/>
  <c r="G1022" i="33"/>
  <c r="T1021" i="33"/>
  <c r="S1021" i="33"/>
  <c r="O1021" i="33"/>
  <c r="G1021" i="33"/>
  <c r="T1020" i="33"/>
  <c r="O1020" i="33"/>
  <c r="G1020" i="33"/>
  <c r="T1019" i="33"/>
  <c r="S1019" i="33"/>
  <c r="O1019" i="33"/>
  <c r="G1019" i="33"/>
  <c r="T1018" i="33"/>
  <c r="S1018" i="33"/>
  <c r="O1018" i="33"/>
  <c r="G1018" i="33"/>
  <c r="T1017" i="33"/>
  <c r="S1017" i="33"/>
  <c r="O1017" i="33"/>
  <c r="G1017" i="33"/>
  <c r="T1016" i="33"/>
  <c r="S1016" i="33"/>
  <c r="O1016" i="33"/>
  <c r="G1016" i="33"/>
  <c r="T1015" i="33"/>
  <c r="S1015" i="33"/>
  <c r="O1015" i="33"/>
  <c r="G1015" i="33"/>
  <c r="T1014" i="33"/>
  <c r="S1014" i="33"/>
  <c r="O1014" i="33"/>
  <c r="G1014" i="33"/>
  <c r="T1013" i="33"/>
  <c r="O1013" i="33"/>
  <c r="G1013" i="33"/>
  <c r="T1012" i="33"/>
  <c r="S1012" i="33"/>
  <c r="O1012" i="33"/>
  <c r="G1012" i="33"/>
  <c r="T1011" i="33"/>
  <c r="S1011" i="33"/>
  <c r="O1011" i="33"/>
  <c r="G1011" i="33"/>
  <c r="T1010" i="33"/>
  <c r="S1010" i="33"/>
  <c r="O1010" i="33"/>
  <c r="G1010" i="33"/>
  <c r="T1009" i="33"/>
  <c r="S1009" i="33"/>
  <c r="O1009" i="33"/>
  <c r="T1008" i="33"/>
  <c r="S1008" i="33"/>
  <c r="O1008" i="33"/>
  <c r="G1008" i="33"/>
  <c r="T1007" i="33"/>
  <c r="S1007" i="33"/>
  <c r="O1007" i="33"/>
  <c r="G1007" i="33"/>
  <c r="T1006" i="33"/>
  <c r="S1006" i="33"/>
  <c r="O1006" i="33"/>
  <c r="G1006" i="33"/>
  <c r="T1005" i="33"/>
  <c r="S1005" i="33"/>
  <c r="O1005" i="33"/>
  <c r="G1005" i="33"/>
  <c r="T1004" i="33"/>
  <c r="S1004" i="33"/>
  <c r="O1004" i="33"/>
  <c r="G1004" i="33"/>
  <c r="T1003" i="33"/>
  <c r="O1003" i="33"/>
  <c r="G1003" i="33"/>
  <c r="T1002" i="33"/>
  <c r="O1002" i="33"/>
  <c r="G1002" i="33"/>
  <c r="T1001" i="33"/>
  <c r="S1001" i="33"/>
  <c r="O1001" i="33"/>
  <c r="G1001" i="33"/>
  <c r="T1000" i="33"/>
  <c r="S1000" i="33"/>
  <c r="O1000" i="33"/>
  <c r="G1000" i="33"/>
  <c r="T999" i="33"/>
  <c r="S999" i="33"/>
  <c r="O999" i="33"/>
  <c r="G999" i="33"/>
  <c r="T998" i="33"/>
  <c r="S998" i="33"/>
  <c r="O998" i="33"/>
  <c r="G998" i="33"/>
  <c r="T997" i="33"/>
  <c r="S997" i="33"/>
  <c r="O997" i="33"/>
  <c r="G997" i="33"/>
  <c r="T996" i="33"/>
  <c r="S996" i="33"/>
  <c r="O996" i="33"/>
  <c r="G996" i="33"/>
  <c r="T995" i="33"/>
  <c r="S995" i="33"/>
  <c r="O995" i="33"/>
  <c r="T994" i="33"/>
  <c r="S994" i="33"/>
  <c r="O994" i="33"/>
  <c r="T993" i="33"/>
  <c r="S993" i="33"/>
  <c r="O993" i="33"/>
  <c r="G993" i="33"/>
  <c r="T992" i="33"/>
  <c r="S992" i="33"/>
  <c r="O992" i="33"/>
  <c r="G992" i="33"/>
  <c r="T991" i="33"/>
  <c r="O991" i="33"/>
  <c r="G991" i="33"/>
  <c r="T990" i="33"/>
  <c r="S990" i="33"/>
  <c r="O990" i="33"/>
  <c r="G990" i="33"/>
  <c r="T989" i="33"/>
  <c r="S989" i="33"/>
  <c r="O989" i="33"/>
  <c r="G989" i="33"/>
  <c r="T988" i="33"/>
  <c r="S988" i="33"/>
  <c r="O988" i="33"/>
  <c r="G988" i="33"/>
  <c r="T987" i="33"/>
  <c r="S987" i="33"/>
  <c r="O987" i="33"/>
  <c r="G987" i="33"/>
  <c r="T986" i="33"/>
  <c r="S986" i="33"/>
  <c r="O986" i="33"/>
  <c r="G986" i="33"/>
  <c r="T985" i="33"/>
  <c r="S985" i="33"/>
  <c r="O985" i="33"/>
  <c r="G985" i="33"/>
  <c r="T984" i="33"/>
  <c r="O984" i="33"/>
  <c r="G984" i="33"/>
  <c r="T983" i="33"/>
  <c r="S983" i="33"/>
  <c r="O983" i="33"/>
  <c r="G983" i="33"/>
  <c r="T982" i="33"/>
  <c r="S982" i="33"/>
  <c r="O982" i="33"/>
  <c r="G982" i="33"/>
  <c r="T981" i="33"/>
  <c r="O981" i="33"/>
  <c r="G981" i="33"/>
  <c r="T980" i="33"/>
  <c r="S980" i="33"/>
  <c r="O980" i="33"/>
  <c r="G980" i="33"/>
  <c r="T979" i="33"/>
  <c r="S979" i="33"/>
  <c r="O979" i="33"/>
  <c r="G979" i="33"/>
  <c r="T978" i="33"/>
  <c r="S978" i="33"/>
  <c r="O978" i="33"/>
  <c r="G978" i="33"/>
  <c r="T977" i="33"/>
  <c r="S977" i="33"/>
  <c r="O977" i="33"/>
  <c r="G977" i="33"/>
  <c r="T976" i="33"/>
  <c r="O976" i="33"/>
  <c r="G976" i="33"/>
  <c r="T975" i="33"/>
  <c r="S975" i="33"/>
  <c r="O975" i="33"/>
  <c r="G975" i="33"/>
  <c r="T974" i="33"/>
  <c r="S974" i="33"/>
  <c r="O974" i="33"/>
  <c r="G974" i="33"/>
  <c r="T973" i="33"/>
  <c r="S973" i="33"/>
  <c r="O973" i="33"/>
  <c r="G973" i="33"/>
  <c r="T972" i="33"/>
  <c r="O972" i="33"/>
  <c r="G972" i="33"/>
  <c r="T971" i="33"/>
  <c r="O971" i="33"/>
  <c r="G971" i="33"/>
  <c r="T970" i="33"/>
  <c r="S970" i="33"/>
  <c r="O970" i="33"/>
  <c r="G970" i="33"/>
  <c r="T969" i="33"/>
  <c r="S969" i="33"/>
  <c r="O969" i="33"/>
  <c r="G969" i="33"/>
  <c r="T968" i="33"/>
  <c r="S968" i="33"/>
  <c r="O968" i="33"/>
  <c r="G968" i="33"/>
  <c r="T967" i="33"/>
  <c r="S967" i="33"/>
  <c r="O967" i="33"/>
  <c r="G967" i="33"/>
  <c r="T966" i="33"/>
  <c r="S966" i="33"/>
  <c r="O966" i="33"/>
  <c r="G966" i="33"/>
  <c r="T965" i="33"/>
  <c r="O965" i="33"/>
  <c r="G965" i="33"/>
  <c r="T964" i="33"/>
  <c r="S964" i="33"/>
  <c r="O964" i="33"/>
  <c r="G964" i="33"/>
  <c r="T963" i="33"/>
  <c r="S963" i="33"/>
  <c r="O963" i="33"/>
  <c r="G963" i="33"/>
  <c r="T962" i="33"/>
  <c r="O962" i="33"/>
  <c r="G962" i="33"/>
  <c r="T961" i="33"/>
  <c r="S961" i="33"/>
  <c r="O961" i="33"/>
  <c r="G961" i="33"/>
  <c r="T960" i="33"/>
  <c r="S960" i="33"/>
  <c r="O960" i="33"/>
  <c r="G960" i="33"/>
  <c r="T959" i="33"/>
  <c r="S959" i="33"/>
  <c r="O959" i="33"/>
  <c r="T958" i="33"/>
  <c r="S958" i="33"/>
  <c r="O958" i="33"/>
  <c r="G958" i="33"/>
  <c r="T957" i="33"/>
  <c r="S957" i="33"/>
  <c r="O957" i="33"/>
  <c r="G957" i="33"/>
  <c r="T956" i="33"/>
  <c r="S956" i="33"/>
  <c r="O956" i="33"/>
  <c r="G956" i="33"/>
  <c r="T955" i="33"/>
  <c r="S955" i="33"/>
  <c r="O955" i="33"/>
  <c r="G955" i="33"/>
  <c r="T954" i="33"/>
  <c r="S954" i="33"/>
  <c r="O954" i="33"/>
  <c r="G954" i="33"/>
  <c r="T953" i="33"/>
  <c r="S953" i="33"/>
  <c r="O953" i="33"/>
  <c r="G953" i="33"/>
  <c r="T952" i="33"/>
  <c r="S952" i="33"/>
  <c r="O952" i="33"/>
  <c r="G952" i="33"/>
  <c r="T951" i="33"/>
  <c r="O951" i="33"/>
  <c r="G951" i="33"/>
  <c r="T950" i="33"/>
  <c r="S950" i="33"/>
  <c r="O950" i="33"/>
  <c r="G950" i="33"/>
  <c r="T949" i="33"/>
  <c r="S949" i="33"/>
  <c r="O949" i="33"/>
  <c r="G949" i="33"/>
  <c r="T948" i="33"/>
  <c r="S948" i="33"/>
  <c r="O948" i="33"/>
  <c r="G948" i="33"/>
  <c r="T947" i="33"/>
  <c r="S947" i="33"/>
  <c r="O947" i="33"/>
  <c r="G947" i="33"/>
  <c r="T946" i="33"/>
  <c r="S946" i="33"/>
  <c r="O946" i="33"/>
  <c r="G946" i="33"/>
  <c r="T945" i="33"/>
  <c r="S945" i="33"/>
  <c r="O945" i="33"/>
  <c r="G945" i="33"/>
  <c r="T944" i="33"/>
  <c r="S944" i="33"/>
  <c r="O944" i="33"/>
  <c r="G944" i="33"/>
  <c r="T943" i="33"/>
  <c r="S943" i="33"/>
  <c r="O943" i="33"/>
  <c r="G943" i="33"/>
  <c r="T942" i="33"/>
  <c r="S942" i="33"/>
  <c r="O942" i="33"/>
  <c r="G942" i="33"/>
  <c r="T941" i="33"/>
  <c r="S941" i="33"/>
  <c r="O941" i="33"/>
  <c r="G941" i="33"/>
  <c r="T940" i="33"/>
  <c r="S940" i="33"/>
  <c r="O940" i="33"/>
  <c r="G940" i="33"/>
  <c r="T939" i="33"/>
  <c r="S939" i="33"/>
  <c r="O939" i="33"/>
  <c r="G939" i="33"/>
  <c r="T938" i="33"/>
  <c r="S938" i="33"/>
  <c r="O938" i="33"/>
  <c r="G938" i="33"/>
  <c r="T937" i="33"/>
  <c r="S937" i="33"/>
  <c r="O937" i="33"/>
  <c r="G937" i="33"/>
  <c r="T936" i="33"/>
  <c r="O936" i="33"/>
  <c r="G936" i="33"/>
  <c r="T935" i="33"/>
  <c r="S935" i="33"/>
  <c r="O935" i="33"/>
  <c r="G935" i="33"/>
  <c r="T934" i="33"/>
  <c r="S934" i="33"/>
  <c r="O934" i="33"/>
  <c r="G934" i="33"/>
  <c r="T933" i="33"/>
  <c r="S933" i="33"/>
  <c r="O933" i="33"/>
  <c r="G933" i="33"/>
  <c r="T932" i="33"/>
  <c r="S932" i="33"/>
  <c r="O932" i="33"/>
  <c r="G932" i="33"/>
  <c r="T931" i="33"/>
  <c r="S931" i="33"/>
  <c r="O931" i="33"/>
  <c r="G931" i="33"/>
  <c r="T930" i="33"/>
  <c r="S930" i="33"/>
  <c r="O930" i="33"/>
  <c r="G930" i="33"/>
  <c r="T929" i="33"/>
  <c r="S929" i="33"/>
  <c r="O929" i="33"/>
  <c r="G929" i="33"/>
  <c r="T928" i="33"/>
  <c r="S928" i="33"/>
  <c r="O928" i="33"/>
  <c r="G928" i="33"/>
  <c r="T927" i="33"/>
  <c r="S927" i="33"/>
  <c r="O927" i="33"/>
  <c r="G927" i="33"/>
  <c r="T926" i="33"/>
  <c r="S926" i="33"/>
  <c r="O926" i="33"/>
  <c r="G926" i="33"/>
  <c r="T925" i="33"/>
  <c r="S925" i="33"/>
  <c r="O925" i="33"/>
  <c r="G925" i="33"/>
  <c r="T924" i="33"/>
  <c r="S924" i="33"/>
  <c r="O924" i="33"/>
  <c r="G924" i="33"/>
  <c r="T923" i="33"/>
  <c r="S923" i="33"/>
  <c r="O923" i="33"/>
  <c r="G923" i="33"/>
  <c r="T922" i="33"/>
  <c r="S922" i="33"/>
  <c r="O922" i="33"/>
  <c r="G922" i="33"/>
  <c r="T921" i="33"/>
  <c r="S921" i="33"/>
  <c r="O921" i="33"/>
  <c r="G921" i="33"/>
  <c r="T920" i="33"/>
  <c r="O920" i="33"/>
  <c r="G920" i="33"/>
  <c r="T919" i="33"/>
  <c r="S919" i="33"/>
  <c r="O919" i="33"/>
  <c r="G919" i="33"/>
  <c r="T918" i="33"/>
  <c r="S918" i="33"/>
  <c r="O918" i="33"/>
  <c r="G918" i="33"/>
  <c r="T917" i="33"/>
  <c r="S917" i="33"/>
  <c r="O917" i="33"/>
  <c r="G917" i="33"/>
  <c r="T916" i="33"/>
  <c r="S916" i="33"/>
  <c r="O916" i="33"/>
  <c r="G916" i="33"/>
  <c r="T915" i="33"/>
  <c r="S915" i="33"/>
  <c r="O915" i="33"/>
  <c r="G915" i="33"/>
  <c r="T914" i="33"/>
  <c r="O914" i="33"/>
  <c r="G914" i="33"/>
  <c r="T913" i="33"/>
  <c r="O913" i="33"/>
  <c r="G913" i="33"/>
  <c r="T912" i="33"/>
  <c r="O912" i="33"/>
  <c r="G912" i="33"/>
  <c r="T911" i="33"/>
  <c r="S911" i="33"/>
  <c r="O911" i="33"/>
  <c r="G911" i="33"/>
  <c r="T910" i="33"/>
  <c r="S910" i="33"/>
  <c r="O910" i="33"/>
  <c r="G910" i="33"/>
  <c r="T909" i="33"/>
  <c r="O909" i="33"/>
  <c r="G909" i="33"/>
  <c r="T908" i="33"/>
  <c r="S908" i="33"/>
  <c r="O908" i="33"/>
  <c r="G908" i="33"/>
  <c r="T907" i="33"/>
  <c r="S907" i="33"/>
  <c r="O907" i="33"/>
  <c r="G907" i="33"/>
  <c r="T906" i="33"/>
  <c r="S906" i="33"/>
  <c r="O906" i="33"/>
  <c r="G906" i="33"/>
  <c r="T905" i="33"/>
  <c r="O905" i="33"/>
  <c r="G905" i="33"/>
  <c r="T904" i="33"/>
  <c r="O904" i="33"/>
  <c r="G904" i="33"/>
  <c r="T903" i="33"/>
  <c r="O903" i="33"/>
  <c r="G903" i="33"/>
  <c r="T902" i="33"/>
  <c r="S902" i="33"/>
  <c r="O902" i="33"/>
  <c r="G902" i="33"/>
  <c r="T901" i="33"/>
  <c r="S901" i="33"/>
  <c r="O901" i="33"/>
  <c r="G901" i="33"/>
  <c r="T900" i="33"/>
  <c r="S900" i="33"/>
  <c r="O900" i="33"/>
  <c r="G900" i="33"/>
  <c r="T899" i="33"/>
  <c r="S899" i="33"/>
  <c r="O899" i="33"/>
  <c r="G899" i="33"/>
  <c r="T898" i="33"/>
  <c r="O898" i="33"/>
  <c r="G898" i="33"/>
  <c r="T897" i="33"/>
  <c r="S897" i="33"/>
  <c r="O897" i="33"/>
  <c r="G897" i="33"/>
  <c r="T896" i="33"/>
  <c r="S896" i="33"/>
  <c r="O896" i="33"/>
  <c r="G896" i="33"/>
  <c r="T895" i="33"/>
  <c r="O895" i="33"/>
  <c r="G895" i="33"/>
  <c r="T894" i="33"/>
  <c r="S894" i="33"/>
  <c r="O894" i="33"/>
  <c r="G894" i="33"/>
  <c r="T893" i="33"/>
  <c r="O893" i="33"/>
  <c r="G893" i="33"/>
  <c r="T892" i="33"/>
  <c r="S892" i="33"/>
  <c r="O892" i="33"/>
  <c r="G892" i="33"/>
  <c r="T891" i="33"/>
  <c r="S891" i="33"/>
  <c r="O891" i="33"/>
  <c r="G891" i="33"/>
  <c r="T890" i="33"/>
  <c r="S890" i="33"/>
  <c r="O890" i="33"/>
  <c r="G890" i="33"/>
  <c r="T889" i="33"/>
  <c r="S889" i="33"/>
  <c r="O889" i="33"/>
  <c r="G889" i="33"/>
  <c r="T888" i="33"/>
  <c r="S888" i="33"/>
  <c r="O888" i="33"/>
  <c r="G888" i="33"/>
  <c r="T887" i="33"/>
  <c r="S887" i="33"/>
  <c r="O887" i="33"/>
  <c r="G887" i="33"/>
  <c r="T886" i="33"/>
  <c r="S886" i="33"/>
  <c r="O886" i="33"/>
  <c r="G886" i="33"/>
  <c r="T885" i="33"/>
  <c r="S885" i="33"/>
  <c r="O885" i="33"/>
  <c r="G885" i="33"/>
  <c r="T884" i="33"/>
  <c r="S884" i="33"/>
  <c r="O884" i="33"/>
  <c r="G884" i="33"/>
  <c r="T883" i="33"/>
  <c r="S883" i="33"/>
  <c r="O883" i="33"/>
  <c r="G883" i="33"/>
  <c r="T882" i="33"/>
  <c r="S882" i="33"/>
  <c r="O882" i="33"/>
  <c r="G882" i="33"/>
  <c r="T881" i="33"/>
  <c r="S881" i="33"/>
  <c r="O881" i="33"/>
  <c r="G881" i="33"/>
  <c r="T880" i="33"/>
  <c r="S880" i="33"/>
  <c r="O880" i="33"/>
  <c r="G880" i="33"/>
  <c r="T879" i="33"/>
  <c r="S879" i="33"/>
  <c r="O879" i="33"/>
  <c r="G879" i="33"/>
  <c r="T878" i="33"/>
  <c r="S878" i="33"/>
  <c r="O878" i="33"/>
  <c r="G878" i="33"/>
  <c r="T877" i="33"/>
  <c r="S877" i="33"/>
  <c r="O877" i="33"/>
  <c r="G877" i="33"/>
  <c r="T876" i="33"/>
  <c r="S876" i="33"/>
  <c r="O876" i="33"/>
  <c r="G876" i="33"/>
  <c r="T875" i="33"/>
  <c r="S875" i="33"/>
  <c r="O875" i="33"/>
  <c r="G875" i="33"/>
  <c r="T874" i="33"/>
  <c r="S874" i="33"/>
  <c r="O874" i="33"/>
  <c r="G874" i="33"/>
  <c r="T873" i="33"/>
  <c r="S873" i="33"/>
  <c r="O873" i="33"/>
  <c r="G873" i="33"/>
  <c r="T872" i="33"/>
  <c r="O872" i="33"/>
  <c r="G872" i="33"/>
  <c r="T871" i="33"/>
  <c r="S871" i="33"/>
  <c r="O871" i="33"/>
  <c r="G871" i="33"/>
  <c r="T870" i="33"/>
  <c r="S870" i="33"/>
  <c r="O870" i="33"/>
  <c r="G870" i="33"/>
  <c r="T869" i="33"/>
  <c r="O869" i="33"/>
  <c r="G869" i="33"/>
  <c r="T868" i="33"/>
  <c r="O868" i="33"/>
  <c r="G868" i="33"/>
  <c r="T867" i="33"/>
  <c r="S867" i="33"/>
  <c r="O867" i="33"/>
  <c r="T866" i="33"/>
  <c r="S866" i="33"/>
  <c r="O866" i="33"/>
  <c r="G866" i="33"/>
  <c r="T865" i="33"/>
  <c r="S865" i="33"/>
  <c r="O865" i="33"/>
  <c r="G865" i="33"/>
  <c r="T864" i="33"/>
  <c r="S864" i="33"/>
  <c r="O864" i="33"/>
  <c r="G864" i="33"/>
  <c r="T863" i="33"/>
  <c r="S863" i="33"/>
  <c r="O863" i="33"/>
  <c r="G863" i="33"/>
  <c r="T862" i="33"/>
  <c r="S862" i="33"/>
  <c r="O862" i="33"/>
  <c r="G862" i="33"/>
  <c r="T861" i="33"/>
  <c r="S861" i="33"/>
  <c r="O861" i="33"/>
  <c r="G861" i="33"/>
  <c r="T860" i="33"/>
  <c r="S860" i="33"/>
  <c r="O860" i="33"/>
  <c r="G860" i="33"/>
  <c r="T859" i="33"/>
  <c r="S859" i="33"/>
  <c r="O859" i="33"/>
  <c r="G859" i="33"/>
  <c r="T858" i="33"/>
  <c r="S858" i="33"/>
  <c r="O858" i="33"/>
  <c r="G858" i="33"/>
  <c r="T857" i="33"/>
  <c r="S857" i="33"/>
  <c r="O857" i="33"/>
  <c r="G857" i="33"/>
  <c r="T856" i="33"/>
  <c r="S856" i="33"/>
  <c r="O856" i="33"/>
  <c r="G856" i="33"/>
  <c r="T855" i="33"/>
  <c r="S855" i="33"/>
  <c r="O855" i="33"/>
  <c r="G855" i="33"/>
  <c r="T854" i="33"/>
  <c r="S854" i="33"/>
  <c r="O854" i="33"/>
  <c r="G854" i="33"/>
  <c r="T853" i="33"/>
  <c r="S853" i="33"/>
  <c r="O853" i="33"/>
  <c r="G853" i="33"/>
  <c r="T852" i="33"/>
  <c r="S852" i="33"/>
  <c r="O852" i="33"/>
  <c r="G852" i="33"/>
  <c r="T851" i="33"/>
  <c r="S851" i="33"/>
  <c r="O851" i="33"/>
  <c r="G851" i="33"/>
  <c r="T850" i="33"/>
  <c r="S850" i="33"/>
  <c r="O850" i="33"/>
  <c r="G850" i="33"/>
  <c r="T849" i="33"/>
  <c r="S849" i="33"/>
  <c r="O849" i="33"/>
  <c r="G849" i="33"/>
  <c r="T848" i="33"/>
  <c r="S848" i="33"/>
  <c r="O848" i="33"/>
  <c r="G848" i="33"/>
  <c r="T847" i="33"/>
  <c r="S847" i="33"/>
  <c r="O847" i="33"/>
  <c r="G847" i="33"/>
  <c r="T846" i="33"/>
  <c r="S846" i="33"/>
  <c r="O846" i="33"/>
  <c r="G846" i="33"/>
  <c r="T845" i="33"/>
  <c r="S845" i="33"/>
  <c r="O845" i="33"/>
  <c r="G845" i="33"/>
  <c r="T844" i="33"/>
  <c r="O844" i="33"/>
  <c r="G844" i="33"/>
  <c r="T843" i="33"/>
  <c r="S843" i="33"/>
  <c r="O843" i="33"/>
  <c r="G843" i="33"/>
  <c r="T842" i="33"/>
  <c r="S842" i="33"/>
  <c r="O842" i="33"/>
  <c r="G842" i="33"/>
  <c r="T841" i="33"/>
  <c r="O841" i="33"/>
  <c r="G841" i="33"/>
  <c r="T840" i="33"/>
  <c r="S840" i="33"/>
  <c r="O840" i="33"/>
  <c r="G840" i="33"/>
  <c r="T839" i="33"/>
  <c r="S839" i="33"/>
  <c r="O839" i="33"/>
  <c r="G839" i="33"/>
  <c r="T838" i="33"/>
  <c r="S838" i="33"/>
  <c r="O838" i="33"/>
  <c r="G838" i="33"/>
  <c r="T837" i="33"/>
  <c r="S837" i="33"/>
  <c r="O837" i="33"/>
  <c r="G837" i="33"/>
  <c r="T836" i="33"/>
  <c r="O836" i="33"/>
  <c r="G836" i="33"/>
  <c r="T835" i="33"/>
  <c r="S835" i="33"/>
  <c r="O835" i="33"/>
  <c r="G835" i="33"/>
  <c r="T834" i="33"/>
  <c r="S834" i="33"/>
  <c r="O834" i="33"/>
  <c r="G834" i="33"/>
  <c r="T833" i="33"/>
  <c r="O833" i="33"/>
  <c r="G833" i="33"/>
  <c r="T832" i="33"/>
  <c r="S832" i="33"/>
  <c r="O832" i="33"/>
  <c r="G832" i="33"/>
  <c r="T831" i="33"/>
  <c r="S831" i="33"/>
  <c r="O831" i="33"/>
  <c r="G831" i="33"/>
  <c r="T830" i="33"/>
  <c r="S830" i="33"/>
  <c r="O830" i="33"/>
  <c r="G830" i="33"/>
  <c r="T829" i="33"/>
  <c r="S829" i="33"/>
  <c r="O829" i="33"/>
  <c r="G829" i="33"/>
  <c r="T828" i="33"/>
  <c r="S828" i="33"/>
  <c r="O828" i="33"/>
  <c r="G828" i="33"/>
  <c r="T827" i="33"/>
  <c r="S827" i="33"/>
  <c r="O827" i="33"/>
  <c r="G827" i="33"/>
  <c r="T826" i="33"/>
  <c r="O826" i="33"/>
  <c r="G826" i="33"/>
  <c r="T825" i="33"/>
  <c r="S825" i="33"/>
  <c r="O825" i="33"/>
  <c r="G825" i="33"/>
  <c r="T824" i="33"/>
  <c r="S824" i="33"/>
  <c r="O824" i="33"/>
  <c r="G824" i="33"/>
  <c r="T823" i="33"/>
  <c r="S823" i="33"/>
  <c r="O823" i="33"/>
  <c r="G823" i="33"/>
  <c r="T822" i="33"/>
  <c r="S822" i="33"/>
  <c r="O822" i="33"/>
  <c r="G822" i="33"/>
  <c r="T821" i="33"/>
  <c r="S821" i="33"/>
  <c r="O821" i="33"/>
  <c r="G821" i="33"/>
  <c r="T820" i="33"/>
  <c r="S820" i="33"/>
  <c r="O820" i="33"/>
  <c r="G820" i="33"/>
  <c r="T819" i="33"/>
  <c r="O819" i="33"/>
  <c r="G819" i="33"/>
  <c r="T818" i="33"/>
  <c r="S818" i="33"/>
  <c r="O818" i="33"/>
  <c r="G818" i="33"/>
  <c r="T817" i="33"/>
  <c r="S817" i="33"/>
  <c r="O817" i="33"/>
  <c r="G817" i="33"/>
  <c r="T816" i="33"/>
  <c r="O816" i="33"/>
  <c r="G816" i="33"/>
  <c r="T815" i="33"/>
  <c r="S815" i="33"/>
  <c r="O815" i="33"/>
  <c r="G815" i="33"/>
  <c r="T814" i="33"/>
  <c r="S814" i="33"/>
  <c r="O814" i="33"/>
  <c r="G814" i="33"/>
  <c r="T813" i="33"/>
  <c r="S813" i="33"/>
  <c r="O813" i="33"/>
  <c r="G813" i="33"/>
  <c r="T812" i="33"/>
  <c r="S812" i="33"/>
  <c r="O812" i="33"/>
  <c r="G812" i="33"/>
  <c r="T811" i="33"/>
  <c r="S811" i="33"/>
  <c r="O811" i="33"/>
  <c r="G811" i="33"/>
  <c r="T810" i="33"/>
  <c r="S810" i="33"/>
  <c r="O810" i="33"/>
  <c r="G810" i="33"/>
  <c r="T809" i="33"/>
  <c r="O809" i="33"/>
  <c r="G809" i="33"/>
  <c r="T808" i="33"/>
  <c r="O808" i="33"/>
  <c r="G808" i="33"/>
  <c r="T807" i="33"/>
  <c r="S807" i="33"/>
  <c r="O807" i="33"/>
  <c r="G807" i="33"/>
  <c r="T806" i="33"/>
  <c r="O806" i="33"/>
  <c r="G806" i="33"/>
  <c r="T805" i="33"/>
  <c r="S805" i="33"/>
  <c r="O805" i="33"/>
  <c r="G805" i="33"/>
  <c r="T804" i="33"/>
  <c r="S804" i="33"/>
  <c r="O804" i="33"/>
  <c r="G804" i="33"/>
  <c r="T803" i="33"/>
  <c r="S803" i="33"/>
  <c r="O803" i="33"/>
  <c r="G803" i="33"/>
  <c r="T802" i="33"/>
  <c r="S802" i="33"/>
  <c r="O802" i="33"/>
  <c r="G802" i="33"/>
  <c r="T801" i="33"/>
  <c r="O801" i="33"/>
  <c r="G801" i="33"/>
  <c r="T800" i="33"/>
  <c r="O800" i="33"/>
  <c r="G800" i="33"/>
  <c r="T799" i="33"/>
  <c r="S799" i="33"/>
  <c r="O799" i="33"/>
  <c r="G799" i="33"/>
  <c r="T798" i="33"/>
  <c r="S798" i="33"/>
  <c r="O798" i="33"/>
  <c r="G798" i="33"/>
  <c r="T797" i="33"/>
  <c r="S797" i="33"/>
  <c r="O797" i="33"/>
  <c r="G797" i="33"/>
  <c r="T796" i="33"/>
  <c r="O796" i="33"/>
  <c r="G796" i="33"/>
  <c r="T795" i="33"/>
  <c r="S795" i="33"/>
  <c r="O795" i="33"/>
  <c r="G795" i="33"/>
  <c r="T794" i="33"/>
  <c r="S794" i="33"/>
  <c r="O794" i="33"/>
  <c r="G794" i="33"/>
  <c r="T793" i="33"/>
  <c r="S793" i="33"/>
  <c r="O793" i="33"/>
  <c r="G793" i="33"/>
  <c r="T792" i="33"/>
  <c r="S792" i="33"/>
  <c r="O792" i="33"/>
  <c r="G792" i="33"/>
  <c r="T791" i="33"/>
  <c r="S791" i="33"/>
  <c r="O791" i="33"/>
  <c r="G791" i="33"/>
  <c r="T790" i="33"/>
  <c r="S790" i="33"/>
  <c r="O790" i="33"/>
  <c r="G790" i="33"/>
  <c r="T789" i="33"/>
  <c r="S789" i="33"/>
  <c r="O789" i="33"/>
  <c r="G789" i="33"/>
  <c r="T788" i="33"/>
  <c r="S788" i="33"/>
  <c r="O788" i="33"/>
  <c r="G788" i="33"/>
  <c r="T787" i="33"/>
  <c r="O787" i="33"/>
  <c r="G787" i="33"/>
  <c r="T786" i="33"/>
  <c r="S786" i="33"/>
  <c r="O786" i="33"/>
  <c r="G786" i="33"/>
  <c r="T785" i="33"/>
  <c r="S785" i="33"/>
  <c r="O785" i="33"/>
  <c r="G785" i="33"/>
  <c r="T784" i="33"/>
  <c r="S784" i="33"/>
  <c r="O784" i="33"/>
  <c r="G784" i="33"/>
  <c r="T783" i="33"/>
  <c r="S783" i="33"/>
  <c r="O783" i="33"/>
  <c r="G783" i="33"/>
  <c r="T782" i="33"/>
  <c r="S782" i="33"/>
  <c r="O782" i="33"/>
  <c r="G782" i="33"/>
  <c r="T781" i="33"/>
  <c r="S781" i="33"/>
  <c r="O781" i="33"/>
  <c r="G781" i="33"/>
  <c r="T780" i="33"/>
  <c r="S780" i="33"/>
  <c r="O780" i="33"/>
  <c r="G780" i="33"/>
  <c r="T779" i="33"/>
  <c r="S779" i="33"/>
  <c r="O779" i="33"/>
  <c r="G779" i="33"/>
  <c r="T778" i="33"/>
  <c r="O778" i="33"/>
  <c r="G778" i="33"/>
  <c r="T777" i="33"/>
  <c r="S777" i="33"/>
  <c r="O777" i="33"/>
  <c r="G777" i="33"/>
  <c r="T776" i="33"/>
  <c r="S776" i="33"/>
  <c r="O776" i="33"/>
  <c r="G776" i="33"/>
  <c r="T775" i="33"/>
  <c r="S775" i="33"/>
  <c r="O775" i="33"/>
  <c r="G775" i="33"/>
  <c r="T774" i="33"/>
  <c r="S774" i="33"/>
  <c r="O774" i="33"/>
  <c r="G774" i="33"/>
  <c r="T773" i="33"/>
  <c r="S773" i="33"/>
  <c r="O773" i="33"/>
  <c r="G773" i="33"/>
  <c r="T772" i="33"/>
  <c r="S772" i="33"/>
  <c r="O772" i="33"/>
  <c r="G772" i="33"/>
  <c r="T771" i="33"/>
  <c r="O771" i="33"/>
  <c r="G771" i="33"/>
  <c r="T770" i="33"/>
  <c r="S770" i="33"/>
  <c r="O770" i="33"/>
  <c r="G770" i="33"/>
  <c r="T769" i="33"/>
  <c r="O769" i="33"/>
  <c r="G769" i="33"/>
  <c r="T768" i="33"/>
  <c r="O768" i="33"/>
  <c r="G768" i="33"/>
  <c r="T767" i="33"/>
  <c r="S767" i="33"/>
  <c r="O767" i="33"/>
  <c r="G767" i="33"/>
  <c r="T766" i="33"/>
  <c r="S766" i="33"/>
  <c r="O766" i="33"/>
  <c r="G766" i="33"/>
  <c r="T765" i="33"/>
  <c r="S765" i="33"/>
  <c r="O765" i="33"/>
  <c r="G765" i="33"/>
  <c r="T764" i="33"/>
  <c r="O764" i="33"/>
  <c r="G764" i="33"/>
  <c r="T763" i="33"/>
  <c r="S763" i="33"/>
  <c r="O763" i="33"/>
  <c r="G763" i="33"/>
  <c r="T762" i="33"/>
  <c r="S762" i="33"/>
  <c r="O762" i="33"/>
  <c r="G762" i="33"/>
  <c r="T761" i="33"/>
  <c r="S761" i="33"/>
  <c r="O761" i="33"/>
  <c r="G761" i="33"/>
  <c r="T760" i="33"/>
  <c r="S760" i="33"/>
  <c r="O760" i="33"/>
  <c r="G760" i="33"/>
  <c r="T759" i="33"/>
  <c r="S759" i="33"/>
  <c r="O759" i="33"/>
  <c r="G759" i="33"/>
  <c r="T758" i="33"/>
  <c r="S758" i="33"/>
  <c r="O758" i="33"/>
  <c r="G758" i="33"/>
  <c r="T757" i="33"/>
  <c r="O757" i="33"/>
  <c r="G757" i="33"/>
  <c r="T756" i="33"/>
  <c r="S756" i="33"/>
  <c r="O756" i="33"/>
  <c r="G756" i="33"/>
  <c r="T755" i="33"/>
  <c r="S755" i="33"/>
  <c r="O755" i="33"/>
  <c r="G755" i="33"/>
  <c r="T754" i="33"/>
  <c r="S754" i="33"/>
  <c r="O754" i="33"/>
  <c r="G754" i="33"/>
  <c r="T753" i="33"/>
  <c r="S753" i="33"/>
  <c r="O753" i="33"/>
  <c r="G753" i="33"/>
  <c r="T752" i="33"/>
  <c r="S752" i="33"/>
  <c r="O752" i="33"/>
  <c r="G752" i="33"/>
  <c r="T751" i="33"/>
  <c r="S751" i="33"/>
  <c r="O751" i="33"/>
  <c r="G751" i="33"/>
  <c r="T750" i="33"/>
  <c r="O750" i="33"/>
  <c r="G750" i="33"/>
  <c r="T749" i="33"/>
  <c r="S749" i="33"/>
  <c r="O749" i="33"/>
  <c r="G749" i="33"/>
  <c r="T748" i="33"/>
  <c r="S748" i="33"/>
  <c r="O748" i="33"/>
  <c r="G748" i="33"/>
  <c r="T747" i="33"/>
  <c r="S747" i="33"/>
  <c r="O747" i="33"/>
  <c r="G747" i="33"/>
  <c r="T746" i="33"/>
  <c r="S746" i="33"/>
  <c r="O746" i="33"/>
  <c r="G746" i="33"/>
  <c r="T745" i="33"/>
  <c r="S745" i="33"/>
  <c r="O745" i="33"/>
  <c r="G745" i="33"/>
  <c r="T744" i="33"/>
  <c r="O744" i="33"/>
  <c r="G744" i="33"/>
  <c r="T743" i="33"/>
  <c r="O743" i="33"/>
  <c r="G743" i="33"/>
  <c r="T742" i="33"/>
  <c r="S742" i="33"/>
  <c r="O742" i="33"/>
  <c r="G742" i="33"/>
  <c r="T741" i="33"/>
  <c r="S741" i="33"/>
  <c r="O741" i="33"/>
  <c r="G741" i="33"/>
  <c r="T740" i="33"/>
  <c r="O740" i="33"/>
  <c r="G740" i="33"/>
  <c r="T739" i="33"/>
  <c r="S739" i="33"/>
  <c r="O739" i="33"/>
  <c r="G739" i="33"/>
  <c r="T738" i="33"/>
  <c r="S738" i="33"/>
  <c r="O738" i="33"/>
  <c r="G738" i="33"/>
  <c r="T737" i="33"/>
  <c r="S737" i="33"/>
  <c r="O737" i="33"/>
  <c r="G737" i="33"/>
  <c r="T736" i="33"/>
  <c r="S736" i="33"/>
  <c r="O736" i="33"/>
  <c r="G736" i="33"/>
  <c r="T735" i="33"/>
  <c r="S735" i="33"/>
  <c r="O735" i="33"/>
  <c r="G735" i="33"/>
  <c r="T734" i="33"/>
  <c r="S734" i="33"/>
  <c r="O734" i="33"/>
  <c r="G734" i="33"/>
  <c r="T733" i="33"/>
  <c r="S733" i="33"/>
  <c r="O733" i="33"/>
  <c r="G733" i="33"/>
  <c r="T732" i="33"/>
  <c r="S732" i="33"/>
  <c r="O732" i="33"/>
  <c r="G732" i="33"/>
  <c r="T731" i="33"/>
  <c r="O731" i="33"/>
  <c r="G731" i="33"/>
  <c r="T730" i="33"/>
  <c r="S730" i="33"/>
  <c r="O730" i="33"/>
  <c r="G730" i="33"/>
  <c r="T729" i="33"/>
  <c r="S729" i="33"/>
  <c r="O729" i="33"/>
  <c r="G729" i="33"/>
  <c r="T728" i="33"/>
  <c r="S728" i="33"/>
  <c r="O728" i="33"/>
  <c r="G728" i="33"/>
  <c r="T727" i="33"/>
  <c r="S727" i="33"/>
  <c r="O727" i="33"/>
  <c r="G727" i="33"/>
  <c r="T726" i="33"/>
  <c r="S726" i="33"/>
  <c r="O726" i="33"/>
  <c r="G726" i="33"/>
  <c r="T725" i="33"/>
  <c r="S725" i="33"/>
  <c r="O725" i="33"/>
  <c r="G725" i="33"/>
  <c r="T724" i="33"/>
  <c r="O724" i="33"/>
  <c r="G724" i="33"/>
  <c r="T723" i="33"/>
  <c r="S723" i="33"/>
  <c r="O723" i="33"/>
  <c r="G723" i="33"/>
  <c r="T722" i="33"/>
  <c r="S722" i="33"/>
  <c r="O722" i="33"/>
  <c r="G722" i="33"/>
  <c r="T721" i="33"/>
  <c r="S721" i="33"/>
  <c r="O721" i="33"/>
  <c r="G721" i="33"/>
  <c r="T720" i="33"/>
  <c r="S720" i="33"/>
  <c r="O720" i="33"/>
  <c r="G720" i="33"/>
  <c r="T719" i="33"/>
  <c r="S719" i="33"/>
  <c r="O719" i="33"/>
  <c r="G719" i="33"/>
  <c r="T718" i="33"/>
  <c r="S718" i="33"/>
  <c r="O718" i="33"/>
  <c r="G718" i="33"/>
  <c r="T717" i="33"/>
  <c r="S717" i="33"/>
  <c r="O717" i="33"/>
  <c r="G717" i="33"/>
  <c r="T716" i="33"/>
  <c r="S716" i="33"/>
  <c r="O716" i="33"/>
  <c r="G716" i="33"/>
  <c r="T715" i="33"/>
  <c r="O715" i="33"/>
  <c r="G715" i="33"/>
  <c r="T714" i="33"/>
  <c r="S714" i="33"/>
  <c r="O714" i="33"/>
  <c r="G714" i="33"/>
  <c r="T713" i="33"/>
  <c r="S713" i="33"/>
  <c r="O713" i="33"/>
  <c r="G713" i="33"/>
  <c r="T712" i="33"/>
  <c r="S712" i="33"/>
  <c r="O712" i="33"/>
  <c r="G712" i="33"/>
  <c r="T711" i="33"/>
  <c r="S711" i="33"/>
  <c r="O711" i="33"/>
  <c r="G711" i="33"/>
  <c r="T710" i="33"/>
  <c r="S710" i="33"/>
  <c r="O710" i="33"/>
  <c r="G710" i="33"/>
  <c r="T709" i="33"/>
  <c r="S709" i="33"/>
  <c r="O709" i="33"/>
  <c r="G709" i="33"/>
  <c r="T708" i="33"/>
  <c r="S708" i="33"/>
  <c r="O708" i="33"/>
  <c r="G708" i="33"/>
  <c r="T707" i="33"/>
  <c r="S707" i="33"/>
  <c r="O707" i="33"/>
  <c r="G707" i="33"/>
  <c r="T706" i="33"/>
  <c r="S706" i="33"/>
  <c r="O706" i="33"/>
  <c r="G706" i="33"/>
  <c r="T705" i="33"/>
  <c r="O705" i="33"/>
  <c r="G705" i="33"/>
  <c r="T704" i="33"/>
  <c r="O704" i="33"/>
  <c r="G704" i="33"/>
  <c r="T703" i="33"/>
  <c r="S703" i="33"/>
  <c r="O703" i="33"/>
  <c r="G703" i="33"/>
  <c r="T702" i="33"/>
  <c r="S702" i="33"/>
  <c r="O702" i="33"/>
  <c r="G702" i="33"/>
  <c r="T701" i="33"/>
  <c r="S701" i="33"/>
  <c r="O701" i="33"/>
  <c r="G701" i="33"/>
  <c r="T700" i="33"/>
  <c r="S700" i="33"/>
  <c r="O700" i="33"/>
  <c r="G700" i="33"/>
  <c r="T699" i="33"/>
  <c r="S699" i="33"/>
  <c r="O699" i="33"/>
  <c r="G699" i="33"/>
  <c r="T698" i="33"/>
  <c r="S698" i="33"/>
  <c r="O698" i="33"/>
  <c r="G698" i="33"/>
  <c r="T697" i="33"/>
  <c r="S697" i="33"/>
  <c r="O697" i="33"/>
  <c r="G697" i="33"/>
  <c r="T696" i="33"/>
  <c r="S696" i="33"/>
  <c r="O696" i="33"/>
  <c r="T695" i="33"/>
  <c r="S695" i="33"/>
  <c r="O695" i="33"/>
  <c r="G695" i="33"/>
  <c r="T694" i="33"/>
  <c r="S694" i="33"/>
  <c r="O694" i="33"/>
  <c r="G694" i="33"/>
  <c r="T693" i="33"/>
  <c r="S693" i="33"/>
  <c r="O693" i="33"/>
  <c r="G693" i="33"/>
  <c r="T692" i="33"/>
  <c r="O692" i="33"/>
  <c r="G692" i="33"/>
  <c r="T691" i="33"/>
  <c r="S691" i="33"/>
  <c r="O691" i="33"/>
  <c r="G691" i="33"/>
  <c r="T690" i="33"/>
  <c r="S690" i="33"/>
  <c r="O690" i="33"/>
  <c r="G690" i="33"/>
  <c r="T689" i="33"/>
  <c r="S689" i="33"/>
  <c r="O689" i="33"/>
  <c r="G689" i="33"/>
  <c r="T688" i="33"/>
  <c r="S688" i="33"/>
  <c r="O688" i="33"/>
  <c r="G688" i="33"/>
  <c r="T687" i="33"/>
  <c r="S687" i="33"/>
  <c r="O687" i="33"/>
  <c r="G687" i="33"/>
  <c r="T686" i="33"/>
  <c r="S686" i="33"/>
  <c r="O686" i="33"/>
  <c r="G686" i="33"/>
  <c r="T685" i="33"/>
  <c r="S685" i="33"/>
  <c r="O685" i="33"/>
  <c r="G685" i="33"/>
  <c r="T684" i="33"/>
  <c r="S684" i="33"/>
  <c r="O684" i="33"/>
  <c r="G684" i="33"/>
  <c r="T683" i="33"/>
  <c r="S683" i="33"/>
  <c r="O683" i="33"/>
  <c r="G683" i="33"/>
  <c r="T682" i="33"/>
  <c r="S682" i="33"/>
  <c r="O682" i="33"/>
  <c r="G682" i="33"/>
  <c r="T681" i="33"/>
  <c r="S681" i="33"/>
  <c r="O681" i="33"/>
  <c r="G681" i="33"/>
  <c r="T680" i="33"/>
  <c r="O680" i="33"/>
  <c r="G680" i="33"/>
  <c r="T679" i="33"/>
  <c r="S679" i="33"/>
  <c r="O679" i="33"/>
  <c r="G679" i="33"/>
  <c r="T678" i="33"/>
  <c r="S678" i="33"/>
  <c r="O678" i="33"/>
  <c r="G678" i="33"/>
  <c r="T677" i="33"/>
  <c r="O677" i="33"/>
  <c r="G677" i="33"/>
  <c r="T676" i="33"/>
  <c r="S676" i="33"/>
  <c r="O676" i="33"/>
  <c r="G676" i="33"/>
  <c r="T675" i="33"/>
  <c r="S675" i="33"/>
  <c r="O675" i="33"/>
  <c r="G675" i="33"/>
  <c r="T674" i="33"/>
  <c r="S674" i="33"/>
  <c r="O674" i="33"/>
  <c r="G674" i="33"/>
  <c r="T673" i="33"/>
  <c r="S673" i="33"/>
  <c r="O673" i="33"/>
  <c r="G673" i="33"/>
  <c r="T672" i="33"/>
  <c r="S672" i="33"/>
  <c r="O672" i="33"/>
  <c r="G672" i="33"/>
  <c r="T671" i="33"/>
  <c r="S671" i="33"/>
  <c r="O671" i="33"/>
  <c r="G671" i="33"/>
  <c r="T670" i="33"/>
  <c r="S670" i="33"/>
  <c r="O670" i="33"/>
  <c r="G670" i="33"/>
  <c r="T669" i="33"/>
  <c r="S669" i="33"/>
  <c r="O669" i="33"/>
  <c r="G669" i="33"/>
  <c r="T668" i="33"/>
  <c r="S668" i="33"/>
  <c r="O668" i="33"/>
  <c r="G668" i="33"/>
  <c r="T667" i="33"/>
  <c r="S667" i="33"/>
  <c r="O667" i="33"/>
  <c r="G667" i="33"/>
  <c r="T666" i="33"/>
  <c r="O666" i="33"/>
  <c r="G666" i="33"/>
  <c r="T665" i="33"/>
  <c r="S665" i="33"/>
  <c r="O665" i="33"/>
  <c r="G665" i="33"/>
  <c r="T664" i="33"/>
  <c r="O664" i="33"/>
  <c r="G664" i="33"/>
  <c r="T663" i="33"/>
  <c r="S663" i="33"/>
  <c r="O663" i="33"/>
  <c r="G663" i="33"/>
  <c r="T662" i="33"/>
  <c r="S662" i="33"/>
  <c r="O662" i="33"/>
  <c r="G662" i="33"/>
  <c r="T661" i="33"/>
  <c r="S661" i="33"/>
  <c r="O661" i="33"/>
  <c r="G661" i="33"/>
  <c r="T660" i="33"/>
  <c r="S660" i="33"/>
  <c r="O660" i="33"/>
  <c r="G660" i="33"/>
  <c r="T659" i="33"/>
  <c r="S659" i="33"/>
  <c r="O659" i="33"/>
  <c r="G659" i="33"/>
  <c r="T658" i="33"/>
  <c r="S658" i="33"/>
  <c r="O658" i="33"/>
  <c r="G658" i="33"/>
  <c r="T657" i="33"/>
  <c r="S657" i="33"/>
  <c r="O657" i="33"/>
  <c r="G657" i="33"/>
  <c r="T656" i="33"/>
  <c r="O656" i="33"/>
  <c r="G656" i="33"/>
  <c r="T655" i="33"/>
  <c r="S655" i="33"/>
  <c r="O655" i="33"/>
  <c r="G655" i="33"/>
  <c r="T654" i="33"/>
  <c r="S654" i="33"/>
  <c r="O654" i="33"/>
  <c r="G654" i="33"/>
  <c r="T653" i="33"/>
  <c r="S653" i="33"/>
  <c r="O653" i="33"/>
  <c r="G653" i="33"/>
  <c r="T652" i="33"/>
  <c r="S652" i="33"/>
  <c r="O652" i="33"/>
  <c r="G652" i="33"/>
  <c r="T651" i="33"/>
  <c r="S651" i="33"/>
  <c r="O651" i="33"/>
  <c r="G651" i="33"/>
  <c r="T650" i="33"/>
  <c r="O650" i="33"/>
  <c r="G650" i="33"/>
  <c r="T649" i="33"/>
  <c r="O649" i="33"/>
  <c r="G649" i="33"/>
  <c r="T648" i="33"/>
  <c r="S648" i="33"/>
  <c r="O648" i="33"/>
  <c r="G648" i="33"/>
  <c r="T647" i="33"/>
  <c r="S647" i="33"/>
  <c r="O647" i="33"/>
  <c r="G647" i="33"/>
  <c r="T646" i="33"/>
  <c r="S646" i="33"/>
  <c r="O646" i="33"/>
  <c r="G646" i="33"/>
  <c r="T645" i="33"/>
  <c r="O645" i="33"/>
  <c r="G645" i="33"/>
  <c r="T644" i="33"/>
  <c r="S644" i="33"/>
  <c r="O644" i="33"/>
  <c r="G644" i="33"/>
  <c r="T643" i="33"/>
  <c r="S643" i="33"/>
  <c r="O643" i="33"/>
  <c r="G643" i="33"/>
  <c r="T642" i="33"/>
  <c r="O642" i="33"/>
  <c r="G642" i="33"/>
  <c r="T641" i="33"/>
  <c r="S641" i="33"/>
  <c r="O641" i="33"/>
  <c r="G641" i="33"/>
  <c r="T640" i="33"/>
  <c r="S640" i="33"/>
  <c r="O640" i="33"/>
  <c r="T639" i="33"/>
  <c r="S639" i="33"/>
  <c r="O639" i="33"/>
  <c r="G639" i="33"/>
  <c r="T638" i="33"/>
  <c r="S638" i="33"/>
  <c r="O638" i="33"/>
  <c r="G638" i="33"/>
  <c r="T637" i="33"/>
  <c r="S637" i="33"/>
  <c r="O637" i="33"/>
  <c r="G637" i="33"/>
  <c r="T636" i="33"/>
  <c r="S636" i="33"/>
  <c r="O636" i="33"/>
  <c r="G636" i="33"/>
  <c r="T635" i="33"/>
  <c r="S635" i="33"/>
  <c r="O635" i="33"/>
  <c r="G635" i="33"/>
  <c r="T634" i="33"/>
  <c r="S634" i="33"/>
  <c r="O634" i="33"/>
  <c r="G634" i="33"/>
  <c r="T633" i="33"/>
  <c r="O633" i="33"/>
  <c r="G633" i="33"/>
  <c r="T632" i="33"/>
  <c r="S632" i="33"/>
  <c r="O632" i="33"/>
  <c r="G632" i="33"/>
  <c r="T631" i="33"/>
  <c r="S631" i="33"/>
  <c r="O631" i="33"/>
  <c r="G631" i="33"/>
  <c r="T630" i="33"/>
  <c r="S630" i="33"/>
  <c r="O630" i="33"/>
  <c r="G630" i="33"/>
  <c r="T629" i="33"/>
  <c r="S629" i="33"/>
  <c r="O629" i="33"/>
  <c r="G629" i="33"/>
  <c r="T628" i="33"/>
  <c r="S628" i="33"/>
  <c r="O628" i="33"/>
  <c r="G628" i="33"/>
  <c r="T627" i="33"/>
  <c r="S627" i="33"/>
  <c r="O627" i="33"/>
  <c r="G627" i="33"/>
  <c r="T626" i="33"/>
  <c r="S626" i="33"/>
  <c r="O626" i="33"/>
  <c r="G626" i="33"/>
  <c r="T625" i="33"/>
  <c r="S625" i="33"/>
  <c r="O625" i="33"/>
  <c r="G625" i="33"/>
  <c r="T624" i="33"/>
  <c r="S624" i="33"/>
  <c r="O624" i="33"/>
  <c r="G624" i="33"/>
  <c r="T623" i="33"/>
  <c r="O623" i="33"/>
  <c r="G623" i="33"/>
  <c r="T622" i="33"/>
  <c r="S622" i="33"/>
  <c r="O622" i="33"/>
  <c r="G622" i="33"/>
  <c r="T621" i="33"/>
  <c r="S621" i="33"/>
  <c r="O621" i="33"/>
  <c r="G621" i="33"/>
  <c r="T620" i="33"/>
  <c r="S620" i="33"/>
  <c r="O620" i="33"/>
  <c r="G620" i="33"/>
  <c r="T619" i="33"/>
  <c r="S619" i="33"/>
  <c r="O619" i="33"/>
  <c r="G619" i="33"/>
  <c r="T618" i="33"/>
  <c r="O618" i="33"/>
  <c r="G618" i="33"/>
  <c r="T617" i="33"/>
  <c r="S617" i="33"/>
  <c r="O617" i="33"/>
  <c r="G617" i="33"/>
  <c r="T616" i="33"/>
  <c r="O616" i="33"/>
  <c r="G616" i="33"/>
  <c r="T615" i="33"/>
  <c r="S615" i="33"/>
  <c r="O615" i="33"/>
  <c r="G615" i="33"/>
  <c r="T614" i="33"/>
  <c r="S614" i="33"/>
  <c r="O614" i="33"/>
  <c r="G614" i="33"/>
  <c r="T613" i="33"/>
  <c r="S613" i="33"/>
  <c r="O613" i="33"/>
  <c r="G613" i="33"/>
  <c r="T612" i="33"/>
  <c r="S612" i="33"/>
  <c r="O612" i="33"/>
  <c r="G612" i="33"/>
  <c r="T611" i="33"/>
  <c r="S611" i="33"/>
  <c r="O611" i="33"/>
  <c r="G611" i="33"/>
  <c r="T610" i="33"/>
  <c r="O610" i="33"/>
  <c r="G610" i="33"/>
  <c r="T609" i="33"/>
  <c r="S609" i="33"/>
  <c r="O609" i="33"/>
  <c r="G609" i="33"/>
  <c r="T608" i="33"/>
  <c r="S608" i="33"/>
  <c r="O608" i="33"/>
  <c r="G608" i="33"/>
  <c r="T607" i="33"/>
  <c r="S607" i="33"/>
  <c r="O607" i="33"/>
  <c r="G607" i="33"/>
  <c r="T606" i="33"/>
  <c r="O606" i="33"/>
  <c r="G606" i="33"/>
  <c r="T605" i="33"/>
  <c r="S605" i="33"/>
  <c r="O605" i="33"/>
  <c r="G605" i="33"/>
  <c r="T604" i="33"/>
  <c r="S604" i="33"/>
  <c r="O604" i="33"/>
  <c r="G604" i="33"/>
  <c r="T603" i="33"/>
  <c r="S603" i="33"/>
  <c r="O603" i="33"/>
  <c r="G603" i="33"/>
  <c r="T602" i="33"/>
  <c r="S602" i="33"/>
  <c r="O602" i="33"/>
  <c r="G602" i="33"/>
  <c r="T601" i="33"/>
  <c r="S601" i="33"/>
  <c r="O601" i="33"/>
  <c r="G601" i="33"/>
  <c r="T600" i="33"/>
  <c r="S600" i="33"/>
  <c r="O600" i="33"/>
  <c r="G600" i="33"/>
  <c r="T599" i="33"/>
  <c r="S599" i="33"/>
  <c r="O599" i="33"/>
  <c r="G599" i="33"/>
  <c r="T598" i="33"/>
  <c r="S598" i="33"/>
  <c r="O598" i="33"/>
  <c r="G598" i="33"/>
  <c r="T597" i="33"/>
  <c r="S597" i="33"/>
  <c r="O597" i="33"/>
  <c r="G597" i="33"/>
  <c r="T596" i="33"/>
  <c r="O596" i="33"/>
  <c r="G596" i="33"/>
  <c r="T595" i="33"/>
  <c r="S595" i="33"/>
  <c r="O595" i="33"/>
  <c r="G595" i="33"/>
  <c r="T594" i="33"/>
  <c r="S594" i="33"/>
  <c r="O594" i="33"/>
  <c r="T593" i="33"/>
  <c r="S593" i="33"/>
  <c r="O593" i="33"/>
  <c r="G593" i="33"/>
  <c r="T592" i="33"/>
  <c r="S592" i="33"/>
  <c r="O592" i="33"/>
  <c r="G592" i="33"/>
  <c r="T591" i="33"/>
  <c r="S591" i="33"/>
  <c r="O591" i="33"/>
  <c r="G591" i="33"/>
  <c r="T590" i="33"/>
  <c r="S590" i="33"/>
  <c r="O590" i="33"/>
  <c r="G590" i="33"/>
  <c r="T589" i="33"/>
  <c r="S589" i="33"/>
  <c r="O589" i="33"/>
  <c r="G589" i="33"/>
  <c r="T588" i="33"/>
  <c r="S588" i="33"/>
  <c r="O588" i="33"/>
  <c r="G588" i="33"/>
  <c r="T587" i="33"/>
  <c r="O587" i="33"/>
  <c r="G587" i="33"/>
  <c r="T586" i="33"/>
  <c r="S586" i="33"/>
  <c r="O586" i="33"/>
  <c r="G586" i="33"/>
  <c r="T585" i="33"/>
  <c r="S585" i="33"/>
  <c r="O585" i="33"/>
  <c r="G585" i="33"/>
  <c r="T584" i="33"/>
  <c r="S584" i="33"/>
  <c r="O584" i="33"/>
  <c r="G584" i="33"/>
  <c r="T583" i="33"/>
  <c r="S583" i="33"/>
  <c r="O583" i="33"/>
  <c r="G583" i="33"/>
  <c r="T582" i="33"/>
  <c r="S582" i="33"/>
  <c r="O582" i="33"/>
  <c r="G582" i="33"/>
  <c r="T581" i="33"/>
  <c r="S581" i="33"/>
  <c r="O581" i="33"/>
  <c r="G581" i="33"/>
  <c r="T580" i="33"/>
  <c r="S580" i="33"/>
  <c r="O580" i="33"/>
  <c r="G580" i="33"/>
  <c r="T579" i="33"/>
  <c r="S579" i="33"/>
  <c r="O579" i="33"/>
  <c r="G579" i="33"/>
  <c r="T578" i="33"/>
  <c r="S578" i="33"/>
  <c r="O578" i="33"/>
  <c r="G578" i="33"/>
  <c r="T577" i="33"/>
  <c r="O577" i="33"/>
  <c r="G577" i="33"/>
  <c r="T576" i="33"/>
  <c r="S576" i="33"/>
  <c r="O576" i="33"/>
  <c r="G576" i="33"/>
  <c r="T575" i="33"/>
  <c r="S575" i="33"/>
  <c r="O575" i="33"/>
  <c r="G575" i="33"/>
  <c r="T574" i="33"/>
  <c r="S574" i="33"/>
  <c r="O574" i="33"/>
  <c r="G574" i="33"/>
  <c r="T573" i="33"/>
  <c r="S573" i="33"/>
  <c r="O573" i="33"/>
  <c r="G573" i="33"/>
  <c r="T572" i="33"/>
  <c r="S572" i="33"/>
  <c r="O572" i="33"/>
  <c r="G572" i="33"/>
  <c r="T571" i="33"/>
  <c r="S571" i="33"/>
  <c r="O571" i="33"/>
  <c r="G571" i="33"/>
  <c r="T570" i="33"/>
  <c r="S570" i="33"/>
  <c r="O570" i="33"/>
  <c r="G570" i="33"/>
  <c r="T569" i="33"/>
  <c r="O569" i="33"/>
  <c r="G569" i="33"/>
  <c r="T568" i="33"/>
  <c r="O568" i="33"/>
  <c r="G568" i="33"/>
  <c r="T567" i="33"/>
  <c r="S567" i="33"/>
  <c r="O567" i="33"/>
  <c r="G567" i="33"/>
  <c r="T566" i="33"/>
  <c r="S566" i="33"/>
  <c r="O566" i="33"/>
  <c r="G566" i="33"/>
  <c r="T565" i="33"/>
  <c r="O565" i="33"/>
  <c r="G565" i="33"/>
  <c r="T564" i="33"/>
  <c r="S564" i="33"/>
  <c r="O564" i="33"/>
  <c r="G564" i="33"/>
  <c r="T563" i="33"/>
  <c r="O563" i="33"/>
  <c r="G563" i="33"/>
  <c r="T562" i="33"/>
  <c r="S562" i="33"/>
  <c r="O562" i="33"/>
  <c r="G562" i="33"/>
  <c r="T561" i="33"/>
  <c r="S561" i="33"/>
  <c r="O561" i="33"/>
  <c r="G561" i="33"/>
  <c r="T560" i="33"/>
  <c r="S560" i="33"/>
  <c r="O560" i="33"/>
  <c r="G560" i="33"/>
  <c r="T559" i="33"/>
  <c r="S559" i="33"/>
  <c r="O559" i="33"/>
  <c r="G559" i="33"/>
  <c r="T558" i="33"/>
  <c r="S558" i="33"/>
  <c r="O558" i="33"/>
  <c r="G558" i="33"/>
  <c r="T557" i="33"/>
  <c r="S557" i="33"/>
  <c r="O557" i="33"/>
  <c r="G557" i="33"/>
  <c r="T556" i="33"/>
  <c r="S556" i="33"/>
  <c r="O556" i="33"/>
  <c r="G556" i="33"/>
  <c r="T555" i="33"/>
  <c r="S555" i="33"/>
  <c r="O555" i="33"/>
  <c r="G555" i="33"/>
  <c r="T554" i="33"/>
  <c r="S554" i="33"/>
  <c r="O554" i="33"/>
  <c r="G554" i="33"/>
  <c r="T553" i="33"/>
  <c r="S553" i="33"/>
  <c r="O553" i="33"/>
  <c r="G553" i="33"/>
  <c r="T552" i="33"/>
  <c r="S552" i="33"/>
  <c r="O552" i="33"/>
  <c r="G552" i="33"/>
  <c r="T551" i="33"/>
  <c r="S551" i="33"/>
  <c r="O551" i="33"/>
  <c r="G551" i="33"/>
  <c r="T550" i="33"/>
  <c r="S550" i="33"/>
  <c r="O550" i="33"/>
  <c r="G550" i="33"/>
  <c r="T549" i="33"/>
  <c r="O549" i="33"/>
  <c r="G549" i="33"/>
  <c r="T548" i="33"/>
  <c r="S548" i="33"/>
  <c r="O548" i="33"/>
  <c r="G548" i="33"/>
  <c r="T547" i="33"/>
  <c r="S547" i="33"/>
  <c r="O547" i="33"/>
  <c r="G547" i="33"/>
  <c r="T546" i="33"/>
  <c r="S546" i="33"/>
  <c r="O546" i="33"/>
  <c r="G546" i="33"/>
  <c r="T545" i="33"/>
  <c r="S545" i="33"/>
  <c r="O545" i="33"/>
  <c r="G545" i="33"/>
  <c r="T544" i="33"/>
  <c r="S544" i="33"/>
  <c r="O544" i="33"/>
  <c r="G544" i="33"/>
  <c r="T543" i="33"/>
  <c r="S543" i="33"/>
  <c r="O543" i="33"/>
  <c r="G543" i="33"/>
  <c r="T542" i="33"/>
  <c r="S542" i="33"/>
  <c r="O542" i="33"/>
  <c r="G542" i="33"/>
  <c r="T541" i="33"/>
  <c r="S541" i="33"/>
  <c r="O541" i="33"/>
  <c r="G541" i="33"/>
  <c r="T540" i="33"/>
  <c r="S540" i="33"/>
  <c r="O540" i="33"/>
  <c r="G540" i="33"/>
  <c r="T539" i="33"/>
  <c r="S539" i="33"/>
  <c r="O539" i="33"/>
  <c r="T538" i="33"/>
  <c r="S538" i="33"/>
  <c r="O538" i="33"/>
  <c r="G538" i="33"/>
  <c r="T537" i="33"/>
  <c r="O537" i="33"/>
  <c r="G537" i="33"/>
  <c r="T536" i="33"/>
  <c r="S536" i="33"/>
  <c r="O536" i="33"/>
  <c r="G536" i="33"/>
  <c r="T535" i="33"/>
  <c r="S535" i="33"/>
  <c r="O535" i="33"/>
  <c r="G535" i="33"/>
  <c r="T534" i="33"/>
  <c r="S534" i="33"/>
  <c r="O534" i="33"/>
  <c r="G534" i="33"/>
  <c r="T533" i="33"/>
  <c r="O533" i="33"/>
  <c r="G533" i="33"/>
  <c r="T532" i="33"/>
  <c r="O532" i="33"/>
  <c r="G532" i="33"/>
  <c r="T531" i="33"/>
  <c r="S531" i="33"/>
  <c r="O531" i="33"/>
  <c r="G531" i="33"/>
  <c r="T530" i="33"/>
  <c r="S530" i="33"/>
  <c r="O530" i="33"/>
  <c r="G530" i="33"/>
  <c r="T529" i="33"/>
  <c r="O529" i="33"/>
  <c r="G529" i="33"/>
  <c r="T528" i="33"/>
  <c r="S528" i="33"/>
  <c r="O528" i="33"/>
  <c r="G528" i="33"/>
  <c r="T527" i="33"/>
  <c r="S527" i="33"/>
  <c r="O527" i="33"/>
  <c r="G527" i="33"/>
  <c r="T526" i="33"/>
  <c r="S526" i="33"/>
  <c r="O526" i="33"/>
  <c r="G526" i="33"/>
  <c r="T525" i="33"/>
  <c r="S525" i="33"/>
  <c r="O525" i="33"/>
  <c r="G525" i="33"/>
  <c r="T524" i="33"/>
  <c r="S524" i="33"/>
  <c r="O524" i="33"/>
  <c r="G524" i="33"/>
  <c r="T523" i="33"/>
  <c r="S523" i="33"/>
  <c r="O523" i="33"/>
  <c r="G523" i="33"/>
  <c r="T522" i="33"/>
  <c r="S522" i="33"/>
  <c r="O522" i="33"/>
  <c r="T521" i="33"/>
  <c r="O521" i="33"/>
  <c r="G521" i="33"/>
  <c r="T520" i="33"/>
  <c r="S520" i="33"/>
  <c r="O520" i="33"/>
  <c r="G520" i="33"/>
  <c r="T519" i="33"/>
  <c r="O519" i="33"/>
  <c r="G519" i="33"/>
  <c r="T518" i="33"/>
  <c r="O518" i="33"/>
  <c r="G518" i="33"/>
  <c r="T517" i="33"/>
  <c r="O517" i="33"/>
  <c r="G517" i="33"/>
  <c r="T516" i="33"/>
  <c r="O516" i="33"/>
  <c r="G516" i="33"/>
  <c r="T515" i="33"/>
  <c r="S515" i="33"/>
  <c r="O515" i="33"/>
  <c r="G515" i="33"/>
  <c r="T514" i="33"/>
  <c r="S514" i="33"/>
  <c r="O514" i="33"/>
  <c r="G514" i="33"/>
  <c r="T513" i="33"/>
  <c r="S513" i="33"/>
  <c r="O513" i="33"/>
  <c r="G513" i="33"/>
  <c r="T512" i="33"/>
  <c r="S512" i="33"/>
  <c r="O512" i="33"/>
  <c r="G512" i="33"/>
  <c r="T511" i="33"/>
  <c r="O511" i="33"/>
  <c r="G511" i="33"/>
  <c r="T510" i="33"/>
  <c r="S510" i="33"/>
  <c r="O510" i="33"/>
  <c r="G510" i="33"/>
  <c r="T509" i="33"/>
  <c r="S509" i="33"/>
  <c r="O509" i="33"/>
  <c r="G509" i="33"/>
  <c r="T508" i="33"/>
  <c r="S508" i="33"/>
  <c r="O508" i="33"/>
  <c r="G508" i="33"/>
  <c r="T507" i="33"/>
  <c r="S507" i="33"/>
  <c r="O507" i="33"/>
  <c r="G507" i="33"/>
  <c r="T506" i="33"/>
  <c r="O506" i="33"/>
  <c r="G506" i="33"/>
  <c r="T505" i="33"/>
  <c r="S505" i="33"/>
  <c r="O505" i="33"/>
  <c r="G505" i="33"/>
  <c r="T504" i="33"/>
  <c r="S504" i="33"/>
  <c r="O504" i="33"/>
  <c r="G504" i="33"/>
  <c r="T503" i="33"/>
  <c r="O503" i="33"/>
  <c r="G503" i="33"/>
  <c r="T502" i="33"/>
  <c r="O502" i="33"/>
  <c r="G502" i="33"/>
  <c r="T501" i="33"/>
  <c r="O501" i="33"/>
  <c r="G501" i="33"/>
  <c r="T500" i="33"/>
  <c r="S500" i="33"/>
  <c r="O500" i="33"/>
  <c r="G500" i="33"/>
  <c r="T499" i="33"/>
  <c r="S499" i="33"/>
  <c r="O499" i="33"/>
  <c r="G499" i="33"/>
  <c r="T498" i="33"/>
  <c r="O498" i="33"/>
  <c r="G498" i="33"/>
  <c r="T497" i="33"/>
  <c r="S497" i="33"/>
  <c r="O497" i="33"/>
  <c r="G497" i="33"/>
  <c r="T496" i="33"/>
  <c r="S496" i="33"/>
  <c r="O496" i="33"/>
  <c r="G496" i="33"/>
  <c r="T495" i="33"/>
  <c r="O495" i="33"/>
  <c r="G495" i="33"/>
  <c r="T494" i="33"/>
  <c r="O494" i="33"/>
  <c r="G494" i="33"/>
  <c r="T493" i="33"/>
  <c r="S493" i="33"/>
  <c r="O493" i="33"/>
  <c r="G493" i="33"/>
  <c r="T492" i="33"/>
  <c r="O492" i="33"/>
  <c r="G492" i="33"/>
  <c r="T491" i="33"/>
  <c r="S491" i="33"/>
  <c r="O491" i="33"/>
  <c r="G491" i="33"/>
  <c r="T490" i="33"/>
  <c r="S490" i="33"/>
  <c r="O490" i="33"/>
  <c r="G490" i="33"/>
  <c r="T489" i="33"/>
  <c r="S489" i="33"/>
  <c r="O489" i="33"/>
  <c r="G489" i="33"/>
  <c r="T488" i="33"/>
  <c r="S488" i="33"/>
  <c r="O488" i="33"/>
  <c r="G488" i="33"/>
  <c r="T487" i="33"/>
  <c r="S487" i="33"/>
  <c r="O487" i="33"/>
  <c r="G487" i="33"/>
  <c r="T486" i="33"/>
  <c r="S486" i="33"/>
  <c r="O486" i="33"/>
  <c r="G486" i="33"/>
  <c r="T485" i="33"/>
  <c r="S485" i="33"/>
  <c r="O485" i="33"/>
  <c r="G485" i="33"/>
  <c r="T484" i="33"/>
  <c r="S484" i="33"/>
  <c r="O484" i="33"/>
  <c r="G484" i="33"/>
  <c r="T483" i="33"/>
  <c r="S483" i="33"/>
  <c r="O483" i="33"/>
  <c r="G483" i="33"/>
  <c r="T482" i="33"/>
  <c r="S482" i="33"/>
  <c r="O482" i="33"/>
  <c r="G482" i="33"/>
  <c r="T481" i="33"/>
  <c r="S481" i="33"/>
  <c r="O481" i="33"/>
  <c r="G481" i="33"/>
  <c r="T480" i="33"/>
  <c r="S480" i="33"/>
  <c r="O480" i="33"/>
  <c r="G480" i="33"/>
  <c r="T479" i="33"/>
  <c r="S479" i="33"/>
  <c r="O479" i="33"/>
  <c r="G479" i="33"/>
  <c r="T478" i="33"/>
  <c r="S478" i="33"/>
  <c r="O478" i="33"/>
  <c r="G478" i="33"/>
  <c r="T477" i="33"/>
  <c r="S477" i="33"/>
  <c r="O477" i="33"/>
  <c r="G477" i="33"/>
  <c r="T476" i="33"/>
  <c r="S476" i="33"/>
  <c r="O476" i="33"/>
  <c r="G476" i="33"/>
  <c r="T475" i="33"/>
  <c r="S475" i="33"/>
  <c r="O475" i="33"/>
  <c r="G475" i="33"/>
  <c r="T474" i="33"/>
  <c r="S474" i="33"/>
  <c r="O474" i="33"/>
  <c r="G474" i="33"/>
  <c r="T473" i="33"/>
  <c r="S473" i="33"/>
  <c r="O473" i="33"/>
  <c r="G473" i="33"/>
  <c r="T472" i="33"/>
  <c r="S472" i="33"/>
  <c r="O472" i="33"/>
  <c r="G472" i="33"/>
  <c r="T471" i="33"/>
  <c r="S471" i="33"/>
  <c r="O471" i="33"/>
  <c r="G471" i="33"/>
  <c r="T470" i="33"/>
  <c r="S470" i="33"/>
  <c r="O470" i="33"/>
  <c r="G470" i="33"/>
  <c r="T469" i="33"/>
  <c r="S469" i="33"/>
  <c r="O469" i="33"/>
  <c r="G469" i="33"/>
  <c r="T468" i="33"/>
  <c r="O468" i="33"/>
  <c r="G468" i="33"/>
  <c r="T467" i="33"/>
  <c r="S467" i="33"/>
  <c r="O467" i="33"/>
  <c r="G467" i="33"/>
  <c r="T466" i="33"/>
  <c r="O466" i="33"/>
  <c r="G466" i="33"/>
  <c r="T465" i="33"/>
  <c r="S465" i="33"/>
  <c r="O465" i="33"/>
  <c r="G465" i="33"/>
  <c r="T464" i="33"/>
  <c r="S464" i="33"/>
  <c r="O464" i="33"/>
  <c r="G464" i="33"/>
  <c r="T463" i="33"/>
  <c r="O463" i="33"/>
  <c r="G463" i="33"/>
  <c r="T462" i="33"/>
  <c r="S462" i="33"/>
  <c r="O462" i="33"/>
  <c r="G462" i="33"/>
  <c r="T461" i="33"/>
  <c r="O461" i="33"/>
  <c r="G461" i="33"/>
  <c r="T460" i="33"/>
  <c r="S460" i="33"/>
  <c r="O460" i="33"/>
  <c r="T459" i="33"/>
  <c r="S459" i="33"/>
  <c r="O459" i="33"/>
  <c r="G459" i="33"/>
  <c r="T458" i="33"/>
  <c r="S458" i="33"/>
  <c r="O458" i="33"/>
  <c r="G458" i="33"/>
  <c r="T457" i="33"/>
  <c r="S457" i="33"/>
  <c r="O457" i="33"/>
  <c r="G457" i="33"/>
  <c r="T456" i="33"/>
  <c r="S456" i="33"/>
  <c r="O456" i="33"/>
  <c r="G456" i="33"/>
  <c r="T455" i="33"/>
  <c r="S455" i="33"/>
  <c r="O455" i="33"/>
  <c r="G455" i="33"/>
  <c r="T454" i="33"/>
  <c r="S454" i="33"/>
  <c r="O454" i="33"/>
  <c r="G454" i="33"/>
  <c r="T453" i="33"/>
  <c r="S453" i="33"/>
  <c r="O453" i="33"/>
  <c r="G453" i="33"/>
  <c r="T452" i="33"/>
  <c r="S452" i="33"/>
  <c r="O452" i="33"/>
  <c r="G452" i="33"/>
  <c r="T451" i="33"/>
  <c r="S451" i="33"/>
  <c r="O451" i="33"/>
  <c r="G451" i="33"/>
  <c r="T450" i="33"/>
  <c r="S450" i="33"/>
  <c r="O450" i="33"/>
  <c r="G450" i="33"/>
  <c r="T449" i="33"/>
  <c r="S449" i="33"/>
  <c r="O449" i="33"/>
  <c r="G449" i="33"/>
  <c r="T448" i="33"/>
  <c r="S448" i="33"/>
  <c r="O448" i="33"/>
  <c r="G448" i="33"/>
  <c r="T447" i="33"/>
  <c r="S447" i="33"/>
  <c r="O447" i="33"/>
  <c r="G447" i="33"/>
  <c r="T446" i="33"/>
  <c r="O446" i="33"/>
  <c r="G446" i="33"/>
  <c r="T445" i="33"/>
  <c r="S445" i="33"/>
  <c r="O445" i="33"/>
  <c r="G445" i="33"/>
  <c r="T444" i="33"/>
  <c r="S444" i="33"/>
  <c r="O444" i="33"/>
  <c r="G444" i="33"/>
  <c r="T443" i="33"/>
  <c r="S443" i="33"/>
  <c r="O443" i="33"/>
  <c r="G443" i="33"/>
  <c r="T442" i="33"/>
  <c r="S442" i="33"/>
  <c r="O442" i="33"/>
  <c r="G442" i="33"/>
  <c r="T441" i="33"/>
  <c r="S441" i="33"/>
  <c r="O441" i="33"/>
  <c r="G441" i="33"/>
  <c r="T440" i="33"/>
  <c r="S440" i="33"/>
  <c r="O440" i="33"/>
  <c r="G440" i="33"/>
  <c r="T439" i="33"/>
  <c r="S439" i="33"/>
  <c r="O439" i="33"/>
  <c r="G439" i="33"/>
  <c r="T438" i="33"/>
  <c r="S438" i="33"/>
  <c r="O438" i="33"/>
  <c r="G438" i="33"/>
  <c r="T437" i="33"/>
  <c r="S437" i="33"/>
  <c r="O437" i="33"/>
  <c r="T436" i="33"/>
  <c r="O436" i="33"/>
  <c r="G436" i="33"/>
  <c r="T435" i="33"/>
  <c r="S435" i="33"/>
  <c r="O435" i="33"/>
  <c r="G435" i="33"/>
  <c r="T434" i="33"/>
  <c r="S434" i="33"/>
  <c r="O434" i="33"/>
  <c r="G434" i="33"/>
  <c r="T433" i="33"/>
  <c r="O433" i="33"/>
  <c r="G433" i="33"/>
  <c r="T432" i="33"/>
  <c r="S432" i="33"/>
  <c r="O432" i="33"/>
  <c r="G432" i="33"/>
  <c r="T431" i="33"/>
  <c r="S431" i="33"/>
  <c r="O431" i="33"/>
  <c r="G431" i="33"/>
  <c r="T430" i="33"/>
  <c r="O430" i="33"/>
  <c r="G430" i="33"/>
  <c r="T429" i="33"/>
  <c r="S429" i="33"/>
  <c r="O429" i="33"/>
  <c r="T428" i="33"/>
  <c r="S428" i="33"/>
  <c r="O428" i="33"/>
  <c r="G428" i="33"/>
  <c r="T427" i="33"/>
  <c r="O427" i="33"/>
  <c r="G427" i="33"/>
  <c r="T426" i="33"/>
  <c r="S426" i="33"/>
  <c r="O426" i="33"/>
  <c r="G426" i="33"/>
  <c r="T425" i="33"/>
  <c r="S425" i="33"/>
  <c r="O425" i="33"/>
  <c r="G425" i="33"/>
  <c r="T424" i="33"/>
  <c r="S424" i="33"/>
  <c r="O424" i="33"/>
  <c r="G424" i="33"/>
  <c r="T423" i="33"/>
  <c r="S423" i="33"/>
  <c r="O423" i="33"/>
  <c r="G423" i="33"/>
  <c r="T422" i="33"/>
  <c r="S422" i="33"/>
  <c r="O422" i="33"/>
  <c r="T421" i="33"/>
  <c r="S421" i="33"/>
  <c r="O421" i="33"/>
  <c r="G421" i="33"/>
  <c r="T420" i="33"/>
  <c r="S420" i="33"/>
  <c r="O420" i="33"/>
  <c r="G420" i="33"/>
  <c r="T419" i="33"/>
  <c r="S419" i="33"/>
  <c r="O419" i="33"/>
  <c r="T418" i="33"/>
  <c r="O418" i="33"/>
  <c r="G418" i="33"/>
  <c r="T417" i="33"/>
  <c r="S417" i="33"/>
  <c r="O417" i="33"/>
  <c r="G417" i="33"/>
  <c r="T416" i="33"/>
  <c r="S416" i="33"/>
  <c r="O416" i="33"/>
  <c r="G416" i="33"/>
  <c r="T415" i="33"/>
  <c r="S415" i="33"/>
  <c r="O415" i="33"/>
  <c r="T414" i="33"/>
  <c r="S414" i="33"/>
  <c r="O414" i="33"/>
  <c r="G414" i="33"/>
  <c r="T413" i="33"/>
  <c r="S413" i="33"/>
  <c r="O413" i="33"/>
  <c r="T412" i="33"/>
  <c r="S412" i="33"/>
  <c r="O412" i="33"/>
  <c r="G412" i="33"/>
  <c r="T411" i="33"/>
  <c r="S411" i="33"/>
  <c r="O411" i="33"/>
  <c r="G411" i="33"/>
  <c r="T410" i="33"/>
  <c r="S410" i="33"/>
  <c r="O410" i="33"/>
  <c r="G410" i="33"/>
  <c r="T409" i="33"/>
  <c r="S409" i="33"/>
  <c r="O409" i="33"/>
  <c r="G409" i="33"/>
  <c r="T408" i="33"/>
  <c r="S408" i="33"/>
  <c r="O408" i="33"/>
  <c r="G408" i="33"/>
  <c r="T407" i="33"/>
  <c r="S407" i="33"/>
  <c r="O407" i="33"/>
  <c r="G407" i="33"/>
  <c r="T406" i="33"/>
  <c r="S406" i="33"/>
  <c r="O406" i="33"/>
  <c r="G406" i="33"/>
  <c r="T405" i="33"/>
  <c r="S405" i="33"/>
  <c r="O405" i="33"/>
  <c r="G405" i="33"/>
  <c r="T404" i="33"/>
  <c r="S404" i="33"/>
  <c r="O404" i="33"/>
  <c r="G404" i="33"/>
  <c r="T403" i="33"/>
  <c r="S403" i="33"/>
  <c r="O403" i="33"/>
  <c r="G403" i="33"/>
  <c r="T402" i="33"/>
  <c r="S402" i="33"/>
  <c r="O402" i="33"/>
  <c r="G402" i="33"/>
  <c r="T401" i="33"/>
  <c r="S401" i="33"/>
  <c r="O401" i="33"/>
  <c r="G401" i="33"/>
  <c r="T400" i="33"/>
  <c r="O400" i="33"/>
  <c r="G400" i="33"/>
  <c r="T399" i="33"/>
  <c r="S399" i="33"/>
  <c r="O399" i="33"/>
  <c r="G399" i="33"/>
  <c r="T398" i="33"/>
  <c r="S398" i="33"/>
  <c r="O398" i="33"/>
  <c r="G398" i="33"/>
  <c r="T397" i="33"/>
  <c r="S397" i="33"/>
  <c r="O397" i="33"/>
  <c r="G397" i="33"/>
  <c r="T396" i="33"/>
  <c r="O396" i="33"/>
  <c r="G396" i="33"/>
  <c r="T395" i="33"/>
  <c r="O395" i="33"/>
  <c r="G395" i="33"/>
  <c r="T394" i="33"/>
  <c r="O394" i="33"/>
  <c r="G394" i="33"/>
  <c r="T393" i="33"/>
  <c r="S393" i="33"/>
  <c r="O393" i="33"/>
  <c r="G393" i="33"/>
  <c r="T392" i="33"/>
  <c r="S392" i="33"/>
  <c r="O392" i="33"/>
  <c r="G392" i="33"/>
  <c r="T391" i="33"/>
  <c r="S391" i="33"/>
  <c r="O391" i="33"/>
  <c r="G391" i="33"/>
  <c r="T390" i="33"/>
  <c r="S390" i="33"/>
  <c r="O390" i="33"/>
  <c r="G390" i="33"/>
  <c r="T389" i="33"/>
  <c r="S389" i="33"/>
  <c r="O389" i="33"/>
  <c r="G389" i="33"/>
  <c r="T388" i="33"/>
  <c r="S388" i="33"/>
  <c r="O388" i="33"/>
  <c r="G388" i="33"/>
  <c r="T387" i="33"/>
  <c r="O387" i="33"/>
  <c r="G387" i="33"/>
  <c r="T386" i="33"/>
  <c r="S386" i="33"/>
  <c r="O386" i="33"/>
  <c r="G386" i="33"/>
  <c r="T385" i="33"/>
  <c r="S385" i="33"/>
  <c r="O385" i="33"/>
  <c r="G385" i="33"/>
  <c r="T384" i="33"/>
  <c r="S384" i="33"/>
  <c r="O384" i="33"/>
  <c r="G384" i="33"/>
  <c r="T383" i="33"/>
  <c r="S383" i="33"/>
  <c r="O383" i="33"/>
  <c r="T382" i="33"/>
  <c r="S382" i="33"/>
  <c r="O382" i="33"/>
  <c r="G382" i="33"/>
  <c r="T381" i="33"/>
  <c r="S381" i="33"/>
  <c r="O381" i="33"/>
  <c r="G381" i="33"/>
  <c r="T380" i="33"/>
  <c r="S380" i="33"/>
  <c r="O380" i="33"/>
  <c r="G380" i="33"/>
  <c r="T379" i="33"/>
  <c r="S379" i="33"/>
  <c r="O379" i="33"/>
  <c r="G379" i="33"/>
  <c r="T378" i="33"/>
  <c r="S378" i="33"/>
  <c r="O378" i="33"/>
  <c r="G378" i="33"/>
  <c r="T377" i="33"/>
  <c r="S377" i="33"/>
  <c r="O377" i="33"/>
  <c r="G377" i="33"/>
  <c r="T376" i="33"/>
  <c r="S376" i="33"/>
  <c r="O376" i="33"/>
  <c r="G376" i="33"/>
  <c r="T375" i="33"/>
  <c r="S375" i="33"/>
  <c r="O375" i="33"/>
  <c r="G375" i="33"/>
  <c r="T374" i="33"/>
  <c r="S374" i="33"/>
  <c r="O374" i="33"/>
  <c r="G374" i="33"/>
  <c r="T373" i="33"/>
  <c r="S373" i="33"/>
  <c r="O373" i="33"/>
  <c r="G373" i="33"/>
  <c r="T372" i="33"/>
  <c r="O372" i="33"/>
  <c r="G372" i="33"/>
  <c r="T371" i="33"/>
  <c r="S371" i="33"/>
  <c r="O371" i="33"/>
  <c r="G371" i="33"/>
  <c r="T370" i="33"/>
  <c r="S370" i="33"/>
  <c r="O370" i="33"/>
  <c r="G370" i="33"/>
  <c r="T369" i="33"/>
  <c r="O369" i="33"/>
  <c r="G369" i="33"/>
  <c r="T368" i="33"/>
  <c r="S368" i="33"/>
  <c r="O368" i="33"/>
  <c r="G368" i="33"/>
  <c r="T367" i="33"/>
  <c r="S367" i="33"/>
  <c r="O367" i="33"/>
  <c r="G367" i="33"/>
  <c r="T366" i="33"/>
  <c r="S366" i="33"/>
  <c r="O366" i="33"/>
  <c r="G366" i="33"/>
  <c r="T365" i="33"/>
  <c r="S365" i="33"/>
  <c r="O365" i="33"/>
  <c r="T364" i="33"/>
  <c r="S364" i="33"/>
  <c r="O364" i="33"/>
  <c r="G364" i="33"/>
  <c r="T363" i="33"/>
  <c r="S363" i="33"/>
  <c r="O363" i="33"/>
  <c r="G363" i="33"/>
  <c r="T362" i="33"/>
  <c r="S362" i="33"/>
  <c r="O362" i="33"/>
  <c r="G362" i="33"/>
  <c r="T361" i="33"/>
  <c r="S361" i="33"/>
  <c r="O361" i="33"/>
  <c r="G361" i="33"/>
  <c r="T360" i="33"/>
  <c r="S360" i="33"/>
  <c r="O360" i="33"/>
  <c r="G360" i="33"/>
  <c r="T359" i="33"/>
  <c r="S359" i="33"/>
  <c r="O359" i="33"/>
  <c r="G359" i="33"/>
  <c r="T358" i="33"/>
  <c r="S358" i="33"/>
  <c r="O358" i="33"/>
  <c r="G358" i="33"/>
  <c r="T357" i="33"/>
  <c r="S357" i="33"/>
  <c r="O357" i="33"/>
  <c r="G357" i="33"/>
  <c r="T356" i="33"/>
  <c r="O356" i="33"/>
  <c r="G356" i="33"/>
  <c r="T355" i="33"/>
  <c r="S355" i="33"/>
  <c r="O355" i="33"/>
  <c r="G355" i="33"/>
  <c r="T354" i="33"/>
  <c r="S354" i="33"/>
  <c r="O354" i="33"/>
  <c r="G354" i="33"/>
  <c r="T353" i="33"/>
  <c r="S353" i="33"/>
  <c r="O353" i="33"/>
  <c r="G353" i="33"/>
  <c r="T352" i="33"/>
  <c r="S352" i="33"/>
  <c r="O352" i="33"/>
  <c r="G352" i="33"/>
  <c r="T351" i="33"/>
  <c r="S351" i="33"/>
  <c r="O351" i="33"/>
  <c r="G351" i="33"/>
  <c r="T350" i="33"/>
  <c r="S350" i="33"/>
  <c r="O350" i="33"/>
  <c r="G350" i="33"/>
  <c r="T349" i="33"/>
  <c r="S349" i="33"/>
  <c r="O349" i="33"/>
  <c r="G349" i="33"/>
  <c r="T348" i="33"/>
  <c r="S348" i="33"/>
  <c r="O348" i="33"/>
  <c r="G348" i="33"/>
  <c r="T347" i="33"/>
  <c r="O347" i="33"/>
  <c r="G347" i="33"/>
  <c r="T346" i="33"/>
  <c r="S346" i="33"/>
  <c r="O346" i="33"/>
  <c r="G346" i="33"/>
  <c r="T345" i="33"/>
  <c r="S345" i="33"/>
  <c r="O345" i="33"/>
  <c r="G345" i="33"/>
  <c r="T344" i="33"/>
  <c r="S344" i="33"/>
  <c r="O344" i="33"/>
  <c r="G344" i="33"/>
  <c r="T343" i="33"/>
  <c r="S343" i="33"/>
  <c r="O343" i="33"/>
  <c r="G343" i="33"/>
  <c r="T342" i="33"/>
  <c r="S342" i="33"/>
  <c r="O342" i="33"/>
  <c r="G342" i="33"/>
  <c r="T341" i="33"/>
  <c r="S341" i="33"/>
  <c r="O341" i="33"/>
  <c r="G341" i="33"/>
  <c r="T340" i="33"/>
  <c r="S340" i="33"/>
  <c r="O340" i="33"/>
  <c r="G340" i="33"/>
  <c r="T339" i="33"/>
  <c r="O339" i="33"/>
  <c r="G339" i="33"/>
  <c r="T338" i="33"/>
  <c r="S338" i="33"/>
  <c r="O338" i="33"/>
  <c r="G338" i="33"/>
  <c r="T337" i="33"/>
  <c r="S337" i="33"/>
  <c r="O337" i="33"/>
  <c r="G337" i="33"/>
  <c r="T336" i="33"/>
  <c r="S336" i="33"/>
  <c r="O336" i="33"/>
  <c r="G336" i="33"/>
  <c r="T335" i="33"/>
  <c r="S335" i="33"/>
  <c r="O335" i="33"/>
  <c r="G335" i="33"/>
  <c r="T334" i="33"/>
  <c r="S334" i="33"/>
  <c r="O334" i="33"/>
  <c r="G334" i="33"/>
  <c r="T333" i="33"/>
  <c r="S333" i="33"/>
  <c r="O333" i="33"/>
  <c r="G333" i="33"/>
  <c r="T332" i="33"/>
  <c r="S332" i="33"/>
  <c r="O332" i="33"/>
  <c r="G332" i="33"/>
  <c r="T331" i="33"/>
  <c r="S331" i="33"/>
  <c r="O331" i="33"/>
  <c r="G331" i="33"/>
  <c r="T330" i="33"/>
  <c r="S330" i="33"/>
  <c r="O330" i="33"/>
  <c r="G330" i="33"/>
  <c r="T329" i="33"/>
  <c r="S329" i="33"/>
  <c r="O329" i="33"/>
  <c r="G329" i="33"/>
  <c r="T328" i="33"/>
  <c r="S328" i="33"/>
  <c r="O328" i="33"/>
  <c r="T327" i="33"/>
  <c r="S327" i="33"/>
  <c r="O327" i="33"/>
  <c r="G327" i="33"/>
  <c r="T326" i="33"/>
  <c r="S326" i="33"/>
  <c r="O326" i="33"/>
  <c r="G326" i="33"/>
  <c r="T325" i="33"/>
  <c r="S325" i="33"/>
  <c r="O325" i="33"/>
  <c r="G325" i="33"/>
  <c r="T324" i="33"/>
  <c r="S324" i="33"/>
  <c r="O324" i="33"/>
  <c r="G324" i="33"/>
  <c r="T323" i="33"/>
  <c r="S323" i="33"/>
  <c r="O323" i="33"/>
  <c r="G323" i="33"/>
  <c r="T322" i="33"/>
  <c r="S322" i="33"/>
  <c r="O322" i="33"/>
  <c r="G322" i="33"/>
  <c r="T321" i="33"/>
  <c r="S321" i="33"/>
  <c r="O321" i="33"/>
  <c r="G321" i="33"/>
  <c r="T320" i="33"/>
  <c r="S320" i="33"/>
  <c r="O320" i="33"/>
  <c r="G320" i="33"/>
  <c r="T319" i="33"/>
  <c r="S319" i="33"/>
  <c r="O319" i="33"/>
  <c r="G319" i="33"/>
  <c r="T318" i="33"/>
  <c r="S318" i="33"/>
  <c r="O318" i="33"/>
  <c r="G318" i="33"/>
  <c r="T317" i="33"/>
  <c r="O317" i="33"/>
  <c r="G317" i="33"/>
  <c r="T316" i="33"/>
  <c r="S316" i="33"/>
  <c r="O316" i="33"/>
  <c r="G316" i="33"/>
  <c r="T315" i="33"/>
  <c r="S315" i="33"/>
  <c r="O315" i="33"/>
  <c r="G315" i="33"/>
  <c r="T314" i="33"/>
  <c r="S314" i="33"/>
  <c r="O314" i="33"/>
  <c r="G314" i="33"/>
  <c r="T313" i="33"/>
  <c r="S313" i="33"/>
  <c r="O313" i="33"/>
  <c r="G313" i="33"/>
  <c r="T312" i="33"/>
  <c r="S312" i="33"/>
  <c r="O312" i="33"/>
  <c r="G312" i="33"/>
  <c r="T311" i="33"/>
  <c r="S311" i="33"/>
  <c r="O311" i="33"/>
  <c r="G311" i="33"/>
  <c r="T310" i="33"/>
  <c r="S310" i="33"/>
  <c r="O310" i="33"/>
  <c r="T309" i="33"/>
  <c r="S309" i="33"/>
  <c r="O309" i="33"/>
  <c r="G309" i="33"/>
  <c r="T308" i="33"/>
  <c r="S308" i="33"/>
  <c r="O308" i="33"/>
  <c r="G308" i="33"/>
  <c r="T307" i="33"/>
  <c r="S307" i="33"/>
  <c r="O307" i="33"/>
  <c r="G307" i="33"/>
  <c r="T306" i="33"/>
  <c r="O306" i="33"/>
  <c r="G306" i="33"/>
  <c r="T305" i="33"/>
  <c r="S305" i="33"/>
  <c r="O305" i="33"/>
  <c r="G305" i="33"/>
  <c r="T304" i="33"/>
  <c r="S304" i="33"/>
  <c r="O304" i="33"/>
  <c r="G304" i="33"/>
  <c r="T303" i="33"/>
  <c r="S303" i="33"/>
  <c r="O303" i="33"/>
  <c r="G303" i="33"/>
  <c r="T302" i="33"/>
  <c r="O302" i="33"/>
  <c r="G302" i="33"/>
  <c r="T301" i="33"/>
  <c r="S301" i="33"/>
  <c r="O301" i="33"/>
  <c r="G301" i="33"/>
  <c r="T300" i="33"/>
  <c r="S300" i="33"/>
  <c r="O300" i="33"/>
  <c r="G300" i="33"/>
  <c r="T299" i="33"/>
  <c r="S299" i="33"/>
  <c r="O299" i="33"/>
  <c r="G299" i="33"/>
  <c r="T298" i="33"/>
  <c r="O298" i="33"/>
  <c r="G298" i="33"/>
  <c r="T297" i="33"/>
  <c r="S297" i="33"/>
  <c r="O297" i="33"/>
  <c r="G297" i="33"/>
  <c r="T296" i="33"/>
  <c r="S296" i="33"/>
  <c r="O296" i="33"/>
  <c r="G296" i="33"/>
  <c r="T295" i="33"/>
  <c r="S295" i="33"/>
  <c r="O295" i="33"/>
  <c r="G295" i="33"/>
  <c r="T294" i="33"/>
  <c r="S294" i="33"/>
  <c r="O294" i="33"/>
  <c r="G294" i="33"/>
  <c r="T293" i="33"/>
  <c r="O293" i="33"/>
  <c r="G293" i="33"/>
  <c r="T292" i="33"/>
  <c r="O292" i="33"/>
  <c r="G292" i="33"/>
  <c r="T291" i="33"/>
  <c r="O291" i="33"/>
  <c r="G291" i="33"/>
  <c r="T290" i="33"/>
  <c r="O290" i="33"/>
  <c r="G290" i="33"/>
  <c r="T289" i="33"/>
  <c r="S289" i="33"/>
  <c r="O289" i="33"/>
  <c r="G289" i="33"/>
  <c r="T288" i="33"/>
  <c r="S288" i="33"/>
  <c r="O288" i="33"/>
  <c r="G288" i="33"/>
  <c r="T287" i="33"/>
  <c r="S287" i="33"/>
  <c r="O287" i="33"/>
  <c r="G287" i="33"/>
  <c r="T286" i="33"/>
  <c r="S286" i="33"/>
  <c r="O286" i="33"/>
  <c r="G286" i="33"/>
  <c r="T285" i="33"/>
  <c r="S285" i="33"/>
  <c r="O285" i="33"/>
  <c r="G285" i="33"/>
  <c r="T284" i="33"/>
  <c r="S284" i="33"/>
  <c r="O284" i="33"/>
  <c r="G284" i="33"/>
  <c r="T283" i="33"/>
  <c r="S283" i="33"/>
  <c r="O283" i="33"/>
  <c r="G283" i="33"/>
  <c r="T282" i="33"/>
  <c r="S282" i="33"/>
  <c r="O282" i="33"/>
  <c r="G282" i="33"/>
  <c r="T281" i="33"/>
  <c r="O281" i="33"/>
  <c r="G281" i="33"/>
  <c r="T280" i="33"/>
  <c r="O280" i="33"/>
  <c r="G280" i="33"/>
  <c r="T279" i="33"/>
  <c r="S279" i="33"/>
  <c r="O279" i="33"/>
  <c r="G279" i="33"/>
  <c r="T278" i="33"/>
  <c r="S278" i="33"/>
  <c r="O278" i="33"/>
  <c r="G278" i="33"/>
  <c r="T277" i="33"/>
  <c r="S277" i="33"/>
  <c r="O277" i="33"/>
  <c r="G277" i="33"/>
  <c r="T276" i="33"/>
  <c r="S276" i="33"/>
  <c r="O276" i="33"/>
  <c r="G276" i="33"/>
  <c r="T275" i="33"/>
  <c r="S275" i="33"/>
  <c r="O275" i="33"/>
  <c r="T274" i="33"/>
  <c r="S274" i="33"/>
  <c r="O274" i="33"/>
  <c r="G274" i="33"/>
  <c r="T273" i="33"/>
  <c r="S273" i="33"/>
  <c r="O273" i="33"/>
  <c r="G273" i="33"/>
  <c r="T272" i="33"/>
  <c r="S272" i="33"/>
  <c r="O272" i="33"/>
  <c r="G272" i="33"/>
  <c r="T271" i="33"/>
  <c r="S271" i="33"/>
  <c r="O271" i="33"/>
  <c r="G271" i="33"/>
  <c r="T270" i="33"/>
  <c r="O270" i="33"/>
  <c r="G270" i="33"/>
  <c r="T269" i="33"/>
  <c r="O269" i="33"/>
  <c r="G269" i="33"/>
  <c r="T268" i="33"/>
  <c r="S268" i="33"/>
  <c r="O268" i="33"/>
  <c r="G268" i="33"/>
  <c r="T267" i="33"/>
  <c r="O267" i="33"/>
  <c r="G267" i="33"/>
  <c r="T266" i="33"/>
  <c r="S266" i="33"/>
  <c r="O266" i="33"/>
  <c r="G266" i="33"/>
  <c r="T265" i="33"/>
  <c r="S265" i="33"/>
  <c r="O265" i="33"/>
  <c r="G265" i="33"/>
  <c r="T264" i="33"/>
  <c r="S264" i="33"/>
  <c r="O264" i="33"/>
  <c r="G264" i="33"/>
  <c r="T263" i="33"/>
  <c r="O263" i="33"/>
  <c r="G263" i="33"/>
  <c r="T262" i="33"/>
  <c r="S262" i="33"/>
  <c r="O262" i="33"/>
  <c r="G262" i="33"/>
  <c r="T261" i="33"/>
  <c r="S261" i="33"/>
  <c r="O261" i="33"/>
  <c r="G261" i="33"/>
  <c r="T260" i="33"/>
  <c r="S260" i="33"/>
  <c r="O260" i="33"/>
  <c r="G260" i="33"/>
  <c r="T259" i="33"/>
  <c r="S259" i="33"/>
  <c r="O259" i="33"/>
  <c r="G259" i="33"/>
  <c r="T258" i="33"/>
  <c r="S258" i="33"/>
  <c r="O258" i="33"/>
  <c r="G258" i="33"/>
  <c r="T257" i="33"/>
  <c r="S257" i="33"/>
  <c r="O257" i="33"/>
  <c r="G257" i="33"/>
  <c r="T256" i="33"/>
  <c r="S256" i="33"/>
  <c r="O256" i="33"/>
  <c r="G256" i="33"/>
  <c r="T255" i="33"/>
  <c r="S255" i="33"/>
  <c r="O255" i="33"/>
  <c r="G255" i="33"/>
  <c r="T254" i="33"/>
  <c r="S254" i="33"/>
  <c r="O254" i="33"/>
  <c r="G254" i="33"/>
  <c r="T253" i="33"/>
  <c r="S253" i="33"/>
  <c r="O253" i="33"/>
  <c r="G253" i="33"/>
  <c r="T252" i="33"/>
  <c r="O252" i="33"/>
  <c r="G252" i="33"/>
  <c r="T251" i="33"/>
  <c r="O251" i="33"/>
  <c r="G251" i="33"/>
  <c r="T250" i="33"/>
  <c r="O250" i="33"/>
  <c r="G250" i="33"/>
  <c r="T249" i="33"/>
  <c r="S249" i="33"/>
  <c r="O249" i="33"/>
  <c r="G249" i="33"/>
  <c r="T248" i="33"/>
  <c r="S248" i="33"/>
  <c r="O248" i="33"/>
  <c r="G248" i="33"/>
  <c r="T247" i="33"/>
  <c r="S247" i="33"/>
  <c r="O247" i="33"/>
  <c r="G247" i="33"/>
  <c r="T246" i="33"/>
  <c r="S246" i="33"/>
  <c r="O246" i="33"/>
  <c r="G246" i="33"/>
  <c r="T245" i="33"/>
  <c r="S245" i="33"/>
  <c r="O245" i="33"/>
  <c r="G245" i="33"/>
  <c r="T244" i="33"/>
  <c r="S244" i="33"/>
  <c r="O244" i="33"/>
  <c r="G244" i="33"/>
  <c r="T243" i="33"/>
  <c r="S243" i="33"/>
  <c r="O243" i="33"/>
  <c r="G243" i="33"/>
  <c r="T242" i="33"/>
  <c r="S242" i="33"/>
  <c r="O242" i="33"/>
  <c r="G242" i="33"/>
  <c r="T241" i="33"/>
  <c r="S241" i="33"/>
  <c r="O241" i="33"/>
  <c r="G241" i="33"/>
  <c r="T240" i="33"/>
  <c r="S240" i="33"/>
  <c r="O240" i="33"/>
  <c r="G240" i="33"/>
  <c r="T239" i="33"/>
  <c r="S239" i="33"/>
  <c r="O239" i="33"/>
  <c r="T238" i="33"/>
  <c r="S238" i="33"/>
  <c r="O238" i="33"/>
  <c r="G238" i="33"/>
  <c r="T237" i="33"/>
  <c r="S237" i="33"/>
  <c r="O237" i="33"/>
  <c r="G237" i="33"/>
  <c r="T236" i="33"/>
  <c r="S236" i="33"/>
  <c r="O236" i="33"/>
  <c r="G236" i="33"/>
  <c r="T235" i="33"/>
  <c r="S235" i="33"/>
  <c r="O235" i="33"/>
  <c r="G235" i="33"/>
  <c r="T234" i="33"/>
  <c r="S234" i="33"/>
  <c r="O234" i="33"/>
  <c r="G234" i="33"/>
  <c r="T233" i="33"/>
  <c r="S233" i="33"/>
  <c r="O233" i="33"/>
  <c r="G233" i="33"/>
  <c r="T232" i="33"/>
  <c r="S232" i="33"/>
  <c r="O232" i="33"/>
  <c r="G232" i="33"/>
  <c r="T231" i="33"/>
  <c r="S231" i="33"/>
  <c r="O231" i="33"/>
  <c r="G231" i="33"/>
  <c r="T230" i="33"/>
  <c r="S230" i="33"/>
  <c r="O230" i="33"/>
  <c r="T229" i="33"/>
  <c r="S229" i="33"/>
  <c r="O229" i="33"/>
  <c r="G229" i="33"/>
  <c r="T228" i="33"/>
  <c r="S228" i="33"/>
  <c r="O228" i="33"/>
  <c r="G228" i="33"/>
  <c r="T227" i="33"/>
  <c r="S227" i="33"/>
  <c r="O227" i="33"/>
  <c r="T226" i="33"/>
  <c r="S226" i="33"/>
  <c r="O226" i="33"/>
  <c r="G226" i="33"/>
  <c r="T225" i="33"/>
  <c r="S225" i="33"/>
  <c r="O225" i="33"/>
  <c r="G225" i="33"/>
  <c r="T224" i="33"/>
  <c r="S224" i="33"/>
  <c r="O224" i="33"/>
  <c r="G224" i="33"/>
  <c r="T223" i="33"/>
  <c r="S223" i="33"/>
  <c r="O223" i="33"/>
  <c r="G223" i="33"/>
  <c r="T222" i="33"/>
  <c r="O222" i="33"/>
  <c r="G222" i="33"/>
  <c r="T221" i="33"/>
  <c r="S221" i="33"/>
  <c r="O221" i="33"/>
  <c r="G221" i="33"/>
  <c r="T220" i="33"/>
  <c r="S220" i="33"/>
  <c r="O220" i="33"/>
  <c r="G220" i="33"/>
  <c r="T219" i="33"/>
  <c r="S219" i="33"/>
  <c r="O219" i="33"/>
  <c r="G219" i="33"/>
  <c r="T218" i="33"/>
  <c r="S218" i="33"/>
  <c r="O218" i="33"/>
  <c r="G218" i="33"/>
  <c r="T217" i="33"/>
  <c r="S217" i="33"/>
  <c r="O217" i="33"/>
  <c r="G217" i="33"/>
  <c r="T216" i="33"/>
  <c r="S216" i="33"/>
  <c r="O216" i="33"/>
  <c r="G216" i="33"/>
  <c r="T215" i="33"/>
  <c r="O215" i="33"/>
  <c r="G215" i="33"/>
  <c r="T214" i="33"/>
  <c r="S214" i="33"/>
  <c r="O214" i="33"/>
  <c r="G214" i="33"/>
  <c r="T213" i="33"/>
  <c r="S213" i="33"/>
  <c r="O213" i="33"/>
  <c r="G213" i="33"/>
  <c r="T212" i="33"/>
  <c r="O212" i="33"/>
  <c r="G212" i="33"/>
  <c r="T211" i="33"/>
  <c r="S211" i="33"/>
  <c r="O211" i="33"/>
  <c r="G211" i="33"/>
  <c r="T210" i="33"/>
  <c r="S210" i="33"/>
  <c r="O210" i="33"/>
  <c r="G210" i="33"/>
  <c r="T209" i="33"/>
  <c r="S209" i="33"/>
  <c r="O209" i="33"/>
  <c r="G209" i="33"/>
  <c r="T208" i="33"/>
  <c r="S208" i="33"/>
  <c r="O208" i="33"/>
  <c r="G208" i="33"/>
  <c r="T207" i="33"/>
  <c r="S207" i="33"/>
  <c r="O207" i="33"/>
  <c r="G207" i="33"/>
  <c r="T206" i="33"/>
  <c r="S206" i="33"/>
  <c r="O206" i="33"/>
  <c r="G206" i="33"/>
  <c r="T205" i="33"/>
  <c r="S205" i="33"/>
  <c r="O205" i="33"/>
  <c r="G205" i="33"/>
  <c r="T204" i="33"/>
  <c r="S204" i="33"/>
  <c r="O204" i="33"/>
  <c r="G204" i="33"/>
  <c r="T203" i="33"/>
  <c r="S203" i="33"/>
  <c r="O203" i="33"/>
  <c r="G203" i="33"/>
  <c r="T202" i="33"/>
  <c r="S202" i="33"/>
  <c r="O202" i="33"/>
  <c r="G202" i="33"/>
  <c r="T201" i="33"/>
  <c r="S201" i="33"/>
  <c r="O201" i="33"/>
  <c r="G201" i="33"/>
  <c r="T200" i="33"/>
  <c r="O200" i="33"/>
  <c r="G200" i="33"/>
  <c r="T199" i="33"/>
  <c r="S199" i="33"/>
  <c r="O199" i="33"/>
  <c r="G199" i="33"/>
  <c r="T198" i="33"/>
  <c r="S198" i="33"/>
  <c r="O198" i="33"/>
  <c r="G198" i="33"/>
  <c r="T197" i="33"/>
  <c r="S197" i="33"/>
  <c r="O197" i="33"/>
  <c r="G197" i="33"/>
  <c r="T196" i="33"/>
  <c r="O196" i="33"/>
  <c r="G196" i="33"/>
  <c r="T195" i="33"/>
  <c r="S195" i="33"/>
  <c r="O195" i="33"/>
  <c r="G195" i="33"/>
  <c r="T194" i="33"/>
  <c r="S194" i="33"/>
  <c r="O194" i="33"/>
  <c r="G194" i="33"/>
  <c r="T193" i="33"/>
  <c r="O193" i="33"/>
  <c r="G193" i="33"/>
  <c r="T192" i="33"/>
  <c r="S192" i="33"/>
  <c r="O192" i="33"/>
  <c r="G192" i="33"/>
  <c r="T191" i="33"/>
  <c r="S191" i="33"/>
  <c r="O191" i="33"/>
  <c r="G191" i="33"/>
  <c r="T190" i="33"/>
  <c r="S190" i="33"/>
  <c r="O190" i="33"/>
  <c r="T189" i="33"/>
  <c r="O189" i="33"/>
  <c r="G189" i="33"/>
  <c r="T188" i="33"/>
  <c r="S188" i="33"/>
  <c r="O188" i="33"/>
  <c r="T187" i="33"/>
  <c r="S187" i="33"/>
  <c r="O187" i="33"/>
  <c r="G187" i="33"/>
  <c r="T186" i="33"/>
  <c r="S186" i="33"/>
  <c r="O186" i="33"/>
  <c r="G186" i="33"/>
  <c r="T185" i="33"/>
  <c r="S185" i="33"/>
  <c r="O185" i="33"/>
  <c r="G185" i="33"/>
  <c r="T184" i="33"/>
  <c r="S184" i="33"/>
  <c r="O184" i="33"/>
  <c r="G184" i="33"/>
  <c r="T183" i="33"/>
  <c r="S183" i="33"/>
  <c r="O183" i="33"/>
  <c r="G183" i="33"/>
  <c r="T182" i="33"/>
  <c r="S182" i="33"/>
  <c r="O182" i="33"/>
  <c r="G182" i="33"/>
  <c r="T181" i="33"/>
  <c r="S181" i="33"/>
  <c r="O181" i="33"/>
  <c r="G181" i="33"/>
  <c r="T180" i="33"/>
  <c r="S180" i="33"/>
  <c r="O180" i="33"/>
  <c r="G180" i="33"/>
  <c r="T179" i="33"/>
  <c r="S179" i="33"/>
  <c r="O179" i="33"/>
  <c r="G179" i="33"/>
  <c r="T178" i="33"/>
  <c r="S178" i="33"/>
  <c r="O178" i="33"/>
  <c r="G178" i="33"/>
  <c r="T177" i="33"/>
  <c r="O177" i="33"/>
  <c r="G177" i="33"/>
  <c r="T176" i="33"/>
  <c r="O176" i="33"/>
  <c r="G176" i="33"/>
  <c r="T175" i="33"/>
  <c r="S175" i="33"/>
  <c r="O175" i="33"/>
  <c r="G175" i="33"/>
  <c r="T174" i="33"/>
  <c r="S174" i="33"/>
  <c r="O174" i="33"/>
  <c r="G174" i="33"/>
  <c r="T173" i="33"/>
  <c r="S173" i="33"/>
  <c r="O173" i="33"/>
  <c r="G173" i="33"/>
  <c r="T172" i="33"/>
  <c r="S172" i="33"/>
  <c r="O172" i="33"/>
  <c r="G172" i="33"/>
  <c r="T171" i="33"/>
  <c r="O171" i="33"/>
  <c r="G171" i="33"/>
  <c r="T170" i="33"/>
  <c r="S170" i="33"/>
  <c r="O170" i="33"/>
  <c r="G170" i="33"/>
  <c r="T169" i="33"/>
  <c r="S169" i="33"/>
  <c r="O169" i="33"/>
  <c r="G169" i="33"/>
  <c r="T168" i="33"/>
  <c r="S168" i="33"/>
  <c r="O168" i="33"/>
  <c r="G168" i="33"/>
  <c r="T167" i="33"/>
  <c r="S167" i="33"/>
  <c r="O167" i="33"/>
  <c r="G167" i="33"/>
  <c r="T166" i="33"/>
  <c r="S166" i="33"/>
  <c r="O166" i="33"/>
  <c r="G166" i="33"/>
  <c r="T165" i="33"/>
  <c r="S165" i="33"/>
  <c r="O165" i="33"/>
  <c r="G165" i="33"/>
  <c r="T164" i="33"/>
  <c r="S164" i="33"/>
  <c r="O164" i="33"/>
  <c r="G164" i="33"/>
  <c r="T163" i="33"/>
  <c r="S163" i="33"/>
  <c r="O163" i="33"/>
  <c r="G163" i="33"/>
  <c r="T162" i="33"/>
  <c r="S162" i="33"/>
  <c r="O162" i="33"/>
  <c r="G162" i="33"/>
  <c r="T161" i="33"/>
  <c r="S161" i="33"/>
  <c r="O161" i="33"/>
  <c r="G161" i="33"/>
  <c r="T160" i="33"/>
  <c r="S160" i="33"/>
  <c r="O160" i="33"/>
  <c r="G160" i="33"/>
  <c r="T159" i="33"/>
  <c r="S159" i="33"/>
  <c r="O159" i="33"/>
  <c r="G159" i="33"/>
  <c r="T158" i="33"/>
  <c r="S158" i="33"/>
  <c r="O158" i="33"/>
  <c r="G158" i="33"/>
  <c r="T157" i="33"/>
  <c r="S157" i="33"/>
  <c r="O157" i="33"/>
  <c r="G157" i="33"/>
  <c r="T156" i="33"/>
  <c r="O156" i="33"/>
  <c r="G156" i="33"/>
  <c r="T155" i="33"/>
  <c r="S155" i="33"/>
  <c r="O155" i="33"/>
  <c r="G155" i="33"/>
  <c r="T154" i="33"/>
  <c r="S154" i="33"/>
  <c r="O154" i="33"/>
  <c r="G154" i="33"/>
  <c r="T153" i="33"/>
  <c r="S153" i="33"/>
  <c r="O153" i="33"/>
  <c r="G153" i="33"/>
  <c r="T152" i="33"/>
  <c r="O152" i="33"/>
  <c r="G152" i="33"/>
  <c r="T151" i="33"/>
  <c r="S151" i="33"/>
  <c r="O151" i="33"/>
  <c r="G151" i="33"/>
  <c r="T150" i="33"/>
  <c r="S150" i="33"/>
  <c r="O150" i="33"/>
  <c r="G150" i="33"/>
  <c r="T149" i="33"/>
  <c r="S149" i="33"/>
  <c r="O149" i="33"/>
  <c r="G149" i="33"/>
  <c r="T148" i="33"/>
  <c r="S148" i="33"/>
  <c r="O148" i="33"/>
  <c r="G148" i="33"/>
  <c r="T147" i="33"/>
  <c r="S147" i="33"/>
  <c r="O147" i="33"/>
  <c r="G147" i="33"/>
  <c r="T146" i="33"/>
  <c r="S146" i="33"/>
  <c r="O146" i="33"/>
  <c r="G146" i="33"/>
  <c r="T145" i="33"/>
  <c r="S145" i="33"/>
  <c r="O145" i="33"/>
  <c r="G145" i="33"/>
  <c r="T144" i="33"/>
  <c r="O144" i="33"/>
  <c r="G144" i="33"/>
  <c r="T143" i="33"/>
  <c r="O143" i="33"/>
  <c r="G143" i="33"/>
  <c r="T142" i="33"/>
  <c r="S142" i="33"/>
  <c r="O142" i="33"/>
  <c r="G142" i="33"/>
  <c r="T141" i="33"/>
  <c r="S141" i="33"/>
  <c r="O141" i="33"/>
  <c r="G141" i="33"/>
  <c r="T140" i="33"/>
  <c r="S140" i="33"/>
  <c r="O140" i="33"/>
  <c r="G140" i="33"/>
  <c r="T139" i="33"/>
  <c r="O139" i="33"/>
  <c r="G139" i="33"/>
  <c r="T138" i="33"/>
  <c r="O138" i="33"/>
  <c r="G138" i="33"/>
  <c r="T137" i="33"/>
  <c r="S137" i="33"/>
  <c r="O137" i="33"/>
  <c r="G137" i="33"/>
  <c r="T136" i="33"/>
  <c r="S136" i="33"/>
  <c r="O136" i="33"/>
  <c r="G136" i="33"/>
  <c r="T135" i="33"/>
  <c r="O135" i="33"/>
  <c r="G135" i="33"/>
  <c r="T134" i="33"/>
  <c r="S134" i="33"/>
  <c r="O134" i="33"/>
  <c r="G134" i="33"/>
  <c r="T133" i="33"/>
  <c r="S133" i="33"/>
  <c r="O133" i="33"/>
  <c r="G133" i="33"/>
  <c r="T132" i="33"/>
  <c r="S132" i="33"/>
  <c r="O132" i="33"/>
  <c r="G132" i="33"/>
  <c r="T131" i="33"/>
  <c r="S131" i="33"/>
  <c r="O131" i="33"/>
  <c r="G131" i="33"/>
  <c r="T130" i="33"/>
  <c r="S130" i="33"/>
  <c r="O130" i="33"/>
  <c r="G130" i="33"/>
  <c r="T129" i="33"/>
  <c r="S129" i="33"/>
  <c r="O129" i="33"/>
  <c r="G129" i="33"/>
  <c r="T128" i="33"/>
  <c r="S128" i="33"/>
  <c r="O128" i="33"/>
  <c r="G128" i="33"/>
  <c r="T127" i="33"/>
  <c r="S127" i="33"/>
  <c r="O127" i="33"/>
  <c r="G127" i="33"/>
  <c r="T126" i="33"/>
  <c r="S126" i="33"/>
  <c r="O126" i="33"/>
  <c r="G126" i="33"/>
  <c r="T125" i="33"/>
  <c r="S125" i="33"/>
  <c r="O125" i="33"/>
  <c r="G125" i="33"/>
  <c r="T124" i="33"/>
  <c r="S124" i="33"/>
  <c r="O124" i="33"/>
  <c r="G124" i="33"/>
  <c r="T123" i="33"/>
  <c r="S123" i="33"/>
  <c r="O123" i="33"/>
  <c r="G123" i="33"/>
  <c r="T122" i="33"/>
  <c r="S122" i="33"/>
  <c r="O122" i="33"/>
  <c r="G122" i="33"/>
  <c r="T121" i="33"/>
  <c r="O121" i="33"/>
  <c r="G121" i="33"/>
  <c r="T120" i="33"/>
  <c r="S120" i="33"/>
  <c r="O120" i="33"/>
  <c r="G120" i="33"/>
  <c r="T119" i="33"/>
  <c r="O119" i="33"/>
  <c r="G119" i="33"/>
  <c r="T118" i="33"/>
  <c r="S118" i="33"/>
  <c r="O118" i="33"/>
  <c r="G118" i="33"/>
  <c r="T117" i="33"/>
  <c r="S117" i="33"/>
  <c r="O117" i="33"/>
  <c r="G117" i="33"/>
  <c r="T116" i="33"/>
  <c r="S116" i="33"/>
  <c r="O116" i="33"/>
  <c r="G116" i="33"/>
  <c r="T115" i="33"/>
  <c r="S115" i="33"/>
  <c r="O115" i="33"/>
  <c r="G115" i="33"/>
  <c r="T114" i="33"/>
  <c r="S114" i="33"/>
  <c r="O114" i="33"/>
  <c r="G114" i="33"/>
  <c r="T113" i="33"/>
  <c r="O113" i="33"/>
  <c r="G113" i="33"/>
  <c r="T112" i="33"/>
  <c r="O112" i="33"/>
  <c r="G112" i="33"/>
  <c r="T111" i="33"/>
  <c r="S111" i="33"/>
  <c r="O111" i="33"/>
  <c r="G111" i="33"/>
  <c r="T110" i="33"/>
  <c r="S110" i="33"/>
  <c r="O110" i="33"/>
  <c r="T109" i="33"/>
  <c r="O109" i="33"/>
  <c r="G109" i="33"/>
  <c r="T108" i="33"/>
  <c r="S108" i="33"/>
  <c r="O108" i="33"/>
  <c r="G108" i="33"/>
  <c r="T107" i="33"/>
  <c r="S107" i="33"/>
  <c r="O107" i="33"/>
  <c r="G107" i="33"/>
  <c r="T106" i="33"/>
  <c r="S106" i="33"/>
  <c r="O106" i="33"/>
  <c r="G106" i="33"/>
  <c r="T105" i="33"/>
  <c r="S105" i="33"/>
  <c r="O105" i="33"/>
  <c r="G105" i="33"/>
  <c r="T104" i="33"/>
  <c r="S104" i="33"/>
  <c r="O104" i="33"/>
  <c r="G104" i="33"/>
  <c r="T103" i="33"/>
  <c r="S103" i="33"/>
  <c r="O103" i="33"/>
  <c r="G103" i="33"/>
  <c r="T102" i="33"/>
  <c r="O102" i="33"/>
  <c r="G102" i="33"/>
  <c r="T101" i="33"/>
  <c r="S101" i="33"/>
  <c r="O101" i="33"/>
  <c r="G101" i="33"/>
  <c r="T100" i="33"/>
  <c r="S100" i="33"/>
  <c r="O100" i="33"/>
  <c r="G100" i="33"/>
  <c r="T99" i="33"/>
  <c r="S99" i="33"/>
  <c r="O99" i="33"/>
  <c r="G99" i="33"/>
  <c r="T98" i="33"/>
  <c r="S98" i="33"/>
  <c r="O98" i="33"/>
  <c r="G98" i="33"/>
  <c r="T97" i="33"/>
  <c r="S97" i="33"/>
  <c r="O97" i="33"/>
  <c r="G97" i="33"/>
  <c r="T96" i="33"/>
  <c r="S96" i="33"/>
  <c r="O96" i="33"/>
  <c r="G96" i="33"/>
  <c r="T95" i="33"/>
  <c r="S95" i="33"/>
  <c r="O95" i="33"/>
  <c r="G95" i="33"/>
  <c r="T94" i="33"/>
  <c r="S94" i="33"/>
  <c r="O94" i="33"/>
  <c r="G94" i="33"/>
  <c r="T93" i="33"/>
  <c r="O93" i="33"/>
  <c r="G93" i="33"/>
  <c r="T92" i="33"/>
  <c r="S92" i="33"/>
  <c r="O92" i="33"/>
  <c r="G92" i="33"/>
  <c r="T91" i="33"/>
  <c r="S91" i="33"/>
  <c r="O91" i="33"/>
  <c r="G91" i="33"/>
  <c r="T90" i="33"/>
  <c r="S90" i="33"/>
  <c r="O90" i="33"/>
  <c r="G90" i="33"/>
  <c r="T89" i="33"/>
  <c r="O89" i="33"/>
  <c r="G89" i="33"/>
  <c r="T88" i="33"/>
  <c r="S88" i="33"/>
  <c r="O88" i="33"/>
  <c r="G88" i="33"/>
  <c r="T87" i="33"/>
  <c r="S87" i="33"/>
  <c r="O87" i="33"/>
  <c r="G87" i="33"/>
  <c r="T86" i="33"/>
  <c r="O86" i="33"/>
  <c r="G86" i="33"/>
  <c r="T85" i="33"/>
  <c r="S85" i="33"/>
  <c r="O85" i="33"/>
  <c r="G85" i="33"/>
  <c r="T84" i="33"/>
  <c r="S84" i="33"/>
  <c r="O84" i="33"/>
  <c r="G84" i="33"/>
  <c r="T83" i="33"/>
  <c r="S83" i="33"/>
  <c r="O83" i="33"/>
  <c r="G83" i="33"/>
  <c r="T82" i="33"/>
  <c r="O82" i="33"/>
  <c r="G82" i="33"/>
  <c r="T81" i="33"/>
  <c r="S81" i="33"/>
  <c r="O81" i="33"/>
  <c r="G81" i="33"/>
  <c r="T80" i="33"/>
  <c r="S80" i="33"/>
  <c r="O80" i="33"/>
  <c r="G80" i="33"/>
  <c r="T79" i="33"/>
  <c r="S79" i="33"/>
  <c r="O79" i="33"/>
  <c r="G79" i="33"/>
  <c r="T78" i="33"/>
  <c r="O78" i="33"/>
  <c r="G78" i="33"/>
  <c r="T77" i="33"/>
  <c r="S77" i="33"/>
  <c r="O77" i="33"/>
  <c r="G77" i="33"/>
  <c r="T76" i="33"/>
  <c r="S76" i="33"/>
  <c r="O76" i="33"/>
  <c r="G76" i="33"/>
  <c r="T75" i="33"/>
  <c r="S75" i="33"/>
  <c r="O75" i="33"/>
  <c r="G75" i="33"/>
  <c r="T74" i="33"/>
  <c r="S74" i="33"/>
  <c r="O74" i="33"/>
  <c r="G74" i="33"/>
  <c r="T73" i="33"/>
  <c r="S73" i="33"/>
  <c r="O73" i="33"/>
  <c r="G73" i="33"/>
  <c r="T72" i="33"/>
  <c r="S72" i="33"/>
  <c r="O72" i="33"/>
  <c r="G72" i="33"/>
  <c r="T71" i="33"/>
  <c r="S71" i="33"/>
  <c r="O71" i="33"/>
  <c r="G71" i="33"/>
  <c r="T70" i="33"/>
  <c r="S70" i="33"/>
  <c r="O70" i="33"/>
  <c r="G70" i="33"/>
  <c r="T69" i="33"/>
  <c r="S69" i="33"/>
  <c r="O69" i="33"/>
  <c r="G69" i="33"/>
  <c r="T68" i="33"/>
  <c r="S68" i="33"/>
  <c r="O68" i="33"/>
  <c r="G68" i="33"/>
  <c r="T67" i="33"/>
  <c r="S67" i="33"/>
  <c r="O67" i="33"/>
  <c r="G67" i="33"/>
  <c r="T66" i="33"/>
  <c r="S66" i="33"/>
  <c r="O66" i="33"/>
  <c r="G66" i="33"/>
  <c r="T65" i="33"/>
  <c r="S65" i="33"/>
  <c r="O65" i="33"/>
  <c r="G65" i="33"/>
  <c r="T64" i="33"/>
  <c r="S64" i="33"/>
  <c r="O64" i="33"/>
  <c r="G64" i="33"/>
  <c r="T63" i="33"/>
  <c r="S63" i="33"/>
  <c r="O63" i="33"/>
  <c r="G63" i="33"/>
  <c r="T62" i="33"/>
  <c r="S62" i="33"/>
  <c r="O62" i="33"/>
  <c r="G62" i="33"/>
  <c r="T61" i="33"/>
  <c r="S61" i="33"/>
  <c r="O61" i="33"/>
  <c r="G61" i="33"/>
  <c r="T60" i="33"/>
  <c r="S60" i="33"/>
  <c r="O60" i="33"/>
  <c r="G60" i="33"/>
  <c r="T59" i="33"/>
  <c r="O59" i="33"/>
  <c r="G59" i="33"/>
  <c r="T58" i="33"/>
  <c r="S58" i="33"/>
  <c r="O58" i="33"/>
  <c r="G58" i="33"/>
  <c r="T57" i="33"/>
  <c r="S57" i="33"/>
  <c r="O57" i="33"/>
  <c r="G57" i="33"/>
  <c r="T56" i="33"/>
  <c r="S56" i="33"/>
  <c r="O56" i="33"/>
  <c r="G56" i="33"/>
  <c r="T55" i="33"/>
  <c r="S55" i="33"/>
  <c r="O55" i="33"/>
  <c r="G55" i="33"/>
  <c r="T54" i="33"/>
  <c r="S54" i="33"/>
  <c r="O54" i="33"/>
  <c r="G54" i="33"/>
  <c r="T53" i="33"/>
  <c r="S53" i="33"/>
  <c r="O53" i="33"/>
  <c r="G53" i="33"/>
  <c r="T52" i="33"/>
  <c r="S52" i="33"/>
  <c r="O52" i="33"/>
  <c r="G52" i="33"/>
  <c r="T51" i="33"/>
  <c r="S51" i="33"/>
  <c r="O51" i="33"/>
  <c r="G51" i="33"/>
  <c r="T50" i="33"/>
  <c r="S50" i="33"/>
  <c r="O50" i="33"/>
  <c r="G50" i="33"/>
  <c r="T49" i="33"/>
  <c r="S49" i="33"/>
  <c r="O49" i="33"/>
  <c r="G49" i="33"/>
  <c r="T48" i="33"/>
  <c r="O48" i="33"/>
  <c r="G48" i="33"/>
  <c r="T47" i="33"/>
  <c r="O47" i="33"/>
  <c r="G47" i="33"/>
  <c r="T46" i="33"/>
  <c r="S46" i="33"/>
  <c r="O46" i="33"/>
  <c r="G46" i="33"/>
  <c r="T45" i="33"/>
  <c r="O45" i="33"/>
  <c r="G45" i="33"/>
  <c r="T44" i="33"/>
  <c r="S44" i="33"/>
  <c r="O44" i="33"/>
  <c r="G44" i="33"/>
  <c r="T43" i="33"/>
  <c r="S43" i="33"/>
  <c r="O43" i="33"/>
  <c r="G43" i="33"/>
  <c r="T42" i="33"/>
  <c r="S42" i="33"/>
  <c r="O42" i="33"/>
  <c r="G42" i="33"/>
  <c r="T41" i="33"/>
  <c r="S41" i="33"/>
  <c r="O41" i="33"/>
  <c r="G41" i="33"/>
  <c r="T40" i="33"/>
  <c r="S40" i="33"/>
  <c r="O40" i="33"/>
  <c r="G40" i="33"/>
  <c r="T39" i="33"/>
  <c r="S39" i="33"/>
  <c r="O39" i="33"/>
  <c r="G39" i="33"/>
  <c r="T38" i="33"/>
  <c r="S38" i="33"/>
  <c r="O38" i="33"/>
  <c r="G38" i="33"/>
  <c r="T37" i="33"/>
  <c r="O37" i="33"/>
  <c r="G37" i="33"/>
  <c r="T36" i="33"/>
  <c r="O36" i="33"/>
  <c r="G36" i="33"/>
  <c r="T35" i="33"/>
  <c r="S35" i="33"/>
  <c r="O35" i="33"/>
  <c r="G35" i="33"/>
  <c r="T34" i="33"/>
  <c r="S34" i="33"/>
  <c r="O34" i="33"/>
  <c r="G34" i="33"/>
  <c r="T33" i="33"/>
  <c r="S33" i="33"/>
  <c r="O33" i="33"/>
  <c r="G33" i="33"/>
  <c r="T32" i="33"/>
  <c r="S32" i="33"/>
  <c r="O32" i="33"/>
  <c r="G32" i="33"/>
  <c r="T31" i="33"/>
  <c r="S31" i="33"/>
  <c r="O31" i="33"/>
  <c r="G31" i="33"/>
  <c r="T30" i="33"/>
  <c r="S30" i="33"/>
  <c r="O30" i="33"/>
  <c r="G30" i="33"/>
  <c r="T29" i="33"/>
  <c r="S29" i="33"/>
  <c r="O29" i="33"/>
  <c r="G29" i="33"/>
  <c r="T28" i="33"/>
  <c r="S28" i="33"/>
  <c r="O28" i="33"/>
  <c r="G28" i="33"/>
  <c r="T27" i="33"/>
  <c r="S27" i="33"/>
  <c r="O27" i="33"/>
  <c r="G27" i="33"/>
  <c r="T26" i="33"/>
  <c r="S26" i="33"/>
  <c r="O26" i="33"/>
  <c r="G26" i="33"/>
  <c r="T25" i="33"/>
  <c r="S25" i="33"/>
  <c r="O25" i="33"/>
  <c r="G25" i="33"/>
  <c r="T24" i="33"/>
  <c r="S24" i="33"/>
  <c r="O24" i="33"/>
  <c r="T23" i="33"/>
  <c r="S23" i="33"/>
  <c r="O23" i="33"/>
  <c r="G23" i="33"/>
  <c r="T22" i="33"/>
  <c r="S22" i="33"/>
  <c r="O22" i="33"/>
  <c r="G22" i="33"/>
  <c r="T21" i="33"/>
  <c r="S21" i="33"/>
  <c r="O21" i="33"/>
  <c r="G21" i="33"/>
  <c r="T20" i="33"/>
  <c r="S20" i="33"/>
  <c r="O20" i="33"/>
  <c r="G20" i="33"/>
  <c r="T19" i="33"/>
  <c r="O19" i="33"/>
  <c r="G19" i="33"/>
  <c r="T18" i="33"/>
  <c r="S18" i="33"/>
  <c r="O18" i="33"/>
  <c r="T17" i="33"/>
  <c r="S17" i="33"/>
  <c r="O17" i="33"/>
  <c r="G17" i="33"/>
  <c r="T16" i="33"/>
  <c r="S16" i="33"/>
  <c r="O16" i="33"/>
  <c r="T15" i="33"/>
  <c r="S15" i="33"/>
  <c r="O15" i="33"/>
  <c r="G15" i="33"/>
  <c r="T14" i="33"/>
  <c r="S14" i="33"/>
  <c r="O14" i="33"/>
  <c r="G14" i="33"/>
  <c r="T13" i="33"/>
  <c r="S13" i="33"/>
  <c r="O13" i="33"/>
  <c r="G13" i="33"/>
  <c r="T12" i="33"/>
  <c r="S12" i="33"/>
  <c r="O12" i="33"/>
  <c r="T11" i="33"/>
  <c r="S11" i="33"/>
  <c r="O11" i="33"/>
  <c r="G11" i="33"/>
  <c r="T10" i="33"/>
  <c r="S10" i="33"/>
  <c r="O10" i="33"/>
  <c r="G10" i="33"/>
  <c r="T9" i="33"/>
  <c r="S9" i="33"/>
  <c r="O9" i="33"/>
  <c r="T8" i="33"/>
  <c r="S8" i="33"/>
  <c r="O8" i="33"/>
  <c r="G8" i="33"/>
  <c r="T7" i="33"/>
  <c r="S7" i="33"/>
  <c r="O7" i="33"/>
  <c r="G7" i="33"/>
  <c r="T6" i="33"/>
  <c r="S6" i="33"/>
  <c r="O6" i="33"/>
  <c r="G6" i="33"/>
  <c r="T5" i="33"/>
  <c r="O5" i="33"/>
  <c r="G5" i="33"/>
  <c r="T4" i="33"/>
  <c r="S4" i="33"/>
  <c r="O4" i="33"/>
  <c r="G4" i="33"/>
  <c r="T3" i="33"/>
  <c r="O3" i="33"/>
  <c r="G3" i="33"/>
  <c r="T2" i="33"/>
  <c r="S2" i="33"/>
  <c r="O2" i="33"/>
  <c r="L31" i="33"/>
  <c r="L29" i="33"/>
  <c r="L25" i="33"/>
  <c r="L23" i="33"/>
  <c r="L21" i="33"/>
  <c r="L17" i="33"/>
  <c r="L15" i="33"/>
  <c r="L13" i="33"/>
  <c r="L9" i="33"/>
  <c r="L7" i="33"/>
  <c r="L5" i="33"/>
  <c r="L2" i="33" a="1"/>
  <c r="L27" i="33" s="1"/>
  <c r="L2" i="33"/>
  <c r="G2" i="33"/>
  <c r="A2" i="33"/>
  <c r="S1" i="33"/>
  <c r="S3" i="33" s="1"/>
  <c r="E33" i="32"/>
  <c r="D33" i="32"/>
  <c r="B33" i="32"/>
  <c r="A33" i="32"/>
  <c r="B32" i="32"/>
  <c r="A32" i="32"/>
  <c r="B31" i="32"/>
  <c r="A31" i="32"/>
  <c r="B30" i="32"/>
  <c r="A30" i="32"/>
  <c r="E29" i="32"/>
  <c r="D29" i="32"/>
  <c r="B29" i="32"/>
  <c r="A29" i="32"/>
  <c r="B28" i="32"/>
  <c r="A28" i="32"/>
  <c r="F27" i="32"/>
  <c r="E27" i="32"/>
  <c r="D27" i="32"/>
  <c r="B27" i="32"/>
  <c r="A27" i="32"/>
  <c r="E26" i="32"/>
  <c r="D26" i="32"/>
  <c r="C26" i="32"/>
  <c r="B26" i="32"/>
  <c r="A26" i="32"/>
  <c r="C25" i="32"/>
  <c r="B25" i="32"/>
  <c r="A25" i="32"/>
  <c r="C24" i="32"/>
  <c r="B24" i="32"/>
  <c r="A24" i="32"/>
  <c r="C23" i="32"/>
  <c r="B23" i="32"/>
  <c r="A23" i="32"/>
  <c r="C22" i="32"/>
  <c r="B22" i="32"/>
  <c r="A22" i="32"/>
  <c r="B21" i="32"/>
  <c r="A21" i="32"/>
  <c r="B20" i="32"/>
  <c r="A20" i="32"/>
  <c r="B19" i="32"/>
  <c r="A19" i="32"/>
  <c r="E18" i="32"/>
  <c r="B18" i="32"/>
  <c r="A18" i="32"/>
  <c r="E17" i="32"/>
  <c r="B17" i="32"/>
  <c r="A17" i="32"/>
  <c r="F16" i="32"/>
  <c r="E16" i="32"/>
  <c r="D16" i="32"/>
  <c r="B16" i="32"/>
  <c r="A16" i="32"/>
  <c r="B15" i="32"/>
  <c r="A15" i="32"/>
  <c r="F14" i="32"/>
  <c r="E14" i="32"/>
  <c r="D14" i="32"/>
  <c r="B14" i="32"/>
  <c r="A14" i="32"/>
  <c r="B13" i="32"/>
  <c r="A13" i="32"/>
  <c r="F12" i="32"/>
  <c r="E12" i="32"/>
  <c r="D12" i="32"/>
  <c r="B12" i="32"/>
  <c r="A12" i="32"/>
  <c r="F11" i="32"/>
  <c r="E11" i="32"/>
  <c r="D11" i="32"/>
  <c r="B11" i="32"/>
  <c r="A11" i="32"/>
  <c r="B10" i="32"/>
  <c r="A10" i="32"/>
  <c r="F9" i="32"/>
  <c r="E9" i="32"/>
  <c r="D9" i="32"/>
  <c r="B9" i="32"/>
  <c r="A9" i="32"/>
  <c r="F8" i="32"/>
  <c r="E8" i="32"/>
  <c r="D8" i="32"/>
  <c r="B8" i="32"/>
  <c r="A8" i="32"/>
  <c r="F7" i="32"/>
  <c r="E7" i="32"/>
  <c r="D7" i="32"/>
  <c r="B7" i="32"/>
  <c r="A7" i="32"/>
  <c r="F6" i="32"/>
  <c r="E6" i="32"/>
  <c r="D6" i="32"/>
  <c r="B6" i="32"/>
  <c r="A6" i="32"/>
  <c r="B5" i="32"/>
  <c r="A5" i="32"/>
  <c r="I4" i="32"/>
  <c r="F4" i="32"/>
  <c r="E4" i="32"/>
  <c r="D4" i="32"/>
  <c r="B4" i="32"/>
  <c r="A4" i="32"/>
  <c r="I3" i="32"/>
  <c r="H3" i="32"/>
  <c r="F3" i="32"/>
  <c r="E3" i="32"/>
  <c r="D3" i="32"/>
  <c r="C3" i="32"/>
  <c r="B3" i="32"/>
  <c r="A3" i="32"/>
  <c r="G56" i="30"/>
  <c r="M48" i="30"/>
  <c r="M46" i="30"/>
  <c r="S41" i="30"/>
  <c r="S40" i="30"/>
  <c r="S37" i="30"/>
  <c r="S36" i="30"/>
  <c r="O35" i="30"/>
  <c r="S34" i="30"/>
  <c r="D29" i="30"/>
  <c r="F24" i="30"/>
  <c r="H56" i="30" s="1"/>
  <c r="M22" i="30"/>
  <c r="M21" i="30"/>
  <c r="M30" i="30" s="1"/>
  <c r="S15" i="30" s="1"/>
  <c r="C18" i="30"/>
  <c r="B18" i="30"/>
  <c r="D18" i="30" s="1"/>
  <c r="C17" i="30"/>
  <c r="B17" i="30"/>
  <c r="D17" i="30" s="1"/>
  <c r="S16" i="30"/>
  <c r="C16" i="30"/>
  <c r="B16" i="30"/>
  <c r="D16" i="30" s="1"/>
  <c r="C15" i="30"/>
  <c r="B15" i="30"/>
  <c r="D15" i="30" s="1"/>
  <c r="H11" i="30"/>
  <c r="H53" i="30" s="1"/>
  <c r="L10" i="30"/>
  <c r="J10" i="30"/>
  <c r="P9" i="30"/>
  <c r="G9" i="30"/>
  <c r="G8" i="30"/>
  <c r="L7" i="30"/>
  <c r="G7" i="30"/>
  <c r="G11" i="30" s="1"/>
  <c r="G53" i="30" s="1"/>
  <c r="J6" i="30"/>
  <c r="C6" i="30"/>
  <c r="D6" i="30" s="1"/>
  <c r="B6" i="30"/>
  <c r="K5" i="30"/>
  <c r="J5" i="30"/>
  <c r="J11" i="30" s="1"/>
  <c r="S13" i="30" s="1"/>
  <c r="C5" i="30"/>
  <c r="D5" i="30" s="1"/>
  <c r="B5" i="30"/>
  <c r="C4" i="30"/>
  <c r="D4" i="30" s="1"/>
  <c r="B4" i="30"/>
  <c r="D3" i="30"/>
  <c r="C3" i="30"/>
  <c r="B3" i="30"/>
  <c r="C2" i="30"/>
  <c r="C7" i="30" s="1"/>
  <c r="B2" i="30"/>
  <c r="B7" i="30" s="1"/>
  <c r="D7" i="30" s="1"/>
  <c r="G56" i="29"/>
  <c r="M48" i="29"/>
  <c r="M46" i="29"/>
  <c r="S16" i="29" s="1"/>
  <c r="S41" i="29"/>
  <c r="S40" i="29"/>
  <c r="S37" i="29"/>
  <c r="S36" i="29"/>
  <c r="S35" i="29"/>
  <c r="O35" i="29"/>
  <c r="O46" i="29" s="1"/>
  <c r="S34" i="29"/>
  <c r="F25" i="29"/>
  <c r="H56" i="29" s="1"/>
  <c r="M22" i="29"/>
  <c r="M21" i="29"/>
  <c r="M30" i="29" s="1"/>
  <c r="S15" i="29" s="1"/>
  <c r="C18" i="29"/>
  <c r="B18" i="29"/>
  <c r="D18" i="29" s="1"/>
  <c r="D17" i="29"/>
  <c r="C17" i="29"/>
  <c r="B17" i="29"/>
  <c r="C16" i="29"/>
  <c r="B16" i="29"/>
  <c r="D16" i="29" s="1"/>
  <c r="C15" i="29"/>
  <c r="B15" i="29"/>
  <c r="D15" i="29" s="1"/>
  <c r="C14" i="29"/>
  <c r="C19" i="29" s="1"/>
  <c r="B14" i="29"/>
  <c r="B19" i="29" s="1"/>
  <c r="D19" i="29" s="1"/>
  <c r="H11" i="29"/>
  <c r="H53" i="29" s="1"/>
  <c r="L10" i="29"/>
  <c r="J10" i="29"/>
  <c r="P9" i="29"/>
  <c r="G8" i="29"/>
  <c r="G11" i="29" s="1"/>
  <c r="G53" i="29" s="1"/>
  <c r="L7" i="29"/>
  <c r="G7" i="29"/>
  <c r="J6" i="29"/>
  <c r="C6" i="29"/>
  <c r="D6" i="29" s="1"/>
  <c r="B6" i="29"/>
  <c r="J5" i="29"/>
  <c r="J11" i="29" s="1"/>
  <c r="S13" i="29" s="1"/>
  <c r="C5" i="29"/>
  <c r="B5" i="29"/>
  <c r="D5" i="29" s="1"/>
  <c r="C4" i="29"/>
  <c r="B4" i="29"/>
  <c r="D4" i="29" s="1"/>
  <c r="C3" i="29"/>
  <c r="C7" i="29" s="1"/>
  <c r="B3" i="29"/>
  <c r="D3" i="29" s="1"/>
  <c r="D2" i="29"/>
  <c r="C2" i="29"/>
  <c r="B2" i="29"/>
  <c r="B7" i="29" s="1"/>
  <c r="D7" i="29" s="1"/>
  <c r="G56" i="28"/>
  <c r="M48" i="28"/>
  <c r="M46" i="28"/>
  <c r="S41" i="28"/>
  <c r="S40" i="28"/>
  <c r="S37" i="28"/>
  <c r="S36" i="28"/>
  <c r="O35" i="28"/>
  <c r="O46" i="28" s="1"/>
  <c r="S34" i="28"/>
  <c r="F24" i="28"/>
  <c r="H56" i="28" s="1"/>
  <c r="M22" i="28"/>
  <c r="M30" i="28" s="1"/>
  <c r="S15" i="28" s="1"/>
  <c r="M21" i="28"/>
  <c r="C18" i="28"/>
  <c r="B18" i="28"/>
  <c r="D18" i="28" s="1"/>
  <c r="C17" i="28"/>
  <c r="B17" i="28"/>
  <c r="D17" i="28" s="1"/>
  <c r="S16" i="28"/>
  <c r="C16" i="28"/>
  <c r="B16" i="28"/>
  <c r="D16" i="28" s="1"/>
  <c r="C15" i="28"/>
  <c r="B15" i="28"/>
  <c r="D15" i="28" s="1"/>
  <c r="C14" i="28"/>
  <c r="C19" i="28" s="1"/>
  <c r="B14" i="28"/>
  <c r="D14" i="28" s="1"/>
  <c r="H11" i="28"/>
  <c r="H53" i="28" s="1"/>
  <c r="L10" i="28"/>
  <c r="J10" i="28"/>
  <c r="P9" i="28"/>
  <c r="G8" i="28"/>
  <c r="G11" i="28" s="1"/>
  <c r="G53" i="28" s="1"/>
  <c r="L7" i="28"/>
  <c r="G7" i="28"/>
  <c r="J6" i="28"/>
  <c r="C6" i="28"/>
  <c r="B6" i="28"/>
  <c r="D6" i="28" s="1"/>
  <c r="J5" i="28"/>
  <c r="J11" i="28" s="1"/>
  <c r="S13" i="28" s="1"/>
  <c r="D5" i="28"/>
  <c r="C5" i="28"/>
  <c r="B5" i="28"/>
  <c r="C4" i="28"/>
  <c r="B4" i="28"/>
  <c r="D4" i="28" s="1"/>
  <c r="D3" i="28"/>
  <c r="C3" i="28"/>
  <c r="B3" i="28"/>
  <c r="B7" i="28" s="1"/>
  <c r="D7" i="28" s="1"/>
  <c r="C2" i="28"/>
  <c r="C7" i="28" s="1"/>
  <c r="B2" i="28"/>
  <c r="M54" i="20"/>
  <c r="M52" i="20"/>
  <c r="S16" i="20" s="1"/>
  <c r="H52" i="20"/>
  <c r="G52" i="20"/>
  <c r="F49" i="20"/>
  <c r="G48" i="20"/>
  <c r="S45" i="20"/>
  <c r="S44" i="20"/>
  <c r="J43" i="20"/>
  <c r="J42" i="20"/>
  <c r="J41" i="20"/>
  <c r="J40" i="20"/>
  <c r="S39" i="20"/>
  <c r="S37" i="20"/>
  <c r="O36" i="20"/>
  <c r="S36" i="20" s="1"/>
  <c r="S35" i="20"/>
  <c r="M31" i="20"/>
  <c r="F24" i="20"/>
  <c r="C18" i="20"/>
  <c r="B18" i="20"/>
  <c r="D18" i="20" s="1"/>
  <c r="C17" i="20"/>
  <c r="B17" i="20"/>
  <c r="D17" i="20" s="1"/>
  <c r="C16" i="20"/>
  <c r="B16" i="20"/>
  <c r="D16" i="20" s="1"/>
  <c r="S15" i="20"/>
  <c r="C15" i="20"/>
  <c r="B15" i="20"/>
  <c r="D15" i="20" s="1"/>
  <c r="S14" i="20"/>
  <c r="C14" i="20"/>
  <c r="C19" i="20" s="1"/>
  <c r="B14" i="20"/>
  <c r="D14" i="20" s="1"/>
  <c r="H11" i="20"/>
  <c r="H48" i="20" s="1"/>
  <c r="G11" i="20"/>
  <c r="L10" i="20"/>
  <c r="J10" i="20"/>
  <c r="P9" i="20"/>
  <c r="J8" i="20"/>
  <c r="L7" i="20"/>
  <c r="J7" i="20"/>
  <c r="J6" i="20"/>
  <c r="C6" i="20"/>
  <c r="B6" i="20"/>
  <c r="D6" i="20" s="1"/>
  <c r="J5" i="20"/>
  <c r="J11" i="20" s="1"/>
  <c r="S13" i="20" s="1"/>
  <c r="S17" i="20" s="1"/>
  <c r="D5" i="20"/>
  <c r="C5" i="20"/>
  <c r="B5" i="20"/>
  <c r="C4" i="20"/>
  <c r="B4" i="20"/>
  <c r="D4" i="20" s="1"/>
  <c r="D3" i="20"/>
  <c r="C3" i="20"/>
  <c r="B3" i="20"/>
  <c r="B7" i="20" s="1"/>
  <c r="D7" i="20" s="1"/>
  <c r="C2" i="20"/>
  <c r="C7" i="20" s="1"/>
  <c r="B2" i="20"/>
  <c r="G57" i="19"/>
  <c r="F55" i="19"/>
  <c r="S14" i="19" s="1"/>
  <c r="M49" i="19"/>
  <c r="O47" i="19"/>
  <c r="M47" i="19"/>
  <c r="S16" i="19" s="1"/>
  <c r="S42" i="19"/>
  <c r="S41" i="19"/>
  <c r="S38" i="19"/>
  <c r="S37" i="19"/>
  <c r="S36" i="19"/>
  <c r="O36" i="19"/>
  <c r="S35" i="19"/>
  <c r="M31" i="19"/>
  <c r="F24" i="19"/>
  <c r="H57" i="19" s="1"/>
  <c r="C18" i="19"/>
  <c r="B18" i="19"/>
  <c r="D18" i="19" s="1"/>
  <c r="C17" i="19"/>
  <c r="B17" i="19"/>
  <c r="D17" i="19" s="1"/>
  <c r="C16" i="19"/>
  <c r="B16" i="19"/>
  <c r="D16" i="19" s="1"/>
  <c r="S15" i="19"/>
  <c r="C15" i="19"/>
  <c r="C19" i="19" s="1"/>
  <c r="B15" i="19"/>
  <c r="D15" i="19" s="1"/>
  <c r="C14" i="19"/>
  <c r="B14" i="19"/>
  <c r="B19" i="19" s="1"/>
  <c r="H11" i="19"/>
  <c r="H54" i="19" s="1"/>
  <c r="G11" i="19"/>
  <c r="G54" i="19" s="1"/>
  <c r="L10" i="19"/>
  <c r="J10" i="19"/>
  <c r="P9" i="19"/>
  <c r="G8" i="19"/>
  <c r="L7" i="19"/>
  <c r="G7" i="19"/>
  <c r="J6" i="19"/>
  <c r="C6" i="19"/>
  <c r="D6" i="19" s="1"/>
  <c r="B6" i="19"/>
  <c r="J5" i="19"/>
  <c r="J11" i="19" s="1"/>
  <c r="S13" i="19" s="1"/>
  <c r="S17" i="19" s="1"/>
  <c r="D5" i="19"/>
  <c r="C5" i="19"/>
  <c r="B5" i="19"/>
  <c r="C4" i="19"/>
  <c r="B4" i="19"/>
  <c r="D4" i="19" s="1"/>
  <c r="C3" i="19"/>
  <c r="B3" i="19"/>
  <c r="D3" i="19" s="1"/>
  <c r="C2" i="19"/>
  <c r="C7" i="19" s="1"/>
  <c r="B2" i="19"/>
  <c r="B7" i="19" s="1"/>
  <c r="G57" i="18"/>
  <c r="M49" i="18"/>
  <c r="O47" i="18"/>
  <c r="M47" i="18"/>
  <c r="S16" i="18" s="1"/>
  <c r="S42" i="18"/>
  <c r="S41" i="18"/>
  <c r="S38" i="18"/>
  <c r="S37" i="18"/>
  <c r="S36" i="18"/>
  <c r="O36" i="18"/>
  <c r="S35" i="18"/>
  <c r="M31" i="18"/>
  <c r="F24" i="18"/>
  <c r="F55" i="18" s="1"/>
  <c r="S14" i="18" s="1"/>
  <c r="C18" i="18"/>
  <c r="B18" i="18"/>
  <c r="D18" i="18" s="1"/>
  <c r="C17" i="18"/>
  <c r="D17" i="18" s="1"/>
  <c r="B17" i="18"/>
  <c r="C16" i="18"/>
  <c r="B16" i="18"/>
  <c r="D16" i="18" s="1"/>
  <c r="S15" i="18"/>
  <c r="C15" i="18"/>
  <c r="D15" i="18" s="1"/>
  <c r="B15" i="18"/>
  <c r="C14" i="18"/>
  <c r="C19" i="18" s="1"/>
  <c r="B14" i="18"/>
  <c r="B19" i="18" s="1"/>
  <c r="H11" i="18"/>
  <c r="H54" i="18" s="1"/>
  <c r="L10" i="18"/>
  <c r="J10" i="18"/>
  <c r="P9" i="18"/>
  <c r="G8" i="18"/>
  <c r="L7" i="18"/>
  <c r="G7" i="18"/>
  <c r="G11" i="18" s="1"/>
  <c r="G54" i="18" s="1"/>
  <c r="J6" i="18"/>
  <c r="C6" i="18"/>
  <c r="D6" i="18" s="1"/>
  <c r="B6" i="18"/>
  <c r="J5" i="18"/>
  <c r="J11" i="18" s="1"/>
  <c r="S13" i="18" s="1"/>
  <c r="D5" i="18"/>
  <c r="C5" i="18"/>
  <c r="B5" i="18"/>
  <c r="C4" i="18"/>
  <c r="B4" i="18"/>
  <c r="D4" i="18" s="1"/>
  <c r="C3" i="18"/>
  <c r="B3" i="18"/>
  <c r="D3" i="18" s="1"/>
  <c r="C2" i="18"/>
  <c r="C7" i="18" s="1"/>
  <c r="B2" i="18"/>
  <c r="D2" i="18" s="1"/>
  <c r="H56" i="17"/>
  <c r="G56" i="17"/>
  <c r="M48" i="17"/>
  <c r="M46" i="17"/>
  <c r="S16" i="17" s="1"/>
  <c r="S41" i="17"/>
  <c r="S40" i="17"/>
  <c r="D38" i="17"/>
  <c r="D39" i="17" s="1"/>
  <c r="S37" i="17"/>
  <c r="S36" i="17"/>
  <c r="O35" i="17"/>
  <c r="O46" i="17" s="1"/>
  <c r="S34" i="17"/>
  <c r="M30" i="17"/>
  <c r="S15" i="17" s="1"/>
  <c r="D29" i="17"/>
  <c r="F24" i="17"/>
  <c r="F54" i="17" s="1"/>
  <c r="S14" i="17" s="1"/>
  <c r="C18" i="17"/>
  <c r="B18" i="17"/>
  <c r="D18" i="17" s="1"/>
  <c r="C17" i="17"/>
  <c r="D17" i="17" s="1"/>
  <c r="B17" i="17"/>
  <c r="C16" i="17"/>
  <c r="B16" i="17"/>
  <c r="D16" i="17" s="1"/>
  <c r="C15" i="17"/>
  <c r="D15" i="17" s="1"/>
  <c r="B15" i="17"/>
  <c r="C14" i="17"/>
  <c r="C19" i="17" s="1"/>
  <c r="B14" i="17"/>
  <c r="B19" i="17" s="1"/>
  <c r="D19" i="17" s="1"/>
  <c r="H11" i="17"/>
  <c r="H53" i="17" s="1"/>
  <c r="L10" i="17"/>
  <c r="J10" i="17"/>
  <c r="P9" i="17"/>
  <c r="G9" i="17"/>
  <c r="G8" i="17"/>
  <c r="L7" i="17"/>
  <c r="G7" i="17"/>
  <c r="G11" i="17" s="1"/>
  <c r="G53" i="17" s="1"/>
  <c r="J6" i="17"/>
  <c r="J11" i="17" s="1"/>
  <c r="S13" i="17" s="1"/>
  <c r="S17" i="17" s="1"/>
  <c r="D6" i="17"/>
  <c r="C6" i="17"/>
  <c r="B6" i="17"/>
  <c r="K5" i="17"/>
  <c r="J5" i="17"/>
  <c r="C5" i="17"/>
  <c r="B5" i="17"/>
  <c r="D5" i="17" s="1"/>
  <c r="D4" i="17"/>
  <c r="C4" i="17"/>
  <c r="B4" i="17"/>
  <c r="D3" i="17"/>
  <c r="C3" i="17"/>
  <c r="B3" i="17"/>
  <c r="C2" i="17"/>
  <c r="C7" i="17" s="1"/>
  <c r="B2" i="17"/>
  <c r="B7" i="17" s="1"/>
  <c r="D7" i="17" s="1"/>
  <c r="H56" i="16"/>
  <c r="G56" i="16"/>
  <c r="G55" i="16"/>
  <c r="M48" i="16"/>
  <c r="O46" i="16"/>
  <c r="M46" i="16"/>
  <c r="O35" i="16"/>
  <c r="D32" i="16"/>
  <c r="M30" i="16"/>
  <c r="F24" i="16"/>
  <c r="F21" i="16"/>
  <c r="F54" i="16" s="1"/>
  <c r="S14" i="16" s="1"/>
  <c r="C18" i="16"/>
  <c r="D18" i="16" s="1"/>
  <c r="B18" i="16"/>
  <c r="C17" i="16"/>
  <c r="B17" i="16"/>
  <c r="D17" i="16" s="1"/>
  <c r="S16" i="16"/>
  <c r="C16" i="16"/>
  <c r="D16" i="16" s="1"/>
  <c r="B16" i="16"/>
  <c r="S15" i="16"/>
  <c r="C15" i="16"/>
  <c r="B15" i="16"/>
  <c r="D15" i="16" s="1"/>
  <c r="C14" i="16"/>
  <c r="C19" i="16" s="1"/>
  <c r="B14" i="16"/>
  <c r="B19" i="16" s="1"/>
  <c r="H11" i="16"/>
  <c r="H53" i="16" s="1"/>
  <c r="G11" i="16"/>
  <c r="G53" i="16" s="1"/>
  <c r="L10" i="16"/>
  <c r="J10" i="16"/>
  <c r="P9" i="16"/>
  <c r="G9" i="16"/>
  <c r="G8" i="16"/>
  <c r="L7" i="16"/>
  <c r="G7" i="16"/>
  <c r="J6" i="16"/>
  <c r="C6" i="16"/>
  <c r="B6" i="16"/>
  <c r="D6" i="16" s="1"/>
  <c r="K5" i="16"/>
  <c r="J5" i="16"/>
  <c r="J11" i="16" s="1"/>
  <c r="S13" i="16" s="1"/>
  <c r="C5" i="16"/>
  <c r="B5" i="16"/>
  <c r="D5" i="16" s="1"/>
  <c r="C4" i="16"/>
  <c r="B4" i="16"/>
  <c r="D4" i="16" s="1"/>
  <c r="C3" i="16"/>
  <c r="D3" i="16" s="1"/>
  <c r="B3" i="16"/>
  <c r="C2" i="16"/>
  <c r="C7" i="16" s="1"/>
  <c r="B2" i="16"/>
  <c r="B7" i="16" s="1"/>
  <c r="D7" i="16" s="1"/>
  <c r="H20" i="15"/>
  <c r="D23" i="15" s="1"/>
  <c r="F23" i="15" s="1"/>
  <c r="C23" i="15" s="1"/>
  <c r="H19" i="15"/>
  <c r="A25" i="15" s="1"/>
  <c r="D19" i="15"/>
  <c r="F19" i="15" s="1"/>
  <c r="C19" i="15" s="1"/>
  <c r="J17" i="15"/>
  <c r="H17" i="15"/>
  <c r="B13" i="15"/>
  <c r="A11" i="15"/>
  <c r="D3" i="15" s="1"/>
  <c r="F3" i="15" s="1"/>
  <c r="C3" i="15" s="1"/>
  <c r="F9" i="15"/>
  <c r="C9" i="15"/>
  <c r="F8" i="15"/>
  <c r="C8" i="15"/>
  <c r="F7" i="15"/>
  <c r="C7" i="15"/>
  <c r="D6" i="15"/>
  <c r="F6" i="15" s="1"/>
  <c r="C6" i="15" s="1"/>
  <c r="D5" i="15"/>
  <c r="F5" i="15" s="1"/>
  <c r="C5" i="15" s="1"/>
  <c r="D4" i="15"/>
  <c r="F4" i="15" s="1"/>
  <c r="C4" i="15" s="1"/>
  <c r="D2" i="15"/>
  <c r="F2" i="15" s="1"/>
  <c r="A25" i="14"/>
  <c r="H24" i="14"/>
  <c r="D22" i="14"/>
  <c r="F22" i="14" s="1"/>
  <c r="C22" i="14" s="1"/>
  <c r="D21" i="14"/>
  <c r="F21" i="14" s="1"/>
  <c r="C21" i="14" s="1"/>
  <c r="H20" i="14"/>
  <c r="D23" i="14" s="1"/>
  <c r="F23" i="14" s="1"/>
  <c r="C23" i="14" s="1"/>
  <c r="D20" i="14"/>
  <c r="F20" i="14" s="1"/>
  <c r="C20" i="14" s="1"/>
  <c r="H19" i="14"/>
  <c r="D19" i="14"/>
  <c r="F19" i="14" s="1"/>
  <c r="C19" i="14" s="1"/>
  <c r="H17" i="14"/>
  <c r="J17" i="14" s="1"/>
  <c r="A11" i="14"/>
  <c r="D2" i="14" s="1"/>
  <c r="F2" i="14" s="1"/>
  <c r="F9" i="14"/>
  <c r="C9" i="14"/>
  <c r="F8" i="14"/>
  <c r="C8" i="14"/>
  <c r="D5" i="14"/>
  <c r="F5" i="14" s="1"/>
  <c r="C5" i="14" s="1"/>
  <c r="H17" i="13"/>
  <c r="J17" i="13" s="1"/>
  <c r="F9" i="13"/>
  <c r="C9" i="13"/>
  <c r="F8" i="13"/>
  <c r="C8" i="13" s="1"/>
  <c r="F7" i="13"/>
  <c r="C7" i="13"/>
  <c r="F6" i="13"/>
  <c r="C6" i="13" s="1"/>
  <c r="F5" i="13"/>
  <c r="C5" i="13"/>
  <c r="F4" i="13"/>
  <c r="C4" i="13" s="1"/>
  <c r="F3" i="13"/>
  <c r="C3" i="13"/>
  <c r="F2" i="13"/>
  <c r="B11" i="13" s="1"/>
  <c r="F73" i="12"/>
  <c r="E73" i="12"/>
  <c r="D73" i="12"/>
  <c r="C73" i="12"/>
  <c r="F64" i="12"/>
  <c r="E64" i="12"/>
  <c r="D64" i="12"/>
  <c r="C64" i="12"/>
  <c r="F55" i="12"/>
  <c r="E55" i="12"/>
  <c r="D55" i="12"/>
  <c r="C55" i="12"/>
  <c r="F46" i="12"/>
  <c r="E46" i="12"/>
  <c r="D46" i="12"/>
  <c r="C46" i="12"/>
  <c r="F37" i="12"/>
  <c r="E37" i="12"/>
  <c r="D37" i="12"/>
  <c r="C37" i="12"/>
  <c r="F28" i="12"/>
  <c r="E28" i="12"/>
  <c r="D28" i="12"/>
  <c r="C28" i="12"/>
  <c r="F19" i="12"/>
  <c r="E19" i="12"/>
  <c r="D19" i="12"/>
  <c r="C19" i="12"/>
  <c r="F10" i="12"/>
  <c r="E10" i="12"/>
  <c r="D10" i="12"/>
  <c r="C10" i="12"/>
  <c r="H23" i="10"/>
  <c r="A2" i="8"/>
  <c r="C23" i="6"/>
  <c r="C20" i="6"/>
  <c r="C17" i="6"/>
  <c r="C16" i="6"/>
  <c r="C15" i="6"/>
  <c r="C14" i="6"/>
  <c r="C13" i="6"/>
  <c r="C10" i="6"/>
  <c r="C9" i="6"/>
  <c r="C8" i="6"/>
  <c r="C2" i="6"/>
  <c r="C4" i="5"/>
  <c r="C3" i="5"/>
  <c r="G46" i="3"/>
  <c r="E46" i="3"/>
  <c r="B42" i="3"/>
  <c r="H16" i="3" s="1"/>
  <c r="E31" i="3"/>
  <c r="H17" i="3" s="1"/>
  <c r="H18" i="3"/>
  <c r="G11" i="3"/>
  <c r="C11" i="3"/>
  <c r="H15" i="3" s="1"/>
  <c r="H19" i="3" s="1"/>
  <c r="C2" i="14" l="1"/>
  <c r="D19" i="16"/>
  <c r="S17" i="18"/>
  <c r="D19" i="19"/>
  <c r="S17" i="30"/>
  <c r="C2" i="15"/>
  <c r="B11" i="15"/>
  <c r="S17" i="16"/>
  <c r="D19" i="18"/>
  <c r="D7" i="19"/>
  <c r="S17" i="29"/>
  <c r="D22" i="15"/>
  <c r="F22" i="15" s="1"/>
  <c r="C22" i="15" s="1"/>
  <c r="B19" i="20"/>
  <c r="D19" i="20" s="1"/>
  <c r="B19" i="28"/>
  <c r="D19" i="28" s="1"/>
  <c r="S35" i="30"/>
  <c r="O46" i="30"/>
  <c r="F54" i="30"/>
  <c r="S14" i="30" s="1"/>
  <c r="D20" i="15"/>
  <c r="F20" i="15" s="1"/>
  <c r="C20" i="15" s="1"/>
  <c r="D2" i="16"/>
  <c r="D14" i="16"/>
  <c r="H57" i="18"/>
  <c r="D2" i="20"/>
  <c r="D2" i="28"/>
  <c r="S35" i="28"/>
  <c r="D3" i="14"/>
  <c r="F3" i="14" s="1"/>
  <c r="C3" i="14" s="1"/>
  <c r="C2" i="13"/>
  <c r="D6" i="14"/>
  <c r="F6" i="14" s="1"/>
  <c r="C6" i="14" s="1"/>
  <c r="D14" i="19"/>
  <c r="F54" i="29"/>
  <c r="S14" i="29" s="1"/>
  <c r="S3195" i="33"/>
  <c r="S3187" i="33"/>
  <c r="S3125" i="33"/>
  <c r="S3093" i="33"/>
  <c r="S3077" i="33"/>
  <c r="S3227" i="33"/>
  <c r="S3212" i="33"/>
  <c r="S3167" i="33"/>
  <c r="S3214" i="33"/>
  <c r="S3184" i="33"/>
  <c r="S3177" i="33"/>
  <c r="S3169" i="33"/>
  <c r="S3122" i="33"/>
  <c r="S3114" i="33"/>
  <c r="S3202" i="33"/>
  <c r="S3186" i="33"/>
  <c r="S3181" i="33"/>
  <c r="S3166" i="33"/>
  <c r="S3148" i="33"/>
  <c r="S3081" i="33"/>
  <c r="S3062" i="33"/>
  <c r="S3023" i="33"/>
  <c r="S3153" i="33"/>
  <c r="S3055" i="33"/>
  <c r="S3031" i="33"/>
  <c r="S3140" i="33"/>
  <c r="S3131" i="33"/>
  <c r="S3099" i="33"/>
  <c r="S3072" i="33"/>
  <c r="S3058" i="33"/>
  <c r="S3050" i="33"/>
  <c r="S3189" i="33"/>
  <c r="S3137" i="33"/>
  <c r="S3124" i="33"/>
  <c r="S3084" i="33"/>
  <c r="S3074" i="33"/>
  <c r="S3059" i="33"/>
  <c r="S3012" i="33"/>
  <c r="S3103" i="33"/>
  <c r="S3091" i="33"/>
  <c r="S3045" i="33"/>
  <c r="S3037" i="33"/>
  <c r="S3029" i="33"/>
  <c r="S2976" i="33"/>
  <c r="S2936" i="33"/>
  <c r="S2904" i="33"/>
  <c r="S2888" i="33"/>
  <c r="S2864" i="33"/>
  <c r="S2824" i="33"/>
  <c r="S2897" i="33"/>
  <c r="S2857" i="33"/>
  <c r="S3071" i="33"/>
  <c r="S2962" i="33"/>
  <c r="S2946" i="33"/>
  <c r="S2874" i="33"/>
  <c r="S2810" i="33"/>
  <c r="S2802" i="33"/>
  <c r="S3082" i="33"/>
  <c r="S3036" i="33"/>
  <c r="S3006" i="33"/>
  <c r="S2998" i="33"/>
  <c r="S2939" i="33"/>
  <c r="S2931" i="33"/>
  <c r="S2875" i="33"/>
  <c r="S2779" i="33"/>
  <c r="S3003" i="33"/>
  <c r="S2985" i="33"/>
  <c r="S2979" i="33"/>
  <c r="S2972" i="33"/>
  <c r="S2876" i="33"/>
  <c r="S2852" i="33"/>
  <c r="S2820" i="33"/>
  <c r="S3011" i="33"/>
  <c r="S2941" i="33"/>
  <c r="S2909" i="33"/>
  <c r="S2837" i="33"/>
  <c r="S2781" i="33"/>
  <c r="S2741" i="33"/>
  <c r="S3040" i="33"/>
  <c r="S2986" i="33"/>
  <c r="S2870" i="33"/>
  <c r="S2862" i="33"/>
  <c r="S2991" i="33"/>
  <c r="S2959" i="33"/>
  <c r="S2951" i="33"/>
  <c r="S2903" i="33"/>
  <c r="S2895" i="33"/>
  <c r="S2871" i="33"/>
  <c r="S2839" i="33"/>
  <c r="S2831" i="33"/>
  <c r="S2783" i="33"/>
  <c r="S2739" i="33"/>
  <c r="S2734" i="33"/>
  <c r="S2716" i="33"/>
  <c r="S2688" i="33"/>
  <c r="S2640" i="33"/>
  <c r="S2632" i="33"/>
  <c r="S2600" i="33"/>
  <c r="S2545" i="33"/>
  <c r="S2537" i="33"/>
  <c r="S2529" i="33"/>
  <c r="S2761" i="33"/>
  <c r="S2729" i="33"/>
  <c r="S2681" i="33"/>
  <c r="S2641" i="33"/>
  <c r="S2625" i="33"/>
  <c r="S2546" i="33"/>
  <c r="S2530" i="33"/>
  <c r="S2492" i="33"/>
  <c r="S2461" i="33"/>
  <c r="S2690" i="33"/>
  <c r="S2682" i="33"/>
  <c r="S2642" i="33"/>
  <c r="S2618" i="33"/>
  <c r="S2562" i="33"/>
  <c r="S2762" i="33"/>
  <c r="S2758" i="33"/>
  <c r="S2675" i="33"/>
  <c r="S2651" i="33"/>
  <c r="S2579" i="33"/>
  <c r="S2524" i="33"/>
  <c r="S2517" i="33"/>
  <c r="S2471" i="33"/>
  <c r="S2807" i="33"/>
  <c r="S2747" i="33"/>
  <c r="S2700" i="33"/>
  <c r="S2580" i="33"/>
  <c r="S2572" i="33"/>
  <c r="S2557" i="33"/>
  <c r="S2549" i="33"/>
  <c r="S2495" i="33"/>
  <c r="S2790" i="33"/>
  <c r="S2748" i="33"/>
  <c r="S2693" i="33"/>
  <c r="S2685" i="33"/>
  <c r="S2677" i="33"/>
  <c r="S2550" i="33"/>
  <c r="S2542" i="33"/>
  <c r="S2496" i="33"/>
  <c r="S2449" i="33"/>
  <c r="S2814" i="33"/>
  <c r="S2801" i="33"/>
  <c r="S2662" i="33"/>
  <c r="S2654" i="33"/>
  <c r="S2646" i="33"/>
  <c r="S2566" i="33"/>
  <c r="S2458" i="33"/>
  <c r="S2786" i="33"/>
  <c r="S2782" i="33"/>
  <c r="S2755" i="33"/>
  <c r="S2715" i="33"/>
  <c r="S2695" i="33"/>
  <c r="S2671" i="33"/>
  <c r="S2663" i="33"/>
  <c r="S2655" i="33"/>
  <c r="S2647" i="33"/>
  <c r="S2639" i="33"/>
  <c r="S2599" i="33"/>
  <c r="S2485" i="33"/>
  <c r="S2405" i="33"/>
  <c r="S2381" i="33"/>
  <c r="S2357" i="33"/>
  <c r="S2325" i="33"/>
  <c r="S2294" i="33"/>
  <c r="S2270" i="33"/>
  <c r="S2247" i="33"/>
  <c r="S2167" i="33"/>
  <c r="S2136" i="33"/>
  <c r="S2121" i="33"/>
  <c r="S2089" i="33"/>
  <c r="S2081" i="33"/>
  <c r="S2438" i="33"/>
  <c r="S2176" i="33"/>
  <c r="S2137" i="33"/>
  <c r="S2400" i="33"/>
  <c r="S2359" i="33"/>
  <c r="S2249" i="33"/>
  <c r="S2233" i="33"/>
  <c r="S2217" i="33"/>
  <c r="S2201" i="33"/>
  <c r="S2161" i="33"/>
  <c r="S2480" i="33"/>
  <c r="S2444" i="33"/>
  <c r="S2376" i="33"/>
  <c r="S2313" i="33"/>
  <c r="S2297" i="33"/>
  <c r="S2194" i="33"/>
  <c r="S2178" i="33"/>
  <c r="S2124" i="33"/>
  <c r="S2100" i="33"/>
  <c r="S2513" i="33"/>
  <c r="S2506" i="33"/>
  <c r="S2427" i="33"/>
  <c r="S2390" i="33"/>
  <c r="S2384" i="33"/>
  <c r="S2369" i="33"/>
  <c r="S2290" i="33"/>
  <c r="S2227" i="33"/>
  <c r="S2132" i="33"/>
  <c r="S2109" i="33"/>
  <c r="S2436" i="33"/>
  <c r="S2418" i="33"/>
  <c r="S2323" i="33"/>
  <c r="S2299" i="33"/>
  <c r="S2189" i="33"/>
  <c r="S2119" i="33"/>
  <c r="S2387" i="33"/>
  <c r="S2340" i="33"/>
  <c r="S2269" i="33"/>
  <c r="S2198" i="33"/>
  <c r="S2166" i="33"/>
  <c r="S2098" i="33"/>
  <c r="S1956" i="33"/>
  <c r="S1917" i="33"/>
  <c r="S1879" i="33"/>
  <c r="S1872" i="33"/>
  <c r="S1795" i="33"/>
  <c r="S2076" i="33"/>
  <c r="S2003" i="33"/>
  <c r="S1972" i="33"/>
  <c r="S1965" i="33"/>
  <c r="S1880" i="33"/>
  <c r="S1827" i="33"/>
  <c r="S1796" i="33"/>
  <c r="S1732" i="33"/>
  <c r="S1716" i="33"/>
  <c r="S2058" i="33"/>
  <c r="S2020" i="33"/>
  <c r="S1981" i="33"/>
  <c r="S1911" i="33"/>
  <c r="S1904" i="33"/>
  <c r="S1889" i="33"/>
  <c r="S1851" i="33"/>
  <c r="S1797" i="33"/>
  <c r="S1749" i="33"/>
  <c r="S1733" i="33"/>
  <c r="S1693" i="33"/>
  <c r="S1686" i="33"/>
  <c r="S1664" i="33"/>
  <c r="S2021" i="33"/>
  <c r="S2005" i="33"/>
  <c r="S1890" i="33"/>
  <c r="S1882" i="33"/>
  <c r="S1798" i="33"/>
  <c r="S1968" i="33"/>
  <c r="S1944" i="33"/>
  <c r="S1906" i="33"/>
  <c r="S1815" i="33"/>
  <c r="S1791" i="33"/>
  <c r="S2031" i="33"/>
  <c r="S2015" i="33"/>
  <c r="S1984" i="33"/>
  <c r="S1976" i="33"/>
  <c r="S1961" i="33"/>
  <c r="S1892" i="33"/>
  <c r="S1884" i="33"/>
  <c r="S2016" i="33"/>
  <c r="S2008" i="33"/>
  <c r="S1977" i="33"/>
  <c r="S1915" i="33"/>
  <c r="S1877" i="33"/>
  <c r="S1824" i="33"/>
  <c r="S1769" i="33"/>
  <c r="S1737" i="33"/>
  <c r="S2001" i="33"/>
  <c r="S1986" i="33"/>
  <c r="S1909" i="33"/>
  <c r="S1718" i="33"/>
  <c r="S1715" i="33"/>
  <c r="S1619" i="33"/>
  <c r="S1763" i="33"/>
  <c r="S1703" i="33"/>
  <c r="S1615" i="33"/>
  <c r="S1511" i="33"/>
  <c r="S1507" i="33"/>
  <c r="S1467" i="33"/>
  <c r="S1687" i="33"/>
  <c r="S1650" i="33"/>
  <c r="S1628" i="33"/>
  <c r="S1624" i="33"/>
  <c r="S1656" i="33"/>
  <c r="S1600" i="33"/>
  <c r="S1556" i="33"/>
  <c r="S1544" i="33"/>
  <c r="S1512" i="33"/>
  <c r="S1460" i="33"/>
  <c r="S1456" i="33"/>
  <c r="S1444" i="33"/>
  <c r="S1436" i="33"/>
  <c r="S1637" i="33"/>
  <c r="S1699" i="33"/>
  <c r="S1694" i="33"/>
  <c r="S1497" i="33"/>
  <c r="S1473" i="33"/>
  <c r="S1412" i="33"/>
  <c r="S1700" i="33"/>
  <c r="S1684" i="33"/>
  <c r="S1630" i="33"/>
  <c r="S1681" i="33"/>
  <c r="S1550" i="33"/>
  <c r="S1530" i="33"/>
  <c r="S1526" i="33"/>
  <c r="S1486" i="33"/>
  <c r="S1434" i="33"/>
  <c r="S1429" i="33"/>
  <c r="S1415" i="33"/>
  <c r="S1309" i="33"/>
  <c r="S1224" i="33"/>
  <c r="S1216" i="33"/>
  <c r="S1208" i="33"/>
  <c r="S1194" i="33"/>
  <c r="S1186" i="33"/>
  <c r="S1170" i="33"/>
  <c r="S1162" i="33"/>
  <c r="S1419" i="33"/>
  <c r="S1233" i="33"/>
  <c r="S1225" i="33"/>
  <c r="S1187" i="33"/>
  <c r="S1171" i="33"/>
  <c r="S1335" i="33"/>
  <c r="S1303" i="33"/>
  <c r="S1287" i="33"/>
  <c r="S1248" i="33"/>
  <c r="S1241" i="33"/>
  <c r="S1172" i="33"/>
  <c r="S1348" i="33"/>
  <c r="S1272" i="33"/>
  <c r="S1257" i="33"/>
  <c r="S1235" i="33"/>
  <c r="S1197" i="33"/>
  <c r="S1133" i="33"/>
  <c r="S1117" i="33"/>
  <c r="S1258" i="33"/>
  <c r="S1250" i="33"/>
  <c r="S1243" i="33"/>
  <c r="S1182" i="33"/>
  <c r="S1174" i="33"/>
  <c r="S1343" i="33"/>
  <c r="S1338" i="33"/>
  <c r="S1314" i="33"/>
  <c r="S1290" i="33"/>
  <c r="S1282" i="33"/>
  <c r="S1229" i="33"/>
  <c r="S1143" i="33"/>
  <c r="S1127" i="33"/>
  <c r="S1425" i="33"/>
  <c r="S1184" i="33"/>
  <c r="S1411" i="33"/>
  <c r="S1364" i="33"/>
  <c r="S1350" i="33"/>
  <c r="S1300" i="33"/>
  <c r="S1292" i="33"/>
  <c r="S1268" i="33"/>
  <c r="S1185" i="33"/>
  <c r="S1169" i="33"/>
  <c r="S1105" i="33"/>
  <c r="S1058" i="33"/>
  <c r="S1026" i="33"/>
  <c r="S1083" i="33"/>
  <c r="S1013" i="33"/>
  <c r="S984" i="33"/>
  <c r="S976" i="33"/>
  <c r="S913" i="33"/>
  <c r="S905" i="33"/>
  <c r="S1107" i="33"/>
  <c r="S1068" i="33"/>
  <c r="S914" i="33"/>
  <c r="S898" i="33"/>
  <c r="S819" i="33"/>
  <c r="S787" i="33"/>
  <c r="S771" i="33"/>
  <c r="S731" i="33"/>
  <c r="S715" i="33"/>
  <c r="S692" i="33"/>
  <c r="S1051" i="33"/>
  <c r="S1047" i="33"/>
  <c r="S962" i="33"/>
  <c r="S844" i="33"/>
  <c r="S836" i="33"/>
  <c r="S1088" i="33"/>
  <c r="S1084" i="33"/>
  <c r="S1043" i="33"/>
  <c r="S971" i="33"/>
  <c r="S868" i="33"/>
  <c r="S1059" i="33"/>
  <c r="S1048" i="33"/>
  <c r="S1029" i="33"/>
  <c r="S1002" i="33"/>
  <c r="S972" i="33"/>
  <c r="S909" i="33"/>
  <c r="S893" i="33"/>
  <c r="S869" i="33"/>
  <c r="S1136" i="33"/>
  <c r="S1074" i="33"/>
  <c r="S1003" i="33"/>
  <c r="S981" i="33"/>
  <c r="S965" i="33"/>
  <c r="S1155" i="33"/>
  <c r="S951" i="33"/>
  <c r="S903" i="33"/>
  <c r="S895" i="33"/>
  <c r="S1147" i="33"/>
  <c r="S1106" i="33"/>
  <c r="S1020" i="33"/>
  <c r="S991" i="33"/>
  <c r="S936" i="33"/>
  <c r="S920" i="33"/>
  <c r="S912" i="33"/>
  <c r="S904" i="33"/>
  <c r="S872" i="33"/>
  <c r="S841" i="33"/>
  <c r="S833" i="33"/>
  <c r="S616" i="33"/>
  <c r="S577" i="33"/>
  <c r="S569" i="33"/>
  <c r="S816" i="33"/>
  <c r="S808" i="33"/>
  <c r="S680" i="33"/>
  <c r="S664" i="33"/>
  <c r="S656" i="33"/>
  <c r="S633" i="33"/>
  <c r="S516" i="33"/>
  <c r="S826" i="33"/>
  <c r="S743" i="33"/>
  <c r="S649" i="33"/>
  <c r="S618" i="33"/>
  <c r="S610" i="33"/>
  <c r="S587" i="33"/>
  <c r="S563" i="33"/>
  <c r="S532" i="33"/>
  <c r="S809" i="33"/>
  <c r="S800" i="33"/>
  <c r="S704" i="33"/>
  <c r="S666" i="33"/>
  <c r="S650" i="33"/>
  <c r="S642" i="33"/>
  <c r="S533" i="33"/>
  <c r="S518" i="33"/>
  <c r="S502" i="33"/>
  <c r="S494" i="33"/>
  <c r="S778" i="33"/>
  <c r="S750" i="33"/>
  <c r="S744" i="33"/>
  <c r="S596" i="33"/>
  <c r="S565" i="33"/>
  <c r="S549" i="33"/>
  <c r="S519" i="33"/>
  <c r="S511" i="33"/>
  <c r="S503" i="33"/>
  <c r="S495" i="33"/>
  <c r="S463" i="33"/>
  <c r="S433" i="33"/>
  <c r="S806" i="33"/>
  <c r="S801" i="33"/>
  <c r="S796" i="33"/>
  <c r="S768" i="33"/>
  <c r="S757" i="33"/>
  <c r="S705" i="33"/>
  <c r="S740" i="33"/>
  <c r="S677" i="33"/>
  <c r="S645" i="33"/>
  <c r="S606" i="33"/>
  <c r="S521" i="33"/>
  <c r="S400" i="33"/>
  <c r="S769" i="33"/>
  <c r="S764" i="33"/>
  <c r="S724" i="33"/>
  <c r="S623" i="33"/>
  <c r="S568" i="33"/>
  <c r="S537" i="33"/>
  <c r="S529" i="33"/>
  <c r="S506" i="33"/>
  <c r="S498" i="33"/>
  <c r="S466" i="33"/>
  <c r="S492" i="33"/>
  <c r="S461" i="33"/>
  <c r="S436" i="33"/>
  <c r="S347" i="33"/>
  <c r="S339" i="33"/>
  <c r="S293" i="33"/>
  <c r="S270" i="33"/>
  <c r="S193" i="33"/>
  <c r="S171" i="33"/>
  <c r="S139" i="33"/>
  <c r="S36" i="33"/>
  <c r="S395" i="33"/>
  <c r="S356" i="33"/>
  <c r="S317" i="33"/>
  <c r="S302" i="33"/>
  <c r="S263" i="33"/>
  <c r="S156" i="33"/>
  <c r="S109" i="33"/>
  <c r="S93" i="33"/>
  <c r="S45" i="33"/>
  <c r="S37" i="33"/>
  <c r="S517" i="33"/>
  <c r="S372" i="33"/>
  <c r="S102" i="33"/>
  <c r="S86" i="33"/>
  <c r="S78" i="33"/>
  <c r="S501" i="33"/>
  <c r="S468" i="33"/>
  <c r="S396" i="33"/>
  <c r="S387" i="33"/>
  <c r="S280" i="33"/>
  <c r="S212" i="33"/>
  <c r="S196" i="33"/>
  <c r="S189" i="33"/>
  <c r="S47" i="33"/>
  <c r="S418" i="33"/>
  <c r="S281" i="33"/>
  <c r="S250" i="33"/>
  <c r="S143" i="33"/>
  <c r="S135" i="33"/>
  <c r="S119" i="33"/>
  <c r="S48" i="33"/>
  <c r="S446" i="33"/>
  <c r="S430" i="33"/>
  <c r="S306" i="33"/>
  <c r="S298" i="33"/>
  <c r="S290" i="33"/>
  <c r="S267" i="33"/>
  <c r="S251" i="33"/>
  <c r="S222" i="33"/>
  <c r="S176" i="33"/>
  <c r="S152" i="33"/>
  <c r="S144" i="33"/>
  <c r="S112" i="33"/>
  <c r="S89" i="33"/>
  <c r="S427" i="33"/>
  <c r="S394" i="33"/>
  <c r="S291" i="33"/>
  <c r="S252" i="33"/>
  <c r="S215" i="33"/>
  <c r="S177" i="33"/>
  <c r="S121" i="33"/>
  <c r="S113" i="33"/>
  <c r="S82" i="33"/>
  <c r="S369" i="33"/>
  <c r="S292" i="33"/>
  <c r="S269" i="33"/>
  <c r="S200" i="33"/>
  <c r="S138" i="33"/>
  <c r="S59" i="33"/>
  <c r="S5" i="33"/>
  <c r="S19" i="33"/>
  <c r="F54" i="28"/>
  <c r="S14" i="28" s="1"/>
  <c r="S17" i="28" s="1"/>
  <c r="D4" i="14"/>
  <c r="F4" i="14" s="1"/>
  <c r="C4" i="14" s="1"/>
  <c r="D2" i="19"/>
  <c r="D7" i="14"/>
  <c r="F7" i="14" s="1"/>
  <c r="C7" i="14" s="1"/>
  <c r="D21" i="15"/>
  <c r="F21" i="15" s="1"/>
  <c r="C21" i="15" s="1"/>
  <c r="H24" i="15"/>
  <c r="D2" i="17"/>
  <c r="D14" i="17"/>
  <c r="D14" i="18"/>
  <c r="B14" i="30"/>
  <c r="S35" i="17"/>
  <c r="B7" i="18"/>
  <c r="D7" i="18" s="1"/>
  <c r="O52" i="20"/>
  <c r="D14" i="29"/>
  <c r="C14" i="30"/>
  <c r="C19" i="30" s="1"/>
  <c r="D2" i="30"/>
  <c r="L4" i="33"/>
  <c r="K3309" i="33" s="1"/>
  <c r="N3309" i="33" s="1"/>
  <c r="L12" i="33"/>
  <c r="L20" i="33"/>
  <c r="L28" i="33"/>
  <c r="A3" i="33"/>
  <c r="L6" i="33"/>
  <c r="L14" i="33"/>
  <c r="L22" i="33"/>
  <c r="L30" i="33"/>
  <c r="L8" i="33"/>
  <c r="L16" i="33"/>
  <c r="L24" i="33"/>
  <c r="L10" i="33"/>
  <c r="L18" i="33"/>
  <c r="L26" i="33"/>
  <c r="L3" i="33"/>
  <c r="K4425" i="33" s="1"/>
  <c r="N4425" i="33" s="1"/>
  <c r="L11" i="33"/>
  <c r="L19" i="33"/>
  <c r="K3251" i="33"/>
  <c r="N3251" i="33" s="1"/>
  <c r="K3264" i="33"/>
  <c r="N3264" i="33" s="1"/>
  <c r="K3293" i="33"/>
  <c r="N3293" i="33" s="1"/>
  <c r="K3239" i="33"/>
  <c r="N3239" i="33" s="1"/>
  <c r="K3303" i="33"/>
  <c r="N3303" i="33" s="1"/>
  <c r="K3316" i="33"/>
  <c r="N3316" i="33" s="1"/>
  <c r="K3387" i="33"/>
  <c r="N3387" i="33" s="1"/>
  <c r="K3462" i="33"/>
  <c r="N3462" i="33" s="1"/>
  <c r="K3358" i="33"/>
  <c r="N3358" i="33" s="1"/>
  <c r="K3467" i="33"/>
  <c r="N3467" i="33" s="1"/>
  <c r="K3368" i="33"/>
  <c r="N3368" i="33" s="1"/>
  <c r="K3456" i="33"/>
  <c r="N3456" i="33" s="1"/>
  <c r="K3350" i="33"/>
  <c r="N3350" i="33" s="1"/>
  <c r="K3501" i="33"/>
  <c r="N3501" i="33" s="1"/>
  <c r="K3403" i="33"/>
  <c r="N3403" i="33" s="1"/>
  <c r="K3554" i="33"/>
  <c r="N3554" i="33" s="1"/>
  <c r="K3431" i="33"/>
  <c r="N3431" i="33" s="1"/>
  <c r="K3299" i="33"/>
  <c r="N3299" i="33" s="1"/>
  <c r="K3411" i="33"/>
  <c r="N3411" i="33" s="1"/>
  <c r="K3531" i="33"/>
  <c r="N3531" i="33" s="1"/>
  <c r="K3611" i="33"/>
  <c r="N3611" i="33" s="1"/>
  <c r="K3734" i="33"/>
  <c r="N3734" i="33" s="1"/>
  <c r="K3747" i="33"/>
  <c r="N3747" i="33" s="1"/>
  <c r="K3651" i="33"/>
  <c r="N3651" i="33" s="1"/>
  <c r="K3560" i="33"/>
  <c r="N3560" i="33" s="1"/>
  <c r="K3656" i="33"/>
  <c r="N3656" i="33" s="1"/>
  <c r="K3641" i="33"/>
  <c r="N3641" i="33" s="1"/>
  <c r="K3587" i="33"/>
  <c r="N3587" i="33" s="1"/>
  <c r="K3761" i="33"/>
  <c r="N3761" i="33" s="1"/>
  <c r="K3854" i="33"/>
  <c r="N3854" i="33" s="1"/>
  <c r="K3934" i="33"/>
  <c r="N3934" i="33" s="1"/>
  <c r="K3801" i="33"/>
  <c r="N3801" i="33" s="1"/>
  <c r="K3944" i="33"/>
  <c r="N3944" i="33" s="1"/>
  <c r="K3788" i="33"/>
  <c r="N3788" i="33" s="1"/>
  <c r="K4013" i="33"/>
  <c r="N4013" i="33" s="1"/>
  <c r="K3930" i="33"/>
  <c r="N3930" i="33" s="1"/>
  <c r="K3817" i="33"/>
  <c r="N3817" i="33" s="1"/>
  <c r="K3871" i="33"/>
  <c r="N3871" i="33" s="1"/>
  <c r="K3935" i="33"/>
  <c r="N3935" i="33" s="1"/>
  <c r="K3828" i="33"/>
  <c r="N3828" i="33" s="1"/>
  <c r="K3892" i="33"/>
  <c r="N3892" i="33" s="1"/>
  <c r="K3964" i="33"/>
  <c r="N3964" i="33" s="1"/>
  <c r="K3825" i="33"/>
  <c r="N3825" i="33" s="1"/>
  <c r="K3929" i="33"/>
  <c r="N3929" i="33" s="1"/>
  <c r="K4062" i="33"/>
  <c r="N4062" i="33" s="1"/>
  <c r="K4045" i="33"/>
  <c r="N4045" i="33" s="1"/>
  <c r="K3979" i="33"/>
  <c r="N3979" i="33" s="1"/>
  <c r="K4019" i="33"/>
  <c r="N4019" i="33" s="1"/>
  <c r="K4085" i="33"/>
  <c r="N4085" i="33" s="1"/>
  <c r="K4050" i="33"/>
  <c r="N4050" i="33" s="1"/>
  <c r="K4103" i="33"/>
  <c r="N4103" i="33" s="1"/>
  <c r="K4068" i="33"/>
  <c r="N4068" i="33" s="1"/>
  <c r="K4027" i="33"/>
  <c r="N4027" i="33" s="1"/>
  <c r="K4222" i="33"/>
  <c r="N4222" i="33" s="1"/>
  <c r="K4286" i="33"/>
  <c r="N4286" i="33" s="1"/>
  <c r="K4350" i="33"/>
  <c r="N4350" i="33" s="1"/>
  <c r="K4414" i="33"/>
  <c r="N4414" i="33" s="1"/>
  <c r="K4175" i="33"/>
  <c r="N4175" i="33" s="1"/>
  <c r="K4259" i="33"/>
  <c r="N4259" i="33" s="1"/>
  <c r="K4323" i="33"/>
  <c r="N4323" i="33" s="1"/>
  <c r="K4387" i="33"/>
  <c r="N4387" i="33" s="1"/>
  <c r="K4107" i="33"/>
  <c r="N4107" i="33" s="1"/>
  <c r="K4389" i="33"/>
  <c r="N4389" i="33" s="1"/>
  <c r="K4170" i="33"/>
  <c r="N4170" i="33" s="1"/>
  <c r="K4258" i="33"/>
  <c r="N4258" i="33" s="1"/>
  <c r="K4322" i="33"/>
  <c r="N4322" i="33" s="1"/>
  <c r="K4386" i="33"/>
  <c r="N4386" i="33" s="1"/>
  <c r="K4150" i="33"/>
  <c r="N4150" i="33" s="1"/>
  <c r="K4231" i="33"/>
  <c r="N4231" i="33" s="1"/>
  <c r="K4295" i="33"/>
  <c r="N4295" i="33" s="1"/>
  <c r="K4359" i="33"/>
  <c r="N4359" i="33" s="1"/>
  <c r="K4423" i="33"/>
  <c r="N4423" i="33" s="1"/>
  <c r="K4115" i="33"/>
  <c r="N4115" i="33" s="1"/>
  <c r="K3296" i="33" l="1"/>
  <c r="N3296" i="33" s="1"/>
  <c r="K3441" i="33"/>
  <c r="N3441" i="33" s="1"/>
  <c r="K3642" i="33"/>
  <c r="N3642" i="33" s="1"/>
  <c r="K3757" i="33"/>
  <c r="N3757" i="33" s="1"/>
  <c r="K3622" i="33"/>
  <c r="N3622" i="33" s="1"/>
  <c r="K3736" i="33"/>
  <c r="N3736" i="33" s="1"/>
  <c r="K3722" i="33"/>
  <c r="N3722" i="33" s="1"/>
  <c r="K3904" i="33"/>
  <c r="N3904" i="33" s="1"/>
  <c r="K4031" i="33"/>
  <c r="N4031" i="33" s="1"/>
  <c r="K4081" i="33"/>
  <c r="N4081" i="33" s="1"/>
  <c r="K4224" i="33"/>
  <c r="N4224" i="33" s="1"/>
  <c r="K4301" i="33"/>
  <c r="N4301" i="33" s="1"/>
  <c r="K4177" i="33"/>
  <c r="N4177" i="33" s="1"/>
  <c r="K4428" i="33"/>
  <c r="N4428" i="33" s="1"/>
  <c r="K4415" i="33"/>
  <c r="N4415" i="33" s="1"/>
  <c r="K4351" i="33"/>
  <c r="N4351" i="33" s="1"/>
  <c r="K4287" i="33"/>
  <c r="N4287" i="33" s="1"/>
  <c r="K4223" i="33"/>
  <c r="N4223" i="33" s="1"/>
  <c r="K4122" i="33"/>
  <c r="N4122" i="33" s="1"/>
  <c r="K4378" i="33"/>
  <c r="N4378" i="33" s="1"/>
  <c r="K4314" i="33"/>
  <c r="N4314" i="33" s="1"/>
  <c r="K4250" i="33"/>
  <c r="N4250" i="33" s="1"/>
  <c r="K4154" i="33"/>
  <c r="N4154" i="33" s="1"/>
  <c r="K4207" i="33"/>
  <c r="N4207" i="33" s="1"/>
  <c r="K4210" i="33"/>
  <c r="N4210" i="33" s="1"/>
  <c r="K4379" i="33"/>
  <c r="N4379" i="33" s="1"/>
  <c r="K4315" i="33"/>
  <c r="N4315" i="33" s="1"/>
  <c r="K4251" i="33"/>
  <c r="N4251" i="33" s="1"/>
  <c r="K4171" i="33"/>
  <c r="N4171" i="33" s="1"/>
  <c r="K4406" i="33"/>
  <c r="N4406" i="33" s="1"/>
  <c r="K4342" i="33"/>
  <c r="N4342" i="33" s="1"/>
  <c r="K4278" i="33"/>
  <c r="N4278" i="33" s="1"/>
  <c r="K4214" i="33"/>
  <c r="N4214" i="33" s="1"/>
  <c r="K4014" i="33"/>
  <c r="N4014" i="33" s="1"/>
  <c r="K4046" i="33"/>
  <c r="N4046" i="33" s="1"/>
  <c r="K3990" i="33"/>
  <c r="N3990" i="33" s="1"/>
  <c r="K4028" i="33"/>
  <c r="N4028" i="33" s="1"/>
  <c r="K4077" i="33"/>
  <c r="N4077" i="33" s="1"/>
  <c r="K3998" i="33"/>
  <c r="N3998" i="33" s="1"/>
  <c r="K3963" i="33"/>
  <c r="N3963" i="33" s="1"/>
  <c r="K4006" i="33"/>
  <c r="N4006" i="33" s="1"/>
  <c r="K4054" i="33"/>
  <c r="N4054" i="33" s="1"/>
  <c r="K3905" i="33"/>
  <c r="N3905" i="33" s="1"/>
  <c r="K3799" i="33"/>
  <c r="N3799" i="33" s="1"/>
  <c r="K3948" i="33"/>
  <c r="N3948" i="33" s="1"/>
  <c r="K3884" i="33"/>
  <c r="N3884" i="33" s="1"/>
  <c r="K3814" i="33"/>
  <c r="N3814" i="33" s="1"/>
  <c r="K3927" i="33"/>
  <c r="N3927" i="33" s="1"/>
  <c r="K3863" i="33"/>
  <c r="N3863" i="33" s="1"/>
  <c r="K3783" i="33"/>
  <c r="N3783" i="33" s="1"/>
  <c r="K3882" i="33"/>
  <c r="N3882" i="33" s="1"/>
  <c r="K3981" i="33"/>
  <c r="N3981" i="33" s="1"/>
  <c r="K3780" i="33"/>
  <c r="N3780" i="33" s="1"/>
  <c r="K3798" i="33"/>
  <c r="N3798" i="33" s="1"/>
  <c r="K3756" i="33"/>
  <c r="N3756" i="33" s="1"/>
  <c r="K3926" i="33"/>
  <c r="N3926" i="33" s="1"/>
  <c r="K3846" i="33"/>
  <c r="N3846" i="33" s="1"/>
  <c r="K3729" i="33"/>
  <c r="N3729" i="33" s="1"/>
  <c r="K3584" i="33"/>
  <c r="N3584" i="33" s="1"/>
  <c r="K3609" i="33"/>
  <c r="N3609" i="33" s="1"/>
  <c r="K3635" i="33"/>
  <c r="N3635" i="33" s="1"/>
  <c r="K3685" i="33"/>
  <c r="N3685" i="33" s="1"/>
  <c r="K3648" i="33"/>
  <c r="N3648" i="33" s="1"/>
  <c r="K3739" i="33"/>
  <c r="N3739" i="33" s="1"/>
  <c r="K3710" i="33"/>
  <c r="N3710" i="33" s="1"/>
  <c r="K3608" i="33"/>
  <c r="N3608" i="33" s="1"/>
  <c r="K3528" i="33"/>
  <c r="N3528" i="33" s="1"/>
  <c r="K3408" i="33"/>
  <c r="N3408" i="33" s="1"/>
  <c r="K3487" i="33"/>
  <c r="N3487" i="33" s="1"/>
  <c r="K3423" i="33"/>
  <c r="N3423" i="33" s="1"/>
  <c r="K3546" i="33"/>
  <c r="N3546" i="33" s="1"/>
  <c r="K3400" i="33"/>
  <c r="N3400" i="33" s="1"/>
  <c r="K3493" i="33"/>
  <c r="N3493" i="33" s="1"/>
  <c r="K3520" i="33"/>
  <c r="N3520" i="33" s="1"/>
  <c r="K3448" i="33"/>
  <c r="N3448" i="33" s="1"/>
  <c r="K3347" i="33"/>
  <c r="N3347" i="33" s="1"/>
  <c r="K3459" i="33"/>
  <c r="N3459" i="33" s="1"/>
  <c r="K3351" i="33"/>
  <c r="N3351" i="33" s="1"/>
  <c r="K3446" i="33"/>
  <c r="N3446" i="33" s="1"/>
  <c r="K3384" i="33"/>
  <c r="N3384" i="33" s="1"/>
  <c r="K3300" i="33"/>
  <c r="N3300" i="33" s="1"/>
  <c r="K3295" i="33"/>
  <c r="N3295" i="33" s="1"/>
  <c r="K3338" i="33"/>
  <c r="N3338" i="33" s="1"/>
  <c r="K3344" i="33"/>
  <c r="N3344" i="33" s="1"/>
  <c r="K3256" i="33"/>
  <c r="N3256" i="33" s="1"/>
  <c r="K3243" i="33"/>
  <c r="N3243" i="33" s="1"/>
  <c r="K3253" i="33"/>
  <c r="N3253" i="33" s="1"/>
  <c r="K3317" i="33"/>
  <c r="N3317" i="33" s="1"/>
  <c r="K3342" i="33"/>
  <c r="N3342" i="33" s="1"/>
  <c r="K3242" i="33"/>
  <c r="N3242" i="33" s="1"/>
  <c r="K3302" i="33"/>
  <c r="N3302" i="33" s="1"/>
  <c r="K3249" i="33"/>
  <c r="N3249" i="33" s="1"/>
  <c r="K3327" i="33"/>
  <c r="N3327" i="33" s="1"/>
  <c r="K3313" i="33"/>
  <c r="N3313" i="33" s="1"/>
  <c r="K3278" i="33"/>
  <c r="N3278" i="33" s="1"/>
  <c r="K3385" i="33"/>
  <c r="N3385" i="33" s="1"/>
  <c r="K3449" i="33"/>
  <c r="N3449" i="33" s="1"/>
  <c r="K3532" i="33"/>
  <c r="N3532" i="33" s="1"/>
  <c r="K3612" i="33"/>
  <c r="N3612" i="33" s="1"/>
  <c r="K3572" i="33"/>
  <c r="N3572" i="33" s="1"/>
  <c r="K3397" i="33"/>
  <c r="N3397" i="33" s="1"/>
  <c r="K3557" i="33"/>
  <c r="N3557" i="33" s="1"/>
  <c r="K3674" i="33"/>
  <c r="N3674" i="33" s="1"/>
  <c r="K3420" i="33"/>
  <c r="N3420" i="33" s="1"/>
  <c r="K3484" i="33"/>
  <c r="N3484" i="33" s="1"/>
  <c r="K3509" i="33"/>
  <c r="N3509" i="33" s="1"/>
  <c r="K3588" i="33"/>
  <c r="N3588" i="33" s="1"/>
  <c r="K3474" i="33"/>
  <c r="N3474" i="33" s="1"/>
  <c r="K3712" i="33"/>
  <c r="N3712" i="33" s="1"/>
  <c r="K3673" i="33"/>
  <c r="N3673" i="33" s="1"/>
  <c r="K3819" i="33"/>
  <c r="N3819" i="33" s="1"/>
  <c r="K3535" i="33"/>
  <c r="N3535" i="33" s="1"/>
  <c r="K3623" i="33"/>
  <c r="N3623" i="33" s="1"/>
  <c r="K3687" i="33"/>
  <c r="N3687" i="33" s="1"/>
  <c r="K3566" i="33"/>
  <c r="N3566" i="33" s="1"/>
  <c r="K3630" i="33"/>
  <c r="N3630" i="33" s="1"/>
  <c r="K3705" i="33"/>
  <c r="N3705" i="33" s="1"/>
  <c r="K3621" i="33"/>
  <c r="N3621" i="33" s="1"/>
  <c r="K3718" i="33"/>
  <c r="N3718" i="33" s="1"/>
  <c r="K3660" i="33"/>
  <c r="N3660" i="33" s="1"/>
  <c r="K3745" i="33"/>
  <c r="N3745" i="33" s="1"/>
  <c r="K3731" i="33"/>
  <c r="N3731" i="33" s="1"/>
  <c r="K3953" i="33"/>
  <c r="N3953" i="33" s="1"/>
  <c r="K3875" i="33"/>
  <c r="N3875" i="33" s="1"/>
  <c r="K3952" i="33"/>
  <c r="N3952" i="33" s="1"/>
  <c r="K3730" i="33"/>
  <c r="N3730" i="33" s="1"/>
  <c r="K3794" i="33"/>
  <c r="N3794" i="33" s="1"/>
  <c r="K3858" i="33"/>
  <c r="N3858" i="33" s="1"/>
  <c r="K3957" i="33"/>
  <c r="N3957" i="33" s="1"/>
  <c r="K4023" i="33"/>
  <c r="N4023" i="33" s="1"/>
  <c r="K3848" i="33"/>
  <c r="N3848" i="33" s="1"/>
  <c r="K3912" i="33"/>
  <c r="N3912" i="33" s="1"/>
  <c r="K3983" i="33"/>
  <c r="N3983" i="33" s="1"/>
  <c r="K3822" i="33"/>
  <c r="N3822" i="33" s="1"/>
  <c r="K3805" i="33"/>
  <c r="N3805" i="33" s="1"/>
  <c r="K3869" i="33"/>
  <c r="N3869" i="33" s="1"/>
  <c r="K3933" i="33"/>
  <c r="N3933" i="33" s="1"/>
  <c r="K4037" i="33"/>
  <c r="N4037" i="33" s="1"/>
  <c r="K4109" i="33"/>
  <c r="N4109" i="33" s="1"/>
  <c r="K3994" i="33"/>
  <c r="N3994" i="33" s="1"/>
  <c r="K4181" i="33"/>
  <c r="N4181" i="33" s="1"/>
  <c r="K4025" i="33"/>
  <c r="N4025" i="33" s="1"/>
  <c r="K4096" i="33"/>
  <c r="N4096" i="33" s="1"/>
  <c r="K4040" i="33"/>
  <c r="N4040" i="33" s="1"/>
  <c r="K4101" i="33"/>
  <c r="N4101" i="33" s="1"/>
  <c r="K4055" i="33"/>
  <c r="N4055" i="33" s="1"/>
  <c r="K4142" i="33"/>
  <c r="N4142" i="33" s="1"/>
  <c r="K4168" i="33"/>
  <c r="N4168" i="33" s="1"/>
  <c r="K4232" i="33"/>
  <c r="N4232" i="33" s="1"/>
  <c r="K4296" i="33"/>
  <c r="N4296" i="33" s="1"/>
  <c r="K4360" i="33"/>
  <c r="N4360" i="33" s="1"/>
  <c r="K4424" i="33"/>
  <c r="N4424" i="33" s="1"/>
  <c r="K4245" i="33"/>
  <c r="N4245" i="33" s="1"/>
  <c r="K4309" i="33"/>
  <c r="N4309" i="33" s="1"/>
  <c r="K4373" i="33"/>
  <c r="N4373" i="33" s="1"/>
  <c r="K4268" i="33"/>
  <c r="N4268" i="33" s="1"/>
  <c r="K4332" i="33"/>
  <c r="N4332" i="33" s="1"/>
  <c r="K4396" i="33"/>
  <c r="N4396" i="33" s="1"/>
  <c r="K4185" i="33"/>
  <c r="N4185" i="33" s="1"/>
  <c r="K4249" i="33"/>
  <c r="N4249" i="33" s="1"/>
  <c r="K4313" i="33"/>
  <c r="N4313" i="33" s="1"/>
  <c r="K4377" i="33"/>
  <c r="N4377" i="33" s="1"/>
  <c r="K3377" i="33"/>
  <c r="N3377" i="33" s="1"/>
  <c r="K3485" i="33"/>
  <c r="N3485" i="33" s="1"/>
  <c r="K3466" i="33"/>
  <c r="N3466" i="33" s="1"/>
  <c r="K3558" i="33"/>
  <c r="N3558" i="33" s="1"/>
  <c r="K3811" i="33"/>
  <c r="N3811" i="33" s="1"/>
  <c r="K3951" i="33"/>
  <c r="N3951" i="33" s="1"/>
  <c r="K3925" i="33"/>
  <c r="N3925" i="33" s="1"/>
  <c r="K4204" i="33"/>
  <c r="N4204" i="33" s="1"/>
  <c r="K4324" i="33"/>
  <c r="N4324" i="33" s="1"/>
  <c r="K4106" i="33"/>
  <c r="N4106" i="33" s="1"/>
  <c r="K4190" i="33"/>
  <c r="N4190" i="33" s="1"/>
  <c r="K4334" i="33"/>
  <c r="N4334" i="33" s="1"/>
  <c r="K4012" i="33"/>
  <c r="N4012" i="33" s="1"/>
  <c r="K4069" i="33"/>
  <c r="N4069" i="33" s="1"/>
  <c r="K3995" i="33"/>
  <c r="N3995" i="33" s="1"/>
  <c r="K4091" i="33"/>
  <c r="N4091" i="33" s="1"/>
  <c r="K4003" i="33"/>
  <c r="N4003" i="33" s="1"/>
  <c r="K4036" i="33"/>
  <c r="N4036" i="33" s="1"/>
  <c r="K3873" i="33"/>
  <c r="N3873" i="33" s="1"/>
  <c r="K3796" i="33"/>
  <c r="N3796" i="33" s="1"/>
  <c r="K3940" i="33"/>
  <c r="N3940" i="33" s="1"/>
  <c r="K3876" i="33"/>
  <c r="N3876" i="33" s="1"/>
  <c r="K3793" i="33"/>
  <c r="N3793" i="33" s="1"/>
  <c r="K3919" i="33"/>
  <c r="N3919" i="33" s="1"/>
  <c r="K3855" i="33"/>
  <c r="N3855" i="33" s="1"/>
  <c r="K3775" i="33"/>
  <c r="N3775" i="33" s="1"/>
  <c r="K3874" i="33"/>
  <c r="N3874" i="33" s="1"/>
  <c r="K3965" i="33"/>
  <c r="N3965" i="33" s="1"/>
  <c r="K3772" i="33"/>
  <c r="N3772" i="33" s="1"/>
  <c r="K3751" i="33"/>
  <c r="N3751" i="33" s="1"/>
  <c r="K3724" i="33"/>
  <c r="N3724" i="33" s="1"/>
  <c r="K3918" i="33"/>
  <c r="N3918" i="33" s="1"/>
  <c r="K3838" i="33"/>
  <c r="N3838" i="33" s="1"/>
  <c r="K3661" i="33"/>
  <c r="N3661" i="33" s="1"/>
  <c r="K3555" i="33"/>
  <c r="N3555" i="33" s="1"/>
  <c r="K3599" i="33"/>
  <c r="N3599" i="33" s="1"/>
  <c r="K3632" i="33"/>
  <c r="N3632" i="33" s="1"/>
  <c r="K3677" i="33"/>
  <c r="N3677" i="33" s="1"/>
  <c r="K3603" i="33"/>
  <c r="N3603" i="33" s="1"/>
  <c r="K3715" i="33"/>
  <c r="N3715" i="33" s="1"/>
  <c r="K3694" i="33"/>
  <c r="N3694" i="33" s="1"/>
  <c r="K3579" i="33"/>
  <c r="N3579" i="33" s="1"/>
  <c r="K3399" i="33"/>
  <c r="N3399" i="33" s="1"/>
  <c r="K3382" i="33"/>
  <c r="N3382" i="33" s="1"/>
  <c r="K3479" i="33"/>
  <c r="N3479" i="33" s="1"/>
  <c r="K3391" i="33"/>
  <c r="N3391" i="33" s="1"/>
  <c r="K3538" i="33"/>
  <c r="N3538" i="33" s="1"/>
  <c r="K3374" i="33"/>
  <c r="N3374" i="33" s="1"/>
  <c r="K3469" i="33"/>
  <c r="N3469" i="33" s="1"/>
  <c r="K3512" i="33"/>
  <c r="N3512" i="33" s="1"/>
  <c r="K3440" i="33"/>
  <c r="N3440" i="33" s="1"/>
  <c r="K3315" i="33"/>
  <c r="N3315" i="33" s="1"/>
  <c r="K3451" i="33"/>
  <c r="N3451" i="33" s="1"/>
  <c r="K3518" i="33"/>
  <c r="N3518" i="33" s="1"/>
  <c r="K3438" i="33"/>
  <c r="N3438" i="33" s="1"/>
  <c r="K3355" i="33"/>
  <c r="N3355" i="33" s="1"/>
  <c r="K3260" i="33"/>
  <c r="N3260" i="33" s="1"/>
  <c r="K3287" i="33"/>
  <c r="N3287" i="33" s="1"/>
  <c r="K3330" i="33"/>
  <c r="N3330" i="33" s="1"/>
  <c r="K3336" i="33"/>
  <c r="N3336" i="33" s="1"/>
  <c r="K3248" i="33"/>
  <c r="N3248" i="33" s="1"/>
  <c r="K3235" i="33"/>
  <c r="N3235" i="33" s="1"/>
  <c r="K3261" i="33"/>
  <c r="N3261" i="33" s="1"/>
  <c r="K3324" i="33"/>
  <c r="N3324" i="33" s="1"/>
  <c r="K3362" i="33"/>
  <c r="N3362" i="33" s="1"/>
  <c r="K3250" i="33"/>
  <c r="N3250" i="33" s="1"/>
  <c r="K3322" i="33"/>
  <c r="N3322" i="33" s="1"/>
  <c r="K3257" i="33"/>
  <c r="N3257" i="33" s="1"/>
  <c r="K3333" i="33"/>
  <c r="N3333" i="33" s="1"/>
  <c r="K3345" i="33"/>
  <c r="N3345" i="33" s="1"/>
  <c r="K3286" i="33"/>
  <c r="N3286" i="33" s="1"/>
  <c r="K3393" i="33"/>
  <c r="N3393" i="33" s="1"/>
  <c r="K3457" i="33"/>
  <c r="N3457" i="33" s="1"/>
  <c r="K3540" i="33"/>
  <c r="N3540" i="33" s="1"/>
  <c r="K3618" i="33"/>
  <c r="N3618" i="33" s="1"/>
  <c r="K3597" i="33"/>
  <c r="N3597" i="33" s="1"/>
  <c r="K3405" i="33"/>
  <c r="N3405" i="33" s="1"/>
  <c r="K3564" i="33"/>
  <c r="N3564" i="33" s="1"/>
  <c r="K3356" i="33"/>
  <c r="N3356" i="33" s="1"/>
  <c r="K3428" i="33"/>
  <c r="N3428" i="33" s="1"/>
  <c r="K3492" i="33"/>
  <c r="N3492" i="33" s="1"/>
  <c r="K3525" i="33"/>
  <c r="N3525" i="33" s="1"/>
  <c r="K3650" i="33"/>
  <c r="N3650" i="33" s="1"/>
  <c r="K3482" i="33"/>
  <c r="N3482" i="33" s="1"/>
  <c r="K3721" i="33"/>
  <c r="N3721" i="33" s="1"/>
  <c r="K3681" i="33"/>
  <c r="N3681" i="33" s="1"/>
  <c r="K3720" i="33"/>
  <c r="N3720" i="33" s="1"/>
  <c r="K3543" i="33"/>
  <c r="N3543" i="33" s="1"/>
  <c r="K3631" i="33"/>
  <c r="N3631" i="33" s="1"/>
  <c r="K3733" i="33"/>
  <c r="N3733" i="33" s="1"/>
  <c r="K3574" i="33"/>
  <c r="N3574" i="33" s="1"/>
  <c r="K3638" i="33"/>
  <c r="N3638" i="33" s="1"/>
  <c r="K3728" i="33"/>
  <c r="N3728" i="33" s="1"/>
  <c r="K3629" i="33"/>
  <c r="N3629" i="33" s="1"/>
  <c r="K3723" i="33"/>
  <c r="N3723" i="33" s="1"/>
  <c r="K3668" i="33"/>
  <c r="N3668" i="33" s="1"/>
  <c r="K3667" i="33"/>
  <c r="N3667" i="33" s="1"/>
  <c r="K3749" i="33"/>
  <c r="N3749" i="33" s="1"/>
  <c r="K3986" i="33"/>
  <c r="N3986" i="33" s="1"/>
  <c r="K3883" i="33"/>
  <c r="N3883" i="33" s="1"/>
  <c r="K3958" i="33"/>
  <c r="N3958" i="33" s="1"/>
  <c r="K3738" i="33"/>
  <c r="N3738" i="33" s="1"/>
  <c r="K3802" i="33"/>
  <c r="N3802" i="33" s="1"/>
  <c r="K3890" i="33"/>
  <c r="N3890" i="33" s="1"/>
  <c r="K3881" i="33"/>
  <c r="N3881" i="33" s="1"/>
  <c r="K4039" i="33"/>
  <c r="N4039" i="33" s="1"/>
  <c r="K3856" i="33"/>
  <c r="N3856" i="33" s="1"/>
  <c r="K3920" i="33"/>
  <c r="N3920" i="33" s="1"/>
  <c r="K3962" i="33"/>
  <c r="N3962" i="33" s="1"/>
  <c r="K3830" i="33"/>
  <c r="N3830" i="33" s="1"/>
  <c r="K3813" i="33"/>
  <c r="N3813" i="33" s="1"/>
  <c r="K3877" i="33"/>
  <c r="N3877" i="33" s="1"/>
  <c r="K3954" i="33"/>
  <c r="N3954" i="33" s="1"/>
  <c r="K4044" i="33"/>
  <c r="N4044" i="33" s="1"/>
  <c r="K4121" i="33"/>
  <c r="N4121" i="33" s="1"/>
  <c r="K4002" i="33"/>
  <c r="N4002" i="33" s="1"/>
  <c r="K4196" i="33"/>
  <c r="N4196" i="33" s="1"/>
  <c r="K4033" i="33"/>
  <c r="N4033" i="33" s="1"/>
  <c r="K4102" i="33"/>
  <c r="N4102" i="33" s="1"/>
  <c r="K4048" i="33"/>
  <c r="N4048" i="33" s="1"/>
  <c r="K4113" i="33"/>
  <c r="N4113" i="33" s="1"/>
  <c r="K4063" i="33"/>
  <c r="N4063" i="33" s="1"/>
  <c r="K4127" i="33"/>
  <c r="N4127" i="33" s="1"/>
  <c r="K4176" i="33"/>
  <c r="N4176" i="33" s="1"/>
  <c r="K4240" i="33"/>
  <c r="N4240" i="33" s="1"/>
  <c r="K4304" i="33"/>
  <c r="N4304" i="33" s="1"/>
  <c r="K4368" i="33"/>
  <c r="N4368" i="33" s="1"/>
  <c r="K4189" i="33"/>
  <c r="N4189" i="33" s="1"/>
  <c r="K4253" i="33"/>
  <c r="N4253" i="33" s="1"/>
  <c r="K4317" i="33"/>
  <c r="N4317" i="33" s="1"/>
  <c r="K4381" i="33"/>
  <c r="N4381" i="33" s="1"/>
  <c r="K4276" i="33"/>
  <c r="N4276" i="33" s="1"/>
  <c r="K4340" i="33"/>
  <c r="N4340" i="33" s="1"/>
  <c r="K4404" i="33"/>
  <c r="N4404" i="33" s="1"/>
  <c r="K4193" i="33"/>
  <c r="N4193" i="33" s="1"/>
  <c r="K4257" i="33"/>
  <c r="N4257" i="33" s="1"/>
  <c r="K4321" i="33"/>
  <c r="N4321" i="33" s="1"/>
  <c r="K4385" i="33"/>
  <c r="N4385" i="33" s="1"/>
  <c r="K2" i="33"/>
  <c r="N2" i="33" s="1"/>
  <c r="K3284" i="33"/>
  <c r="N3284" i="33" s="1"/>
  <c r="K3321" i="33"/>
  <c r="N3321" i="33" s="1"/>
  <c r="K3565" i="33"/>
  <c r="N3565" i="33" s="1"/>
  <c r="K3476" i="33"/>
  <c r="N3476" i="33" s="1"/>
  <c r="K3527" i="33"/>
  <c r="N3527" i="33" s="1"/>
  <c r="K3709" i="33"/>
  <c r="N3709" i="33" s="1"/>
  <c r="K3946" i="33"/>
  <c r="N3946" i="33" s="1"/>
  <c r="K3840" i="33"/>
  <c r="N3840" i="33" s="1"/>
  <c r="K3861" i="33"/>
  <c r="N3861" i="33" s="1"/>
  <c r="K4017" i="33"/>
  <c r="N4017" i="33" s="1"/>
  <c r="K4160" i="33"/>
  <c r="N4160" i="33" s="1"/>
  <c r="K4237" i="33"/>
  <c r="N4237" i="33" s="1"/>
  <c r="K4241" i="33"/>
  <c r="N4241" i="33" s="1"/>
  <c r="K4343" i="33"/>
  <c r="N4343" i="33" s="1"/>
  <c r="K4242" i="33"/>
  <c r="N4242" i="33" s="1"/>
  <c r="K4243" i="33"/>
  <c r="N4243" i="33" s="1"/>
  <c r="K4034" i="33"/>
  <c r="N4034" i="33" s="1"/>
  <c r="K4335" i="33"/>
  <c r="N4335" i="33" s="1"/>
  <c r="K4271" i="33"/>
  <c r="N4271" i="33" s="1"/>
  <c r="K4203" i="33"/>
  <c r="N4203" i="33" s="1"/>
  <c r="K4426" i="33"/>
  <c r="N4426" i="33" s="1"/>
  <c r="K4362" i="33"/>
  <c r="N4362" i="33" s="1"/>
  <c r="K4298" i="33"/>
  <c r="N4298" i="33" s="1"/>
  <c r="K4234" i="33"/>
  <c r="N4234" i="33" s="1"/>
  <c r="K4429" i="33"/>
  <c r="N4429" i="33" s="1"/>
  <c r="K4174" i="33"/>
  <c r="N4174" i="33" s="1"/>
  <c r="K4427" i="33"/>
  <c r="N4427" i="33" s="1"/>
  <c r="K4363" i="33"/>
  <c r="N4363" i="33" s="1"/>
  <c r="K4299" i="33"/>
  <c r="N4299" i="33" s="1"/>
  <c r="K4235" i="33"/>
  <c r="N4235" i="33" s="1"/>
  <c r="K4155" i="33"/>
  <c r="N4155" i="33" s="1"/>
  <c r="K4390" i="33"/>
  <c r="N4390" i="33" s="1"/>
  <c r="K4326" i="33"/>
  <c r="N4326" i="33" s="1"/>
  <c r="K4262" i="33"/>
  <c r="N4262" i="33" s="1"/>
  <c r="K4178" i="33"/>
  <c r="N4178" i="33" s="1"/>
  <c r="K4140" i="33"/>
  <c r="N4140" i="33" s="1"/>
  <c r="K4018" i="33"/>
  <c r="N4018" i="33" s="1"/>
  <c r="K4090" i="33"/>
  <c r="N4090" i="33" s="1"/>
  <c r="K3987" i="33"/>
  <c r="N3987" i="33" s="1"/>
  <c r="K4061" i="33"/>
  <c r="N4061" i="33" s="1"/>
  <c r="K4104" i="33"/>
  <c r="N4104" i="33" s="1"/>
  <c r="K4083" i="33"/>
  <c r="N4083" i="33" s="1"/>
  <c r="K4126" i="33"/>
  <c r="N4126" i="33" s="1"/>
  <c r="K4020" i="33"/>
  <c r="N4020" i="33" s="1"/>
  <c r="K3865" i="33"/>
  <c r="N3865" i="33" s="1"/>
  <c r="K3782" i="33"/>
  <c r="N3782" i="33" s="1"/>
  <c r="K3932" i="33"/>
  <c r="N3932" i="33" s="1"/>
  <c r="K3868" i="33"/>
  <c r="N3868" i="33" s="1"/>
  <c r="K3790" i="33"/>
  <c r="N3790" i="33" s="1"/>
  <c r="K3911" i="33"/>
  <c r="N3911" i="33" s="1"/>
  <c r="K3847" i="33"/>
  <c r="N3847" i="33" s="1"/>
  <c r="K3767" i="33"/>
  <c r="N3767" i="33" s="1"/>
  <c r="K3866" i="33"/>
  <c r="N3866" i="33" s="1"/>
  <c r="K3941" i="33"/>
  <c r="N3941" i="33" s="1"/>
  <c r="K3764" i="33"/>
  <c r="N3764" i="33" s="1"/>
  <c r="K3719" i="33"/>
  <c r="N3719" i="33" s="1"/>
  <c r="K3706" i="33"/>
  <c r="N3706" i="33" s="1"/>
  <c r="K3910" i="33"/>
  <c r="N3910" i="33" s="1"/>
  <c r="K3743" i="33"/>
  <c r="N3743" i="33" s="1"/>
  <c r="K3649" i="33"/>
  <c r="N3649" i="33" s="1"/>
  <c r="K3552" i="33"/>
  <c r="N3552" i="33" s="1"/>
  <c r="K3577" i="33"/>
  <c r="N3577" i="33" s="1"/>
  <c r="K3619" i="33"/>
  <c r="N3619" i="33" s="1"/>
  <c r="K3607" i="33"/>
  <c r="N3607" i="33" s="1"/>
  <c r="K3600" i="33"/>
  <c r="N3600" i="33" s="1"/>
  <c r="K3669" i="33"/>
  <c r="N3669" i="33" s="1"/>
  <c r="K3672" i="33"/>
  <c r="N3672" i="33" s="1"/>
  <c r="K3576" i="33"/>
  <c r="N3576" i="33" s="1"/>
  <c r="K3366" i="33"/>
  <c r="N3366" i="33" s="1"/>
  <c r="K3379" i="33"/>
  <c r="N3379" i="33" s="1"/>
  <c r="K3471" i="33"/>
  <c r="N3471" i="33" s="1"/>
  <c r="K3367" i="33"/>
  <c r="N3367" i="33" s="1"/>
  <c r="K3530" i="33"/>
  <c r="N3530" i="33" s="1"/>
  <c r="K3371" i="33"/>
  <c r="N3371" i="33" s="1"/>
  <c r="K3461" i="33"/>
  <c r="N3461" i="33" s="1"/>
  <c r="K3496" i="33"/>
  <c r="N3496" i="33" s="1"/>
  <c r="K3432" i="33"/>
  <c r="N3432" i="33" s="1"/>
  <c r="K3515" i="33"/>
  <c r="N3515" i="33" s="1"/>
  <c r="K3443" i="33"/>
  <c r="N3443" i="33" s="1"/>
  <c r="K3502" i="33"/>
  <c r="N3502" i="33" s="1"/>
  <c r="K3430" i="33"/>
  <c r="N3430" i="33" s="1"/>
  <c r="K3348" i="33"/>
  <c r="N3348" i="33" s="1"/>
  <c r="K3252" i="33"/>
  <c r="N3252" i="33" s="1"/>
  <c r="K3279" i="33"/>
  <c r="N3279" i="33" s="1"/>
  <c r="K3314" i="33"/>
  <c r="N3314" i="33" s="1"/>
  <c r="K3320" i="33"/>
  <c r="N3320" i="33" s="1"/>
  <c r="K3240" i="33"/>
  <c r="N3240" i="33" s="1"/>
  <c r="K3334" i="33"/>
  <c r="N3334" i="33" s="1"/>
  <c r="K3269" i="33"/>
  <c r="N3269" i="33" s="1"/>
  <c r="K3337" i="33"/>
  <c r="N3337" i="33" s="1"/>
  <c r="K3369" i="33"/>
  <c r="N3369" i="33" s="1"/>
  <c r="K3258" i="33"/>
  <c r="N3258" i="33" s="1"/>
  <c r="K3328" i="33"/>
  <c r="N3328" i="33" s="1"/>
  <c r="K3265" i="33"/>
  <c r="N3265" i="33" s="1"/>
  <c r="K3340" i="33"/>
  <c r="N3340" i="33" s="1"/>
  <c r="K3394" i="33"/>
  <c r="N3394" i="33" s="1"/>
  <c r="K3306" i="33"/>
  <c r="N3306" i="33" s="1"/>
  <c r="K3401" i="33"/>
  <c r="N3401" i="33" s="1"/>
  <c r="K3465" i="33"/>
  <c r="N3465" i="33" s="1"/>
  <c r="K3548" i="33"/>
  <c r="N3548" i="33" s="1"/>
  <c r="K3628" i="33"/>
  <c r="N3628" i="33" s="1"/>
  <c r="K3604" i="33"/>
  <c r="N3604" i="33" s="1"/>
  <c r="K3413" i="33"/>
  <c r="N3413" i="33" s="1"/>
  <c r="K3589" i="33"/>
  <c r="N3589" i="33" s="1"/>
  <c r="K3372" i="33"/>
  <c r="N3372" i="33" s="1"/>
  <c r="K3436" i="33"/>
  <c r="N3436" i="33" s="1"/>
  <c r="K3510" i="33"/>
  <c r="N3510" i="33" s="1"/>
  <c r="K3533" i="33"/>
  <c r="N3533" i="33" s="1"/>
  <c r="K3426" i="33"/>
  <c r="N3426" i="33" s="1"/>
  <c r="K3490" i="33"/>
  <c r="N3490" i="33" s="1"/>
  <c r="K3744" i="33"/>
  <c r="N3744" i="33" s="1"/>
  <c r="K3689" i="33"/>
  <c r="N3689" i="33" s="1"/>
  <c r="K3752" i="33"/>
  <c r="N3752" i="33" s="1"/>
  <c r="K3551" i="33"/>
  <c r="N3551" i="33" s="1"/>
  <c r="K3639" i="33"/>
  <c r="N3639" i="33" s="1"/>
  <c r="K3765" i="33"/>
  <c r="N3765" i="33" s="1"/>
  <c r="K3582" i="33"/>
  <c r="N3582" i="33" s="1"/>
  <c r="K3646" i="33"/>
  <c r="N3646" i="33" s="1"/>
  <c r="K3737" i="33"/>
  <c r="N3737" i="33" s="1"/>
  <c r="K3637" i="33"/>
  <c r="N3637" i="33" s="1"/>
  <c r="K3741" i="33"/>
  <c r="N3741" i="33" s="1"/>
  <c r="K3676" i="33"/>
  <c r="N3676" i="33" s="1"/>
  <c r="K3675" i="33"/>
  <c r="N3675" i="33" s="1"/>
  <c r="K3758" i="33"/>
  <c r="N3758" i="33" s="1"/>
  <c r="K3827" i="33"/>
  <c r="N3827" i="33" s="1"/>
  <c r="K3899" i="33"/>
  <c r="N3899" i="33" s="1"/>
  <c r="K3976" i="33"/>
  <c r="N3976" i="33" s="1"/>
  <c r="K3746" i="33"/>
  <c r="N3746" i="33" s="1"/>
  <c r="K3810" i="33"/>
  <c r="N3810" i="33" s="1"/>
  <c r="K3898" i="33"/>
  <c r="N3898" i="33" s="1"/>
  <c r="K3889" i="33"/>
  <c r="N3889" i="33" s="1"/>
  <c r="K3800" i="33"/>
  <c r="N3800" i="33" s="1"/>
  <c r="K3864" i="33"/>
  <c r="N3864" i="33" s="1"/>
  <c r="K3928" i="33"/>
  <c r="N3928" i="33" s="1"/>
  <c r="K3968" i="33"/>
  <c r="N3968" i="33" s="1"/>
  <c r="K3870" i="33"/>
  <c r="N3870" i="33" s="1"/>
  <c r="K3821" i="33"/>
  <c r="N3821" i="33" s="1"/>
  <c r="K3885" i="33"/>
  <c r="N3885" i="33" s="1"/>
  <c r="K3966" i="33"/>
  <c r="N3966" i="33" s="1"/>
  <c r="K4052" i="33"/>
  <c r="N4052" i="33" s="1"/>
  <c r="K4149" i="33"/>
  <c r="N4149" i="33" s="1"/>
  <c r="K4097" i="33"/>
  <c r="N4097" i="33" s="1"/>
  <c r="K3977" i="33"/>
  <c r="N3977" i="33" s="1"/>
  <c r="K4041" i="33"/>
  <c r="N4041" i="33" s="1"/>
  <c r="K4118" i="33"/>
  <c r="N4118" i="33" s="1"/>
  <c r="K4056" i="33"/>
  <c r="N4056" i="33" s="1"/>
  <c r="K4117" i="33"/>
  <c r="N4117" i="33" s="1"/>
  <c r="K4071" i="33"/>
  <c r="N4071" i="33" s="1"/>
  <c r="K4132" i="33"/>
  <c r="N4132" i="33" s="1"/>
  <c r="K4184" i="33"/>
  <c r="N4184" i="33" s="1"/>
  <c r="K4248" i="33"/>
  <c r="N4248" i="33" s="1"/>
  <c r="K4312" i="33"/>
  <c r="N4312" i="33" s="1"/>
  <c r="K4376" i="33"/>
  <c r="N4376" i="33" s="1"/>
  <c r="K4197" i="33"/>
  <c r="N4197" i="33" s="1"/>
  <c r="K4261" i="33"/>
  <c r="N4261" i="33" s="1"/>
  <c r="K4325" i="33"/>
  <c r="N4325" i="33" s="1"/>
  <c r="K4220" i="33"/>
  <c r="N4220" i="33" s="1"/>
  <c r="K4284" i="33"/>
  <c r="N4284" i="33" s="1"/>
  <c r="K4348" i="33"/>
  <c r="N4348" i="33" s="1"/>
  <c r="K4137" i="33"/>
  <c r="N4137" i="33" s="1"/>
  <c r="K4201" i="33"/>
  <c r="N4201" i="33" s="1"/>
  <c r="K4265" i="33"/>
  <c r="N4265" i="33" s="1"/>
  <c r="K4329" i="33"/>
  <c r="N4329" i="33" s="1"/>
  <c r="K4393" i="33"/>
  <c r="N4393" i="33" s="1"/>
  <c r="K3357" i="33"/>
  <c r="N3357" i="33" s="1"/>
  <c r="K3605" i="33"/>
  <c r="N3605" i="33" s="1"/>
  <c r="K3504" i="33"/>
  <c r="N3504" i="33" s="1"/>
  <c r="K3591" i="33"/>
  <c r="N3591" i="33" s="1"/>
  <c r="K3613" i="33"/>
  <c r="N3613" i="33" s="1"/>
  <c r="K3867" i="33"/>
  <c r="N3867" i="33" s="1"/>
  <c r="K3999" i="33"/>
  <c r="N3999" i="33" s="1"/>
  <c r="K3797" i="33"/>
  <c r="N3797" i="33" s="1"/>
  <c r="K4165" i="33"/>
  <c r="N4165" i="33" s="1"/>
  <c r="K4128" i="33"/>
  <c r="N4128" i="33" s="1"/>
  <c r="K4416" i="33"/>
  <c r="N4416" i="33" s="1"/>
  <c r="K4388" i="33"/>
  <c r="N4388" i="33" s="1"/>
  <c r="K4215" i="33"/>
  <c r="N4215" i="33" s="1"/>
  <c r="K4195" i="33"/>
  <c r="N4195" i="33" s="1"/>
  <c r="K4159" i="33"/>
  <c r="N4159" i="33" s="1"/>
  <c r="K4270" i="33"/>
  <c r="N4270" i="33" s="1"/>
  <c r="K4211" i="33"/>
  <c r="N4211" i="33" s="1"/>
  <c r="K4206" i="33"/>
  <c r="N4206" i="33" s="1"/>
  <c r="K4183" i="33"/>
  <c r="N4183" i="33" s="1"/>
  <c r="K4418" i="33"/>
  <c r="N4418" i="33" s="1"/>
  <c r="K4354" i="33"/>
  <c r="N4354" i="33" s="1"/>
  <c r="K4290" i="33"/>
  <c r="N4290" i="33" s="1"/>
  <c r="K4226" i="33"/>
  <c r="N4226" i="33" s="1"/>
  <c r="K4421" i="33"/>
  <c r="N4421" i="33" s="1"/>
  <c r="K4158" i="33"/>
  <c r="N4158" i="33" s="1"/>
  <c r="K4419" i="33"/>
  <c r="N4419" i="33" s="1"/>
  <c r="K4355" i="33"/>
  <c r="N4355" i="33" s="1"/>
  <c r="K4291" i="33"/>
  <c r="N4291" i="33" s="1"/>
  <c r="K4227" i="33"/>
  <c r="N4227" i="33" s="1"/>
  <c r="K4139" i="33"/>
  <c r="N4139" i="33" s="1"/>
  <c r="K4382" i="33"/>
  <c r="N4382" i="33" s="1"/>
  <c r="K4318" i="33"/>
  <c r="N4318" i="33" s="1"/>
  <c r="K4254" i="33"/>
  <c r="N4254" i="33" s="1"/>
  <c r="K4162" i="33"/>
  <c r="N4162" i="33" s="1"/>
  <c r="K4124" i="33"/>
  <c r="N4124" i="33" s="1"/>
  <c r="K4004" i="33"/>
  <c r="N4004" i="33" s="1"/>
  <c r="K4082" i="33"/>
  <c r="N4082" i="33" s="1"/>
  <c r="K3955" i="33"/>
  <c r="N3955" i="33" s="1"/>
  <c r="K4053" i="33"/>
  <c r="N4053" i="33" s="1"/>
  <c r="K4042" i="33"/>
  <c r="N4042" i="33" s="1"/>
  <c r="K4075" i="33"/>
  <c r="N4075" i="33" s="1"/>
  <c r="K4110" i="33"/>
  <c r="N4110" i="33" s="1"/>
  <c r="K3996" i="33"/>
  <c r="N3996" i="33" s="1"/>
  <c r="K3857" i="33"/>
  <c r="N3857" i="33" s="1"/>
  <c r="K3774" i="33"/>
  <c r="N3774" i="33" s="1"/>
  <c r="K3924" i="33"/>
  <c r="N3924" i="33" s="1"/>
  <c r="K3860" i="33"/>
  <c r="N3860" i="33" s="1"/>
  <c r="K3735" i="33"/>
  <c r="N3735" i="33" s="1"/>
  <c r="K3903" i="33"/>
  <c r="N3903" i="33" s="1"/>
  <c r="K3839" i="33"/>
  <c r="N3839" i="33" s="1"/>
  <c r="K3740" i="33"/>
  <c r="N3740" i="33" s="1"/>
  <c r="K3806" i="33"/>
  <c r="N3806" i="33" s="1"/>
  <c r="K3815" i="33"/>
  <c r="N3815" i="33" s="1"/>
  <c r="K3732" i="33"/>
  <c r="N3732" i="33" s="1"/>
  <c r="K3907" i="33"/>
  <c r="N3907" i="33" s="1"/>
  <c r="K3700" i="33"/>
  <c r="N3700" i="33" s="1"/>
  <c r="K3902" i="33"/>
  <c r="N3902" i="33" s="1"/>
  <c r="K3711" i="33"/>
  <c r="N3711" i="33" s="1"/>
  <c r="K3615" i="33"/>
  <c r="N3615" i="33" s="1"/>
  <c r="K3513" i="33"/>
  <c r="N3513" i="33" s="1"/>
  <c r="K3545" i="33"/>
  <c r="N3545" i="33" s="1"/>
  <c r="K3616" i="33"/>
  <c r="N3616" i="33" s="1"/>
  <c r="K3585" i="33"/>
  <c r="N3585" i="33" s="1"/>
  <c r="K3571" i="33"/>
  <c r="N3571" i="33" s="1"/>
  <c r="K3617" i="33"/>
  <c r="N3617" i="33" s="1"/>
  <c r="K3643" i="33"/>
  <c r="N3643" i="33" s="1"/>
  <c r="K3547" i="33"/>
  <c r="N3547" i="33" s="1"/>
  <c r="K3359" i="33"/>
  <c r="N3359" i="33" s="1"/>
  <c r="K3376" i="33"/>
  <c r="N3376" i="33" s="1"/>
  <c r="K3463" i="33"/>
  <c r="N3463" i="33" s="1"/>
  <c r="K3610" i="33"/>
  <c r="N3610" i="33" s="1"/>
  <c r="K3522" i="33"/>
  <c r="N3522" i="33" s="1"/>
  <c r="K3364" i="33"/>
  <c r="N3364" i="33" s="1"/>
  <c r="K3453" i="33"/>
  <c r="N3453" i="33" s="1"/>
  <c r="K3488" i="33"/>
  <c r="N3488" i="33" s="1"/>
  <c r="K3424" i="33"/>
  <c r="N3424" i="33" s="1"/>
  <c r="K3499" i="33"/>
  <c r="N3499" i="33" s="1"/>
  <c r="K3435" i="33"/>
  <c r="N3435" i="33" s="1"/>
  <c r="K3494" i="33"/>
  <c r="N3494" i="33" s="1"/>
  <c r="K3422" i="33"/>
  <c r="N3422" i="33" s="1"/>
  <c r="K3323" i="33"/>
  <c r="N3323" i="33" s="1"/>
  <c r="K3244" i="33"/>
  <c r="N3244" i="33" s="1"/>
  <c r="K3271" i="33"/>
  <c r="N3271" i="33" s="1"/>
  <c r="K3298" i="33"/>
  <c r="N3298" i="33" s="1"/>
  <c r="K3304" i="33"/>
  <c r="N3304" i="33" s="1"/>
  <c r="K3283" i="33"/>
  <c r="N3283" i="33" s="1"/>
  <c r="K3326" i="33"/>
  <c r="N3326" i="33" s="1"/>
  <c r="A4" i="33"/>
  <c r="K3" i="33"/>
  <c r="N3" i="33" s="1"/>
  <c r="K3277" i="33"/>
  <c r="N3277" i="33" s="1"/>
  <c r="K3343" i="33"/>
  <c r="N3343" i="33" s="1"/>
  <c r="K3297" i="33"/>
  <c r="N3297" i="33" s="1"/>
  <c r="K3266" i="33"/>
  <c r="N3266" i="33" s="1"/>
  <c r="K3354" i="33"/>
  <c r="N3354" i="33" s="1"/>
  <c r="K3273" i="33"/>
  <c r="N3273" i="33" s="1"/>
  <c r="K3386" i="33"/>
  <c r="N3386" i="33" s="1"/>
  <c r="K3238" i="33"/>
  <c r="N3238" i="33" s="1"/>
  <c r="K3312" i="33"/>
  <c r="N3312" i="33" s="1"/>
  <c r="K3409" i="33"/>
  <c r="N3409" i="33" s="1"/>
  <c r="K3473" i="33"/>
  <c r="N3473" i="33" s="1"/>
  <c r="K3562" i="33"/>
  <c r="N3562" i="33" s="1"/>
  <c r="K3634" i="33"/>
  <c r="N3634" i="33" s="1"/>
  <c r="K3666" i="33"/>
  <c r="N3666" i="33" s="1"/>
  <c r="K3421" i="33"/>
  <c r="N3421" i="33" s="1"/>
  <c r="K3596" i="33"/>
  <c r="N3596" i="33" s="1"/>
  <c r="K3380" i="33"/>
  <c r="N3380" i="33" s="1"/>
  <c r="K3444" i="33"/>
  <c r="N3444" i="33" s="1"/>
  <c r="K3526" i="33"/>
  <c r="N3526" i="33" s="1"/>
  <c r="K3541" i="33"/>
  <c r="N3541" i="33" s="1"/>
  <c r="K3434" i="33"/>
  <c r="N3434" i="33" s="1"/>
  <c r="K3508" i="33"/>
  <c r="N3508" i="33" s="1"/>
  <c r="K3753" i="33"/>
  <c r="N3753" i="33" s="1"/>
  <c r="K3696" i="33"/>
  <c r="N3696" i="33" s="1"/>
  <c r="K3792" i="33"/>
  <c r="N3792" i="33" s="1"/>
  <c r="K3559" i="33"/>
  <c r="N3559" i="33" s="1"/>
  <c r="K3647" i="33"/>
  <c r="N3647" i="33" s="1"/>
  <c r="K3773" i="33"/>
  <c r="N3773" i="33" s="1"/>
  <c r="K3590" i="33"/>
  <c r="N3590" i="33" s="1"/>
  <c r="K3654" i="33"/>
  <c r="N3654" i="33" s="1"/>
  <c r="K3760" i="33"/>
  <c r="N3760" i="33" s="1"/>
  <c r="K3645" i="33"/>
  <c r="N3645" i="33" s="1"/>
  <c r="K3750" i="33"/>
  <c r="N3750" i="33" s="1"/>
  <c r="K3684" i="33"/>
  <c r="N3684" i="33" s="1"/>
  <c r="K3683" i="33"/>
  <c r="N3683" i="33" s="1"/>
  <c r="K3763" i="33"/>
  <c r="N3763" i="33" s="1"/>
  <c r="K3835" i="33"/>
  <c r="N3835" i="33" s="1"/>
  <c r="K3915" i="33"/>
  <c r="N3915" i="33" s="1"/>
  <c r="K3989" i="33"/>
  <c r="N3989" i="33" s="1"/>
  <c r="K3754" i="33"/>
  <c r="N3754" i="33" s="1"/>
  <c r="K3818" i="33"/>
  <c r="N3818" i="33" s="1"/>
  <c r="K3906" i="33"/>
  <c r="N3906" i="33" s="1"/>
  <c r="K3897" i="33"/>
  <c r="N3897" i="33" s="1"/>
  <c r="K3808" i="33"/>
  <c r="N3808" i="33" s="1"/>
  <c r="K3872" i="33"/>
  <c r="N3872" i="33" s="1"/>
  <c r="K3936" i="33"/>
  <c r="N3936" i="33" s="1"/>
  <c r="K3973" i="33"/>
  <c r="N3973" i="33" s="1"/>
  <c r="K3878" i="33"/>
  <c r="N3878" i="33" s="1"/>
  <c r="K3829" i="33"/>
  <c r="N3829" i="33" s="1"/>
  <c r="K3893" i="33"/>
  <c r="N3893" i="33" s="1"/>
  <c r="K3997" i="33"/>
  <c r="N3997" i="33" s="1"/>
  <c r="K4060" i="33"/>
  <c r="N4060" i="33" s="1"/>
  <c r="K4156" i="33"/>
  <c r="N4156" i="33" s="1"/>
  <c r="K4119" i="33"/>
  <c r="N4119" i="33" s="1"/>
  <c r="K3985" i="33"/>
  <c r="N3985" i="33" s="1"/>
  <c r="K4049" i="33"/>
  <c r="N4049" i="33" s="1"/>
  <c r="K4134" i="33"/>
  <c r="N4134" i="33" s="1"/>
  <c r="K4064" i="33"/>
  <c r="N4064" i="33" s="1"/>
  <c r="K4129" i="33"/>
  <c r="N4129" i="33" s="1"/>
  <c r="K4079" i="33"/>
  <c r="N4079" i="33" s="1"/>
  <c r="K4141" i="33"/>
  <c r="N4141" i="33" s="1"/>
  <c r="K4192" i="33"/>
  <c r="N4192" i="33" s="1"/>
  <c r="K4256" i="33"/>
  <c r="N4256" i="33" s="1"/>
  <c r="K4320" i="33"/>
  <c r="N4320" i="33" s="1"/>
  <c r="K4384" i="33"/>
  <c r="N4384" i="33" s="1"/>
  <c r="K4205" i="33"/>
  <c r="N4205" i="33" s="1"/>
  <c r="K4269" i="33"/>
  <c r="N4269" i="33" s="1"/>
  <c r="K4333" i="33"/>
  <c r="N4333" i="33" s="1"/>
  <c r="K4228" i="33"/>
  <c r="N4228" i="33" s="1"/>
  <c r="K4292" i="33"/>
  <c r="N4292" i="33" s="1"/>
  <c r="K4356" i="33"/>
  <c r="N4356" i="33" s="1"/>
  <c r="K4145" i="33"/>
  <c r="N4145" i="33" s="1"/>
  <c r="K4209" i="33"/>
  <c r="N4209" i="33" s="1"/>
  <c r="K4273" i="33"/>
  <c r="N4273" i="33" s="1"/>
  <c r="K4337" i="33"/>
  <c r="N4337" i="33" s="1"/>
  <c r="K4401" i="33"/>
  <c r="N4401" i="33" s="1"/>
  <c r="K3311" i="33"/>
  <c r="N3311" i="33" s="1"/>
  <c r="K3241" i="33"/>
  <c r="N3241" i="33" s="1"/>
  <c r="K3523" i="33"/>
  <c r="N3523" i="33" s="1"/>
  <c r="K3412" i="33"/>
  <c r="N3412" i="33" s="1"/>
  <c r="K3665" i="33"/>
  <c r="N3665" i="33" s="1"/>
  <c r="K3686" i="33"/>
  <c r="N3686" i="33" s="1"/>
  <c r="K3726" i="33"/>
  <c r="N3726" i="33" s="1"/>
  <c r="K3850" i="33"/>
  <c r="N3850" i="33" s="1"/>
  <c r="K3969" i="33"/>
  <c r="N3969" i="33" s="1"/>
  <c r="K4105" i="33"/>
  <c r="N4105" i="33" s="1"/>
  <c r="K4032" i="33"/>
  <c r="N4032" i="33" s="1"/>
  <c r="K4288" i="33"/>
  <c r="N4288" i="33" s="1"/>
  <c r="K4365" i="33"/>
  <c r="N4365" i="33" s="1"/>
  <c r="K4305" i="33"/>
  <c r="N4305" i="33" s="1"/>
  <c r="K4279" i="33"/>
  <c r="N4279" i="33" s="1"/>
  <c r="K4138" i="33"/>
  <c r="N4138" i="33" s="1"/>
  <c r="K4398" i="33"/>
  <c r="N4398" i="33" s="1"/>
  <c r="K4098" i="33"/>
  <c r="N4098" i="33" s="1"/>
  <c r="K4191" i="33"/>
  <c r="N4191" i="33" s="1"/>
  <c r="K4263" i="33"/>
  <c r="N4263" i="33" s="1"/>
  <c r="K4182" i="33"/>
  <c r="N4182" i="33" s="1"/>
  <c r="K4194" i="33"/>
  <c r="N4194" i="33" s="1"/>
  <c r="K4383" i="33"/>
  <c r="N4383" i="33" s="1"/>
  <c r="K4319" i="33"/>
  <c r="N4319" i="33" s="1"/>
  <c r="K4255" i="33"/>
  <c r="N4255" i="33" s="1"/>
  <c r="K4179" i="33"/>
  <c r="N4179" i="33" s="1"/>
  <c r="K4410" i="33"/>
  <c r="N4410" i="33" s="1"/>
  <c r="K4346" i="33"/>
  <c r="N4346" i="33" s="1"/>
  <c r="K4282" i="33"/>
  <c r="N4282" i="33" s="1"/>
  <c r="K4218" i="33"/>
  <c r="N4218" i="33" s="1"/>
  <c r="K4413" i="33"/>
  <c r="N4413" i="33" s="1"/>
  <c r="K4151" i="33"/>
  <c r="N4151" i="33" s="1"/>
  <c r="K4411" i="33"/>
  <c r="N4411" i="33" s="1"/>
  <c r="K4347" i="33"/>
  <c r="N4347" i="33" s="1"/>
  <c r="K4283" i="33"/>
  <c r="N4283" i="33" s="1"/>
  <c r="K4219" i="33"/>
  <c r="N4219" i="33" s="1"/>
  <c r="K4130" i="33"/>
  <c r="N4130" i="33" s="1"/>
  <c r="K4374" i="33"/>
  <c r="N4374" i="33" s="1"/>
  <c r="K4310" i="33"/>
  <c r="N4310" i="33" s="1"/>
  <c r="K4246" i="33"/>
  <c r="N4246" i="33" s="1"/>
  <c r="K4089" i="33"/>
  <c r="N4089" i="33" s="1"/>
  <c r="K4116" i="33"/>
  <c r="N4116" i="33" s="1"/>
  <c r="K3972" i="33"/>
  <c r="N3972" i="33" s="1"/>
  <c r="K4074" i="33"/>
  <c r="N4074" i="33" s="1"/>
  <c r="K4133" i="33"/>
  <c r="N4133" i="33" s="1"/>
  <c r="K4038" i="33"/>
  <c r="N4038" i="33" s="1"/>
  <c r="K4026" i="33"/>
  <c r="N4026" i="33" s="1"/>
  <c r="K4067" i="33"/>
  <c r="N4067" i="33" s="1"/>
  <c r="K4086" i="33"/>
  <c r="N4086" i="33" s="1"/>
  <c r="K3980" i="33"/>
  <c r="N3980" i="33" s="1"/>
  <c r="K3849" i="33"/>
  <c r="N3849" i="33" s="1"/>
  <c r="K3766" i="33"/>
  <c r="N3766" i="33" s="1"/>
  <c r="K3916" i="33"/>
  <c r="N3916" i="33" s="1"/>
  <c r="K3852" i="33"/>
  <c r="N3852" i="33" s="1"/>
  <c r="K3975" i="33"/>
  <c r="N3975" i="33" s="1"/>
  <c r="K3895" i="33"/>
  <c r="N3895" i="33" s="1"/>
  <c r="K3831" i="33"/>
  <c r="N3831" i="33" s="1"/>
  <c r="K3708" i="33"/>
  <c r="N3708" i="33" s="1"/>
  <c r="K3759" i="33"/>
  <c r="N3759" i="33" s="1"/>
  <c r="K3812" i="33"/>
  <c r="N3812" i="33" s="1"/>
  <c r="K3714" i="33"/>
  <c r="N3714" i="33" s="1"/>
  <c r="K3891" i="33"/>
  <c r="N3891" i="33" s="1"/>
  <c r="K3974" i="33"/>
  <c r="N3974" i="33" s="1"/>
  <c r="K3894" i="33"/>
  <c r="N3894" i="33" s="1"/>
  <c r="K3785" i="33"/>
  <c r="N3785" i="33" s="1"/>
  <c r="K3601" i="33"/>
  <c r="N3601" i="33" s="1"/>
  <c r="K3497" i="33"/>
  <c r="N3497" i="33" s="1"/>
  <c r="K3537" i="33"/>
  <c r="N3537" i="33" s="1"/>
  <c r="K3595" i="33"/>
  <c r="N3595" i="33" s="1"/>
  <c r="K3553" i="33"/>
  <c r="N3553" i="33" s="1"/>
  <c r="K3568" i="33"/>
  <c r="N3568" i="33" s="1"/>
  <c r="K3593" i="33"/>
  <c r="N3593" i="33" s="1"/>
  <c r="K3640" i="33"/>
  <c r="N3640" i="33" s="1"/>
  <c r="K3544" i="33"/>
  <c r="N3544" i="33" s="1"/>
  <c r="K3516" i="33"/>
  <c r="N3516" i="33" s="1"/>
  <c r="K3363" i="33"/>
  <c r="N3363" i="33" s="1"/>
  <c r="K3455" i="33"/>
  <c r="N3455" i="33" s="1"/>
  <c r="K3602" i="33"/>
  <c r="N3602" i="33" s="1"/>
  <c r="K3514" i="33"/>
  <c r="N3514" i="33" s="1"/>
  <c r="K3360" i="33"/>
  <c r="N3360" i="33" s="1"/>
  <c r="K3445" i="33"/>
  <c r="N3445" i="33" s="1"/>
  <c r="K3480" i="33"/>
  <c r="N3480" i="33" s="1"/>
  <c r="K3398" i="33"/>
  <c r="N3398" i="33" s="1"/>
  <c r="K3491" i="33"/>
  <c r="N3491" i="33" s="1"/>
  <c r="K3427" i="33"/>
  <c r="N3427" i="33" s="1"/>
  <c r="K3486" i="33"/>
  <c r="N3486" i="33" s="1"/>
  <c r="K3419" i="33"/>
  <c r="N3419" i="33" s="1"/>
  <c r="K3291" i="33"/>
  <c r="N3291" i="33" s="1"/>
  <c r="K3236" i="33"/>
  <c r="N3236" i="33" s="1"/>
  <c r="K3263" i="33"/>
  <c r="N3263" i="33" s="1"/>
  <c r="K3341" i="33"/>
  <c r="N3341" i="33" s="1"/>
  <c r="K3288" i="33"/>
  <c r="N3288" i="33" s="1"/>
  <c r="K3275" i="33"/>
  <c r="N3275" i="33" s="1"/>
  <c r="K3310" i="33"/>
  <c r="N3310" i="33" s="1"/>
  <c r="K3285" i="33"/>
  <c r="N3285" i="33" s="1"/>
  <c r="K3402" i="33"/>
  <c r="N3402" i="33" s="1"/>
  <c r="K3329" i="33"/>
  <c r="N3329" i="33" s="1"/>
  <c r="K3274" i="33"/>
  <c r="N3274" i="33" s="1"/>
  <c r="K3361" i="33"/>
  <c r="N3361" i="33" s="1"/>
  <c r="K3281" i="33"/>
  <c r="N3281" i="33" s="1"/>
  <c r="K3418" i="33"/>
  <c r="N3418" i="33" s="1"/>
  <c r="K3246" i="33"/>
  <c r="N3246" i="33" s="1"/>
  <c r="K3318" i="33"/>
  <c r="N3318" i="33" s="1"/>
  <c r="K3417" i="33"/>
  <c r="N3417" i="33" s="1"/>
  <c r="K3481" i="33"/>
  <c r="N3481" i="33" s="1"/>
  <c r="K3573" i="33"/>
  <c r="N3573" i="33" s="1"/>
  <c r="K3658" i="33"/>
  <c r="N3658" i="33" s="1"/>
  <c r="K3454" i="33"/>
  <c r="N3454" i="33" s="1"/>
  <c r="K3429" i="33"/>
  <c r="N3429" i="33" s="1"/>
  <c r="K3620" i="33"/>
  <c r="N3620" i="33" s="1"/>
  <c r="K3388" i="33"/>
  <c r="N3388" i="33" s="1"/>
  <c r="K3452" i="33"/>
  <c r="N3452" i="33" s="1"/>
  <c r="K3534" i="33"/>
  <c r="N3534" i="33" s="1"/>
  <c r="K3549" i="33"/>
  <c r="N3549" i="33" s="1"/>
  <c r="K3442" i="33"/>
  <c r="N3442" i="33" s="1"/>
  <c r="K3524" i="33"/>
  <c r="N3524" i="33" s="1"/>
  <c r="K3625" i="33"/>
  <c r="N3625" i="33" s="1"/>
  <c r="K3701" i="33"/>
  <c r="N3701" i="33" s="1"/>
  <c r="K3503" i="33"/>
  <c r="N3503" i="33" s="1"/>
  <c r="K3567" i="33"/>
  <c r="N3567" i="33" s="1"/>
  <c r="K3655" i="33"/>
  <c r="N3655" i="33" s="1"/>
  <c r="K3781" i="33"/>
  <c r="N3781" i="33" s="1"/>
  <c r="K3598" i="33"/>
  <c r="N3598" i="33" s="1"/>
  <c r="K3662" i="33"/>
  <c r="N3662" i="33" s="1"/>
  <c r="K3768" i="33"/>
  <c r="N3768" i="33" s="1"/>
  <c r="K3693" i="33"/>
  <c r="N3693" i="33" s="1"/>
  <c r="K3755" i="33"/>
  <c r="N3755" i="33" s="1"/>
  <c r="K3692" i="33"/>
  <c r="N3692" i="33" s="1"/>
  <c r="K3691" i="33"/>
  <c r="N3691" i="33" s="1"/>
  <c r="K3771" i="33"/>
  <c r="N3771" i="33" s="1"/>
  <c r="K3843" i="33"/>
  <c r="N3843" i="33" s="1"/>
  <c r="K3923" i="33"/>
  <c r="N3923" i="33" s="1"/>
  <c r="K4000" i="33"/>
  <c r="N4000" i="33" s="1"/>
  <c r="K3762" i="33"/>
  <c r="N3762" i="33" s="1"/>
  <c r="K3826" i="33"/>
  <c r="N3826" i="33" s="1"/>
  <c r="K3914" i="33"/>
  <c r="N3914" i="33" s="1"/>
  <c r="K3913" i="33"/>
  <c r="N3913" i="33" s="1"/>
  <c r="K3816" i="33"/>
  <c r="N3816" i="33" s="1"/>
  <c r="K3880" i="33"/>
  <c r="N3880" i="33" s="1"/>
  <c r="K3943" i="33"/>
  <c r="N3943" i="33" s="1"/>
  <c r="K3982" i="33"/>
  <c r="N3982" i="33" s="1"/>
  <c r="K3961" i="33"/>
  <c r="N3961" i="33" s="1"/>
  <c r="K3837" i="33"/>
  <c r="N3837" i="33" s="1"/>
  <c r="K3901" i="33"/>
  <c r="N3901" i="33" s="1"/>
  <c r="K4008" i="33"/>
  <c r="N4008" i="33" s="1"/>
  <c r="K4076" i="33"/>
  <c r="N4076" i="33" s="1"/>
  <c r="K4172" i="33"/>
  <c r="N4172" i="33" s="1"/>
  <c r="K4135" i="33"/>
  <c r="N4135" i="33" s="1"/>
  <c r="K3993" i="33"/>
  <c r="N3993" i="33" s="1"/>
  <c r="K4057" i="33"/>
  <c r="N4057" i="33" s="1"/>
  <c r="K4144" i="33"/>
  <c r="N4144" i="33" s="1"/>
  <c r="K4072" i="33"/>
  <c r="N4072" i="33" s="1"/>
  <c r="K4143" i="33"/>
  <c r="N4143" i="33" s="1"/>
  <c r="K4087" i="33"/>
  <c r="N4087" i="33" s="1"/>
  <c r="K4157" i="33"/>
  <c r="N4157" i="33" s="1"/>
  <c r="K4200" i="33"/>
  <c r="N4200" i="33" s="1"/>
  <c r="K4264" i="33"/>
  <c r="N4264" i="33" s="1"/>
  <c r="K4328" i="33"/>
  <c r="N4328" i="33" s="1"/>
  <c r="K4392" i="33"/>
  <c r="N4392" i="33" s="1"/>
  <c r="K4213" i="33"/>
  <c r="N4213" i="33" s="1"/>
  <c r="K4277" i="33"/>
  <c r="N4277" i="33" s="1"/>
  <c r="K4341" i="33"/>
  <c r="N4341" i="33" s="1"/>
  <c r="K4236" i="33"/>
  <c r="N4236" i="33" s="1"/>
  <c r="K4300" i="33"/>
  <c r="N4300" i="33" s="1"/>
  <c r="K4364" i="33"/>
  <c r="N4364" i="33" s="1"/>
  <c r="K4153" i="33"/>
  <c r="N4153" i="33" s="1"/>
  <c r="K4217" i="33"/>
  <c r="N4217" i="33" s="1"/>
  <c r="K4281" i="33"/>
  <c r="N4281" i="33" s="1"/>
  <c r="K4345" i="33"/>
  <c r="N4345" i="33" s="1"/>
  <c r="K4409" i="33"/>
  <c r="N4409" i="33" s="1"/>
  <c r="K3234" i="33"/>
  <c r="N3234" i="33" s="1"/>
  <c r="K3697" i="33"/>
  <c r="N3697" i="33" s="1"/>
  <c r="D14" i="30"/>
  <c r="B19" i="30"/>
  <c r="D19" i="30" s="1"/>
  <c r="K4420" i="33"/>
  <c r="N4420" i="33" s="1"/>
  <c r="K4370" i="33"/>
  <c r="N4370" i="33" s="1"/>
  <c r="K4307" i="33"/>
  <c r="N4307" i="33" s="1"/>
  <c r="K4011" i="33"/>
  <c r="N4011" i="33" s="1"/>
  <c r="K4412" i="33"/>
  <c r="N4412" i="33" s="1"/>
  <c r="K4327" i="33"/>
  <c r="N4327" i="33" s="1"/>
  <c r="K4166" i="33"/>
  <c r="N4166" i="33" s="1"/>
  <c r="K4146" i="33"/>
  <c r="N4146" i="33" s="1"/>
  <c r="K4375" i="33"/>
  <c r="N4375" i="33" s="1"/>
  <c r="K4311" i="33"/>
  <c r="N4311" i="33" s="1"/>
  <c r="K4247" i="33"/>
  <c r="N4247" i="33" s="1"/>
  <c r="K4167" i="33"/>
  <c r="N4167" i="33" s="1"/>
  <c r="K4402" i="33"/>
  <c r="N4402" i="33" s="1"/>
  <c r="K4338" i="33"/>
  <c r="N4338" i="33" s="1"/>
  <c r="K4274" i="33"/>
  <c r="N4274" i="33" s="1"/>
  <c r="K4198" i="33"/>
  <c r="N4198" i="33" s="1"/>
  <c r="K4405" i="33"/>
  <c r="N4405" i="33" s="1"/>
  <c r="K4147" i="33"/>
  <c r="N4147" i="33" s="1"/>
  <c r="K4403" i="33"/>
  <c r="N4403" i="33" s="1"/>
  <c r="K4339" i="33"/>
  <c r="N4339" i="33" s="1"/>
  <c r="K4275" i="33"/>
  <c r="N4275" i="33" s="1"/>
  <c r="K4199" i="33"/>
  <c r="N4199" i="33" s="1"/>
  <c r="K4114" i="33"/>
  <c r="N4114" i="33" s="1"/>
  <c r="K4366" i="33"/>
  <c r="N4366" i="33" s="1"/>
  <c r="K4302" i="33"/>
  <c r="N4302" i="33" s="1"/>
  <c r="K4238" i="33"/>
  <c r="N4238" i="33" s="1"/>
  <c r="K4043" i="33"/>
  <c r="N4043" i="33" s="1"/>
  <c r="K4108" i="33"/>
  <c r="N4108" i="33" s="1"/>
  <c r="K3947" i="33"/>
  <c r="N3947" i="33" s="1"/>
  <c r="K4066" i="33"/>
  <c r="N4066" i="33" s="1"/>
  <c r="K4125" i="33"/>
  <c r="N4125" i="33" s="1"/>
  <c r="K4035" i="33"/>
  <c r="N4035" i="33" s="1"/>
  <c r="K4010" i="33"/>
  <c r="N4010" i="33" s="1"/>
  <c r="K4059" i="33"/>
  <c r="N4059" i="33" s="1"/>
  <c r="K4078" i="33"/>
  <c r="N4078" i="33" s="1"/>
  <c r="K3971" i="33"/>
  <c r="N3971" i="33" s="1"/>
  <c r="K3841" i="33"/>
  <c r="N3841" i="33" s="1"/>
  <c r="K3748" i="33"/>
  <c r="N3748" i="33" s="1"/>
  <c r="K3908" i="33"/>
  <c r="N3908" i="33" s="1"/>
  <c r="K3844" i="33"/>
  <c r="N3844" i="33" s="1"/>
  <c r="K3967" i="33"/>
  <c r="N3967" i="33" s="1"/>
  <c r="K3887" i="33"/>
  <c r="N3887" i="33" s="1"/>
  <c r="K3823" i="33"/>
  <c r="N3823" i="33" s="1"/>
  <c r="K3970" i="33"/>
  <c r="N3970" i="33" s="1"/>
  <c r="K3727" i="33"/>
  <c r="N3727" i="33" s="1"/>
  <c r="K3809" i="33"/>
  <c r="N3809" i="33" s="1"/>
  <c r="K3984" i="33"/>
  <c r="N3984" i="33" s="1"/>
  <c r="K3807" i="33"/>
  <c r="N3807" i="33" s="1"/>
  <c r="K3950" i="33"/>
  <c r="N3950" i="33" s="1"/>
  <c r="K3886" i="33"/>
  <c r="N3886" i="33" s="1"/>
  <c r="K3777" i="33"/>
  <c r="N3777" i="33" s="1"/>
  <c r="K3569" i="33"/>
  <c r="N3569" i="33" s="1"/>
  <c r="K3695" i="33"/>
  <c r="N3695" i="33" s="1"/>
  <c r="K3529" i="33"/>
  <c r="N3529" i="33" s="1"/>
  <c r="K3592" i="33"/>
  <c r="N3592" i="33" s="1"/>
  <c r="K3688" i="33"/>
  <c r="N3688" i="33" s="1"/>
  <c r="K3521" i="33"/>
  <c r="N3521" i="33" s="1"/>
  <c r="K3561" i="33"/>
  <c r="N3561" i="33" s="1"/>
  <c r="K3627" i="33"/>
  <c r="N3627" i="33" s="1"/>
  <c r="K3539" i="33"/>
  <c r="N3539" i="33" s="1"/>
  <c r="K3500" i="33"/>
  <c r="N3500" i="33" s="1"/>
  <c r="K3352" i="33"/>
  <c r="N3352" i="33" s="1"/>
  <c r="K3447" i="33"/>
  <c r="N3447" i="33" s="1"/>
  <c r="K3586" i="33"/>
  <c r="N3586" i="33" s="1"/>
  <c r="K3506" i="33"/>
  <c r="N3506" i="33" s="1"/>
  <c r="K3339" i="33"/>
  <c r="N3339" i="33" s="1"/>
  <c r="K3415" i="33"/>
  <c r="N3415" i="33" s="1"/>
  <c r="K3472" i="33"/>
  <c r="N3472" i="33" s="1"/>
  <c r="K3395" i="33"/>
  <c r="N3395" i="33" s="1"/>
  <c r="K3483" i="33"/>
  <c r="N3483" i="33" s="1"/>
  <c r="K3407" i="33"/>
  <c r="N3407" i="33" s="1"/>
  <c r="K3478" i="33"/>
  <c r="N3478" i="33" s="1"/>
  <c r="K3416" i="33"/>
  <c r="N3416" i="33" s="1"/>
  <c r="K3289" i="33"/>
  <c r="N3289" i="33" s="1"/>
  <c r="K3335" i="33"/>
  <c r="N3335" i="33" s="1"/>
  <c r="K3255" i="33"/>
  <c r="N3255" i="33" s="1"/>
  <c r="K3325" i="33"/>
  <c r="N3325" i="33" s="1"/>
  <c r="K3280" i="33"/>
  <c r="N3280" i="33" s="1"/>
  <c r="K3267" i="33"/>
  <c r="N3267" i="33" s="1"/>
  <c r="K3294" i="33"/>
  <c r="N3294" i="33" s="1"/>
  <c r="K3292" i="33"/>
  <c r="N3292" i="33" s="1"/>
  <c r="K3268" i="33"/>
  <c r="N3268" i="33" s="1"/>
  <c r="K3378" i="33"/>
  <c r="N3378" i="33" s="1"/>
  <c r="K3282" i="33"/>
  <c r="N3282" i="33" s="1"/>
  <c r="K3365" i="33"/>
  <c r="N3365" i="33" s="1"/>
  <c r="K3301" i="33"/>
  <c r="N3301" i="33" s="1"/>
  <c r="K3346" i="33"/>
  <c r="N3346" i="33" s="1"/>
  <c r="K3254" i="33"/>
  <c r="N3254" i="33" s="1"/>
  <c r="K3349" i="33"/>
  <c r="N3349" i="33" s="1"/>
  <c r="K3425" i="33"/>
  <c r="N3425" i="33" s="1"/>
  <c r="K3489" i="33"/>
  <c r="N3489" i="33" s="1"/>
  <c r="K3580" i="33"/>
  <c r="N3580" i="33" s="1"/>
  <c r="K3495" i="33"/>
  <c r="N3495" i="33" s="1"/>
  <c r="K3373" i="33"/>
  <c r="N3373" i="33" s="1"/>
  <c r="K3437" i="33"/>
  <c r="N3437" i="33" s="1"/>
  <c r="K3626" i="33"/>
  <c r="N3626" i="33" s="1"/>
  <c r="K3396" i="33"/>
  <c r="N3396" i="33" s="1"/>
  <c r="K3460" i="33"/>
  <c r="N3460" i="33" s="1"/>
  <c r="K3542" i="33"/>
  <c r="N3542" i="33" s="1"/>
  <c r="K3556" i="33"/>
  <c r="N3556" i="33" s="1"/>
  <c r="K3450" i="33"/>
  <c r="N3450" i="33" s="1"/>
  <c r="K3682" i="33"/>
  <c r="N3682" i="33" s="1"/>
  <c r="K3633" i="33"/>
  <c r="N3633" i="33" s="1"/>
  <c r="K3707" i="33"/>
  <c r="N3707" i="33" s="1"/>
  <c r="K3511" i="33"/>
  <c r="N3511" i="33" s="1"/>
  <c r="K3575" i="33"/>
  <c r="N3575" i="33" s="1"/>
  <c r="K3663" i="33"/>
  <c r="N3663" i="33" s="1"/>
  <c r="K3795" i="33"/>
  <c r="N3795" i="33" s="1"/>
  <c r="K3606" i="33"/>
  <c r="N3606" i="33" s="1"/>
  <c r="K3670" i="33"/>
  <c r="N3670" i="33" s="1"/>
  <c r="K3776" i="33"/>
  <c r="N3776" i="33" s="1"/>
  <c r="K3699" i="33"/>
  <c r="N3699" i="33" s="1"/>
  <c r="K3803" i="33"/>
  <c r="N3803" i="33" s="1"/>
  <c r="K3703" i="33"/>
  <c r="N3703" i="33" s="1"/>
  <c r="K3702" i="33"/>
  <c r="N3702" i="33" s="1"/>
  <c r="K3779" i="33"/>
  <c r="N3779" i="33" s="1"/>
  <c r="K3851" i="33"/>
  <c r="N3851" i="33" s="1"/>
  <c r="K3931" i="33"/>
  <c r="N3931" i="33" s="1"/>
  <c r="K4007" i="33"/>
  <c r="N4007" i="33" s="1"/>
  <c r="K3770" i="33"/>
  <c r="N3770" i="33" s="1"/>
  <c r="K3834" i="33"/>
  <c r="N3834" i="33" s="1"/>
  <c r="K3922" i="33"/>
  <c r="N3922" i="33" s="1"/>
  <c r="K3921" i="33"/>
  <c r="N3921" i="33" s="1"/>
  <c r="K3824" i="33"/>
  <c r="N3824" i="33" s="1"/>
  <c r="K3888" i="33"/>
  <c r="N3888" i="33" s="1"/>
  <c r="K3949" i="33"/>
  <c r="N3949" i="33" s="1"/>
  <c r="K3991" i="33"/>
  <c r="N3991" i="33" s="1"/>
  <c r="K3978" i="33"/>
  <c r="N3978" i="33" s="1"/>
  <c r="K3845" i="33"/>
  <c r="N3845" i="33" s="1"/>
  <c r="K3909" i="33"/>
  <c r="N3909" i="33" s="1"/>
  <c r="K4015" i="33"/>
  <c r="N4015" i="33" s="1"/>
  <c r="K4084" i="33"/>
  <c r="N4084" i="33" s="1"/>
  <c r="K4188" i="33"/>
  <c r="N4188" i="33" s="1"/>
  <c r="K4148" i="33"/>
  <c r="N4148" i="33" s="1"/>
  <c r="K4001" i="33"/>
  <c r="N4001" i="33" s="1"/>
  <c r="K4065" i="33"/>
  <c r="N4065" i="33" s="1"/>
  <c r="K4016" i="33"/>
  <c r="N4016" i="33" s="1"/>
  <c r="K4080" i="33"/>
  <c r="N4080" i="33" s="1"/>
  <c r="K4164" i="33"/>
  <c r="N4164" i="33" s="1"/>
  <c r="K4094" i="33"/>
  <c r="N4094" i="33" s="1"/>
  <c r="K4173" i="33"/>
  <c r="N4173" i="33" s="1"/>
  <c r="K4208" i="33"/>
  <c r="N4208" i="33" s="1"/>
  <c r="K4272" i="33"/>
  <c r="N4272" i="33" s="1"/>
  <c r="K4336" i="33"/>
  <c r="N4336" i="33" s="1"/>
  <c r="K4400" i="33"/>
  <c r="N4400" i="33" s="1"/>
  <c r="K4221" i="33"/>
  <c r="N4221" i="33" s="1"/>
  <c r="K4285" i="33"/>
  <c r="N4285" i="33" s="1"/>
  <c r="K4349" i="33"/>
  <c r="N4349" i="33" s="1"/>
  <c r="K4244" i="33"/>
  <c r="N4244" i="33" s="1"/>
  <c r="K4308" i="33"/>
  <c r="N4308" i="33" s="1"/>
  <c r="K4372" i="33"/>
  <c r="N4372" i="33" s="1"/>
  <c r="K4161" i="33"/>
  <c r="N4161" i="33" s="1"/>
  <c r="K4225" i="33"/>
  <c r="N4225" i="33" s="1"/>
  <c r="K4289" i="33"/>
  <c r="N4289" i="33" s="1"/>
  <c r="K4353" i="33"/>
  <c r="N4353" i="33" s="1"/>
  <c r="K4417" i="33"/>
  <c r="N4417" i="33" s="1"/>
  <c r="B11" i="14"/>
  <c r="K3245" i="33"/>
  <c r="N3245" i="33" s="1"/>
  <c r="K3270" i="33"/>
  <c r="N3270" i="33" s="1"/>
  <c r="K3389" i="33"/>
  <c r="N3389" i="33" s="1"/>
  <c r="K3581" i="33"/>
  <c r="N3581" i="33" s="1"/>
  <c r="K3679" i="33"/>
  <c r="N3679" i="33" s="1"/>
  <c r="K3652" i="33"/>
  <c r="N3652" i="33" s="1"/>
  <c r="K3786" i="33"/>
  <c r="N3786" i="33" s="1"/>
  <c r="K4047" i="33"/>
  <c r="N4047" i="33" s="1"/>
  <c r="K4136" i="33"/>
  <c r="N4136" i="33" s="1"/>
  <c r="K4095" i="33"/>
  <c r="N4095" i="33" s="1"/>
  <c r="K4352" i="33"/>
  <c r="N4352" i="33" s="1"/>
  <c r="K4260" i="33"/>
  <c r="N4260" i="33" s="1"/>
  <c r="K4369" i="33"/>
  <c r="N4369" i="33" s="1"/>
  <c r="K4407" i="33"/>
  <c r="N4407" i="33" s="1"/>
  <c r="K4306" i="33"/>
  <c r="N4306" i="33" s="1"/>
  <c r="K4371" i="33"/>
  <c r="N4371" i="33" s="1"/>
  <c r="K4202" i="33"/>
  <c r="N4202" i="33" s="1"/>
  <c r="K4399" i="33"/>
  <c r="N4399" i="33" s="1"/>
  <c r="K4391" i="33"/>
  <c r="N4391" i="33" s="1"/>
  <c r="K4131" i="33"/>
  <c r="N4131" i="33" s="1"/>
  <c r="K4099" i="33"/>
  <c r="N4099" i="33" s="1"/>
  <c r="K4367" i="33"/>
  <c r="N4367" i="33" s="1"/>
  <c r="K4303" i="33"/>
  <c r="N4303" i="33" s="1"/>
  <c r="K4239" i="33"/>
  <c r="N4239" i="33" s="1"/>
  <c r="K4163" i="33"/>
  <c r="N4163" i="33" s="1"/>
  <c r="K4394" i="33"/>
  <c r="N4394" i="33" s="1"/>
  <c r="K4330" i="33"/>
  <c r="N4330" i="33" s="1"/>
  <c r="K4266" i="33"/>
  <c r="N4266" i="33" s="1"/>
  <c r="K4186" i="33"/>
  <c r="N4186" i="33" s="1"/>
  <c r="K4397" i="33"/>
  <c r="N4397" i="33" s="1"/>
  <c r="K4123" i="33"/>
  <c r="N4123" i="33" s="1"/>
  <c r="K4395" i="33"/>
  <c r="N4395" i="33" s="1"/>
  <c r="K4331" i="33"/>
  <c r="N4331" i="33" s="1"/>
  <c r="K4267" i="33"/>
  <c r="N4267" i="33" s="1"/>
  <c r="K4187" i="33"/>
  <c r="N4187" i="33" s="1"/>
  <c r="K4422" i="33"/>
  <c r="N4422" i="33" s="1"/>
  <c r="K4358" i="33"/>
  <c r="N4358" i="33" s="1"/>
  <c r="K4294" i="33"/>
  <c r="N4294" i="33" s="1"/>
  <c r="K4230" i="33"/>
  <c r="N4230" i="33" s="1"/>
  <c r="K4030" i="33"/>
  <c r="N4030" i="33" s="1"/>
  <c r="K4100" i="33"/>
  <c r="N4100" i="33" s="1"/>
  <c r="K4111" i="33"/>
  <c r="N4111" i="33" s="1"/>
  <c r="K4058" i="33"/>
  <c r="N4058" i="33" s="1"/>
  <c r="K4093" i="33"/>
  <c r="N4093" i="33" s="1"/>
  <c r="K4022" i="33"/>
  <c r="N4022" i="33" s="1"/>
  <c r="K3988" i="33"/>
  <c r="N3988" i="33" s="1"/>
  <c r="K4051" i="33"/>
  <c r="N4051" i="33" s="1"/>
  <c r="K4070" i="33"/>
  <c r="N4070" i="33" s="1"/>
  <c r="K3937" i="33"/>
  <c r="N3937" i="33" s="1"/>
  <c r="K3833" i="33"/>
  <c r="N3833" i="33" s="1"/>
  <c r="K3716" i="33"/>
  <c r="N3716" i="33" s="1"/>
  <c r="K3900" i="33"/>
  <c r="N3900" i="33" s="1"/>
  <c r="K3836" i="33"/>
  <c r="N3836" i="33" s="1"/>
  <c r="K3959" i="33"/>
  <c r="N3959" i="33" s="1"/>
  <c r="K3879" i="33"/>
  <c r="N3879" i="33" s="1"/>
  <c r="K3820" i="33"/>
  <c r="N3820" i="33" s="1"/>
  <c r="K3938" i="33"/>
  <c r="N3938" i="33" s="1"/>
  <c r="K4029" i="33"/>
  <c r="N4029" i="33" s="1"/>
  <c r="K3791" i="33"/>
  <c r="N3791" i="33" s="1"/>
  <c r="K3960" i="33"/>
  <c r="N3960" i="33" s="1"/>
  <c r="K3804" i="33"/>
  <c r="N3804" i="33" s="1"/>
  <c r="K3942" i="33"/>
  <c r="N3942" i="33" s="1"/>
  <c r="K3862" i="33"/>
  <c r="N3862" i="33" s="1"/>
  <c r="K3769" i="33"/>
  <c r="N3769" i="33" s="1"/>
  <c r="K3664" i="33"/>
  <c r="N3664" i="33" s="1"/>
  <c r="K3653" i="33"/>
  <c r="N3653" i="33" s="1"/>
  <c r="K3659" i="33"/>
  <c r="N3659" i="33" s="1"/>
  <c r="K3563" i="33"/>
  <c r="N3563" i="33" s="1"/>
  <c r="K3680" i="33"/>
  <c r="N3680" i="33" s="1"/>
  <c r="K3505" i="33"/>
  <c r="N3505" i="33" s="1"/>
  <c r="K3742" i="33"/>
  <c r="N3742" i="33" s="1"/>
  <c r="K3624" i="33"/>
  <c r="N3624" i="33" s="1"/>
  <c r="K3536" i="33"/>
  <c r="N3536" i="33" s="1"/>
  <c r="K3414" i="33"/>
  <c r="N3414" i="33" s="1"/>
  <c r="K3331" i="33"/>
  <c r="N3331" i="33" s="1"/>
  <c r="K3439" i="33"/>
  <c r="N3439" i="33" s="1"/>
  <c r="K3578" i="33"/>
  <c r="N3578" i="33" s="1"/>
  <c r="K3406" i="33"/>
  <c r="N3406" i="33" s="1"/>
  <c r="K3307" i="33"/>
  <c r="N3307" i="33" s="1"/>
  <c r="K3383" i="33"/>
  <c r="N3383" i="33" s="1"/>
  <c r="K3464" i="33"/>
  <c r="N3464" i="33" s="1"/>
  <c r="K3392" i="33"/>
  <c r="N3392" i="33" s="1"/>
  <c r="K3475" i="33"/>
  <c r="N3475" i="33" s="1"/>
  <c r="K3375" i="33"/>
  <c r="N3375" i="33" s="1"/>
  <c r="K3470" i="33"/>
  <c r="N3470" i="33" s="1"/>
  <c r="K3390" i="33"/>
  <c r="N3390" i="33" s="1"/>
  <c r="K3332" i="33"/>
  <c r="N3332" i="33" s="1"/>
  <c r="K3319" i="33"/>
  <c r="N3319" i="33" s="1"/>
  <c r="K3247" i="33"/>
  <c r="N3247" i="33" s="1"/>
  <c r="K3272" i="33"/>
  <c r="N3272" i="33" s="1"/>
  <c r="K3259" i="33"/>
  <c r="N3259" i="33" s="1"/>
  <c r="K3237" i="33"/>
  <c r="N3237" i="33" s="1"/>
  <c r="K3305" i="33"/>
  <c r="N3305" i="33" s="1"/>
  <c r="K3276" i="33"/>
  <c r="N3276" i="33" s="1"/>
  <c r="K3410" i="33"/>
  <c r="N3410" i="33" s="1"/>
  <c r="K3290" i="33"/>
  <c r="N3290" i="33" s="1"/>
  <c r="K3233" i="33"/>
  <c r="N3233" i="33" s="1"/>
  <c r="K3308" i="33"/>
  <c r="N3308" i="33" s="1"/>
  <c r="K3353" i="33"/>
  <c r="N3353" i="33" s="1"/>
  <c r="K3262" i="33"/>
  <c r="N3262" i="33" s="1"/>
  <c r="K3370" i="33"/>
  <c r="N3370" i="33" s="1"/>
  <c r="K3433" i="33"/>
  <c r="N3433" i="33" s="1"/>
  <c r="K3507" i="33"/>
  <c r="N3507" i="33" s="1"/>
  <c r="K3594" i="33"/>
  <c r="N3594" i="33" s="1"/>
  <c r="K3517" i="33"/>
  <c r="N3517" i="33" s="1"/>
  <c r="K3381" i="33"/>
  <c r="N3381" i="33" s="1"/>
  <c r="K3477" i="33"/>
  <c r="N3477" i="33" s="1"/>
  <c r="K3636" i="33"/>
  <c r="N3636" i="33" s="1"/>
  <c r="K3404" i="33"/>
  <c r="N3404" i="33" s="1"/>
  <c r="K3468" i="33"/>
  <c r="N3468" i="33" s="1"/>
  <c r="K3498" i="33"/>
  <c r="N3498" i="33" s="1"/>
  <c r="K3570" i="33"/>
  <c r="N3570" i="33" s="1"/>
  <c r="K3458" i="33"/>
  <c r="N3458" i="33" s="1"/>
  <c r="K3690" i="33"/>
  <c r="N3690" i="33" s="1"/>
  <c r="K3657" i="33"/>
  <c r="N3657" i="33" s="1"/>
  <c r="K3725" i="33"/>
  <c r="N3725" i="33" s="1"/>
  <c r="K3519" i="33"/>
  <c r="N3519" i="33" s="1"/>
  <c r="K3583" i="33"/>
  <c r="N3583" i="33" s="1"/>
  <c r="K3671" i="33"/>
  <c r="N3671" i="33" s="1"/>
  <c r="K3550" i="33"/>
  <c r="N3550" i="33" s="1"/>
  <c r="K3614" i="33"/>
  <c r="N3614" i="33" s="1"/>
  <c r="K3678" i="33"/>
  <c r="N3678" i="33" s="1"/>
  <c r="K3784" i="33"/>
  <c r="N3784" i="33" s="1"/>
  <c r="K3704" i="33"/>
  <c r="N3704" i="33" s="1"/>
  <c r="K3644" i="33"/>
  <c r="N3644" i="33" s="1"/>
  <c r="K3713" i="33"/>
  <c r="N3713" i="33" s="1"/>
  <c r="K3717" i="33"/>
  <c r="N3717" i="33" s="1"/>
  <c r="K3787" i="33"/>
  <c r="N3787" i="33" s="1"/>
  <c r="K3859" i="33"/>
  <c r="N3859" i="33" s="1"/>
  <c r="K3939" i="33"/>
  <c r="N3939" i="33" s="1"/>
  <c r="K3698" i="33"/>
  <c r="N3698" i="33" s="1"/>
  <c r="K3778" i="33"/>
  <c r="N3778" i="33" s="1"/>
  <c r="K3842" i="33"/>
  <c r="N3842" i="33" s="1"/>
  <c r="K3945" i="33"/>
  <c r="N3945" i="33" s="1"/>
  <c r="K3992" i="33"/>
  <c r="N3992" i="33" s="1"/>
  <c r="K3832" i="33"/>
  <c r="N3832" i="33" s="1"/>
  <c r="K3896" i="33"/>
  <c r="N3896" i="33" s="1"/>
  <c r="K3956" i="33"/>
  <c r="N3956" i="33" s="1"/>
  <c r="K4005" i="33"/>
  <c r="N4005" i="33" s="1"/>
  <c r="K3789" i="33"/>
  <c r="N3789" i="33" s="1"/>
  <c r="K3853" i="33"/>
  <c r="N3853" i="33" s="1"/>
  <c r="K3917" i="33"/>
  <c r="N3917" i="33" s="1"/>
  <c r="K4021" i="33"/>
  <c r="N4021" i="33" s="1"/>
  <c r="K4092" i="33"/>
  <c r="N4092" i="33" s="1"/>
  <c r="K4120" i="33"/>
  <c r="N4120" i="33" s="1"/>
  <c r="K4152" i="33"/>
  <c r="N4152" i="33" s="1"/>
  <c r="K4009" i="33"/>
  <c r="N4009" i="33" s="1"/>
  <c r="K4073" i="33"/>
  <c r="N4073" i="33" s="1"/>
  <c r="K4024" i="33"/>
  <c r="N4024" i="33" s="1"/>
  <c r="K4088" i="33"/>
  <c r="N4088" i="33" s="1"/>
  <c r="K4180" i="33"/>
  <c r="N4180" i="33" s="1"/>
  <c r="K4112" i="33"/>
  <c r="N4112" i="33" s="1"/>
  <c r="K4212" i="33"/>
  <c r="N4212" i="33" s="1"/>
  <c r="K4216" i="33"/>
  <c r="N4216" i="33" s="1"/>
  <c r="K4280" i="33"/>
  <c r="N4280" i="33" s="1"/>
  <c r="K4344" i="33"/>
  <c r="N4344" i="33" s="1"/>
  <c r="K4408" i="33"/>
  <c r="N4408" i="33" s="1"/>
  <c r="K4229" i="33"/>
  <c r="N4229" i="33" s="1"/>
  <c r="K4293" i="33"/>
  <c r="N4293" i="33" s="1"/>
  <c r="K4357" i="33"/>
  <c r="N4357" i="33" s="1"/>
  <c r="K4252" i="33"/>
  <c r="N4252" i="33" s="1"/>
  <c r="K4316" i="33"/>
  <c r="N4316" i="33" s="1"/>
  <c r="K4380" i="33"/>
  <c r="N4380" i="33" s="1"/>
  <c r="K4169" i="33"/>
  <c r="N4169" i="33" s="1"/>
  <c r="K4233" i="33"/>
  <c r="N4233" i="33" s="1"/>
  <c r="K4297" i="33"/>
  <c r="N4297" i="33" s="1"/>
  <c r="K4361" i="33"/>
  <c r="N4361" i="33" s="1"/>
  <c r="A5" i="33" l="1"/>
  <c r="K4" i="33"/>
  <c r="N4" i="33" s="1"/>
  <c r="K5" i="33" l="1"/>
  <c r="N5" i="33" s="1"/>
  <c r="A6" i="33"/>
  <c r="K6" i="33" l="1"/>
  <c r="N6" i="33" s="1"/>
  <c r="A7" i="33"/>
  <c r="K7" i="33" l="1"/>
  <c r="N7" i="33" s="1"/>
  <c r="A8" i="33"/>
  <c r="A9" i="33" l="1"/>
  <c r="K8" i="33"/>
  <c r="N8" i="33" s="1"/>
  <c r="A10" i="33" l="1"/>
  <c r="K9" i="33"/>
  <c r="N9" i="33" s="1"/>
  <c r="A11" i="33" l="1"/>
  <c r="K10" i="33"/>
  <c r="N10" i="33" s="1"/>
  <c r="A12" i="33" l="1"/>
  <c r="K11" i="33"/>
  <c r="N11" i="33" s="1"/>
  <c r="K12" i="33" l="1"/>
  <c r="N12" i="33" s="1"/>
  <c r="A13" i="33"/>
  <c r="K13" i="33" l="1"/>
  <c r="N13" i="33" s="1"/>
  <c r="A14" i="33"/>
  <c r="A15" i="33" l="1"/>
  <c r="K14" i="33"/>
  <c r="N14" i="33" s="1"/>
  <c r="K15" i="33" l="1"/>
  <c r="N15" i="33" s="1"/>
  <c r="A16" i="33"/>
  <c r="A17" i="33" l="1"/>
  <c r="K16" i="33"/>
  <c r="N16" i="33" s="1"/>
  <c r="A18" i="33" l="1"/>
  <c r="K17" i="33"/>
  <c r="N17" i="33" s="1"/>
  <c r="K18" i="33" l="1"/>
  <c r="N18" i="33" s="1"/>
  <c r="A19" i="33"/>
  <c r="K19" i="33" l="1"/>
  <c r="N19" i="33" s="1"/>
  <c r="A20" i="33"/>
  <c r="A21" i="33" l="1"/>
  <c r="K20" i="33"/>
  <c r="N20" i="33" s="1"/>
  <c r="K21" i="33" l="1"/>
  <c r="N21" i="33" s="1"/>
  <c r="A22" i="33"/>
  <c r="K22" i="33" l="1"/>
  <c r="N22" i="33" s="1"/>
  <c r="A23" i="33"/>
  <c r="A24" i="33" l="1"/>
  <c r="K23" i="33"/>
  <c r="N23" i="33" s="1"/>
  <c r="K24" i="33" l="1"/>
  <c r="N24" i="33" s="1"/>
  <c r="A25" i="33"/>
  <c r="K25" i="33" l="1"/>
  <c r="N25" i="33" s="1"/>
  <c r="A26" i="33"/>
  <c r="K26" i="33" l="1"/>
  <c r="N26" i="33" s="1"/>
  <c r="A27" i="33"/>
  <c r="A28" i="33" l="1"/>
  <c r="K27" i="33"/>
  <c r="N27" i="33" s="1"/>
  <c r="K28" i="33" l="1"/>
  <c r="N28" i="33" s="1"/>
  <c r="A29" i="33"/>
  <c r="K29" i="33" l="1"/>
  <c r="N29" i="33" s="1"/>
  <c r="A30" i="33"/>
  <c r="A31" i="33" l="1"/>
  <c r="K30" i="33"/>
  <c r="N30" i="33" s="1"/>
  <c r="A32" i="33" l="1"/>
  <c r="K31" i="33"/>
  <c r="N31" i="33" s="1"/>
  <c r="K32" i="33" l="1"/>
  <c r="N32" i="33" s="1"/>
  <c r="A33" i="33"/>
  <c r="K33" i="33" l="1"/>
  <c r="N33" i="33" s="1"/>
  <c r="A34" i="33"/>
  <c r="K34" i="33" l="1"/>
  <c r="N34" i="33" s="1"/>
  <c r="A35" i="33"/>
  <c r="A36" i="33" l="1"/>
  <c r="K35" i="33"/>
  <c r="N35" i="33" s="1"/>
  <c r="K36" i="33" l="1"/>
  <c r="N36" i="33" s="1"/>
  <c r="A37" i="33"/>
  <c r="K37" i="33" l="1"/>
  <c r="N37" i="33" s="1"/>
  <c r="A38" i="33"/>
  <c r="A39" i="33" l="1"/>
  <c r="K38" i="33"/>
  <c r="N38" i="33" s="1"/>
  <c r="A40" i="33" l="1"/>
  <c r="K39" i="33"/>
  <c r="N39" i="33" s="1"/>
  <c r="K40" i="33" l="1"/>
  <c r="N40" i="33" s="1"/>
  <c r="A41" i="33"/>
  <c r="K41" i="33" l="1"/>
  <c r="N41" i="33" s="1"/>
  <c r="A42" i="33"/>
  <c r="K42" i="33" l="1"/>
  <c r="N42" i="33" s="1"/>
  <c r="A43" i="33"/>
  <c r="A44" i="33" l="1"/>
  <c r="K43" i="33"/>
  <c r="N43" i="33" s="1"/>
  <c r="K44" i="33" l="1"/>
  <c r="N44" i="33" s="1"/>
  <c r="A45" i="33"/>
  <c r="K45" i="33" l="1"/>
  <c r="N45" i="33" s="1"/>
  <c r="A46" i="33"/>
  <c r="A47" i="33" l="1"/>
  <c r="K46" i="33"/>
  <c r="N46" i="33" s="1"/>
  <c r="A48" i="33" l="1"/>
  <c r="K47" i="33"/>
  <c r="N47" i="33" s="1"/>
  <c r="K48" i="33" l="1"/>
  <c r="N48" i="33" s="1"/>
  <c r="A49" i="33"/>
  <c r="K49" i="33" l="1"/>
  <c r="N49" i="33" s="1"/>
  <c r="A50" i="33"/>
  <c r="K50" i="33" l="1"/>
  <c r="N50" i="33" s="1"/>
  <c r="A51" i="33"/>
  <c r="A52" i="33" l="1"/>
  <c r="K51" i="33"/>
  <c r="N51" i="33" s="1"/>
  <c r="K52" i="33" l="1"/>
  <c r="N52" i="33" s="1"/>
  <c r="A53" i="33"/>
  <c r="K53" i="33" l="1"/>
  <c r="N53" i="33" s="1"/>
  <c r="A54" i="33"/>
  <c r="A55" i="33" l="1"/>
  <c r="K54" i="33"/>
  <c r="N54" i="33" s="1"/>
  <c r="A56" i="33" l="1"/>
  <c r="K55" i="33"/>
  <c r="N55" i="33" s="1"/>
  <c r="K56" i="33" l="1"/>
  <c r="N56" i="33" s="1"/>
  <c r="A57" i="33"/>
  <c r="K57" i="33" l="1"/>
  <c r="N57" i="33" s="1"/>
  <c r="A58" i="33"/>
  <c r="K58" i="33" l="1"/>
  <c r="N58" i="33" s="1"/>
  <c r="A59" i="33"/>
  <c r="A60" i="33" l="1"/>
  <c r="K59" i="33"/>
  <c r="N59" i="33" s="1"/>
  <c r="K60" i="33" l="1"/>
  <c r="N60" i="33" s="1"/>
  <c r="A61" i="33"/>
  <c r="K61" i="33" l="1"/>
  <c r="N61" i="33" s="1"/>
  <c r="A62" i="33"/>
  <c r="A63" i="33" l="1"/>
  <c r="K62" i="33"/>
  <c r="N62" i="33" s="1"/>
  <c r="A64" i="33" l="1"/>
  <c r="K63" i="33"/>
  <c r="N63" i="33" s="1"/>
  <c r="K64" i="33" l="1"/>
  <c r="N64" i="33" s="1"/>
  <c r="A65" i="33"/>
  <c r="K65" i="33" l="1"/>
  <c r="N65" i="33" s="1"/>
  <c r="A66" i="33"/>
  <c r="K66" i="33" l="1"/>
  <c r="N66" i="33" s="1"/>
  <c r="A67" i="33"/>
  <c r="K67" i="33" l="1"/>
  <c r="N67" i="33" s="1"/>
  <c r="A68" i="33"/>
  <c r="K68" i="33" l="1"/>
  <c r="N68" i="33" s="1"/>
  <c r="A69" i="33"/>
  <c r="K69" i="33" l="1"/>
  <c r="N69" i="33" s="1"/>
  <c r="A70" i="33"/>
  <c r="A71" i="33" l="1"/>
  <c r="K70" i="33"/>
  <c r="N70" i="33" s="1"/>
  <c r="A72" i="33" l="1"/>
  <c r="K71" i="33"/>
  <c r="N71" i="33" s="1"/>
  <c r="A73" i="33" l="1"/>
  <c r="K72" i="33"/>
  <c r="N72" i="33" s="1"/>
  <c r="K73" i="33" l="1"/>
  <c r="N73" i="33" s="1"/>
  <c r="A74" i="33"/>
  <c r="K74" i="33" l="1"/>
  <c r="N74" i="33" s="1"/>
  <c r="A75" i="33"/>
  <c r="K75" i="33" l="1"/>
  <c r="N75" i="33" s="1"/>
  <c r="A76" i="33"/>
  <c r="K76" i="33" l="1"/>
  <c r="N76" i="33" s="1"/>
  <c r="A77" i="33"/>
  <c r="K77" i="33" l="1"/>
  <c r="N77" i="33" s="1"/>
  <c r="A78" i="33"/>
  <c r="A79" i="33" l="1"/>
  <c r="K78" i="33"/>
  <c r="N78" i="33" s="1"/>
  <c r="A80" i="33" l="1"/>
  <c r="K79" i="33"/>
  <c r="N79" i="33" s="1"/>
  <c r="A81" i="33" l="1"/>
  <c r="K80" i="33"/>
  <c r="N80" i="33" s="1"/>
  <c r="K81" i="33" l="1"/>
  <c r="N81" i="33" s="1"/>
  <c r="A82" i="33"/>
  <c r="K82" i="33" l="1"/>
  <c r="N82" i="33" s="1"/>
  <c r="A83" i="33"/>
  <c r="K83" i="33" l="1"/>
  <c r="N83" i="33" s="1"/>
  <c r="A84" i="33"/>
  <c r="K84" i="33" l="1"/>
  <c r="N84" i="33" s="1"/>
  <c r="A85" i="33"/>
  <c r="K85" i="33" l="1"/>
  <c r="N85" i="33" s="1"/>
  <c r="A86" i="33"/>
  <c r="A87" i="33" l="1"/>
  <c r="K86" i="33"/>
  <c r="N86" i="33" s="1"/>
  <c r="A88" i="33" l="1"/>
  <c r="K87" i="33"/>
  <c r="N87" i="33" s="1"/>
  <c r="A89" i="33" l="1"/>
  <c r="K88" i="33"/>
  <c r="N88" i="33" s="1"/>
  <c r="K89" i="33" l="1"/>
  <c r="N89" i="33" s="1"/>
  <c r="A90" i="33"/>
  <c r="K90" i="33" l="1"/>
  <c r="N90" i="33" s="1"/>
  <c r="A91" i="33"/>
  <c r="K91" i="33" l="1"/>
  <c r="N91" i="33" s="1"/>
  <c r="A92" i="33"/>
  <c r="K92" i="33" l="1"/>
  <c r="N92" i="33" s="1"/>
  <c r="A93" i="33"/>
  <c r="K93" i="33" l="1"/>
  <c r="N93" i="33" s="1"/>
  <c r="A94" i="33"/>
  <c r="A95" i="33" l="1"/>
  <c r="K94" i="33"/>
  <c r="N94" i="33" s="1"/>
  <c r="A96" i="33" l="1"/>
  <c r="K95" i="33"/>
  <c r="N95" i="33" s="1"/>
  <c r="A97" i="33" l="1"/>
  <c r="K96" i="33"/>
  <c r="N96" i="33" s="1"/>
  <c r="K97" i="33" l="1"/>
  <c r="N97" i="33" s="1"/>
  <c r="A98" i="33"/>
  <c r="K98" i="33" l="1"/>
  <c r="N98" i="33" s="1"/>
  <c r="A99" i="33"/>
  <c r="K99" i="33" l="1"/>
  <c r="N99" i="33" s="1"/>
  <c r="A100" i="33"/>
  <c r="K100" i="33" l="1"/>
  <c r="N100" i="33" s="1"/>
  <c r="A101" i="33"/>
  <c r="K101" i="33" l="1"/>
  <c r="N101" i="33" s="1"/>
  <c r="A102" i="33"/>
  <c r="A103" i="33" l="1"/>
  <c r="K102" i="33"/>
  <c r="N102" i="33" s="1"/>
  <c r="A104" i="33" l="1"/>
  <c r="K103" i="33"/>
  <c r="N103" i="33" s="1"/>
  <c r="A105" i="33" l="1"/>
  <c r="K104" i="33"/>
  <c r="N104" i="33" s="1"/>
  <c r="K105" i="33" l="1"/>
  <c r="N105" i="33" s="1"/>
  <c r="A106" i="33"/>
  <c r="K106" i="33" l="1"/>
  <c r="N106" i="33" s="1"/>
  <c r="A107" i="33"/>
  <c r="K107" i="33" l="1"/>
  <c r="N107" i="33" s="1"/>
  <c r="A108" i="33"/>
  <c r="K108" i="33" l="1"/>
  <c r="N108" i="33" s="1"/>
  <c r="A109" i="33"/>
  <c r="K109" i="33" l="1"/>
  <c r="N109" i="33" s="1"/>
  <c r="A110" i="33"/>
  <c r="A111" i="33" l="1"/>
  <c r="K110" i="33"/>
  <c r="N110" i="33" s="1"/>
  <c r="A112" i="33" l="1"/>
  <c r="K111" i="33"/>
  <c r="N111" i="33" s="1"/>
  <c r="K112" i="33" l="1"/>
  <c r="N112" i="33" s="1"/>
  <c r="A113" i="33"/>
  <c r="K113" i="33" l="1"/>
  <c r="N113" i="33" s="1"/>
  <c r="A114" i="33"/>
  <c r="K114" i="33" l="1"/>
  <c r="N114" i="33" s="1"/>
  <c r="A115" i="33"/>
  <c r="K115" i="33" l="1"/>
  <c r="N115" i="33" s="1"/>
  <c r="A116" i="33"/>
  <c r="K116" i="33" l="1"/>
  <c r="N116" i="33" s="1"/>
  <c r="A117" i="33"/>
  <c r="A118" i="33" l="1"/>
  <c r="K117" i="33"/>
  <c r="N117" i="33" s="1"/>
  <c r="A119" i="33" l="1"/>
  <c r="K118" i="33"/>
  <c r="N118" i="33" s="1"/>
  <c r="A120" i="33" l="1"/>
  <c r="K119" i="33"/>
  <c r="N119" i="33" s="1"/>
  <c r="K120" i="33" l="1"/>
  <c r="N120" i="33" s="1"/>
  <c r="A121" i="33"/>
  <c r="K121" i="33" l="1"/>
  <c r="N121" i="33" s="1"/>
  <c r="A122" i="33"/>
  <c r="K122" i="33" l="1"/>
  <c r="N122" i="33" s="1"/>
  <c r="A123" i="33"/>
  <c r="K123" i="33" l="1"/>
  <c r="N123" i="33" s="1"/>
  <c r="A124" i="33"/>
  <c r="K124" i="33" l="1"/>
  <c r="N124" i="33" s="1"/>
  <c r="A125" i="33"/>
  <c r="A126" i="33" l="1"/>
  <c r="K125" i="33"/>
  <c r="N125" i="33" s="1"/>
  <c r="A127" i="33" l="1"/>
  <c r="K126" i="33"/>
  <c r="N126" i="33" s="1"/>
  <c r="A128" i="33" l="1"/>
  <c r="K127" i="33"/>
  <c r="N127" i="33" s="1"/>
  <c r="K128" i="33" l="1"/>
  <c r="N128" i="33" s="1"/>
  <c r="A129" i="33"/>
  <c r="K129" i="33" l="1"/>
  <c r="N129" i="33" s="1"/>
  <c r="A130" i="33"/>
  <c r="K130" i="33" l="1"/>
  <c r="N130" i="33" s="1"/>
  <c r="A131" i="33"/>
  <c r="K131" i="33" l="1"/>
  <c r="N131" i="33" s="1"/>
  <c r="A132" i="33"/>
  <c r="K132" i="33" l="1"/>
  <c r="N132" i="33" s="1"/>
  <c r="A133" i="33"/>
  <c r="A134" i="33" l="1"/>
  <c r="K133" i="33"/>
  <c r="N133" i="33" s="1"/>
  <c r="A135" i="33" l="1"/>
  <c r="K134" i="33"/>
  <c r="N134" i="33" s="1"/>
  <c r="A136" i="33" l="1"/>
  <c r="K135" i="33"/>
  <c r="N135" i="33" s="1"/>
  <c r="K136" i="33" l="1"/>
  <c r="N136" i="33" s="1"/>
  <c r="A137" i="33"/>
  <c r="K137" i="33" l="1"/>
  <c r="N137" i="33" s="1"/>
  <c r="A138" i="33"/>
  <c r="K138" i="33" l="1"/>
  <c r="N138" i="33" s="1"/>
  <c r="A139" i="33"/>
  <c r="K139" i="33" l="1"/>
  <c r="N139" i="33" s="1"/>
  <c r="A140" i="33"/>
  <c r="K140" i="33" l="1"/>
  <c r="N140" i="33" s="1"/>
  <c r="A141" i="33"/>
  <c r="A142" i="33" l="1"/>
  <c r="K141" i="33"/>
  <c r="N141" i="33" s="1"/>
  <c r="A143" i="33" l="1"/>
  <c r="K142" i="33"/>
  <c r="N142" i="33" s="1"/>
  <c r="A144" i="33" l="1"/>
  <c r="K143" i="33"/>
  <c r="N143" i="33" s="1"/>
  <c r="K144" i="33" l="1"/>
  <c r="N144" i="33" s="1"/>
  <c r="A145" i="33"/>
  <c r="K145" i="33" l="1"/>
  <c r="N145" i="33" s="1"/>
  <c r="A146" i="33"/>
  <c r="K146" i="33" l="1"/>
  <c r="N146" i="33" s="1"/>
  <c r="A147" i="33"/>
  <c r="K147" i="33" l="1"/>
  <c r="N147" i="33" s="1"/>
  <c r="A148" i="33"/>
  <c r="K148" i="33" l="1"/>
  <c r="N148" i="33" s="1"/>
  <c r="A149" i="33"/>
  <c r="A150" i="33" l="1"/>
  <c r="K149" i="33"/>
  <c r="N149" i="33" s="1"/>
  <c r="A151" i="33" l="1"/>
  <c r="K150" i="33"/>
  <c r="N150" i="33" s="1"/>
  <c r="A152" i="33" l="1"/>
  <c r="K151" i="33"/>
  <c r="N151" i="33" s="1"/>
  <c r="K152" i="33" l="1"/>
  <c r="N152" i="33" s="1"/>
  <c r="A153" i="33"/>
  <c r="K153" i="33" l="1"/>
  <c r="N153" i="33" s="1"/>
  <c r="A154" i="33"/>
  <c r="K154" i="33" l="1"/>
  <c r="N154" i="33" s="1"/>
  <c r="A155" i="33"/>
  <c r="K155" i="33" l="1"/>
  <c r="N155" i="33" s="1"/>
  <c r="A156" i="33"/>
  <c r="K156" i="33" l="1"/>
  <c r="N156" i="33" s="1"/>
  <c r="A157" i="33"/>
  <c r="A158" i="33" l="1"/>
  <c r="K157" i="33"/>
  <c r="N157" i="33" s="1"/>
  <c r="A159" i="33" l="1"/>
  <c r="K158" i="33"/>
  <c r="N158" i="33" s="1"/>
  <c r="A160" i="33" l="1"/>
  <c r="K159" i="33"/>
  <c r="N159" i="33" s="1"/>
  <c r="K160" i="33" l="1"/>
  <c r="N160" i="33" s="1"/>
  <c r="A161" i="33"/>
  <c r="K161" i="33" l="1"/>
  <c r="N161" i="33" s="1"/>
  <c r="A162" i="33"/>
  <c r="K162" i="33" l="1"/>
  <c r="N162" i="33" s="1"/>
  <c r="A163" i="33"/>
  <c r="K163" i="33" l="1"/>
  <c r="N163" i="33" s="1"/>
  <c r="A164" i="33"/>
  <c r="K164" i="33" l="1"/>
  <c r="N164" i="33" s="1"/>
  <c r="A165" i="33"/>
  <c r="A166" i="33" l="1"/>
  <c r="K165" i="33"/>
  <c r="N165" i="33" s="1"/>
  <c r="A167" i="33" l="1"/>
  <c r="K166" i="33"/>
  <c r="N166" i="33" s="1"/>
  <c r="A168" i="33" l="1"/>
  <c r="K167" i="33"/>
  <c r="N167" i="33" s="1"/>
  <c r="K168" i="33" l="1"/>
  <c r="N168" i="33" s="1"/>
  <c r="A169" i="33"/>
  <c r="K169" i="33" l="1"/>
  <c r="N169" i="33" s="1"/>
  <c r="A170" i="33"/>
  <c r="K170" i="33" l="1"/>
  <c r="N170" i="33" s="1"/>
  <c r="A171" i="33"/>
  <c r="K171" i="33" l="1"/>
  <c r="N171" i="33" s="1"/>
  <c r="A172" i="33"/>
  <c r="K172" i="33" l="1"/>
  <c r="N172" i="33" s="1"/>
  <c r="A173" i="33"/>
  <c r="A174" i="33" l="1"/>
  <c r="K173" i="33"/>
  <c r="N173" i="33" s="1"/>
  <c r="A175" i="33" l="1"/>
  <c r="K174" i="33"/>
  <c r="N174" i="33" s="1"/>
  <c r="A176" i="33" l="1"/>
  <c r="K175" i="33"/>
  <c r="N175" i="33" s="1"/>
  <c r="K176" i="33" l="1"/>
  <c r="N176" i="33" s="1"/>
  <c r="A177" i="33"/>
  <c r="K177" i="33" l="1"/>
  <c r="N177" i="33" s="1"/>
  <c r="A178" i="33"/>
  <c r="K178" i="33" l="1"/>
  <c r="N178" i="33" s="1"/>
  <c r="A179" i="33"/>
  <c r="K179" i="33" l="1"/>
  <c r="N179" i="33" s="1"/>
  <c r="A180" i="33"/>
  <c r="K180" i="33" l="1"/>
  <c r="N180" i="33" s="1"/>
  <c r="A181" i="33"/>
  <c r="A182" i="33" l="1"/>
  <c r="K181" i="33"/>
  <c r="N181" i="33" s="1"/>
  <c r="A183" i="33" l="1"/>
  <c r="K182" i="33"/>
  <c r="N182" i="33" s="1"/>
  <c r="A184" i="33" l="1"/>
  <c r="K183" i="33"/>
  <c r="N183" i="33" s="1"/>
  <c r="K184" i="33" l="1"/>
  <c r="N184" i="33" s="1"/>
  <c r="A185" i="33"/>
  <c r="K185" i="33" l="1"/>
  <c r="N185" i="33" s="1"/>
  <c r="A186" i="33"/>
  <c r="K186" i="33" l="1"/>
  <c r="N186" i="33" s="1"/>
  <c r="A187" i="33"/>
  <c r="K187" i="33" l="1"/>
  <c r="N187" i="33" s="1"/>
  <c r="A188" i="33"/>
  <c r="A189" i="33" l="1"/>
  <c r="K188" i="33"/>
  <c r="N188" i="33" s="1"/>
  <c r="A190" i="33" l="1"/>
  <c r="K189" i="33"/>
  <c r="N189" i="33" s="1"/>
  <c r="K190" i="33" l="1"/>
  <c r="N190" i="33" s="1"/>
  <c r="A191" i="33"/>
  <c r="K191" i="33" l="1"/>
  <c r="N191" i="33" s="1"/>
  <c r="A192" i="33"/>
  <c r="K192" i="33" l="1"/>
  <c r="N192" i="33" s="1"/>
  <c r="A193" i="33"/>
  <c r="K193" i="33" l="1"/>
  <c r="N193" i="33" s="1"/>
  <c r="A194" i="33"/>
  <c r="K194" i="33" l="1"/>
  <c r="N194" i="33" s="1"/>
  <c r="A195" i="33"/>
  <c r="A196" i="33" l="1"/>
  <c r="K195" i="33"/>
  <c r="N195" i="33" s="1"/>
  <c r="A197" i="33" l="1"/>
  <c r="K196" i="33"/>
  <c r="N196" i="33" s="1"/>
  <c r="A198" i="33" l="1"/>
  <c r="K197" i="33"/>
  <c r="N197" i="33" s="1"/>
  <c r="K198" i="33" l="1"/>
  <c r="N198" i="33" s="1"/>
  <c r="A199" i="33"/>
  <c r="K199" i="33" l="1"/>
  <c r="N199" i="33" s="1"/>
  <c r="A200" i="33"/>
  <c r="K200" i="33" l="1"/>
  <c r="N200" i="33" s="1"/>
  <c r="A201" i="33"/>
  <c r="K201" i="33" l="1"/>
  <c r="N201" i="33" s="1"/>
  <c r="A202" i="33"/>
  <c r="K202" i="33" l="1"/>
  <c r="N202" i="33" s="1"/>
  <c r="A203" i="33"/>
  <c r="A204" i="33" l="1"/>
  <c r="K203" i="33"/>
  <c r="N203" i="33" s="1"/>
  <c r="A205" i="33" l="1"/>
  <c r="K204" i="33"/>
  <c r="N204" i="33" s="1"/>
  <c r="A206" i="33" l="1"/>
  <c r="K205" i="33"/>
  <c r="N205" i="33" s="1"/>
  <c r="K206" i="33" l="1"/>
  <c r="N206" i="33" s="1"/>
  <c r="A207" i="33"/>
  <c r="K207" i="33" l="1"/>
  <c r="N207" i="33" s="1"/>
  <c r="A208" i="33"/>
  <c r="K208" i="33" l="1"/>
  <c r="N208" i="33" s="1"/>
  <c r="A209" i="33"/>
  <c r="K209" i="33" l="1"/>
  <c r="N209" i="33" s="1"/>
  <c r="A210" i="33"/>
  <c r="K210" i="33" l="1"/>
  <c r="N210" i="33" s="1"/>
  <c r="A211" i="33"/>
  <c r="A212" i="33" l="1"/>
  <c r="K211" i="33"/>
  <c r="N211" i="33" s="1"/>
  <c r="A213" i="33" l="1"/>
  <c r="K212" i="33"/>
  <c r="N212" i="33" s="1"/>
  <c r="A214" i="33" l="1"/>
  <c r="K213" i="33"/>
  <c r="N213" i="33" s="1"/>
  <c r="K214" i="33" l="1"/>
  <c r="N214" i="33" s="1"/>
  <c r="A215" i="33"/>
  <c r="K215" i="33" l="1"/>
  <c r="N215" i="33" s="1"/>
  <c r="A216" i="33"/>
  <c r="K216" i="33" l="1"/>
  <c r="N216" i="33" s="1"/>
  <c r="A217" i="33"/>
  <c r="K217" i="33" l="1"/>
  <c r="N217" i="33" s="1"/>
  <c r="A218" i="33"/>
  <c r="K218" i="33" l="1"/>
  <c r="N218" i="33" s="1"/>
  <c r="A219" i="33"/>
  <c r="A220" i="33" l="1"/>
  <c r="K219" i="33"/>
  <c r="N219" i="33" s="1"/>
  <c r="A221" i="33" l="1"/>
  <c r="K220" i="33"/>
  <c r="N220" i="33" s="1"/>
  <c r="A222" i="33" l="1"/>
  <c r="K221" i="33"/>
  <c r="N221" i="33" s="1"/>
  <c r="K222" i="33" l="1"/>
  <c r="N222" i="33" s="1"/>
  <c r="A223" i="33"/>
  <c r="K223" i="33" l="1"/>
  <c r="N223" i="33" s="1"/>
  <c r="A224" i="33"/>
  <c r="K224" i="33" l="1"/>
  <c r="N224" i="33" s="1"/>
  <c r="A225" i="33"/>
  <c r="K225" i="33" l="1"/>
  <c r="N225" i="33" s="1"/>
  <c r="A226" i="33"/>
  <c r="K226" i="33" l="1"/>
  <c r="N226" i="33" s="1"/>
  <c r="A227" i="33"/>
  <c r="A228" i="33" l="1"/>
  <c r="K227" i="33"/>
  <c r="N227" i="33" s="1"/>
  <c r="A229" i="33" l="1"/>
  <c r="K228" i="33"/>
  <c r="N228" i="33" s="1"/>
  <c r="K229" i="33" l="1"/>
  <c r="N229" i="33" s="1"/>
  <c r="A230" i="33"/>
  <c r="K230" i="33" l="1"/>
  <c r="N230" i="33" s="1"/>
  <c r="A231" i="33"/>
  <c r="K231" i="33" l="1"/>
  <c r="N231" i="33" s="1"/>
  <c r="A232" i="33"/>
  <c r="K232" i="33" l="1"/>
  <c r="N232" i="33" s="1"/>
  <c r="A233" i="33"/>
  <c r="A234" i="33" l="1"/>
  <c r="K233" i="33"/>
  <c r="N233" i="33" s="1"/>
  <c r="A235" i="33" l="1"/>
  <c r="K234" i="33"/>
  <c r="N234" i="33" s="1"/>
  <c r="A236" i="33" l="1"/>
  <c r="K235" i="33"/>
  <c r="N235" i="33" s="1"/>
  <c r="K236" i="33" l="1"/>
  <c r="N236" i="33" s="1"/>
  <c r="A237" i="33"/>
  <c r="K237" i="33" l="1"/>
  <c r="N237" i="33" s="1"/>
  <c r="A238" i="33"/>
  <c r="K238" i="33" l="1"/>
  <c r="N238" i="33" s="1"/>
  <c r="A239" i="33"/>
  <c r="K239" i="33" l="1"/>
  <c r="N239" i="33" s="1"/>
  <c r="A240" i="33"/>
  <c r="A241" i="33" l="1"/>
  <c r="K240" i="33"/>
  <c r="N240" i="33" s="1"/>
  <c r="A242" i="33" l="1"/>
  <c r="K241" i="33"/>
  <c r="N241" i="33" s="1"/>
  <c r="A243" i="33" l="1"/>
  <c r="K242" i="33"/>
  <c r="N242" i="33" s="1"/>
  <c r="K243" i="33" l="1"/>
  <c r="N243" i="33" s="1"/>
  <c r="A244" i="33"/>
  <c r="K244" i="33" l="1"/>
  <c r="N244" i="33" s="1"/>
  <c r="A245" i="33"/>
  <c r="K245" i="33" l="1"/>
  <c r="N245" i="33" s="1"/>
  <c r="A246" i="33"/>
  <c r="K246" i="33" l="1"/>
  <c r="N246" i="33" s="1"/>
  <c r="A247" i="33"/>
  <c r="K247" i="33" l="1"/>
  <c r="N247" i="33" s="1"/>
  <c r="A248" i="33"/>
  <c r="A249" i="33" l="1"/>
  <c r="K248" i="33"/>
  <c r="N248" i="33" s="1"/>
  <c r="A250" i="33" l="1"/>
  <c r="K249" i="33"/>
  <c r="N249" i="33" s="1"/>
  <c r="A251" i="33" l="1"/>
  <c r="K250" i="33"/>
  <c r="N250" i="33" s="1"/>
  <c r="K251" i="33" l="1"/>
  <c r="N251" i="33" s="1"/>
  <c r="A252" i="33"/>
  <c r="K252" i="33" l="1"/>
  <c r="N252" i="33" s="1"/>
  <c r="A253" i="33"/>
  <c r="K253" i="33" l="1"/>
  <c r="N253" i="33" s="1"/>
  <c r="A254" i="33"/>
  <c r="K254" i="33" l="1"/>
  <c r="N254" i="33" s="1"/>
  <c r="A255" i="33"/>
  <c r="K255" i="33" l="1"/>
  <c r="N255" i="33" s="1"/>
  <c r="A256" i="33"/>
  <c r="A257" i="33" l="1"/>
  <c r="K256" i="33"/>
  <c r="N256" i="33" s="1"/>
  <c r="A258" i="33" l="1"/>
  <c r="K257" i="33"/>
  <c r="N257" i="33" s="1"/>
  <c r="A259" i="33" l="1"/>
  <c r="K258" i="33"/>
  <c r="N258" i="33" s="1"/>
  <c r="K259" i="33" l="1"/>
  <c r="N259" i="33" s="1"/>
  <c r="A260" i="33"/>
  <c r="K260" i="33" l="1"/>
  <c r="N260" i="33" s="1"/>
  <c r="A261" i="33"/>
  <c r="K261" i="33" l="1"/>
  <c r="N261" i="33" s="1"/>
  <c r="A262" i="33"/>
  <c r="K262" i="33" l="1"/>
  <c r="N262" i="33" s="1"/>
  <c r="A263" i="33"/>
  <c r="K263" i="33" l="1"/>
  <c r="N263" i="33" s="1"/>
  <c r="A264" i="33"/>
  <c r="A265" i="33" l="1"/>
  <c r="K264" i="33"/>
  <c r="N264" i="33" s="1"/>
  <c r="A266" i="33" l="1"/>
  <c r="K265" i="33"/>
  <c r="N265" i="33" s="1"/>
  <c r="A267" i="33" l="1"/>
  <c r="K266" i="33"/>
  <c r="N266" i="33" s="1"/>
  <c r="K267" i="33" l="1"/>
  <c r="N267" i="33" s="1"/>
  <c r="A268" i="33"/>
  <c r="K268" i="33" l="1"/>
  <c r="N268" i="33" s="1"/>
  <c r="A269" i="33"/>
  <c r="K269" i="33" l="1"/>
  <c r="N269" i="33" s="1"/>
  <c r="A270" i="33"/>
  <c r="K270" i="33" l="1"/>
  <c r="N270" i="33" s="1"/>
  <c r="A271" i="33"/>
  <c r="K271" i="33" l="1"/>
  <c r="N271" i="33" s="1"/>
  <c r="A272" i="33"/>
  <c r="A273" i="33" l="1"/>
  <c r="K272" i="33"/>
  <c r="N272" i="33" s="1"/>
  <c r="A274" i="33" l="1"/>
  <c r="K273" i="33"/>
  <c r="N273" i="33" s="1"/>
  <c r="A275" i="33" l="1"/>
  <c r="K274" i="33"/>
  <c r="N274" i="33" s="1"/>
  <c r="K275" i="33" l="1"/>
  <c r="N275" i="33" s="1"/>
  <c r="A276" i="33"/>
  <c r="K276" i="33" l="1"/>
  <c r="N276" i="33" s="1"/>
  <c r="A277" i="33"/>
  <c r="K277" i="33" l="1"/>
  <c r="N277" i="33" s="1"/>
  <c r="A278" i="33"/>
  <c r="K278" i="33" l="1"/>
  <c r="N278" i="33" s="1"/>
  <c r="A279" i="33"/>
  <c r="A280" i="33" l="1"/>
  <c r="K279" i="33"/>
  <c r="N279" i="33" s="1"/>
  <c r="A281" i="33" l="1"/>
  <c r="K280" i="33"/>
  <c r="N280" i="33" s="1"/>
  <c r="A282" i="33" l="1"/>
  <c r="K281" i="33"/>
  <c r="N281" i="33" s="1"/>
  <c r="K282" i="33" l="1"/>
  <c r="N282" i="33" s="1"/>
  <c r="A283" i="33"/>
  <c r="K283" i="33" l="1"/>
  <c r="N283" i="33" s="1"/>
  <c r="A284" i="33"/>
  <c r="K284" i="33" l="1"/>
  <c r="N284" i="33" s="1"/>
  <c r="A285" i="33"/>
  <c r="K285" i="33" l="1"/>
  <c r="N285" i="33" s="1"/>
  <c r="A286" i="33"/>
  <c r="K286" i="33" l="1"/>
  <c r="N286" i="33" s="1"/>
  <c r="A287" i="33"/>
  <c r="A288" i="33" l="1"/>
  <c r="K287" i="33"/>
  <c r="N287" i="33" s="1"/>
  <c r="A289" i="33" l="1"/>
  <c r="K288" i="33"/>
  <c r="N288" i="33" s="1"/>
  <c r="A290" i="33" l="1"/>
  <c r="K289" i="33"/>
  <c r="N289" i="33" s="1"/>
  <c r="K290" i="33" l="1"/>
  <c r="N290" i="33" s="1"/>
  <c r="A291" i="33"/>
  <c r="K291" i="33" l="1"/>
  <c r="N291" i="33" s="1"/>
  <c r="A292" i="33"/>
  <c r="K292" i="33" l="1"/>
  <c r="N292" i="33" s="1"/>
  <c r="A293" i="33"/>
  <c r="K293" i="33" l="1"/>
  <c r="N293" i="33" s="1"/>
  <c r="A294" i="33"/>
  <c r="K294" i="33" l="1"/>
  <c r="N294" i="33" s="1"/>
  <c r="A295" i="33"/>
  <c r="A296" i="33" l="1"/>
  <c r="K295" i="33"/>
  <c r="N295" i="33" s="1"/>
  <c r="A297" i="33" l="1"/>
  <c r="K296" i="33"/>
  <c r="N296" i="33" s="1"/>
  <c r="A298" i="33" l="1"/>
  <c r="K297" i="33"/>
  <c r="N297" i="33" s="1"/>
  <c r="K298" i="33" l="1"/>
  <c r="N298" i="33" s="1"/>
  <c r="A299" i="33"/>
  <c r="K299" i="33" l="1"/>
  <c r="N299" i="33" s="1"/>
  <c r="A300" i="33"/>
  <c r="K300" i="33" l="1"/>
  <c r="N300" i="33" s="1"/>
  <c r="A301" i="33"/>
  <c r="K301" i="33" l="1"/>
  <c r="N301" i="33" s="1"/>
  <c r="A302" i="33"/>
  <c r="K302" i="33" l="1"/>
  <c r="N302" i="33" s="1"/>
  <c r="A303" i="33"/>
  <c r="A304" i="33" l="1"/>
  <c r="K303" i="33"/>
  <c r="N303" i="33" s="1"/>
  <c r="A305" i="33" l="1"/>
  <c r="K304" i="33"/>
  <c r="N304" i="33" s="1"/>
  <c r="A306" i="33" l="1"/>
  <c r="K305" i="33"/>
  <c r="N305" i="33" s="1"/>
  <c r="K306" i="33" l="1"/>
  <c r="N306" i="33" s="1"/>
  <c r="A307" i="33"/>
  <c r="K307" i="33" l="1"/>
  <c r="N307" i="33" s="1"/>
  <c r="A308" i="33"/>
  <c r="K308" i="33" l="1"/>
  <c r="N308" i="33" s="1"/>
  <c r="A309" i="33"/>
  <c r="K309" i="33" l="1"/>
  <c r="N309" i="33" s="1"/>
  <c r="A310" i="33"/>
  <c r="A311" i="33" l="1"/>
  <c r="K310" i="33"/>
  <c r="N310" i="33" s="1"/>
  <c r="A312" i="33" l="1"/>
  <c r="K311" i="33"/>
  <c r="N311" i="33" s="1"/>
  <c r="A313" i="33" l="1"/>
  <c r="K312" i="33"/>
  <c r="N312" i="33" s="1"/>
  <c r="K313" i="33" l="1"/>
  <c r="N313" i="33" s="1"/>
  <c r="A314" i="33"/>
  <c r="K314" i="33" l="1"/>
  <c r="N314" i="33" s="1"/>
  <c r="A315" i="33"/>
  <c r="K315" i="33" l="1"/>
  <c r="N315" i="33" s="1"/>
  <c r="A316" i="33"/>
  <c r="K316" i="33" l="1"/>
  <c r="N316" i="33" s="1"/>
  <c r="A317" i="33"/>
  <c r="K317" i="33" l="1"/>
  <c r="N317" i="33" s="1"/>
  <c r="A318" i="33"/>
  <c r="A319" i="33" l="1"/>
  <c r="K318" i="33"/>
  <c r="N318" i="33" s="1"/>
  <c r="A320" i="33" l="1"/>
  <c r="K319" i="33"/>
  <c r="N319" i="33" s="1"/>
  <c r="A321" i="33" l="1"/>
  <c r="K320" i="33"/>
  <c r="N320" i="33" s="1"/>
  <c r="K321" i="33" l="1"/>
  <c r="N321" i="33" s="1"/>
  <c r="A322" i="33"/>
  <c r="K322" i="33" l="1"/>
  <c r="N322" i="33" s="1"/>
  <c r="A323" i="33"/>
  <c r="K323" i="33" l="1"/>
  <c r="N323" i="33" s="1"/>
  <c r="A324" i="33"/>
  <c r="K324" i="33" l="1"/>
  <c r="N324" i="33" s="1"/>
  <c r="A325" i="33"/>
  <c r="K325" i="33" l="1"/>
  <c r="N325" i="33" s="1"/>
  <c r="A326" i="33"/>
  <c r="A327" i="33" l="1"/>
  <c r="K326" i="33"/>
  <c r="N326" i="33" s="1"/>
  <c r="A328" i="33" l="1"/>
  <c r="K327" i="33"/>
  <c r="N327" i="33" s="1"/>
  <c r="K328" i="33" l="1"/>
  <c r="N328" i="33" s="1"/>
  <c r="A329" i="33"/>
  <c r="K329" i="33" l="1"/>
  <c r="N329" i="33" s="1"/>
  <c r="A330" i="33"/>
  <c r="K330" i="33" l="1"/>
  <c r="N330" i="33" s="1"/>
  <c r="A331" i="33"/>
  <c r="K331" i="33" l="1"/>
  <c r="N331" i="33" s="1"/>
  <c r="A332" i="33"/>
  <c r="K332" i="33" l="1"/>
  <c r="N332" i="33" s="1"/>
  <c r="A333" i="33"/>
  <c r="A334" i="33" l="1"/>
  <c r="K333" i="33"/>
  <c r="N333" i="33" s="1"/>
  <c r="A335" i="33" l="1"/>
  <c r="K334" i="33"/>
  <c r="N334" i="33" s="1"/>
  <c r="A336" i="33" l="1"/>
  <c r="K335" i="33"/>
  <c r="N335" i="33" s="1"/>
  <c r="K336" i="33" l="1"/>
  <c r="N336" i="33" s="1"/>
  <c r="A337" i="33"/>
  <c r="K337" i="33" l="1"/>
  <c r="N337" i="33" s="1"/>
  <c r="A338" i="33"/>
  <c r="K338" i="33" l="1"/>
  <c r="N338" i="33" s="1"/>
  <c r="A339" i="33"/>
  <c r="K339" i="33" l="1"/>
  <c r="N339" i="33" s="1"/>
  <c r="A340" i="33"/>
  <c r="K340" i="33" l="1"/>
  <c r="N340" i="33" s="1"/>
  <c r="A341" i="33"/>
  <c r="A342" i="33" l="1"/>
  <c r="K341" i="33"/>
  <c r="N341" i="33" s="1"/>
  <c r="A343" i="33" l="1"/>
  <c r="K342" i="33"/>
  <c r="N342" i="33" s="1"/>
  <c r="A344" i="33" l="1"/>
  <c r="K343" i="33"/>
  <c r="N343" i="33" s="1"/>
  <c r="K344" i="33" l="1"/>
  <c r="N344" i="33" s="1"/>
  <c r="A345" i="33"/>
  <c r="K345" i="33" l="1"/>
  <c r="N345" i="33" s="1"/>
  <c r="A346" i="33"/>
  <c r="K346" i="33" l="1"/>
  <c r="N346" i="33" s="1"/>
  <c r="A347" i="33"/>
  <c r="K347" i="33" l="1"/>
  <c r="N347" i="33" s="1"/>
  <c r="A348" i="33"/>
  <c r="K348" i="33" l="1"/>
  <c r="N348" i="33" s="1"/>
  <c r="A349" i="33"/>
  <c r="A350" i="33" l="1"/>
  <c r="K349" i="33"/>
  <c r="N349" i="33" s="1"/>
  <c r="A351" i="33" l="1"/>
  <c r="K350" i="33"/>
  <c r="N350" i="33" s="1"/>
  <c r="A352" i="33" l="1"/>
  <c r="K351" i="33"/>
  <c r="N351" i="33" s="1"/>
  <c r="K352" i="33" l="1"/>
  <c r="N352" i="33" s="1"/>
  <c r="A353" i="33"/>
  <c r="K353" i="33" l="1"/>
  <c r="N353" i="33" s="1"/>
  <c r="A354" i="33"/>
  <c r="K354" i="33" l="1"/>
  <c r="N354" i="33" s="1"/>
  <c r="A355" i="33"/>
  <c r="K355" i="33" l="1"/>
  <c r="N355" i="33" s="1"/>
  <c r="A356" i="33"/>
  <c r="K356" i="33" l="1"/>
  <c r="N356" i="33" s="1"/>
  <c r="A357" i="33"/>
  <c r="A358" i="33" l="1"/>
  <c r="K357" i="33"/>
  <c r="N357" i="33" s="1"/>
  <c r="A359" i="33" l="1"/>
  <c r="K358" i="33"/>
  <c r="N358" i="33" s="1"/>
  <c r="A360" i="33" l="1"/>
  <c r="K359" i="33"/>
  <c r="N359" i="33" s="1"/>
  <c r="K360" i="33" l="1"/>
  <c r="N360" i="33" s="1"/>
  <c r="A361" i="33"/>
  <c r="K361" i="33" l="1"/>
  <c r="N361" i="33" s="1"/>
  <c r="A362" i="33"/>
  <c r="K362" i="33" l="1"/>
  <c r="N362" i="33" s="1"/>
  <c r="A363" i="33"/>
  <c r="K363" i="33" l="1"/>
  <c r="N363" i="33" s="1"/>
  <c r="A364" i="33"/>
  <c r="K364" i="33" l="1"/>
  <c r="N364" i="33" s="1"/>
  <c r="A365" i="33"/>
  <c r="A366" i="33" l="1"/>
  <c r="K365" i="33"/>
  <c r="N365" i="33" s="1"/>
  <c r="A367" i="33" l="1"/>
  <c r="K366" i="33"/>
  <c r="N366" i="33" s="1"/>
  <c r="K367" i="33" l="1"/>
  <c r="N367" i="33" s="1"/>
  <c r="A368" i="33"/>
  <c r="K368" i="33" l="1"/>
  <c r="N368" i="33" s="1"/>
  <c r="A369" i="33"/>
  <c r="K369" i="33" l="1"/>
  <c r="N369" i="33" s="1"/>
  <c r="A370" i="33"/>
  <c r="K370" i="33" l="1"/>
  <c r="N370" i="33" s="1"/>
  <c r="A371" i="33"/>
  <c r="K371" i="33" l="1"/>
  <c r="N371" i="33" s="1"/>
  <c r="A372" i="33"/>
  <c r="A373" i="33" l="1"/>
  <c r="K372" i="33"/>
  <c r="N372" i="33" s="1"/>
  <c r="A374" i="33" l="1"/>
  <c r="K373" i="33"/>
  <c r="N373" i="33" s="1"/>
  <c r="A375" i="33" l="1"/>
  <c r="K374" i="33"/>
  <c r="N374" i="33" s="1"/>
  <c r="K375" i="33" l="1"/>
  <c r="N375" i="33" s="1"/>
  <c r="A376" i="33"/>
  <c r="K376" i="33" l="1"/>
  <c r="N376" i="33" s="1"/>
  <c r="A377" i="33"/>
  <c r="K377" i="33" l="1"/>
  <c r="N377" i="33" s="1"/>
  <c r="A378" i="33"/>
  <c r="K378" i="33" l="1"/>
  <c r="N378" i="33" s="1"/>
  <c r="A379" i="33"/>
  <c r="K379" i="33" l="1"/>
  <c r="N379" i="33" s="1"/>
  <c r="A380" i="33"/>
  <c r="A381" i="33" l="1"/>
  <c r="K380" i="33"/>
  <c r="N380" i="33" s="1"/>
  <c r="A382" i="33" l="1"/>
  <c r="K381" i="33"/>
  <c r="N381" i="33" s="1"/>
  <c r="A383" i="33" l="1"/>
  <c r="K382" i="33"/>
  <c r="N382" i="33" s="1"/>
  <c r="K383" i="33" l="1"/>
  <c r="N383" i="33" s="1"/>
  <c r="A384" i="33"/>
  <c r="K384" i="33" l="1"/>
  <c r="N384" i="33" s="1"/>
  <c r="A385" i="33"/>
  <c r="K385" i="33" l="1"/>
  <c r="N385" i="33" s="1"/>
  <c r="A386" i="33"/>
  <c r="A387" i="33" l="1"/>
  <c r="K386" i="33"/>
  <c r="N386" i="33" s="1"/>
  <c r="A388" i="33" l="1"/>
  <c r="K387" i="33"/>
  <c r="N387" i="33" s="1"/>
  <c r="A389" i="33" l="1"/>
  <c r="K388" i="33"/>
  <c r="N388" i="33" s="1"/>
  <c r="K389" i="33" l="1"/>
  <c r="N389" i="33" s="1"/>
  <c r="A390" i="33"/>
  <c r="K390" i="33" l="1"/>
  <c r="N390" i="33" s="1"/>
  <c r="A391" i="33"/>
  <c r="A392" i="33" l="1"/>
  <c r="K391" i="33"/>
  <c r="N391" i="33" s="1"/>
  <c r="A393" i="33" l="1"/>
  <c r="K392" i="33"/>
  <c r="N392" i="33" s="1"/>
  <c r="K393" i="33" l="1"/>
  <c r="N393" i="33" s="1"/>
  <c r="A394" i="33"/>
  <c r="A395" i="33" l="1"/>
  <c r="K394" i="33"/>
  <c r="N394" i="33" s="1"/>
  <c r="K395" i="33" l="1"/>
  <c r="N395" i="33" s="1"/>
  <c r="A396" i="33"/>
  <c r="A397" i="33" l="1"/>
  <c r="K396" i="33"/>
  <c r="N396" i="33" s="1"/>
  <c r="K397" i="33" l="1"/>
  <c r="N397" i="33" s="1"/>
  <c r="A398" i="33"/>
  <c r="K398" i="33" l="1"/>
  <c r="N398" i="33" s="1"/>
  <c r="A399" i="33"/>
  <c r="K399" i="33" l="1"/>
  <c r="N399" i="33" s="1"/>
  <c r="A400" i="33"/>
  <c r="A401" i="33" l="1"/>
  <c r="K400" i="33"/>
  <c r="N400" i="33" s="1"/>
  <c r="A402" i="33" l="1"/>
  <c r="K401" i="33"/>
  <c r="N401" i="33" s="1"/>
  <c r="A403" i="33" l="1"/>
  <c r="K402" i="33"/>
  <c r="N402" i="33" s="1"/>
  <c r="K403" i="33" l="1"/>
  <c r="N403" i="33" s="1"/>
  <c r="A404" i="33"/>
  <c r="A405" i="33" l="1"/>
  <c r="K404" i="33"/>
  <c r="N404" i="33" s="1"/>
  <c r="K405" i="33" l="1"/>
  <c r="N405" i="33" s="1"/>
  <c r="A406" i="33"/>
  <c r="K406" i="33" l="1"/>
  <c r="N406" i="33" s="1"/>
  <c r="A407" i="33"/>
  <c r="K407" i="33" l="1"/>
  <c r="N407" i="33" s="1"/>
  <c r="A408" i="33"/>
  <c r="A409" i="33" l="1"/>
  <c r="K408" i="33"/>
  <c r="N408" i="33" s="1"/>
  <c r="A410" i="33" l="1"/>
  <c r="K409" i="33"/>
  <c r="N409" i="33" s="1"/>
  <c r="A411" i="33" l="1"/>
  <c r="K410" i="33"/>
  <c r="N410" i="33" s="1"/>
  <c r="K411" i="33" l="1"/>
  <c r="N411" i="33" s="1"/>
  <c r="A412" i="33"/>
  <c r="K412" i="33" l="1"/>
  <c r="N412" i="33" s="1"/>
  <c r="A413" i="33"/>
  <c r="A414" i="33" l="1"/>
  <c r="K413" i="33"/>
  <c r="N413" i="33" s="1"/>
  <c r="A415" i="33" l="1"/>
  <c r="K414" i="33"/>
  <c r="N414" i="33" s="1"/>
  <c r="K415" i="33" l="1"/>
  <c r="N415" i="33" s="1"/>
  <c r="A416" i="33"/>
  <c r="A417" i="33" l="1"/>
  <c r="K416" i="33"/>
  <c r="N416" i="33" s="1"/>
  <c r="K417" i="33" l="1"/>
  <c r="N417" i="33" s="1"/>
  <c r="A418" i="33"/>
  <c r="A419" i="33" l="1"/>
  <c r="K418" i="33"/>
  <c r="N418" i="33" s="1"/>
  <c r="K419" i="33" l="1"/>
  <c r="N419" i="33" s="1"/>
  <c r="A420" i="33"/>
  <c r="K420" i="33" l="1"/>
  <c r="N420" i="33" s="1"/>
  <c r="A421" i="33"/>
  <c r="A422" i="33" l="1"/>
  <c r="K421" i="33"/>
  <c r="N421" i="33" s="1"/>
  <c r="A423" i="33" l="1"/>
  <c r="K422" i="33"/>
  <c r="N422" i="33" s="1"/>
  <c r="K423" i="33" l="1"/>
  <c r="N423" i="33" s="1"/>
  <c r="A424" i="33"/>
  <c r="K424" i="33" l="1"/>
  <c r="N424" i="33" s="1"/>
  <c r="A425" i="33"/>
  <c r="K425" i="33" l="1"/>
  <c r="N425" i="33" s="1"/>
  <c r="A426" i="33"/>
  <c r="A427" i="33" l="1"/>
  <c r="K426" i="33"/>
  <c r="N426" i="33" s="1"/>
  <c r="K427" i="33" l="1"/>
  <c r="N427" i="33" s="1"/>
  <c r="A428" i="33"/>
  <c r="A429" i="33" l="1"/>
  <c r="K428" i="33"/>
  <c r="N428" i="33" s="1"/>
  <c r="A430" i="33" l="1"/>
  <c r="K429" i="33"/>
  <c r="N429" i="33" s="1"/>
  <c r="K430" i="33" l="1"/>
  <c r="N430" i="33" s="1"/>
  <c r="A431" i="33"/>
  <c r="K431" i="33" l="1"/>
  <c r="N431" i="33" s="1"/>
  <c r="A432" i="33"/>
  <c r="K432" i="33" l="1"/>
  <c r="N432" i="33" s="1"/>
  <c r="A433" i="33"/>
  <c r="A434" i="33" l="1"/>
  <c r="K433" i="33"/>
  <c r="N433" i="33" s="1"/>
  <c r="K434" i="33" l="1"/>
  <c r="N434" i="33" s="1"/>
  <c r="A435" i="33"/>
  <c r="A436" i="33" l="1"/>
  <c r="K435" i="33"/>
  <c r="N435" i="33" s="1"/>
  <c r="K436" i="33" l="1"/>
  <c r="N436" i="33" s="1"/>
  <c r="A437" i="33"/>
  <c r="K437" i="33" l="1"/>
  <c r="N437" i="33" s="1"/>
  <c r="A438" i="33"/>
  <c r="A439" i="33" l="1"/>
  <c r="K438" i="33"/>
  <c r="N438" i="33" s="1"/>
  <c r="K439" i="33" l="1"/>
  <c r="N439" i="33" s="1"/>
  <c r="A440" i="33"/>
  <c r="K440" i="33" l="1"/>
  <c r="N440" i="33" s="1"/>
  <c r="A441" i="33"/>
  <c r="A442" i="33" l="1"/>
  <c r="K441" i="33"/>
  <c r="N441" i="33" s="1"/>
  <c r="A443" i="33" l="1"/>
  <c r="K442" i="33"/>
  <c r="N442" i="33" s="1"/>
  <c r="K443" i="33" l="1"/>
  <c r="N443" i="33" s="1"/>
  <c r="A444" i="33"/>
  <c r="K444" i="33" l="1"/>
  <c r="N444" i="33" s="1"/>
  <c r="A445" i="33"/>
  <c r="K445" i="33" l="1"/>
  <c r="N445" i="33" s="1"/>
  <c r="A446" i="33"/>
  <c r="A447" i="33" l="1"/>
  <c r="K446" i="33"/>
  <c r="N446" i="33" s="1"/>
  <c r="K447" i="33" l="1"/>
  <c r="N447" i="33" s="1"/>
  <c r="A448" i="33"/>
  <c r="K448" i="33" l="1"/>
  <c r="N448" i="33" s="1"/>
  <c r="A449" i="33"/>
  <c r="A450" i="33" l="1"/>
  <c r="K449" i="33"/>
  <c r="N449" i="33" s="1"/>
  <c r="A451" i="33" l="1"/>
  <c r="K450" i="33"/>
  <c r="N450" i="33" s="1"/>
  <c r="K451" i="33" l="1"/>
  <c r="N451" i="33" s="1"/>
  <c r="A452" i="33"/>
  <c r="K452" i="33" l="1"/>
  <c r="N452" i="33" s="1"/>
  <c r="A453" i="33"/>
  <c r="K453" i="33" l="1"/>
  <c r="N453" i="33" s="1"/>
  <c r="A454" i="33"/>
  <c r="K454" i="33" l="1"/>
  <c r="N454" i="33" s="1"/>
  <c r="A455" i="33"/>
  <c r="K455" i="33" l="1"/>
  <c r="N455" i="33" s="1"/>
  <c r="A456" i="33"/>
  <c r="K456" i="33" l="1"/>
  <c r="N456" i="33" s="1"/>
  <c r="A457" i="33"/>
  <c r="A458" i="33" l="1"/>
  <c r="K457" i="33"/>
  <c r="N457" i="33" s="1"/>
  <c r="A459" i="33" l="1"/>
  <c r="K458" i="33"/>
  <c r="N458" i="33" s="1"/>
  <c r="K459" i="33" l="1"/>
  <c r="N459" i="33" s="1"/>
  <c r="A460" i="33"/>
  <c r="K460" i="33" l="1"/>
  <c r="N460" i="33" s="1"/>
  <c r="A461" i="33"/>
  <c r="K461" i="33" l="1"/>
  <c r="N461" i="33" s="1"/>
  <c r="A462" i="33"/>
  <c r="K462" i="33" l="1"/>
  <c r="N462" i="33" s="1"/>
  <c r="A463" i="33"/>
  <c r="K463" i="33" l="1"/>
  <c r="N463" i="33" s="1"/>
  <c r="A464" i="33"/>
  <c r="A465" i="33" l="1"/>
  <c r="K464" i="33"/>
  <c r="N464" i="33" s="1"/>
  <c r="A466" i="33" l="1"/>
  <c r="K465" i="33"/>
  <c r="N465" i="33" s="1"/>
  <c r="A467" i="33" l="1"/>
  <c r="K466" i="33"/>
  <c r="N466" i="33" s="1"/>
  <c r="K467" i="33" l="1"/>
  <c r="N467" i="33" s="1"/>
  <c r="A468" i="33"/>
  <c r="K468" i="33" l="1"/>
  <c r="N468" i="33" s="1"/>
  <c r="A469" i="33"/>
  <c r="K469" i="33" l="1"/>
  <c r="N469" i="33" s="1"/>
  <c r="A470" i="33"/>
  <c r="K470" i="33" l="1"/>
  <c r="N470" i="33" s="1"/>
  <c r="A471" i="33"/>
  <c r="K471" i="33" l="1"/>
  <c r="N471" i="33" s="1"/>
  <c r="A472" i="33"/>
  <c r="A473" i="33" l="1"/>
  <c r="K472" i="33"/>
  <c r="N472" i="33" s="1"/>
  <c r="A474" i="33" l="1"/>
  <c r="K473" i="33"/>
  <c r="N473" i="33" s="1"/>
  <c r="K474" i="33" l="1"/>
  <c r="N474" i="33" s="1"/>
  <c r="A475" i="33"/>
  <c r="K475" i="33" l="1"/>
  <c r="N475" i="33" s="1"/>
  <c r="A476" i="33"/>
  <c r="K476" i="33" l="1"/>
  <c r="N476" i="33" s="1"/>
  <c r="A477" i="33"/>
  <c r="A478" i="33" l="1"/>
  <c r="K477" i="33"/>
  <c r="N477" i="33" s="1"/>
  <c r="K478" i="33" l="1"/>
  <c r="N478" i="33" s="1"/>
  <c r="A479" i="33"/>
  <c r="K479" i="33" l="1"/>
  <c r="N479" i="33" s="1"/>
  <c r="A480" i="33"/>
  <c r="A481" i="33" l="1"/>
  <c r="K480" i="33"/>
  <c r="N480" i="33" s="1"/>
  <c r="A482" i="33" l="1"/>
  <c r="K481" i="33"/>
  <c r="N481" i="33" s="1"/>
  <c r="K482" i="33" l="1"/>
  <c r="N482" i="33" s="1"/>
  <c r="A483" i="33"/>
  <c r="K483" i="33" l="1"/>
  <c r="N483" i="33" s="1"/>
  <c r="A484" i="33"/>
  <c r="K484" i="33" l="1"/>
  <c r="N484" i="33" s="1"/>
  <c r="A485" i="33"/>
  <c r="K485" i="33" l="1"/>
  <c r="N485" i="33" s="1"/>
  <c r="A486" i="33"/>
  <c r="K486" i="33" l="1"/>
  <c r="N486" i="33" s="1"/>
  <c r="A487" i="33"/>
  <c r="K487" i="33" l="1"/>
  <c r="N487" i="33" s="1"/>
  <c r="A488" i="33"/>
  <c r="A489" i="33" l="1"/>
  <c r="K488" i="33"/>
  <c r="N488" i="33" s="1"/>
  <c r="A490" i="33" l="1"/>
  <c r="K489" i="33"/>
  <c r="N489" i="33" s="1"/>
  <c r="A491" i="33" l="1"/>
  <c r="K490" i="33"/>
  <c r="N490" i="33" s="1"/>
  <c r="K491" i="33" l="1"/>
  <c r="N491" i="33" s="1"/>
  <c r="A492" i="33"/>
  <c r="K492" i="33" l="1"/>
  <c r="N492" i="33" s="1"/>
  <c r="A493" i="33"/>
  <c r="A494" i="33" l="1"/>
  <c r="K493" i="33"/>
  <c r="N493" i="33" s="1"/>
  <c r="K494" i="33" l="1"/>
  <c r="N494" i="33" s="1"/>
  <c r="A495" i="33"/>
  <c r="K495" i="33" l="1"/>
  <c r="N495" i="33" s="1"/>
  <c r="A496" i="33"/>
  <c r="K496" i="33" l="1"/>
  <c r="N496" i="33" s="1"/>
  <c r="A497" i="33"/>
  <c r="K497" i="33" l="1"/>
  <c r="N497" i="33" s="1"/>
  <c r="A498" i="33"/>
  <c r="A499" i="33" l="1"/>
  <c r="K498" i="33"/>
  <c r="N498" i="33" s="1"/>
  <c r="K499" i="33" l="1"/>
  <c r="N499" i="33" s="1"/>
  <c r="A500" i="33"/>
  <c r="K500" i="33" l="1"/>
  <c r="N500" i="33" s="1"/>
  <c r="A501" i="33"/>
  <c r="A502" i="33" l="1"/>
  <c r="K501" i="33"/>
  <c r="N501" i="33" s="1"/>
  <c r="A503" i="33" l="1"/>
  <c r="K502" i="33"/>
  <c r="N502" i="33" s="1"/>
  <c r="K503" i="33" l="1"/>
  <c r="N503" i="33" s="1"/>
  <c r="A504" i="33"/>
  <c r="K504" i="33" l="1"/>
  <c r="N504" i="33" s="1"/>
  <c r="A505" i="33"/>
  <c r="K505" i="33" l="1"/>
  <c r="N505" i="33" s="1"/>
  <c r="A506" i="33"/>
  <c r="A507" i="33" l="1"/>
  <c r="K506" i="33"/>
  <c r="N506" i="33" s="1"/>
  <c r="K507" i="33" l="1"/>
  <c r="N507" i="33" s="1"/>
  <c r="A508" i="33"/>
  <c r="K508" i="33" l="1"/>
  <c r="N508" i="33" s="1"/>
  <c r="A509" i="33"/>
  <c r="A510" i="33" l="1"/>
  <c r="K509" i="33"/>
  <c r="N509" i="33" s="1"/>
  <c r="A511" i="33" l="1"/>
  <c r="K510" i="33"/>
  <c r="N510" i="33" s="1"/>
  <c r="K511" i="33" l="1"/>
  <c r="N511" i="33" s="1"/>
  <c r="A512" i="33"/>
  <c r="K512" i="33" l="1"/>
  <c r="N512" i="33" s="1"/>
  <c r="A513" i="33"/>
  <c r="K513" i="33" l="1"/>
  <c r="N513" i="33" s="1"/>
  <c r="A514" i="33"/>
  <c r="A515" i="33" l="1"/>
  <c r="K514" i="33"/>
  <c r="N514" i="33" s="1"/>
  <c r="K515" i="33" l="1"/>
  <c r="N515" i="33" s="1"/>
  <c r="A516" i="33"/>
  <c r="K516" i="33" l="1"/>
  <c r="N516" i="33" s="1"/>
  <c r="A517" i="33"/>
  <c r="A518" i="33" l="1"/>
  <c r="K517" i="33"/>
  <c r="N517" i="33" s="1"/>
  <c r="A519" i="33" l="1"/>
  <c r="K518" i="33"/>
  <c r="N518" i="33" s="1"/>
  <c r="K519" i="33" l="1"/>
  <c r="N519" i="33" s="1"/>
  <c r="A520" i="33"/>
  <c r="K520" i="33" l="1"/>
  <c r="N520" i="33" s="1"/>
  <c r="A521" i="33"/>
  <c r="K521" i="33" l="1"/>
  <c r="N521" i="33" s="1"/>
  <c r="A522" i="33"/>
  <c r="K522" i="33" l="1"/>
  <c r="N522" i="33" s="1"/>
  <c r="A523" i="33"/>
  <c r="K523" i="33" l="1"/>
  <c r="N523" i="33" s="1"/>
  <c r="A524" i="33"/>
  <c r="A525" i="33" l="1"/>
  <c r="K524" i="33"/>
  <c r="N524" i="33" s="1"/>
  <c r="A526" i="33" l="1"/>
  <c r="K525" i="33"/>
  <c r="N525" i="33" s="1"/>
  <c r="A527" i="33" l="1"/>
  <c r="K526" i="33"/>
  <c r="N526" i="33" s="1"/>
  <c r="K527" i="33" l="1"/>
  <c r="N527" i="33" s="1"/>
  <c r="A528" i="33"/>
  <c r="K528" i="33" l="1"/>
  <c r="N528" i="33" s="1"/>
  <c r="A529" i="33"/>
  <c r="K529" i="33" l="1"/>
  <c r="N529" i="33" s="1"/>
  <c r="A530" i="33"/>
  <c r="K530" i="33" l="1"/>
  <c r="N530" i="33" s="1"/>
  <c r="A531" i="33"/>
  <c r="K531" i="33" l="1"/>
  <c r="N531" i="33" s="1"/>
  <c r="A532" i="33"/>
  <c r="A533" i="33" l="1"/>
  <c r="K532" i="33"/>
  <c r="N532" i="33" s="1"/>
  <c r="A534" i="33" l="1"/>
  <c r="K533" i="33"/>
  <c r="N533" i="33" s="1"/>
  <c r="A535" i="33" l="1"/>
  <c r="K534" i="33"/>
  <c r="N534" i="33" s="1"/>
  <c r="K535" i="33" l="1"/>
  <c r="N535" i="33" s="1"/>
  <c r="A536" i="33"/>
  <c r="K536" i="33" l="1"/>
  <c r="N536" i="33" s="1"/>
  <c r="A537" i="33"/>
  <c r="K537" i="33" l="1"/>
  <c r="N537" i="33" s="1"/>
  <c r="A538" i="33"/>
  <c r="K538" i="33" l="1"/>
  <c r="N538" i="33" s="1"/>
  <c r="A539" i="33"/>
  <c r="A540" i="33" l="1"/>
  <c r="K539" i="33"/>
  <c r="N539" i="33" s="1"/>
  <c r="A541" i="33" l="1"/>
  <c r="K540" i="33"/>
  <c r="N540" i="33" s="1"/>
  <c r="A542" i="33" l="1"/>
  <c r="K541" i="33"/>
  <c r="N541" i="33" s="1"/>
  <c r="K542" i="33" l="1"/>
  <c r="N542" i="33" s="1"/>
  <c r="A543" i="33"/>
  <c r="K543" i="33" l="1"/>
  <c r="N543" i="33" s="1"/>
  <c r="A544" i="33"/>
  <c r="K544" i="33" l="1"/>
  <c r="N544" i="33" s="1"/>
  <c r="A545" i="33"/>
  <c r="K545" i="33" l="1"/>
  <c r="N545" i="33" s="1"/>
  <c r="A546" i="33"/>
  <c r="K546" i="33" l="1"/>
  <c r="N546" i="33" s="1"/>
  <c r="A547" i="33"/>
  <c r="A548" i="33" l="1"/>
  <c r="K547" i="33"/>
  <c r="N547" i="33" s="1"/>
  <c r="A549" i="33" l="1"/>
  <c r="K548" i="33"/>
  <c r="N548" i="33" s="1"/>
  <c r="A550" i="33" l="1"/>
  <c r="K549" i="33"/>
  <c r="N549" i="33" s="1"/>
  <c r="K550" i="33" l="1"/>
  <c r="N550" i="33" s="1"/>
  <c r="A551" i="33"/>
  <c r="K551" i="33" l="1"/>
  <c r="N551" i="33" s="1"/>
  <c r="A552" i="33"/>
  <c r="K552" i="33" l="1"/>
  <c r="N552" i="33" s="1"/>
  <c r="A553" i="33"/>
  <c r="K553" i="33" l="1"/>
  <c r="N553" i="33" s="1"/>
  <c r="A554" i="33"/>
  <c r="K554" i="33" l="1"/>
  <c r="N554" i="33" s="1"/>
  <c r="A555" i="33"/>
  <c r="A556" i="33" l="1"/>
  <c r="K555" i="33"/>
  <c r="N555" i="33" s="1"/>
  <c r="A557" i="33" l="1"/>
  <c r="K556" i="33"/>
  <c r="N556" i="33" s="1"/>
  <c r="A558" i="33" l="1"/>
  <c r="K557" i="33"/>
  <c r="N557" i="33" s="1"/>
  <c r="K558" i="33" l="1"/>
  <c r="N558" i="33" s="1"/>
  <c r="A559" i="33"/>
  <c r="K559" i="33" l="1"/>
  <c r="N559" i="33" s="1"/>
  <c r="A560" i="33"/>
  <c r="K560" i="33" l="1"/>
  <c r="N560" i="33" s="1"/>
  <c r="A561" i="33"/>
  <c r="K561" i="33" l="1"/>
  <c r="N561" i="33" s="1"/>
  <c r="A562" i="33"/>
  <c r="K562" i="33" l="1"/>
  <c r="N562" i="33" s="1"/>
  <c r="A563" i="33"/>
  <c r="A564" i="33" l="1"/>
  <c r="K563" i="33"/>
  <c r="N563" i="33" s="1"/>
  <c r="A565" i="33" l="1"/>
  <c r="K564" i="33"/>
  <c r="N564" i="33" s="1"/>
  <c r="A566" i="33" l="1"/>
  <c r="K565" i="33"/>
  <c r="N565" i="33" s="1"/>
  <c r="K566" i="33" l="1"/>
  <c r="N566" i="33" s="1"/>
  <c r="A567" i="33"/>
  <c r="K567" i="33" l="1"/>
  <c r="N567" i="33" s="1"/>
  <c r="A568" i="33"/>
  <c r="K568" i="33" l="1"/>
  <c r="N568" i="33" s="1"/>
  <c r="A569" i="33"/>
  <c r="K569" i="33" l="1"/>
  <c r="N569" i="33" s="1"/>
  <c r="A570" i="33"/>
  <c r="K570" i="33" l="1"/>
  <c r="N570" i="33" s="1"/>
  <c r="A571" i="33"/>
  <c r="A572" i="33" l="1"/>
  <c r="K571" i="33"/>
  <c r="N571" i="33" s="1"/>
  <c r="A573" i="33" l="1"/>
  <c r="K572" i="33"/>
  <c r="N572" i="33" s="1"/>
  <c r="A574" i="33" l="1"/>
  <c r="K573" i="33"/>
  <c r="N573" i="33" s="1"/>
  <c r="K574" i="33" l="1"/>
  <c r="N574" i="33" s="1"/>
  <c r="A575" i="33"/>
  <c r="K575" i="33" l="1"/>
  <c r="N575" i="33" s="1"/>
  <c r="A576" i="33"/>
  <c r="K576" i="33" l="1"/>
  <c r="N576" i="33" s="1"/>
  <c r="A577" i="33"/>
  <c r="K577" i="33" l="1"/>
  <c r="N577" i="33" s="1"/>
  <c r="A578" i="33"/>
  <c r="K578" i="33" l="1"/>
  <c r="N578" i="33" s="1"/>
  <c r="A579" i="33"/>
  <c r="A580" i="33" l="1"/>
  <c r="K579" i="33"/>
  <c r="N579" i="33" s="1"/>
  <c r="A581" i="33" l="1"/>
  <c r="K580" i="33"/>
  <c r="N580" i="33" s="1"/>
  <c r="A582" i="33" l="1"/>
  <c r="K581" i="33"/>
  <c r="N581" i="33" s="1"/>
  <c r="K582" i="33" l="1"/>
  <c r="N582" i="33" s="1"/>
  <c r="A583" i="33"/>
  <c r="K583" i="33" l="1"/>
  <c r="N583" i="33" s="1"/>
  <c r="A584" i="33"/>
  <c r="K584" i="33" l="1"/>
  <c r="N584" i="33" s="1"/>
  <c r="A585" i="33"/>
  <c r="K585" i="33" l="1"/>
  <c r="N585" i="33" s="1"/>
  <c r="A586" i="33"/>
  <c r="K586" i="33" l="1"/>
  <c r="N586" i="33" s="1"/>
  <c r="A587" i="33"/>
  <c r="A588" i="33" l="1"/>
  <c r="K587" i="33"/>
  <c r="N587" i="33" s="1"/>
  <c r="A589" i="33" l="1"/>
  <c r="K588" i="33"/>
  <c r="N588" i="33" s="1"/>
  <c r="A590" i="33" l="1"/>
  <c r="K589" i="33"/>
  <c r="N589" i="33" s="1"/>
  <c r="K590" i="33" l="1"/>
  <c r="N590" i="33" s="1"/>
  <c r="A591" i="33"/>
  <c r="K591" i="33" l="1"/>
  <c r="N591" i="33" s="1"/>
  <c r="A592" i="33"/>
  <c r="K592" i="33" l="1"/>
  <c r="N592" i="33" s="1"/>
  <c r="A593" i="33"/>
  <c r="K593" i="33" l="1"/>
  <c r="N593" i="33" s="1"/>
  <c r="A594" i="33"/>
  <c r="A595" i="33" l="1"/>
  <c r="K594" i="33"/>
  <c r="N594" i="33" s="1"/>
  <c r="A596" i="33" l="1"/>
  <c r="K595" i="33"/>
  <c r="N595" i="33" s="1"/>
  <c r="A597" i="33" l="1"/>
  <c r="K596" i="33"/>
  <c r="N596" i="33" s="1"/>
  <c r="K597" i="33" l="1"/>
  <c r="N597" i="33" s="1"/>
  <c r="A598" i="33"/>
  <c r="K598" i="33" l="1"/>
  <c r="N598" i="33" s="1"/>
  <c r="A599" i="33"/>
  <c r="K599" i="33" l="1"/>
  <c r="N599" i="33" s="1"/>
  <c r="A600" i="33"/>
  <c r="K600" i="33" l="1"/>
  <c r="N600" i="33" s="1"/>
  <c r="A601" i="33"/>
  <c r="K601" i="33" l="1"/>
  <c r="N601" i="33" s="1"/>
  <c r="A602" i="33"/>
  <c r="A603" i="33" l="1"/>
  <c r="K602" i="33"/>
  <c r="N602" i="33" s="1"/>
  <c r="A604" i="33" l="1"/>
  <c r="K603" i="33"/>
  <c r="N603" i="33" s="1"/>
  <c r="A605" i="33" l="1"/>
  <c r="K604" i="33"/>
  <c r="N604" i="33" s="1"/>
  <c r="K605" i="33" l="1"/>
  <c r="N605" i="33" s="1"/>
  <c r="A606" i="33"/>
  <c r="K606" i="33" l="1"/>
  <c r="N606" i="33" s="1"/>
  <c r="A607" i="33"/>
  <c r="K607" i="33" l="1"/>
  <c r="N607" i="33" s="1"/>
  <c r="A608" i="33"/>
  <c r="K608" i="33" l="1"/>
  <c r="N608" i="33" s="1"/>
  <c r="A609" i="33"/>
  <c r="K609" i="33" l="1"/>
  <c r="N609" i="33" s="1"/>
  <c r="A610" i="33"/>
  <c r="A611" i="33" l="1"/>
  <c r="K610" i="33"/>
  <c r="N610" i="33" s="1"/>
  <c r="A612" i="33" l="1"/>
  <c r="K611" i="33"/>
  <c r="N611" i="33" s="1"/>
  <c r="A613" i="33" l="1"/>
  <c r="K612" i="33"/>
  <c r="N612" i="33" s="1"/>
  <c r="K613" i="33" l="1"/>
  <c r="N613" i="33" s="1"/>
  <c r="A614" i="33"/>
  <c r="K614" i="33" l="1"/>
  <c r="N614" i="33" s="1"/>
  <c r="A615" i="33"/>
  <c r="K615" i="33" l="1"/>
  <c r="N615" i="33" s="1"/>
  <c r="A616" i="33"/>
  <c r="K616" i="33" l="1"/>
  <c r="N616" i="33" s="1"/>
  <c r="A617" i="33"/>
  <c r="K617" i="33" l="1"/>
  <c r="N617" i="33" s="1"/>
  <c r="A618" i="33"/>
  <c r="A619" i="33" l="1"/>
  <c r="K618" i="33"/>
  <c r="N618" i="33" s="1"/>
  <c r="A620" i="33" l="1"/>
  <c r="K619" i="33"/>
  <c r="N619" i="33" s="1"/>
  <c r="A621" i="33" l="1"/>
  <c r="K620" i="33"/>
  <c r="N620" i="33" s="1"/>
  <c r="K621" i="33" l="1"/>
  <c r="N621" i="33" s="1"/>
  <c r="A622" i="33"/>
  <c r="K622" i="33" l="1"/>
  <c r="N622" i="33" s="1"/>
  <c r="A623" i="33"/>
  <c r="K623" i="33" l="1"/>
  <c r="N623" i="33" s="1"/>
  <c r="A624" i="33"/>
  <c r="K624" i="33" l="1"/>
  <c r="N624" i="33" s="1"/>
  <c r="A625" i="33"/>
  <c r="K625" i="33" l="1"/>
  <c r="N625" i="33" s="1"/>
  <c r="A626" i="33"/>
  <c r="A627" i="33" l="1"/>
  <c r="K626" i="33"/>
  <c r="N626" i="33" s="1"/>
  <c r="A628" i="33" l="1"/>
  <c r="K627" i="33"/>
  <c r="N627" i="33" s="1"/>
  <c r="A629" i="33" l="1"/>
  <c r="K628" i="33"/>
  <c r="N628" i="33" s="1"/>
  <c r="K629" i="33" l="1"/>
  <c r="N629" i="33" s="1"/>
  <c r="A630" i="33"/>
  <c r="K630" i="33" l="1"/>
  <c r="N630" i="33" s="1"/>
  <c r="A631" i="33"/>
  <c r="K631" i="33" l="1"/>
  <c r="N631" i="33" s="1"/>
  <c r="A632" i="33"/>
  <c r="K632" i="33" l="1"/>
  <c r="N632" i="33" s="1"/>
  <c r="A633" i="33"/>
  <c r="K633" i="33" l="1"/>
  <c r="N633" i="33" s="1"/>
  <c r="A634" i="33"/>
  <c r="A635" i="33" l="1"/>
  <c r="K634" i="33"/>
  <c r="N634" i="33" s="1"/>
  <c r="A636" i="33" l="1"/>
  <c r="K635" i="33"/>
  <c r="N635" i="33" s="1"/>
  <c r="A637" i="33" l="1"/>
  <c r="K636" i="33"/>
  <c r="N636" i="33" s="1"/>
  <c r="K637" i="33" l="1"/>
  <c r="N637" i="33" s="1"/>
  <c r="A638" i="33"/>
  <c r="K638" i="33" l="1"/>
  <c r="N638" i="33" s="1"/>
  <c r="A639" i="33"/>
  <c r="K639" i="33" l="1"/>
  <c r="N639" i="33" s="1"/>
  <c r="A640" i="33"/>
  <c r="K640" i="33" l="1"/>
  <c r="N640" i="33" s="1"/>
  <c r="A641" i="33"/>
  <c r="A642" i="33" l="1"/>
  <c r="K641" i="33"/>
  <c r="N641" i="33" s="1"/>
  <c r="A643" i="33" l="1"/>
  <c r="K642" i="33"/>
  <c r="N642" i="33" s="1"/>
  <c r="A644" i="33" l="1"/>
  <c r="K643" i="33"/>
  <c r="N643" i="33" s="1"/>
  <c r="K644" i="33" l="1"/>
  <c r="N644" i="33" s="1"/>
  <c r="A645" i="33"/>
  <c r="K645" i="33" l="1"/>
  <c r="N645" i="33" s="1"/>
  <c r="A646" i="33"/>
  <c r="K646" i="33" l="1"/>
  <c r="N646" i="33" s="1"/>
  <c r="A647" i="33"/>
  <c r="K647" i="33" l="1"/>
  <c r="N647" i="33" s="1"/>
  <c r="A648" i="33"/>
  <c r="K648" i="33" l="1"/>
  <c r="N648" i="33" s="1"/>
  <c r="A649" i="33"/>
  <c r="A650" i="33" l="1"/>
  <c r="K649" i="33"/>
  <c r="N649" i="33" s="1"/>
  <c r="A651" i="33" l="1"/>
  <c r="K650" i="33"/>
  <c r="N650" i="33" s="1"/>
  <c r="A652" i="33" l="1"/>
  <c r="K651" i="33"/>
  <c r="N651" i="33" s="1"/>
  <c r="K652" i="33" l="1"/>
  <c r="N652" i="33" s="1"/>
  <c r="A653" i="33"/>
  <c r="K653" i="33" l="1"/>
  <c r="N653" i="33" s="1"/>
  <c r="A654" i="33"/>
  <c r="K654" i="33" l="1"/>
  <c r="N654" i="33" s="1"/>
  <c r="A655" i="33"/>
  <c r="K655" i="33" l="1"/>
  <c r="N655" i="33" s="1"/>
  <c r="A656" i="33"/>
  <c r="K656" i="33" l="1"/>
  <c r="N656" i="33" s="1"/>
  <c r="A657" i="33"/>
  <c r="A658" i="33" l="1"/>
  <c r="K657" i="33"/>
  <c r="N657" i="33" s="1"/>
  <c r="A659" i="33" l="1"/>
  <c r="K658" i="33"/>
  <c r="N658" i="33" s="1"/>
  <c r="A660" i="33" l="1"/>
  <c r="K659" i="33"/>
  <c r="N659" i="33" s="1"/>
  <c r="K660" i="33" l="1"/>
  <c r="N660" i="33" s="1"/>
  <c r="A661" i="33"/>
  <c r="K661" i="33" l="1"/>
  <c r="N661" i="33" s="1"/>
  <c r="A662" i="33"/>
  <c r="K662" i="33" l="1"/>
  <c r="N662" i="33" s="1"/>
  <c r="A663" i="33"/>
  <c r="K663" i="33" l="1"/>
  <c r="N663" i="33" s="1"/>
  <c r="A664" i="33"/>
  <c r="K664" i="33" l="1"/>
  <c r="N664" i="33" s="1"/>
  <c r="A665" i="33"/>
  <c r="A666" i="33" l="1"/>
  <c r="K665" i="33"/>
  <c r="N665" i="33" s="1"/>
  <c r="A667" i="33" l="1"/>
  <c r="K666" i="33"/>
  <c r="N666" i="33" s="1"/>
  <c r="A668" i="33" l="1"/>
  <c r="K667" i="33"/>
  <c r="N667" i="33" s="1"/>
  <c r="K668" i="33" l="1"/>
  <c r="N668" i="33" s="1"/>
  <c r="A669" i="33"/>
  <c r="K669" i="33" l="1"/>
  <c r="N669" i="33" s="1"/>
  <c r="A670" i="33"/>
  <c r="K670" i="33" l="1"/>
  <c r="N670" i="33" s="1"/>
  <c r="A671" i="33"/>
  <c r="K671" i="33" l="1"/>
  <c r="N671" i="33" s="1"/>
  <c r="A672" i="33"/>
  <c r="K672" i="33" l="1"/>
  <c r="N672" i="33" s="1"/>
  <c r="A673" i="33"/>
  <c r="A674" i="33" l="1"/>
  <c r="K673" i="33"/>
  <c r="N673" i="33" s="1"/>
  <c r="A675" i="33" l="1"/>
  <c r="K674" i="33"/>
  <c r="N674" i="33" s="1"/>
  <c r="A676" i="33" l="1"/>
  <c r="K675" i="33"/>
  <c r="N675" i="33" s="1"/>
  <c r="K676" i="33" l="1"/>
  <c r="N676" i="33" s="1"/>
  <c r="A677" i="33"/>
  <c r="K677" i="33" l="1"/>
  <c r="N677" i="33" s="1"/>
  <c r="A678" i="33"/>
  <c r="K678" i="33" l="1"/>
  <c r="N678" i="33" s="1"/>
  <c r="A679" i="33"/>
  <c r="K679" i="33" l="1"/>
  <c r="N679" i="33" s="1"/>
  <c r="A680" i="33"/>
  <c r="K680" i="33" l="1"/>
  <c r="N680" i="33" s="1"/>
  <c r="A681" i="33"/>
  <c r="A682" i="33" l="1"/>
  <c r="K681" i="33"/>
  <c r="N681" i="33" s="1"/>
  <c r="A683" i="33" l="1"/>
  <c r="K682" i="33"/>
  <c r="N682" i="33" s="1"/>
  <c r="A684" i="33" l="1"/>
  <c r="K683" i="33"/>
  <c r="N683" i="33" s="1"/>
  <c r="K684" i="33" l="1"/>
  <c r="N684" i="33" s="1"/>
  <c r="A685" i="33"/>
  <c r="K685" i="33" l="1"/>
  <c r="N685" i="33" s="1"/>
  <c r="A686" i="33"/>
  <c r="A687" i="33" l="1"/>
  <c r="K686" i="33"/>
  <c r="N686" i="33" s="1"/>
  <c r="K687" i="33" l="1"/>
  <c r="N687" i="33" s="1"/>
  <c r="A688" i="33"/>
  <c r="A689" i="33" l="1"/>
  <c r="K688" i="33"/>
  <c r="N688" i="33" s="1"/>
  <c r="K689" i="33" l="1"/>
  <c r="N689" i="33" s="1"/>
  <c r="A690" i="33"/>
  <c r="K690" i="33" l="1"/>
  <c r="N690" i="33" s="1"/>
  <c r="A691" i="33"/>
  <c r="K691" i="33" l="1"/>
  <c r="N691" i="33" s="1"/>
  <c r="A692" i="33"/>
  <c r="K692" i="33" l="1"/>
  <c r="N692" i="33" s="1"/>
  <c r="A693" i="33"/>
  <c r="A694" i="33" l="1"/>
  <c r="K693" i="33"/>
  <c r="N693" i="33" s="1"/>
  <c r="A695" i="33" l="1"/>
  <c r="K694" i="33"/>
  <c r="N694" i="33" s="1"/>
  <c r="K695" i="33" l="1"/>
  <c r="N695" i="33" s="1"/>
  <c r="A696" i="33"/>
  <c r="K696" i="33" l="1"/>
  <c r="N696" i="33" s="1"/>
  <c r="A697" i="33"/>
  <c r="A698" i="33" l="1"/>
  <c r="K697" i="33"/>
  <c r="N697" i="33" s="1"/>
  <c r="A699" i="33" l="1"/>
  <c r="K698" i="33"/>
  <c r="N698" i="33" s="1"/>
  <c r="A700" i="33" l="1"/>
  <c r="K699" i="33"/>
  <c r="N699" i="33" s="1"/>
  <c r="K700" i="33" l="1"/>
  <c r="N700" i="33" s="1"/>
  <c r="A701" i="33"/>
  <c r="A702" i="33" l="1"/>
  <c r="K701" i="33"/>
  <c r="N701" i="33" s="1"/>
  <c r="K702" i="33" l="1"/>
  <c r="N702" i="33" s="1"/>
  <c r="A703" i="33"/>
  <c r="K703" i="33" l="1"/>
  <c r="N703" i="33" s="1"/>
  <c r="A704" i="33"/>
  <c r="K704" i="33" l="1"/>
  <c r="N704" i="33" s="1"/>
  <c r="A705" i="33"/>
  <c r="A706" i="33" l="1"/>
  <c r="K705" i="33"/>
  <c r="N705" i="33" s="1"/>
  <c r="K706" i="33" l="1"/>
  <c r="N706" i="33" s="1"/>
  <c r="A707" i="33"/>
  <c r="K707" i="33" l="1"/>
  <c r="N707" i="33" s="1"/>
  <c r="A708" i="33"/>
  <c r="K708" i="33" l="1"/>
  <c r="N708" i="33" s="1"/>
  <c r="A709" i="33"/>
  <c r="A710" i="33" l="1"/>
  <c r="K709" i="33"/>
  <c r="N709" i="33" s="1"/>
  <c r="A711" i="33" l="1"/>
  <c r="K710" i="33"/>
  <c r="N710" i="33" s="1"/>
  <c r="A712" i="33" l="1"/>
  <c r="K711" i="33"/>
  <c r="N711" i="33" s="1"/>
  <c r="K712" i="33" l="1"/>
  <c r="N712" i="33" s="1"/>
  <c r="A713" i="33"/>
  <c r="K713" i="33" l="1"/>
  <c r="N713" i="33" s="1"/>
  <c r="A714" i="33"/>
  <c r="K714" i="33" l="1"/>
  <c r="N714" i="33" s="1"/>
  <c r="A715" i="33"/>
  <c r="A716" i="33" l="1"/>
  <c r="K715" i="33"/>
  <c r="N715" i="33" s="1"/>
  <c r="A717" i="33" l="1"/>
  <c r="K716" i="33"/>
  <c r="N716" i="33" s="1"/>
  <c r="A718" i="33" l="1"/>
  <c r="K717" i="33"/>
  <c r="N717" i="33" s="1"/>
  <c r="K718" i="33" l="1"/>
  <c r="N718" i="33" s="1"/>
  <c r="A719" i="33"/>
  <c r="K719" i="33" l="1"/>
  <c r="N719" i="33" s="1"/>
  <c r="A720" i="33"/>
  <c r="K720" i="33" l="1"/>
  <c r="N720" i="33" s="1"/>
  <c r="A721" i="33"/>
  <c r="A722" i="33" l="1"/>
  <c r="K721" i="33"/>
  <c r="N721" i="33" s="1"/>
  <c r="K722" i="33" l="1"/>
  <c r="N722" i="33" s="1"/>
  <c r="A723" i="33"/>
  <c r="K723" i="33" l="1"/>
  <c r="N723" i="33" s="1"/>
  <c r="A724" i="33"/>
  <c r="K724" i="33" l="1"/>
  <c r="N724" i="33" s="1"/>
  <c r="A725" i="33"/>
  <c r="A726" i="33" l="1"/>
  <c r="K725" i="33"/>
  <c r="N725" i="33" s="1"/>
  <c r="A727" i="33" l="1"/>
  <c r="K726" i="33"/>
  <c r="N726" i="33" s="1"/>
  <c r="A728" i="33" l="1"/>
  <c r="K727" i="33"/>
  <c r="N727" i="33" s="1"/>
  <c r="K728" i="33" l="1"/>
  <c r="N728" i="33" s="1"/>
  <c r="A729" i="33"/>
  <c r="K729" i="33" l="1"/>
  <c r="N729" i="33" s="1"/>
  <c r="A730" i="33"/>
  <c r="K730" i="33" l="1"/>
  <c r="N730" i="33" s="1"/>
  <c r="A731" i="33"/>
  <c r="A732" i="33" l="1"/>
  <c r="K731" i="33"/>
  <c r="N731" i="33" s="1"/>
  <c r="A733" i="33" l="1"/>
  <c r="K732" i="33"/>
  <c r="N732" i="33" s="1"/>
  <c r="A734" i="33" l="1"/>
  <c r="K733" i="33"/>
  <c r="N733" i="33" s="1"/>
  <c r="K734" i="33" l="1"/>
  <c r="N734" i="33" s="1"/>
  <c r="A735" i="33"/>
  <c r="K735" i="33" l="1"/>
  <c r="N735" i="33" s="1"/>
  <c r="A736" i="33"/>
  <c r="K736" i="33" l="1"/>
  <c r="N736" i="33" s="1"/>
  <c r="A737" i="33"/>
  <c r="A738" i="33" l="1"/>
  <c r="K737" i="33"/>
  <c r="N737" i="33" s="1"/>
  <c r="A739" i="33" l="1"/>
  <c r="K738" i="33"/>
  <c r="N738" i="33" s="1"/>
  <c r="K739" i="33" l="1"/>
  <c r="N739" i="33" s="1"/>
  <c r="A740" i="33"/>
  <c r="K740" i="33" l="1"/>
  <c r="N740" i="33" s="1"/>
  <c r="A741" i="33"/>
  <c r="A742" i="33" l="1"/>
  <c r="K741" i="33"/>
  <c r="N741" i="33" s="1"/>
  <c r="K742" i="33" l="1"/>
  <c r="N742" i="33" s="1"/>
  <c r="A743" i="33"/>
  <c r="A744" i="33" l="1"/>
  <c r="K743" i="33"/>
  <c r="N743" i="33" s="1"/>
  <c r="K744" i="33" l="1"/>
  <c r="N744" i="33" s="1"/>
  <c r="A745" i="33"/>
  <c r="K745" i="33" l="1"/>
  <c r="N745" i="33" s="1"/>
  <c r="A746" i="33"/>
  <c r="K746" i="33" l="1"/>
  <c r="N746" i="33" s="1"/>
  <c r="A747" i="33"/>
  <c r="K747" i="33" l="1"/>
  <c r="N747" i="33" s="1"/>
  <c r="A748" i="33"/>
  <c r="K748" i="33" l="1"/>
  <c r="N748" i="33" s="1"/>
  <c r="A749" i="33"/>
  <c r="A750" i="33" l="1"/>
  <c r="K749" i="33"/>
  <c r="N749" i="33" s="1"/>
  <c r="A751" i="33" l="1"/>
  <c r="K750" i="33"/>
  <c r="N750" i="33" s="1"/>
  <c r="K751" i="33" l="1"/>
  <c r="N751" i="33" s="1"/>
  <c r="A752" i="33"/>
  <c r="K752" i="33" l="1"/>
  <c r="N752" i="33" s="1"/>
  <c r="A753" i="33"/>
  <c r="K753" i="33" l="1"/>
  <c r="N753" i="33" s="1"/>
  <c r="A754" i="33"/>
  <c r="A755" i="33" l="1"/>
  <c r="K754" i="33"/>
  <c r="N754" i="33" s="1"/>
  <c r="A756" i="33" l="1"/>
  <c r="K755" i="33"/>
  <c r="N755" i="33" s="1"/>
  <c r="A757" i="33" l="1"/>
  <c r="K756" i="33"/>
  <c r="N756" i="33" s="1"/>
  <c r="A758" i="33" l="1"/>
  <c r="K757" i="33"/>
  <c r="N757" i="33" s="1"/>
  <c r="K758" i="33" l="1"/>
  <c r="N758" i="33" s="1"/>
  <c r="A759" i="33"/>
  <c r="K759" i="33" l="1"/>
  <c r="N759" i="33" s="1"/>
  <c r="A760" i="33"/>
  <c r="K760" i="33" l="1"/>
  <c r="N760" i="33" s="1"/>
  <c r="A761" i="33"/>
  <c r="A762" i="33" l="1"/>
  <c r="K761" i="33"/>
  <c r="N761" i="33" s="1"/>
  <c r="K762" i="33" l="1"/>
  <c r="N762" i="33" s="1"/>
  <c r="A763" i="33"/>
  <c r="K763" i="33" l="1"/>
  <c r="N763" i="33" s="1"/>
  <c r="A764" i="33"/>
  <c r="K764" i="33" l="1"/>
  <c r="N764" i="33" s="1"/>
  <c r="A765" i="33"/>
  <c r="A766" i="33" l="1"/>
  <c r="K765" i="33"/>
  <c r="N765" i="33" s="1"/>
  <c r="A767" i="33" l="1"/>
  <c r="K766" i="33"/>
  <c r="N766" i="33" s="1"/>
  <c r="A768" i="33" l="1"/>
  <c r="K767" i="33"/>
  <c r="N767" i="33" s="1"/>
  <c r="K768" i="33" l="1"/>
  <c r="N768" i="33" s="1"/>
  <c r="A769" i="33"/>
  <c r="K769" i="33" l="1"/>
  <c r="N769" i="33" s="1"/>
  <c r="A770" i="33"/>
  <c r="K770" i="33" l="1"/>
  <c r="N770" i="33" s="1"/>
  <c r="A771" i="33"/>
  <c r="A772" i="33" l="1"/>
  <c r="K771" i="33"/>
  <c r="N771" i="33" s="1"/>
  <c r="A773" i="33" l="1"/>
  <c r="K772" i="33"/>
  <c r="N772" i="33" s="1"/>
  <c r="A774" i="33" l="1"/>
  <c r="K773" i="33"/>
  <c r="N773" i="33" s="1"/>
  <c r="K774" i="33" l="1"/>
  <c r="N774" i="33" s="1"/>
  <c r="A775" i="33"/>
  <c r="K775" i="33" l="1"/>
  <c r="N775" i="33" s="1"/>
  <c r="A776" i="33"/>
  <c r="K776" i="33" l="1"/>
  <c r="N776" i="33" s="1"/>
  <c r="A777" i="33"/>
  <c r="A778" i="33" l="1"/>
  <c r="K777" i="33"/>
  <c r="N777" i="33" s="1"/>
  <c r="A779" i="33" l="1"/>
  <c r="K778" i="33"/>
  <c r="N778" i="33" s="1"/>
  <c r="K779" i="33" l="1"/>
  <c r="N779" i="33" s="1"/>
  <c r="A780" i="33"/>
  <c r="K780" i="33" l="1"/>
  <c r="N780" i="33" s="1"/>
  <c r="A781" i="33"/>
  <c r="A782" i="33" l="1"/>
  <c r="K781" i="33"/>
  <c r="N781" i="33" s="1"/>
  <c r="K782" i="33" l="1"/>
  <c r="N782" i="33" s="1"/>
  <c r="A783" i="33"/>
  <c r="A784" i="33" l="1"/>
  <c r="K783" i="33"/>
  <c r="N783" i="33" s="1"/>
  <c r="K784" i="33" l="1"/>
  <c r="N784" i="33" s="1"/>
  <c r="A785" i="33"/>
  <c r="K785" i="33" l="1"/>
  <c r="N785" i="33" s="1"/>
  <c r="A786" i="33"/>
  <c r="K786" i="33" l="1"/>
  <c r="N786" i="33" s="1"/>
  <c r="A787" i="33"/>
  <c r="K787" i="33" l="1"/>
  <c r="N787" i="33" s="1"/>
  <c r="A788" i="33"/>
  <c r="A789" i="33" l="1"/>
  <c r="K788" i="33"/>
  <c r="N788" i="33" s="1"/>
  <c r="A790" i="33" l="1"/>
  <c r="K789" i="33"/>
  <c r="N789" i="33" s="1"/>
  <c r="K790" i="33" l="1"/>
  <c r="N790" i="33" s="1"/>
  <c r="A791" i="33"/>
  <c r="K791" i="33" l="1"/>
  <c r="N791" i="33" s="1"/>
  <c r="A792" i="33"/>
  <c r="K792" i="33" l="1"/>
  <c r="N792" i="33" s="1"/>
  <c r="A793" i="33"/>
  <c r="A794" i="33" l="1"/>
  <c r="K793" i="33"/>
  <c r="N793" i="33" s="1"/>
  <c r="A795" i="33" l="1"/>
  <c r="K794" i="33"/>
  <c r="N794" i="33" s="1"/>
  <c r="A796" i="33" l="1"/>
  <c r="K795" i="33"/>
  <c r="N795" i="33" s="1"/>
  <c r="K796" i="33" l="1"/>
  <c r="N796" i="33" s="1"/>
  <c r="A797" i="33"/>
  <c r="A798" i="33" l="1"/>
  <c r="K797" i="33"/>
  <c r="N797" i="33" s="1"/>
  <c r="K798" i="33" l="1"/>
  <c r="N798" i="33" s="1"/>
  <c r="A799" i="33"/>
  <c r="K799" i="33" l="1"/>
  <c r="N799" i="33" s="1"/>
  <c r="A800" i="33"/>
  <c r="K800" i="33" l="1"/>
  <c r="N800" i="33" s="1"/>
  <c r="A801" i="33"/>
  <c r="A802" i="33" l="1"/>
  <c r="K801" i="33"/>
  <c r="N801" i="33" s="1"/>
  <c r="K802" i="33" l="1"/>
  <c r="N802" i="33" s="1"/>
  <c r="A803" i="33"/>
  <c r="K803" i="33" l="1"/>
  <c r="N803" i="33" s="1"/>
  <c r="A804" i="33"/>
  <c r="A805" i="33" l="1"/>
  <c r="K804" i="33"/>
  <c r="N804" i="33" s="1"/>
  <c r="A806" i="33" l="1"/>
  <c r="K805" i="33"/>
  <c r="N805" i="33" s="1"/>
  <c r="K806" i="33" l="1"/>
  <c r="N806" i="33" s="1"/>
  <c r="A807" i="33"/>
  <c r="A808" i="33" l="1"/>
  <c r="K807" i="33"/>
  <c r="N807" i="33" s="1"/>
  <c r="K808" i="33" l="1"/>
  <c r="N808" i="33" s="1"/>
  <c r="A809" i="33"/>
  <c r="A810" i="33" l="1"/>
  <c r="K809" i="33"/>
  <c r="N809" i="33" s="1"/>
  <c r="K810" i="33" l="1"/>
  <c r="N810" i="33" s="1"/>
  <c r="A811" i="33"/>
  <c r="K811" i="33" l="1"/>
  <c r="N811" i="33" s="1"/>
  <c r="A812" i="33"/>
  <c r="K812" i="33" l="1"/>
  <c r="N812" i="33" s="1"/>
  <c r="A813" i="33"/>
  <c r="A814" i="33" l="1"/>
  <c r="K813" i="33"/>
  <c r="N813" i="33" s="1"/>
  <c r="K814" i="33" l="1"/>
  <c r="N814" i="33" s="1"/>
  <c r="A815" i="33"/>
  <c r="A816" i="33" l="1"/>
  <c r="K815" i="33"/>
  <c r="N815" i="33" s="1"/>
  <c r="K816" i="33" l="1"/>
  <c r="N816" i="33" s="1"/>
  <c r="A817" i="33"/>
  <c r="A818" i="33" l="1"/>
  <c r="K817" i="33"/>
  <c r="N817" i="33" s="1"/>
  <c r="K818" i="33" l="1"/>
  <c r="N818" i="33" s="1"/>
  <c r="A819" i="33"/>
  <c r="A820" i="33" l="1"/>
  <c r="K819" i="33"/>
  <c r="N819" i="33" s="1"/>
  <c r="A821" i="33" l="1"/>
  <c r="K820" i="33"/>
  <c r="N820" i="33" s="1"/>
  <c r="A822" i="33" l="1"/>
  <c r="K821" i="33"/>
  <c r="N821" i="33" s="1"/>
  <c r="K822" i="33" l="1"/>
  <c r="N822" i="33" s="1"/>
  <c r="A823" i="33"/>
  <c r="A824" i="33" l="1"/>
  <c r="K823" i="33"/>
  <c r="N823" i="33" s="1"/>
  <c r="K824" i="33" l="1"/>
  <c r="N824" i="33" s="1"/>
  <c r="A825" i="33"/>
  <c r="K825" i="33" l="1"/>
  <c r="N825" i="33" s="1"/>
  <c r="A826" i="33"/>
  <c r="K826" i="33" l="1"/>
  <c r="N826" i="33" s="1"/>
  <c r="A827" i="33"/>
  <c r="A828" i="33" l="1"/>
  <c r="K827" i="33"/>
  <c r="N827" i="33" s="1"/>
  <c r="K828" i="33" l="1"/>
  <c r="N828" i="33" s="1"/>
  <c r="A829" i="33"/>
  <c r="A830" i="33" l="1"/>
  <c r="K829" i="33"/>
  <c r="N829" i="33" s="1"/>
  <c r="A831" i="33" l="1"/>
  <c r="K830" i="33"/>
  <c r="N830" i="33" s="1"/>
  <c r="K831" i="33" l="1"/>
  <c r="N831" i="33" s="1"/>
  <c r="A832" i="33"/>
  <c r="K832" i="33" l="1"/>
  <c r="N832" i="33" s="1"/>
  <c r="A833" i="33"/>
  <c r="K833" i="33" l="1"/>
  <c r="N833" i="33" s="1"/>
  <c r="A834" i="33"/>
  <c r="K834" i="33" l="1"/>
  <c r="N834" i="33" s="1"/>
  <c r="A835" i="33"/>
  <c r="A836" i="33" l="1"/>
  <c r="K835" i="33"/>
  <c r="N835" i="33" s="1"/>
  <c r="A837" i="33" l="1"/>
  <c r="K836" i="33"/>
  <c r="N836" i="33" s="1"/>
  <c r="A838" i="33" l="1"/>
  <c r="K837" i="33"/>
  <c r="N837" i="33" s="1"/>
  <c r="A839" i="33" l="1"/>
  <c r="K838" i="33"/>
  <c r="N838" i="33" s="1"/>
  <c r="K839" i="33" l="1"/>
  <c r="N839" i="33" s="1"/>
  <c r="A840" i="33"/>
  <c r="K840" i="33" l="1"/>
  <c r="N840" i="33" s="1"/>
  <c r="A841" i="33"/>
  <c r="K841" i="33" l="1"/>
  <c r="N841" i="33" s="1"/>
  <c r="A842" i="33"/>
  <c r="K842" i="33" l="1"/>
  <c r="N842" i="33" s="1"/>
  <c r="A843" i="33"/>
  <c r="A844" i="33" l="1"/>
  <c r="K843" i="33"/>
  <c r="N843" i="33" s="1"/>
  <c r="A845" i="33" l="1"/>
  <c r="K844" i="33"/>
  <c r="N844" i="33" s="1"/>
  <c r="A846" i="33" l="1"/>
  <c r="K845" i="33"/>
  <c r="N845" i="33" s="1"/>
  <c r="A847" i="33" l="1"/>
  <c r="K846" i="33"/>
  <c r="N846" i="33" s="1"/>
  <c r="K847" i="33" l="1"/>
  <c r="N847" i="33" s="1"/>
  <c r="A848" i="33"/>
  <c r="K848" i="33" l="1"/>
  <c r="N848" i="33" s="1"/>
  <c r="A849" i="33"/>
  <c r="K849" i="33" l="1"/>
  <c r="N849" i="33" s="1"/>
  <c r="A850" i="33"/>
  <c r="K850" i="33" l="1"/>
  <c r="N850" i="33" s="1"/>
  <c r="A851" i="33"/>
  <c r="K851" i="33" l="1"/>
  <c r="N851" i="33" s="1"/>
  <c r="A852" i="33"/>
  <c r="A853" i="33" l="1"/>
  <c r="K852" i="33"/>
  <c r="N852" i="33" s="1"/>
  <c r="A854" i="33" l="1"/>
  <c r="K853" i="33"/>
  <c r="N853" i="33" s="1"/>
  <c r="A855" i="33" l="1"/>
  <c r="K854" i="33"/>
  <c r="N854" i="33" s="1"/>
  <c r="K855" i="33" l="1"/>
  <c r="N855" i="33" s="1"/>
  <c r="A856" i="33"/>
  <c r="K856" i="33" l="1"/>
  <c r="N856" i="33" s="1"/>
  <c r="A857" i="33"/>
  <c r="K857" i="33" l="1"/>
  <c r="N857" i="33" s="1"/>
  <c r="A858" i="33"/>
  <c r="K858" i="33" l="1"/>
  <c r="N858" i="33" s="1"/>
  <c r="A859" i="33"/>
  <c r="K859" i="33" l="1"/>
  <c r="N859" i="33" s="1"/>
  <c r="A860" i="33"/>
  <c r="A861" i="33" l="1"/>
  <c r="K860" i="33"/>
  <c r="N860" i="33" s="1"/>
  <c r="A862" i="33" l="1"/>
  <c r="K861" i="33"/>
  <c r="N861" i="33" s="1"/>
  <c r="A863" i="33" l="1"/>
  <c r="K862" i="33"/>
  <c r="N862" i="33" s="1"/>
  <c r="K863" i="33" l="1"/>
  <c r="N863" i="33" s="1"/>
  <c r="A864" i="33"/>
  <c r="K864" i="33" l="1"/>
  <c r="N864" i="33" s="1"/>
  <c r="A865" i="33"/>
  <c r="K865" i="33" l="1"/>
  <c r="N865" i="33" s="1"/>
  <c r="A866" i="33"/>
  <c r="K866" i="33" l="1"/>
  <c r="N866" i="33" s="1"/>
  <c r="A867" i="33"/>
  <c r="A868" i="33" l="1"/>
  <c r="K867" i="33"/>
  <c r="N867" i="33" s="1"/>
  <c r="A869" i="33" l="1"/>
  <c r="K868" i="33"/>
  <c r="N868" i="33" s="1"/>
  <c r="A870" i="33" l="1"/>
  <c r="K869" i="33"/>
  <c r="N869" i="33" s="1"/>
  <c r="K870" i="33" l="1"/>
  <c r="N870" i="33" s="1"/>
  <c r="A871" i="33"/>
  <c r="K871" i="33" l="1"/>
  <c r="N871" i="33" s="1"/>
  <c r="A872" i="33"/>
  <c r="K872" i="33" l="1"/>
  <c r="N872" i="33" s="1"/>
  <c r="A873" i="33"/>
  <c r="K873" i="33" l="1"/>
  <c r="N873" i="33" s="1"/>
  <c r="A874" i="33"/>
  <c r="K874" i="33" l="1"/>
  <c r="N874" i="33" s="1"/>
  <c r="A875" i="33"/>
  <c r="A876" i="33" l="1"/>
  <c r="K875" i="33"/>
  <c r="N875" i="33" s="1"/>
  <c r="A877" i="33" l="1"/>
  <c r="K876" i="33"/>
  <c r="N876" i="33" s="1"/>
  <c r="A878" i="33" l="1"/>
  <c r="K877" i="33"/>
  <c r="N877" i="33" s="1"/>
  <c r="K878" i="33" l="1"/>
  <c r="N878" i="33" s="1"/>
  <c r="A879" i="33"/>
  <c r="K879" i="33" l="1"/>
  <c r="N879" i="33" s="1"/>
  <c r="A880" i="33"/>
  <c r="K880" i="33" l="1"/>
  <c r="N880" i="33" s="1"/>
  <c r="A881" i="33"/>
  <c r="K881" i="33" l="1"/>
  <c r="N881" i="33" s="1"/>
  <c r="A882" i="33"/>
  <c r="K882" i="33" l="1"/>
  <c r="N882" i="33" s="1"/>
  <c r="A883" i="33"/>
  <c r="A884" i="33" l="1"/>
  <c r="K883" i="33"/>
  <c r="N883" i="33" s="1"/>
  <c r="A885" i="33" l="1"/>
  <c r="K884" i="33"/>
  <c r="N884" i="33" s="1"/>
  <c r="A886" i="33" l="1"/>
  <c r="K885" i="33"/>
  <c r="N885" i="33" s="1"/>
  <c r="K886" i="33" l="1"/>
  <c r="N886" i="33" s="1"/>
  <c r="A887" i="33"/>
  <c r="K887" i="33" l="1"/>
  <c r="N887" i="33" s="1"/>
  <c r="A888" i="33"/>
  <c r="K888" i="33" l="1"/>
  <c r="N888" i="33" s="1"/>
  <c r="A889" i="33"/>
  <c r="K889" i="33" l="1"/>
  <c r="N889" i="33" s="1"/>
  <c r="A890" i="33"/>
  <c r="K890" i="33" l="1"/>
  <c r="N890" i="33" s="1"/>
  <c r="A891" i="33"/>
  <c r="A892" i="33" l="1"/>
  <c r="K891" i="33"/>
  <c r="N891" i="33" s="1"/>
  <c r="A893" i="33" l="1"/>
  <c r="K892" i="33"/>
  <c r="N892" i="33" s="1"/>
  <c r="A894" i="33" l="1"/>
  <c r="K893" i="33"/>
  <c r="N893" i="33" s="1"/>
  <c r="K894" i="33" l="1"/>
  <c r="N894" i="33" s="1"/>
  <c r="A895" i="33"/>
  <c r="K895" i="33" l="1"/>
  <c r="N895" i="33" s="1"/>
  <c r="A896" i="33"/>
  <c r="K896" i="33" l="1"/>
  <c r="N896" i="33" s="1"/>
  <c r="A897" i="33"/>
  <c r="K897" i="33" l="1"/>
  <c r="N897" i="33" s="1"/>
  <c r="A898" i="33"/>
  <c r="K898" i="33" l="1"/>
  <c r="N898" i="33" s="1"/>
  <c r="A899" i="33"/>
  <c r="A900" i="33" l="1"/>
  <c r="K899" i="33"/>
  <c r="N899" i="33" s="1"/>
  <c r="A901" i="33" l="1"/>
  <c r="K900" i="33"/>
  <c r="N900" i="33" s="1"/>
  <c r="A902" i="33" l="1"/>
  <c r="K901" i="33"/>
  <c r="N901" i="33" s="1"/>
  <c r="K902" i="33" l="1"/>
  <c r="N902" i="33" s="1"/>
  <c r="A903" i="33"/>
  <c r="K903" i="33" l="1"/>
  <c r="N903" i="33" s="1"/>
  <c r="A904" i="33"/>
  <c r="K904" i="33" l="1"/>
  <c r="N904" i="33" s="1"/>
  <c r="A905" i="33"/>
  <c r="K905" i="33" l="1"/>
  <c r="N905" i="33" s="1"/>
  <c r="A906" i="33"/>
  <c r="K906" i="33" l="1"/>
  <c r="N906" i="33" s="1"/>
  <c r="A907" i="33"/>
  <c r="A908" i="33" l="1"/>
  <c r="K907" i="33"/>
  <c r="N907" i="33" s="1"/>
  <c r="A909" i="33" l="1"/>
  <c r="K908" i="33"/>
  <c r="N908" i="33" s="1"/>
  <c r="A910" i="33" l="1"/>
  <c r="K909" i="33"/>
  <c r="N909" i="33" s="1"/>
  <c r="K910" i="33" l="1"/>
  <c r="N910" i="33" s="1"/>
  <c r="A911" i="33"/>
  <c r="K911" i="33" l="1"/>
  <c r="N911" i="33" s="1"/>
  <c r="A912" i="33"/>
  <c r="K912" i="33" l="1"/>
  <c r="N912" i="33" s="1"/>
  <c r="A913" i="33"/>
  <c r="K913" i="33" l="1"/>
  <c r="N913" i="33" s="1"/>
  <c r="A914" i="33"/>
  <c r="K914" i="33" l="1"/>
  <c r="N914" i="33" s="1"/>
  <c r="A915" i="33"/>
  <c r="A916" i="33" l="1"/>
  <c r="K915" i="33"/>
  <c r="N915" i="33" s="1"/>
  <c r="A917" i="33" l="1"/>
  <c r="K916" i="33"/>
  <c r="N916" i="33" s="1"/>
  <c r="A918" i="33" l="1"/>
  <c r="K917" i="33"/>
  <c r="N917" i="33" s="1"/>
  <c r="K918" i="33" l="1"/>
  <c r="N918" i="33" s="1"/>
  <c r="A919" i="33"/>
  <c r="K919" i="33" l="1"/>
  <c r="N919" i="33" s="1"/>
  <c r="A920" i="33"/>
  <c r="K920" i="33" l="1"/>
  <c r="N920" i="33" s="1"/>
  <c r="A921" i="33"/>
  <c r="K921" i="33" l="1"/>
  <c r="N921" i="33" s="1"/>
  <c r="A922" i="33"/>
  <c r="K922" i="33" l="1"/>
  <c r="N922" i="33" s="1"/>
  <c r="A923" i="33"/>
  <c r="A924" i="33" l="1"/>
  <c r="K923" i="33"/>
  <c r="N923" i="33" s="1"/>
  <c r="A925" i="33" l="1"/>
  <c r="K924" i="33"/>
  <c r="N924" i="33" s="1"/>
  <c r="A926" i="33" l="1"/>
  <c r="K925" i="33"/>
  <c r="N925" i="33" s="1"/>
  <c r="K926" i="33" l="1"/>
  <c r="N926" i="33" s="1"/>
  <c r="A927" i="33"/>
  <c r="K927" i="33" l="1"/>
  <c r="N927" i="33" s="1"/>
  <c r="A928" i="33"/>
  <c r="K928" i="33" l="1"/>
  <c r="N928" i="33" s="1"/>
  <c r="A929" i="33"/>
  <c r="K929" i="33" l="1"/>
  <c r="N929" i="33" s="1"/>
  <c r="A930" i="33"/>
  <c r="K930" i="33" l="1"/>
  <c r="N930" i="33" s="1"/>
  <c r="A931" i="33"/>
  <c r="A932" i="33" l="1"/>
  <c r="K931" i="33"/>
  <c r="N931" i="33" s="1"/>
  <c r="A933" i="33" l="1"/>
  <c r="K932" i="33"/>
  <c r="N932" i="33" s="1"/>
  <c r="A934" i="33" l="1"/>
  <c r="K933" i="33"/>
  <c r="N933" i="33" s="1"/>
  <c r="K934" i="33" l="1"/>
  <c r="N934" i="33" s="1"/>
  <c r="A935" i="33"/>
  <c r="K935" i="33" l="1"/>
  <c r="N935" i="33" s="1"/>
  <c r="A936" i="33"/>
  <c r="K936" i="33" l="1"/>
  <c r="N936" i="33" s="1"/>
  <c r="A937" i="33"/>
  <c r="K937" i="33" l="1"/>
  <c r="N937" i="33" s="1"/>
  <c r="A938" i="33"/>
  <c r="K938" i="33" l="1"/>
  <c r="N938" i="33" s="1"/>
  <c r="A939" i="33"/>
  <c r="A940" i="33" l="1"/>
  <c r="K939" i="33"/>
  <c r="N939" i="33" s="1"/>
  <c r="A941" i="33" l="1"/>
  <c r="K940" i="33"/>
  <c r="N940" i="33" s="1"/>
  <c r="A942" i="33" l="1"/>
  <c r="K941" i="33"/>
  <c r="N941" i="33" s="1"/>
  <c r="K942" i="33" l="1"/>
  <c r="N942" i="33" s="1"/>
  <c r="A943" i="33"/>
  <c r="K943" i="33" l="1"/>
  <c r="N943" i="33" s="1"/>
  <c r="A944" i="33"/>
  <c r="K944" i="33" l="1"/>
  <c r="N944" i="33" s="1"/>
  <c r="A945" i="33"/>
  <c r="K945" i="33" l="1"/>
  <c r="N945" i="33" s="1"/>
  <c r="A946" i="33"/>
  <c r="K946" i="33" l="1"/>
  <c r="N946" i="33" s="1"/>
  <c r="A947" i="33"/>
  <c r="A948" i="33" l="1"/>
  <c r="K947" i="33"/>
  <c r="N947" i="33" s="1"/>
  <c r="A949" i="33" l="1"/>
  <c r="K948" i="33"/>
  <c r="N948" i="33" s="1"/>
  <c r="A950" i="33" l="1"/>
  <c r="K949" i="33"/>
  <c r="N949" i="33" s="1"/>
  <c r="K950" i="33" l="1"/>
  <c r="N950" i="33" s="1"/>
  <c r="A951" i="33"/>
  <c r="K951" i="33" l="1"/>
  <c r="N951" i="33" s="1"/>
  <c r="A952" i="33"/>
  <c r="K952" i="33" l="1"/>
  <c r="N952" i="33" s="1"/>
  <c r="A953" i="33"/>
  <c r="K953" i="33" l="1"/>
  <c r="N953" i="33" s="1"/>
  <c r="A954" i="33"/>
  <c r="K954" i="33" l="1"/>
  <c r="N954" i="33" s="1"/>
  <c r="A955" i="33"/>
  <c r="A956" i="33" l="1"/>
  <c r="K955" i="33"/>
  <c r="N955" i="33" s="1"/>
  <c r="A957" i="33" l="1"/>
  <c r="K956" i="33"/>
  <c r="N956" i="33" s="1"/>
  <c r="A958" i="33" l="1"/>
  <c r="K957" i="33"/>
  <c r="N957" i="33" s="1"/>
  <c r="K958" i="33" l="1"/>
  <c r="N958" i="33" s="1"/>
  <c r="A959" i="33"/>
  <c r="K959" i="33" l="1"/>
  <c r="N959" i="33" s="1"/>
  <c r="A960" i="33"/>
  <c r="K960" i="33" l="1"/>
  <c r="N960" i="33" s="1"/>
  <c r="A961" i="33"/>
  <c r="K961" i="33" l="1"/>
  <c r="N961" i="33" s="1"/>
  <c r="A962" i="33"/>
  <c r="A963" i="33" l="1"/>
  <c r="K962" i="33"/>
  <c r="N962" i="33" s="1"/>
  <c r="A964" i="33" l="1"/>
  <c r="K963" i="33"/>
  <c r="N963" i="33" s="1"/>
  <c r="A965" i="33" l="1"/>
  <c r="K964" i="33"/>
  <c r="N964" i="33" s="1"/>
  <c r="K965" i="33" l="1"/>
  <c r="N965" i="33" s="1"/>
  <c r="A966" i="33"/>
  <c r="K966" i="33" l="1"/>
  <c r="N966" i="33" s="1"/>
  <c r="A967" i="33"/>
  <c r="K967" i="33" l="1"/>
  <c r="N967" i="33" s="1"/>
  <c r="A968" i="33"/>
  <c r="K968" i="33" l="1"/>
  <c r="N968" i="33" s="1"/>
  <c r="A969" i="33"/>
  <c r="K969" i="33" l="1"/>
  <c r="N969" i="33" s="1"/>
  <c r="A970" i="33"/>
  <c r="A971" i="33" l="1"/>
  <c r="K970" i="33"/>
  <c r="N970" i="33" s="1"/>
  <c r="A972" i="33" l="1"/>
  <c r="K971" i="33"/>
  <c r="N971" i="33" s="1"/>
  <c r="A973" i="33" l="1"/>
  <c r="K972" i="33"/>
  <c r="N972" i="33" s="1"/>
  <c r="K973" i="33" l="1"/>
  <c r="N973" i="33" s="1"/>
  <c r="A974" i="33"/>
  <c r="K974" i="33" l="1"/>
  <c r="N974" i="33" s="1"/>
  <c r="A975" i="33"/>
  <c r="K975" i="33" l="1"/>
  <c r="N975" i="33" s="1"/>
  <c r="A976" i="33"/>
  <c r="K976" i="33" l="1"/>
  <c r="N976" i="33" s="1"/>
  <c r="A977" i="33"/>
  <c r="K977" i="33" l="1"/>
  <c r="N977" i="33" s="1"/>
  <c r="A978" i="33"/>
  <c r="A979" i="33" l="1"/>
  <c r="K978" i="33"/>
  <c r="N978" i="33" s="1"/>
  <c r="A980" i="33" l="1"/>
  <c r="K979" i="33"/>
  <c r="N979" i="33" s="1"/>
  <c r="A981" i="33" l="1"/>
  <c r="K980" i="33"/>
  <c r="N980" i="33" s="1"/>
  <c r="K981" i="33" l="1"/>
  <c r="N981" i="33" s="1"/>
  <c r="A982" i="33"/>
  <c r="K982" i="33" l="1"/>
  <c r="N982" i="33" s="1"/>
  <c r="A983" i="33"/>
  <c r="K983" i="33" l="1"/>
  <c r="N983" i="33" s="1"/>
  <c r="A984" i="33"/>
  <c r="K984" i="33" l="1"/>
  <c r="N984" i="33" s="1"/>
  <c r="A985" i="33"/>
  <c r="K985" i="33" l="1"/>
  <c r="N985" i="33" s="1"/>
  <c r="A986" i="33"/>
  <c r="A987" i="33" l="1"/>
  <c r="K986" i="33"/>
  <c r="N986" i="33" s="1"/>
  <c r="A988" i="33" l="1"/>
  <c r="K987" i="33"/>
  <c r="N987" i="33" s="1"/>
  <c r="A989" i="33" l="1"/>
  <c r="K988" i="33"/>
  <c r="N988" i="33" s="1"/>
  <c r="K989" i="33" l="1"/>
  <c r="N989" i="33" s="1"/>
  <c r="A990" i="33"/>
  <c r="K990" i="33" l="1"/>
  <c r="N990" i="33" s="1"/>
  <c r="A991" i="33"/>
  <c r="K991" i="33" l="1"/>
  <c r="N991" i="33" s="1"/>
  <c r="A992" i="33"/>
  <c r="K992" i="33" l="1"/>
  <c r="N992" i="33" s="1"/>
  <c r="A993" i="33"/>
  <c r="K993" i="33" l="1"/>
  <c r="N993" i="33" s="1"/>
  <c r="A994" i="33"/>
  <c r="A995" i="33" l="1"/>
  <c r="K994" i="33"/>
  <c r="N994" i="33" s="1"/>
  <c r="K995" i="33" l="1"/>
  <c r="N995" i="33" s="1"/>
  <c r="A996" i="33"/>
  <c r="K996" i="33" l="1"/>
  <c r="N996" i="33" s="1"/>
  <c r="A997" i="33"/>
  <c r="K997" i="33" l="1"/>
  <c r="N997" i="33" s="1"/>
  <c r="A998" i="33"/>
  <c r="K998" i="33" l="1"/>
  <c r="N998" i="33" s="1"/>
  <c r="A999" i="33"/>
  <c r="K999" i="33" l="1"/>
  <c r="N999" i="33" s="1"/>
  <c r="A1000" i="33"/>
  <c r="A1001" i="33" l="1"/>
  <c r="K1000" i="33"/>
  <c r="N1000" i="33" s="1"/>
  <c r="A1002" i="33" l="1"/>
  <c r="K1001" i="33"/>
  <c r="N1001" i="33" s="1"/>
  <c r="A1003" i="33" l="1"/>
  <c r="K1002" i="33"/>
  <c r="N1002" i="33" s="1"/>
  <c r="K1003" i="33" l="1"/>
  <c r="N1003" i="33" s="1"/>
  <c r="A1004" i="33"/>
  <c r="K1004" i="33" l="1"/>
  <c r="N1004" i="33" s="1"/>
  <c r="A1005" i="33"/>
  <c r="K1005" i="33" l="1"/>
  <c r="N1005" i="33" s="1"/>
  <c r="A1006" i="33"/>
  <c r="K1006" i="33" l="1"/>
  <c r="N1006" i="33" s="1"/>
  <c r="A1007" i="33"/>
  <c r="K1007" i="33" l="1"/>
  <c r="N1007" i="33" s="1"/>
  <c r="A1008" i="33"/>
  <c r="A1009" i="33" l="1"/>
  <c r="K1008" i="33"/>
  <c r="N1008" i="33" s="1"/>
  <c r="A1010" i="33" l="1"/>
  <c r="K1009" i="33"/>
  <c r="N1009" i="33" s="1"/>
  <c r="K1010" i="33" l="1"/>
  <c r="N1010" i="33" s="1"/>
  <c r="A1011" i="33"/>
  <c r="K1011" i="33" l="1"/>
  <c r="N1011" i="33" s="1"/>
  <c r="A1012" i="33"/>
  <c r="K1012" i="33" l="1"/>
  <c r="N1012" i="33" s="1"/>
  <c r="A1013" i="33"/>
  <c r="K1013" i="33" l="1"/>
  <c r="N1013" i="33" s="1"/>
  <c r="A1014" i="33"/>
  <c r="K1014" i="33" l="1"/>
  <c r="N1014" i="33" s="1"/>
  <c r="A1015" i="33"/>
  <c r="A1016" i="33" l="1"/>
  <c r="K1015" i="33"/>
  <c r="N1015" i="33" s="1"/>
  <c r="A1017" i="33" l="1"/>
  <c r="K1016" i="33"/>
  <c r="N1016" i="33" s="1"/>
  <c r="A1018" i="33" l="1"/>
  <c r="K1017" i="33"/>
  <c r="N1017" i="33" s="1"/>
  <c r="K1018" i="33" l="1"/>
  <c r="N1018" i="33" s="1"/>
  <c r="A1019" i="33"/>
  <c r="K1019" i="33" l="1"/>
  <c r="N1019" i="33" s="1"/>
  <c r="A1020" i="33"/>
  <c r="K1020" i="33" l="1"/>
  <c r="N1020" i="33" s="1"/>
  <c r="A1021" i="33"/>
  <c r="K1021" i="33" l="1"/>
  <c r="N1021" i="33" s="1"/>
  <c r="A1022" i="33"/>
  <c r="K1022" i="33" l="1"/>
  <c r="N1022" i="33" s="1"/>
  <c r="A1023" i="33"/>
  <c r="K1023" i="33" l="1"/>
  <c r="N1023" i="33" s="1"/>
  <c r="A1024" i="33"/>
  <c r="A1025" i="33" l="1"/>
  <c r="K1024" i="33"/>
  <c r="N1024" i="33" s="1"/>
  <c r="K1025" i="33" l="1"/>
  <c r="N1025" i="33" s="1"/>
  <c r="A1026" i="33"/>
  <c r="K1026" i="33" l="1"/>
  <c r="N1026" i="33" s="1"/>
  <c r="A1027" i="33"/>
  <c r="K1027" i="33" l="1"/>
  <c r="N1027" i="33" s="1"/>
  <c r="A1028" i="33"/>
  <c r="A1029" i="33" l="1"/>
  <c r="K1028" i="33"/>
  <c r="N1028" i="33" s="1"/>
  <c r="A1030" i="33" l="1"/>
  <c r="K1029" i="33"/>
  <c r="N1029" i="33" s="1"/>
  <c r="K1030" i="33" l="1"/>
  <c r="N1030" i="33" s="1"/>
  <c r="A1031" i="33"/>
  <c r="K1031" i="33" l="1"/>
  <c r="N1031" i="33" s="1"/>
  <c r="A1032" i="33"/>
  <c r="K1032" i="33" l="1"/>
  <c r="N1032" i="33" s="1"/>
  <c r="A1033" i="33"/>
  <c r="A1034" i="33" l="1"/>
  <c r="K1033" i="33"/>
  <c r="N1033" i="33" s="1"/>
  <c r="A1035" i="33" l="1"/>
  <c r="K1034" i="33"/>
  <c r="N1034" i="33" s="1"/>
  <c r="K1035" i="33" l="1"/>
  <c r="N1035" i="33" s="1"/>
  <c r="A1036" i="33"/>
  <c r="A1037" i="33" l="1"/>
  <c r="K1036" i="33"/>
  <c r="N1036" i="33" s="1"/>
  <c r="K1037" i="33" l="1"/>
  <c r="N1037" i="33" s="1"/>
  <c r="A1038" i="33"/>
  <c r="A1039" i="33" l="1"/>
  <c r="K1038" i="33"/>
  <c r="N1038" i="33" s="1"/>
  <c r="K1039" i="33" l="1"/>
  <c r="N1039" i="33" s="1"/>
  <c r="A1040" i="33"/>
  <c r="A1041" i="33" l="1"/>
  <c r="K1040" i="33"/>
  <c r="N1040" i="33" s="1"/>
  <c r="K1041" i="33" l="1"/>
  <c r="N1041" i="33" s="1"/>
  <c r="A1042" i="33"/>
  <c r="K1042" i="33" l="1"/>
  <c r="N1042" i="33" s="1"/>
  <c r="A1043" i="33"/>
  <c r="K1043" i="33" l="1"/>
  <c r="N1043" i="33" s="1"/>
  <c r="A1044" i="33"/>
  <c r="A1045" i="33" l="1"/>
  <c r="K1044" i="33"/>
  <c r="N1044" i="33" s="1"/>
  <c r="K1045" i="33" l="1"/>
  <c r="N1045" i="33" s="1"/>
  <c r="A1046" i="33"/>
  <c r="K1046" i="33" l="1"/>
  <c r="N1046" i="33" s="1"/>
  <c r="A1047" i="33"/>
  <c r="K1047" i="33" l="1"/>
  <c r="N1047" i="33" s="1"/>
  <c r="A1048" i="33"/>
  <c r="A1049" i="33" l="1"/>
  <c r="K1048" i="33"/>
  <c r="N1048" i="33" s="1"/>
  <c r="K1049" i="33" l="1"/>
  <c r="N1049" i="33" s="1"/>
  <c r="A1050" i="33"/>
  <c r="A1051" i="33" l="1"/>
  <c r="K1050" i="33"/>
  <c r="N1050" i="33" s="1"/>
  <c r="K1051" i="33" l="1"/>
  <c r="N1051" i="33" s="1"/>
  <c r="A1052" i="33"/>
  <c r="A1053" i="33" l="1"/>
  <c r="K1052" i="33"/>
  <c r="N1052" i="33" s="1"/>
  <c r="K1053" i="33" l="1"/>
  <c r="N1053" i="33" s="1"/>
  <c r="A1054" i="33"/>
  <c r="K1054" i="33" l="1"/>
  <c r="N1054" i="33" s="1"/>
  <c r="A1055" i="33"/>
  <c r="K1055" i="33" l="1"/>
  <c r="N1055" i="33" s="1"/>
  <c r="A1056" i="33"/>
  <c r="A1057" i="33" l="1"/>
  <c r="K1056" i="33"/>
  <c r="N1056" i="33" s="1"/>
  <c r="K1057" i="33" l="1"/>
  <c r="N1057" i="33" s="1"/>
  <c r="A1058" i="33"/>
  <c r="A1059" i="33" l="1"/>
  <c r="K1058" i="33"/>
  <c r="N1058" i="33" s="1"/>
  <c r="K1059" i="33" l="1"/>
  <c r="N1059" i="33" s="1"/>
  <c r="A1060" i="33"/>
  <c r="A1061" i="33" l="1"/>
  <c r="K1060" i="33"/>
  <c r="N1060" i="33" s="1"/>
  <c r="K1061" i="33" l="1"/>
  <c r="N1061" i="33" s="1"/>
  <c r="A1062" i="33"/>
  <c r="A1063" i="33" l="1"/>
  <c r="K1062" i="33"/>
  <c r="N1062" i="33" s="1"/>
  <c r="A1064" i="33" l="1"/>
  <c r="K1063" i="33"/>
  <c r="N1063" i="33" s="1"/>
  <c r="K1064" i="33" l="1"/>
  <c r="N1064" i="33" s="1"/>
  <c r="A1065" i="33"/>
  <c r="A1066" i="33" l="1"/>
  <c r="K1065" i="33"/>
  <c r="N1065" i="33" s="1"/>
  <c r="K1066" i="33" l="1"/>
  <c r="N1066" i="33" s="1"/>
  <c r="A1067" i="33"/>
  <c r="A1068" i="33" l="1"/>
  <c r="K1067" i="33"/>
  <c r="N1067" i="33" s="1"/>
  <c r="K1068" i="33" l="1"/>
  <c r="N1068" i="33" s="1"/>
  <c r="A1069" i="33"/>
  <c r="A1070" i="33" l="1"/>
  <c r="K1069" i="33"/>
  <c r="N1069" i="33" s="1"/>
  <c r="K1070" i="33" l="1"/>
  <c r="N1070" i="33" s="1"/>
  <c r="A1071" i="33"/>
  <c r="A1072" i="33" l="1"/>
  <c r="K1071" i="33"/>
  <c r="N1071" i="33" s="1"/>
  <c r="K1072" i="33" l="1"/>
  <c r="N1072" i="33" s="1"/>
  <c r="A1073" i="33"/>
  <c r="A1074" i="33" l="1"/>
  <c r="K1073" i="33"/>
  <c r="N1073" i="33" s="1"/>
  <c r="K1074" i="33" l="1"/>
  <c r="N1074" i="33" s="1"/>
  <c r="A1075" i="33"/>
  <c r="A1076" i="33" l="1"/>
  <c r="K1075" i="33"/>
  <c r="N1075" i="33" s="1"/>
  <c r="K1076" i="33" l="1"/>
  <c r="N1076" i="33" s="1"/>
  <c r="A1077" i="33"/>
  <c r="A1078" i="33" l="1"/>
  <c r="K1077" i="33"/>
  <c r="N1077" i="33" s="1"/>
  <c r="K1078" i="33" l="1"/>
  <c r="N1078" i="33" s="1"/>
  <c r="A1079" i="33"/>
  <c r="A1080" i="33" l="1"/>
  <c r="K1079" i="33"/>
  <c r="N1079" i="33" s="1"/>
  <c r="A1081" i="33" l="1"/>
  <c r="K1080" i="33"/>
  <c r="N1080" i="33" s="1"/>
  <c r="A1082" i="33" l="1"/>
  <c r="K1081" i="33"/>
  <c r="N1081" i="33" s="1"/>
  <c r="K1082" i="33" l="1"/>
  <c r="N1082" i="33" s="1"/>
  <c r="A1083" i="33"/>
  <c r="A1084" i="33" l="1"/>
  <c r="K1083" i="33"/>
  <c r="N1083" i="33" s="1"/>
  <c r="K1084" i="33" l="1"/>
  <c r="N1084" i="33" s="1"/>
  <c r="A1085" i="33"/>
  <c r="A1086" i="33" l="1"/>
  <c r="K1085" i="33"/>
  <c r="N1085" i="33" s="1"/>
  <c r="K1086" i="33" l="1"/>
  <c r="N1086" i="33" s="1"/>
  <c r="A1087" i="33"/>
  <c r="A1088" i="33" l="1"/>
  <c r="K1087" i="33"/>
  <c r="N1087" i="33" s="1"/>
  <c r="A1089" i="33" l="1"/>
  <c r="K1088" i="33"/>
  <c r="N1088" i="33" s="1"/>
  <c r="A1090" i="33" l="1"/>
  <c r="K1089" i="33"/>
  <c r="N1089" i="33" s="1"/>
  <c r="K1090" i="33" l="1"/>
  <c r="N1090" i="33" s="1"/>
  <c r="A1091" i="33"/>
  <c r="A1092" i="33" l="1"/>
  <c r="K1091" i="33"/>
  <c r="N1091" i="33" s="1"/>
  <c r="K1092" i="33" l="1"/>
  <c r="N1092" i="33" s="1"/>
  <c r="A1093" i="33"/>
  <c r="K1093" i="33" l="1"/>
  <c r="N1093" i="33" s="1"/>
  <c r="A1094" i="33"/>
  <c r="K1094" i="33" l="1"/>
  <c r="N1094" i="33" s="1"/>
  <c r="A1095" i="33"/>
  <c r="A1096" i="33" l="1"/>
  <c r="K1095" i="33"/>
  <c r="N1095" i="33" s="1"/>
  <c r="A1097" i="33" l="1"/>
  <c r="K1096" i="33"/>
  <c r="N1096" i="33" s="1"/>
  <c r="K1097" i="33" l="1"/>
  <c r="N1097" i="33" s="1"/>
  <c r="A1098" i="33"/>
  <c r="K1098" i="33" l="1"/>
  <c r="N1098" i="33" s="1"/>
  <c r="A1099" i="33"/>
  <c r="A1100" i="33" l="1"/>
  <c r="K1099" i="33"/>
  <c r="N1099" i="33" s="1"/>
  <c r="K1100" i="33" l="1"/>
  <c r="N1100" i="33" s="1"/>
  <c r="A1101" i="33"/>
  <c r="K1101" i="33" l="1"/>
  <c r="N1101" i="33" s="1"/>
  <c r="A1102" i="33"/>
  <c r="A1103" i="33" l="1"/>
  <c r="K1102" i="33"/>
  <c r="N1102" i="33" s="1"/>
  <c r="A1104" i="33" l="1"/>
  <c r="K1103" i="33"/>
  <c r="N1103" i="33" s="1"/>
  <c r="K1104" i="33" l="1"/>
  <c r="N1104" i="33" s="1"/>
  <c r="A1105" i="33"/>
  <c r="K1105" i="33" l="1"/>
  <c r="N1105" i="33" s="1"/>
  <c r="A1106" i="33"/>
  <c r="K1106" i="33" l="1"/>
  <c r="N1106" i="33" s="1"/>
  <c r="A1107" i="33"/>
  <c r="A1108" i="33" l="1"/>
  <c r="K1107" i="33"/>
  <c r="N1107" i="33" s="1"/>
  <c r="K1108" i="33" l="1"/>
  <c r="N1108" i="33" s="1"/>
  <c r="A1109" i="33"/>
  <c r="K1109" i="33" l="1"/>
  <c r="N1109" i="33" s="1"/>
  <c r="A1110" i="33"/>
  <c r="A1111" i="33" l="1"/>
  <c r="K1110" i="33"/>
  <c r="N1110" i="33" s="1"/>
  <c r="A1112" i="33" l="1"/>
  <c r="K1111" i="33"/>
  <c r="N1111" i="33" s="1"/>
  <c r="A1113" i="33" l="1"/>
  <c r="K1112" i="33"/>
  <c r="N1112" i="33" s="1"/>
  <c r="K1113" i="33" l="1"/>
  <c r="N1113" i="33" s="1"/>
  <c r="A1114" i="33"/>
  <c r="K1114" i="33" l="1"/>
  <c r="N1114" i="33" s="1"/>
  <c r="A1115" i="33"/>
  <c r="K1115" i="33" l="1"/>
  <c r="N1115" i="33" s="1"/>
  <c r="A1116" i="33"/>
  <c r="K1116" i="33" l="1"/>
  <c r="N1116" i="33" s="1"/>
  <c r="A1117" i="33"/>
  <c r="A1118" i="33" l="1"/>
  <c r="K1117" i="33"/>
  <c r="N1117" i="33" s="1"/>
  <c r="A1119" i="33" l="1"/>
  <c r="K1118" i="33"/>
  <c r="N1118" i="33" s="1"/>
  <c r="A1120" i="33" l="1"/>
  <c r="K1119" i="33"/>
  <c r="N1119" i="33" s="1"/>
  <c r="A1121" i="33" l="1"/>
  <c r="K1120" i="33"/>
  <c r="N1120" i="33" s="1"/>
  <c r="K1121" i="33" l="1"/>
  <c r="N1121" i="33" s="1"/>
  <c r="A1122" i="33"/>
  <c r="K1122" i="33" l="1"/>
  <c r="N1122" i="33" s="1"/>
  <c r="A1123" i="33"/>
  <c r="K1123" i="33" l="1"/>
  <c r="N1123" i="33" s="1"/>
  <c r="A1124" i="33"/>
  <c r="K1124" i="33" l="1"/>
  <c r="N1124" i="33" s="1"/>
  <c r="A1125" i="33"/>
  <c r="A1126" i="33" l="1"/>
  <c r="K1125" i="33"/>
  <c r="N1125" i="33" s="1"/>
  <c r="A1127" i="33" l="1"/>
  <c r="K1126" i="33"/>
  <c r="N1126" i="33" s="1"/>
  <c r="A1128" i="33" l="1"/>
  <c r="K1127" i="33"/>
  <c r="N1127" i="33" s="1"/>
  <c r="A1129" i="33" l="1"/>
  <c r="K1128" i="33"/>
  <c r="N1128" i="33" s="1"/>
  <c r="K1129" i="33" l="1"/>
  <c r="N1129" i="33" s="1"/>
  <c r="A1130" i="33"/>
  <c r="K1130" i="33" l="1"/>
  <c r="N1130" i="33" s="1"/>
  <c r="A1131" i="33"/>
  <c r="K1131" i="33" l="1"/>
  <c r="N1131" i="33" s="1"/>
  <c r="A1132" i="33"/>
  <c r="K1132" i="33" l="1"/>
  <c r="N1132" i="33" s="1"/>
  <c r="A1133" i="33"/>
  <c r="A1134" i="33" l="1"/>
  <c r="K1133" i="33"/>
  <c r="N1133" i="33" s="1"/>
  <c r="A1135" i="33" l="1"/>
  <c r="K1134" i="33"/>
  <c r="N1134" i="33" s="1"/>
  <c r="A1136" i="33" l="1"/>
  <c r="K1135" i="33"/>
  <c r="N1135" i="33" s="1"/>
  <c r="A1137" i="33" l="1"/>
  <c r="K1136" i="33"/>
  <c r="N1136" i="33" s="1"/>
  <c r="K1137" i="33" l="1"/>
  <c r="N1137" i="33" s="1"/>
  <c r="A1138" i="33"/>
  <c r="K1138" i="33" l="1"/>
  <c r="N1138" i="33" s="1"/>
  <c r="A1139" i="33"/>
  <c r="K1139" i="33" l="1"/>
  <c r="N1139" i="33" s="1"/>
  <c r="A1140" i="33"/>
  <c r="K1140" i="33" l="1"/>
  <c r="N1140" i="33" s="1"/>
  <c r="A1141" i="33"/>
  <c r="A1142" i="33" l="1"/>
  <c r="K1141" i="33"/>
  <c r="N1141" i="33" s="1"/>
  <c r="A1143" i="33" l="1"/>
  <c r="K1142" i="33"/>
  <c r="N1142" i="33" s="1"/>
  <c r="A1144" i="33" l="1"/>
  <c r="K1143" i="33"/>
  <c r="N1143" i="33" s="1"/>
  <c r="A1145" i="33" l="1"/>
  <c r="K1144" i="33"/>
  <c r="N1144" i="33" s="1"/>
  <c r="K1145" i="33" l="1"/>
  <c r="N1145" i="33" s="1"/>
  <c r="A1146" i="33"/>
  <c r="K1146" i="33" l="1"/>
  <c r="N1146" i="33" s="1"/>
  <c r="A1147" i="33"/>
  <c r="K1147" i="33" l="1"/>
  <c r="N1147" i="33" s="1"/>
  <c r="A1148" i="33"/>
  <c r="K1148" i="33" l="1"/>
  <c r="N1148" i="33" s="1"/>
  <c r="A1149" i="33"/>
  <c r="A1150" i="33" l="1"/>
  <c r="K1149" i="33"/>
  <c r="N1149" i="33" s="1"/>
  <c r="A1151" i="33" l="1"/>
  <c r="K1150" i="33"/>
  <c r="N1150" i="33" s="1"/>
  <c r="A1152" i="33" l="1"/>
  <c r="K1151" i="33"/>
  <c r="N1151" i="33" s="1"/>
  <c r="A1153" i="33" l="1"/>
  <c r="K1152" i="33"/>
  <c r="N1152" i="33" s="1"/>
  <c r="K1153" i="33" l="1"/>
  <c r="N1153" i="33" s="1"/>
  <c r="A1154" i="33"/>
  <c r="K1154" i="33" l="1"/>
  <c r="N1154" i="33" s="1"/>
  <c r="A1155" i="33"/>
  <c r="K1155" i="33" l="1"/>
  <c r="N1155" i="33" s="1"/>
  <c r="A1156" i="33"/>
  <c r="A1157" i="33" l="1"/>
  <c r="K1156" i="33"/>
  <c r="N1156" i="33" s="1"/>
  <c r="A1158" i="33" l="1"/>
  <c r="K1157" i="33"/>
  <c r="N1157" i="33" s="1"/>
  <c r="A1159" i="33" l="1"/>
  <c r="K1158" i="33"/>
  <c r="N1158" i="33" s="1"/>
  <c r="K1159" i="33" l="1"/>
  <c r="N1159" i="33" s="1"/>
  <c r="A1160" i="33"/>
  <c r="K1160" i="33" l="1"/>
  <c r="N1160" i="33" s="1"/>
  <c r="A1161" i="33"/>
  <c r="K1161" i="33" l="1"/>
  <c r="N1161" i="33" s="1"/>
  <c r="A1162" i="33"/>
  <c r="K1162" i="33" l="1"/>
  <c r="N1162" i="33" s="1"/>
  <c r="A1163" i="33"/>
  <c r="K1163" i="33" l="1"/>
  <c r="N1163" i="33" s="1"/>
  <c r="A1164" i="33"/>
  <c r="A1165" i="33" l="1"/>
  <c r="K1164" i="33"/>
  <c r="N1164" i="33" s="1"/>
  <c r="A1166" i="33" l="1"/>
  <c r="K1165" i="33"/>
  <c r="N1165" i="33" s="1"/>
  <c r="A1167" i="33" l="1"/>
  <c r="K1166" i="33"/>
  <c r="N1166" i="33" s="1"/>
  <c r="K1167" i="33" l="1"/>
  <c r="N1167" i="33" s="1"/>
  <c r="A1168" i="33"/>
  <c r="K1168" i="33" l="1"/>
  <c r="N1168" i="33" s="1"/>
  <c r="A1169" i="33"/>
  <c r="K1169" i="33" l="1"/>
  <c r="N1169" i="33" s="1"/>
  <c r="A1170" i="33"/>
  <c r="K1170" i="33" l="1"/>
  <c r="N1170" i="33" s="1"/>
  <c r="A1171" i="33"/>
  <c r="K1171" i="33" l="1"/>
  <c r="N1171" i="33" s="1"/>
  <c r="A1172" i="33"/>
  <c r="A1173" i="33" l="1"/>
  <c r="K1172" i="33"/>
  <c r="N1172" i="33" s="1"/>
  <c r="A1174" i="33" l="1"/>
  <c r="K1173" i="33"/>
  <c r="N1173" i="33" s="1"/>
  <c r="A1175" i="33" l="1"/>
  <c r="K1174" i="33"/>
  <c r="N1174" i="33" s="1"/>
  <c r="K1175" i="33" l="1"/>
  <c r="N1175" i="33" s="1"/>
  <c r="A1176" i="33"/>
  <c r="K1176" i="33" l="1"/>
  <c r="N1176" i="33" s="1"/>
  <c r="A1177" i="33"/>
  <c r="K1177" i="33" l="1"/>
  <c r="N1177" i="33" s="1"/>
  <c r="A1178" i="33"/>
  <c r="K1178" i="33" l="1"/>
  <c r="N1178" i="33" s="1"/>
  <c r="A1179" i="33"/>
  <c r="K1179" i="33" l="1"/>
  <c r="N1179" i="33" s="1"/>
  <c r="A1180" i="33"/>
  <c r="A1181" i="33" l="1"/>
  <c r="K1180" i="33"/>
  <c r="N1180" i="33" s="1"/>
  <c r="A1182" i="33" l="1"/>
  <c r="K1181" i="33"/>
  <c r="N1181" i="33" s="1"/>
  <c r="A1183" i="33" l="1"/>
  <c r="K1182" i="33"/>
  <c r="N1182" i="33" s="1"/>
  <c r="K1183" i="33" l="1"/>
  <c r="N1183" i="33" s="1"/>
  <c r="A1184" i="33"/>
  <c r="K1184" i="33" l="1"/>
  <c r="N1184" i="33" s="1"/>
  <c r="A1185" i="33"/>
  <c r="K1185" i="33" l="1"/>
  <c r="N1185" i="33" s="1"/>
  <c r="A1186" i="33"/>
  <c r="K1186" i="33" l="1"/>
  <c r="N1186" i="33" s="1"/>
  <c r="A1187" i="33"/>
  <c r="K1187" i="33" l="1"/>
  <c r="N1187" i="33" s="1"/>
  <c r="A1188" i="33"/>
  <c r="A1189" i="33" l="1"/>
  <c r="K1188" i="33"/>
  <c r="N1188" i="33" s="1"/>
  <c r="A1190" i="33" l="1"/>
  <c r="K1189" i="33"/>
  <c r="N1189" i="33" s="1"/>
  <c r="A1191" i="33" l="1"/>
  <c r="K1190" i="33"/>
  <c r="N1190" i="33" s="1"/>
  <c r="K1191" i="33" l="1"/>
  <c r="N1191" i="33" s="1"/>
  <c r="A1192" i="33"/>
  <c r="K1192" i="33" l="1"/>
  <c r="N1192" i="33" s="1"/>
  <c r="A1193" i="33"/>
  <c r="K1193" i="33" l="1"/>
  <c r="N1193" i="33" s="1"/>
  <c r="A1194" i="33"/>
  <c r="K1194" i="33" l="1"/>
  <c r="N1194" i="33" s="1"/>
  <c r="A1195" i="33"/>
  <c r="K1195" i="33" l="1"/>
  <c r="N1195" i="33" s="1"/>
  <c r="A1196" i="33"/>
  <c r="A1197" i="33" l="1"/>
  <c r="K1196" i="33"/>
  <c r="N1196" i="33" s="1"/>
  <c r="A1198" i="33" l="1"/>
  <c r="K1197" i="33"/>
  <c r="N1197" i="33" s="1"/>
  <c r="A1199" i="33" l="1"/>
  <c r="K1198" i="33"/>
  <c r="N1198" i="33" s="1"/>
  <c r="K1199" i="33" l="1"/>
  <c r="N1199" i="33" s="1"/>
  <c r="A1200" i="33"/>
  <c r="K1200" i="33" l="1"/>
  <c r="N1200" i="33" s="1"/>
  <c r="A1201" i="33"/>
  <c r="K1201" i="33" l="1"/>
  <c r="N1201" i="33" s="1"/>
  <c r="A1202" i="33"/>
  <c r="K1202" i="33" l="1"/>
  <c r="N1202" i="33" s="1"/>
  <c r="A1203" i="33"/>
  <c r="K1203" i="33" l="1"/>
  <c r="N1203" i="33" s="1"/>
  <c r="A1204" i="33"/>
  <c r="A1205" i="33" l="1"/>
  <c r="K1204" i="33"/>
  <c r="N1204" i="33" s="1"/>
  <c r="A1206" i="33" l="1"/>
  <c r="K1205" i="33"/>
  <c r="N1205" i="33" s="1"/>
  <c r="K1206" i="33" l="1"/>
  <c r="N1206" i="33" s="1"/>
  <c r="A1207" i="33"/>
  <c r="K1207" i="33" l="1"/>
  <c r="N1207" i="33" s="1"/>
  <c r="A1208" i="33"/>
  <c r="K1208" i="33" l="1"/>
  <c r="N1208" i="33" s="1"/>
  <c r="A1209" i="33"/>
  <c r="K1209" i="33" l="1"/>
  <c r="N1209" i="33" s="1"/>
  <c r="A1210" i="33"/>
  <c r="A1211" i="33" l="1"/>
  <c r="K1210" i="33"/>
  <c r="N1210" i="33" s="1"/>
  <c r="A1212" i="33" l="1"/>
  <c r="K1211" i="33"/>
  <c r="N1211" i="33" s="1"/>
  <c r="A1213" i="33" l="1"/>
  <c r="K1212" i="33"/>
  <c r="N1212" i="33" s="1"/>
  <c r="K1213" i="33" l="1"/>
  <c r="N1213" i="33" s="1"/>
  <c r="A1214" i="33"/>
  <c r="K1214" i="33" l="1"/>
  <c r="N1214" i="33" s="1"/>
  <c r="A1215" i="33"/>
  <c r="K1215" i="33" l="1"/>
  <c r="N1215" i="33" s="1"/>
  <c r="A1216" i="33"/>
  <c r="K1216" i="33" l="1"/>
  <c r="N1216" i="33" s="1"/>
  <c r="A1217" i="33"/>
  <c r="K1217" i="33" l="1"/>
  <c r="N1217" i="33" s="1"/>
  <c r="A1218" i="33"/>
  <c r="A1219" i="33" l="1"/>
  <c r="K1218" i="33"/>
  <c r="N1218" i="33" s="1"/>
  <c r="A1220" i="33" l="1"/>
  <c r="K1219" i="33"/>
  <c r="N1219" i="33" s="1"/>
  <c r="A1221" i="33" l="1"/>
  <c r="K1220" i="33"/>
  <c r="N1220" i="33" s="1"/>
  <c r="K1221" i="33" l="1"/>
  <c r="N1221" i="33" s="1"/>
  <c r="A1222" i="33"/>
  <c r="K1222" i="33" l="1"/>
  <c r="N1222" i="33" s="1"/>
  <c r="A1223" i="33"/>
  <c r="K1223" i="33" l="1"/>
  <c r="N1223" i="33" s="1"/>
  <c r="A1224" i="33"/>
  <c r="K1224" i="33" l="1"/>
  <c r="N1224" i="33" s="1"/>
  <c r="A1225" i="33"/>
  <c r="K1225" i="33" l="1"/>
  <c r="N1225" i="33" s="1"/>
  <c r="A1226" i="33"/>
  <c r="A1227" i="33" l="1"/>
  <c r="K1226" i="33"/>
  <c r="N1226" i="33" s="1"/>
  <c r="A1228" i="33" l="1"/>
  <c r="K1227" i="33"/>
  <c r="N1227" i="33" s="1"/>
  <c r="A1229" i="33" l="1"/>
  <c r="K1228" i="33"/>
  <c r="N1228" i="33" s="1"/>
  <c r="K1229" i="33" l="1"/>
  <c r="N1229" i="33" s="1"/>
  <c r="A1230" i="33"/>
  <c r="K1230" i="33" l="1"/>
  <c r="N1230" i="33" s="1"/>
  <c r="A1231" i="33"/>
  <c r="K1231" i="33" l="1"/>
  <c r="N1231" i="33" s="1"/>
  <c r="A1232" i="33"/>
  <c r="K1232" i="33" l="1"/>
  <c r="N1232" i="33" s="1"/>
  <c r="A1233" i="33"/>
  <c r="K1233" i="33" l="1"/>
  <c r="N1233" i="33" s="1"/>
  <c r="A1234" i="33"/>
  <c r="A1235" i="33" l="1"/>
  <c r="K1234" i="33"/>
  <c r="N1234" i="33" s="1"/>
  <c r="A1236" i="33" l="1"/>
  <c r="K1235" i="33"/>
  <c r="N1235" i="33" s="1"/>
  <c r="K1236" i="33" l="1"/>
  <c r="N1236" i="33" s="1"/>
  <c r="A1237" i="33"/>
  <c r="K1237" i="33" l="1"/>
  <c r="N1237" i="33" s="1"/>
  <c r="A1238" i="33"/>
  <c r="K1238" i="33" l="1"/>
  <c r="N1238" i="33" s="1"/>
  <c r="A1239" i="33"/>
  <c r="K1239" i="33" l="1"/>
  <c r="N1239" i="33" s="1"/>
  <c r="A1240" i="33"/>
  <c r="K1240" i="33" l="1"/>
  <c r="N1240" i="33" s="1"/>
  <c r="A1241" i="33"/>
  <c r="A1242" i="33" l="1"/>
  <c r="K1241" i="33"/>
  <c r="N1241" i="33" s="1"/>
  <c r="A1243" i="33" l="1"/>
  <c r="K1242" i="33"/>
  <c r="N1242" i="33" s="1"/>
  <c r="A1244" i="33" l="1"/>
  <c r="K1243" i="33"/>
  <c r="N1243" i="33" s="1"/>
  <c r="K1244" i="33" l="1"/>
  <c r="N1244" i="33" s="1"/>
  <c r="A1245" i="33"/>
  <c r="K1245" i="33" l="1"/>
  <c r="N1245" i="33" s="1"/>
  <c r="A1246" i="33"/>
  <c r="K1246" i="33" l="1"/>
  <c r="N1246" i="33" s="1"/>
  <c r="A1247" i="33"/>
  <c r="K1247" i="33" l="1"/>
  <c r="N1247" i="33" s="1"/>
  <c r="A1248" i="33"/>
  <c r="A1249" i="33" l="1"/>
  <c r="K1248" i="33"/>
  <c r="N1248" i="33" s="1"/>
  <c r="A1250" i="33" l="1"/>
  <c r="K1249" i="33"/>
  <c r="N1249" i="33" s="1"/>
  <c r="A1251" i="33" l="1"/>
  <c r="K1250" i="33"/>
  <c r="N1250" i="33" s="1"/>
  <c r="K1251" i="33" l="1"/>
  <c r="N1251" i="33" s="1"/>
  <c r="A1252" i="33"/>
  <c r="K1252" i="33" l="1"/>
  <c r="N1252" i="33" s="1"/>
  <c r="A1253" i="33"/>
  <c r="K1253" i="33" l="1"/>
  <c r="N1253" i="33" s="1"/>
  <c r="A1254" i="33"/>
  <c r="K1254" i="33" l="1"/>
  <c r="N1254" i="33" s="1"/>
  <c r="A1255" i="33"/>
  <c r="K1255" i="33" l="1"/>
  <c r="N1255" i="33" s="1"/>
  <c r="A1256" i="33"/>
  <c r="A1257" i="33" l="1"/>
  <c r="K1256" i="33"/>
  <c r="N1256" i="33" s="1"/>
  <c r="A1258" i="33" l="1"/>
  <c r="K1257" i="33"/>
  <c r="N1257" i="33" s="1"/>
  <c r="A1259" i="33" l="1"/>
  <c r="K1258" i="33"/>
  <c r="N1258" i="33" s="1"/>
  <c r="K1259" i="33" l="1"/>
  <c r="N1259" i="33" s="1"/>
  <c r="A1260" i="33"/>
  <c r="K1260" i="33" l="1"/>
  <c r="N1260" i="33" s="1"/>
  <c r="A1261" i="33"/>
  <c r="K1261" i="33" l="1"/>
  <c r="N1261" i="33" s="1"/>
  <c r="A1262" i="33"/>
  <c r="K1262" i="33" l="1"/>
  <c r="N1262" i="33" s="1"/>
  <c r="A1263" i="33"/>
  <c r="K1263" i="33" l="1"/>
  <c r="N1263" i="33" s="1"/>
  <c r="A1264" i="33"/>
  <c r="A1265" i="33" l="1"/>
  <c r="K1264" i="33"/>
  <c r="N1264" i="33" s="1"/>
  <c r="A1266" i="33" l="1"/>
  <c r="K1265" i="33"/>
  <c r="N1265" i="33" s="1"/>
  <c r="K1266" i="33" l="1"/>
  <c r="N1266" i="33" s="1"/>
  <c r="A1267" i="33"/>
  <c r="K1267" i="33" l="1"/>
  <c r="N1267" i="33" s="1"/>
  <c r="A1268" i="33"/>
  <c r="K1268" i="33" l="1"/>
  <c r="N1268" i="33" s="1"/>
  <c r="A1269" i="33"/>
  <c r="K1269" i="33" l="1"/>
  <c r="N1269" i="33" s="1"/>
  <c r="A1270" i="33"/>
  <c r="K1270" i="33" l="1"/>
  <c r="N1270" i="33" s="1"/>
  <c r="A1271" i="33"/>
  <c r="A1272" i="33" l="1"/>
  <c r="K1271" i="33"/>
  <c r="N1271" i="33" s="1"/>
  <c r="A1273" i="33" l="1"/>
  <c r="K1272" i="33"/>
  <c r="N1272" i="33" s="1"/>
  <c r="A1274" i="33" l="1"/>
  <c r="K1273" i="33"/>
  <c r="N1273" i="33" s="1"/>
  <c r="K1274" i="33" l="1"/>
  <c r="N1274" i="33" s="1"/>
  <c r="A1275" i="33"/>
  <c r="K1275" i="33" l="1"/>
  <c r="N1275" i="33" s="1"/>
  <c r="A1276" i="33"/>
  <c r="K1276" i="33" l="1"/>
  <c r="N1276" i="33" s="1"/>
  <c r="A1277" i="33"/>
  <c r="K1277" i="33" l="1"/>
  <c r="N1277" i="33" s="1"/>
  <c r="A1278" i="33"/>
  <c r="K1278" i="33" l="1"/>
  <c r="N1278" i="33" s="1"/>
  <c r="A1279" i="33"/>
  <c r="A1280" i="33" l="1"/>
  <c r="K1279" i="33"/>
  <c r="N1279" i="33" s="1"/>
  <c r="A1281" i="33" l="1"/>
  <c r="K1280" i="33"/>
  <c r="N1280" i="33" s="1"/>
  <c r="A1282" i="33" l="1"/>
  <c r="K1281" i="33"/>
  <c r="N1281" i="33" s="1"/>
  <c r="K1282" i="33" l="1"/>
  <c r="N1282" i="33" s="1"/>
  <c r="A1283" i="33"/>
  <c r="K1283" i="33" l="1"/>
  <c r="N1283" i="33" s="1"/>
  <c r="A1284" i="33"/>
  <c r="K1284" i="33" l="1"/>
  <c r="N1284" i="33" s="1"/>
  <c r="A1285" i="33"/>
  <c r="K1285" i="33" l="1"/>
  <c r="N1285" i="33" s="1"/>
  <c r="A1286" i="33"/>
  <c r="K1286" i="33" l="1"/>
  <c r="N1286" i="33" s="1"/>
  <c r="A1287" i="33"/>
  <c r="A1288" i="33" l="1"/>
  <c r="K1287" i="33"/>
  <c r="N1287" i="33" s="1"/>
  <c r="A1289" i="33" l="1"/>
  <c r="K1288" i="33"/>
  <c r="N1288" i="33" s="1"/>
  <c r="A1290" i="33" l="1"/>
  <c r="K1289" i="33"/>
  <c r="N1289" i="33" s="1"/>
  <c r="K1290" i="33" l="1"/>
  <c r="N1290" i="33" s="1"/>
  <c r="A1291" i="33"/>
  <c r="K1291" i="33" l="1"/>
  <c r="N1291" i="33" s="1"/>
  <c r="A1292" i="33"/>
  <c r="K1292" i="33" l="1"/>
  <c r="N1292" i="33" s="1"/>
  <c r="A1293" i="33"/>
  <c r="K1293" i="33" l="1"/>
  <c r="N1293" i="33" s="1"/>
  <c r="A1294" i="33"/>
  <c r="K1294" i="33" l="1"/>
  <c r="N1294" i="33" s="1"/>
  <c r="A1295" i="33"/>
  <c r="A1296" i="33" l="1"/>
  <c r="K1295" i="33"/>
  <c r="N1295" i="33" s="1"/>
  <c r="A1297" i="33" l="1"/>
  <c r="K1296" i="33"/>
  <c r="N1296" i="33" s="1"/>
  <c r="A1298" i="33" l="1"/>
  <c r="K1297" i="33"/>
  <c r="N1297" i="33" s="1"/>
  <c r="K1298" i="33" l="1"/>
  <c r="N1298" i="33" s="1"/>
  <c r="A1299" i="33"/>
  <c r="K1299" i="33" l="1"/>
  <c r="N1299" i="33" s="1"/>
  <c r="A1300" i="33"/>
  <c r="K1300" i="33" l="1"/>
  <c r="N1300" i="33" s="1"/>
  <c r="A1301" i="33"/>
  <c r="K1301" i="33" l="1"/>
  <c r="N1301" i="33" s="1"/>
  <c r="A1302" i="33"/>
  <c r="K1302" i="33" l="1"/>
  <c r="N1302" i="33" s="1"/>
  <c r="A1303" i="33"/>
  <c r="A1304" i="33" l="1"/>
  <c r="K1303" i="33"/>
  <c r="N1303" i="33" s="1"/>
  <c r="A1305" i="33" l="1"/>
  <c r="K1304" i="33"/>
  <c r="N1304" i="33" s="1"/>
  <c r="A1306" i="33" l="1"/>
  <c r="K1305" i="33"/>
  <c r="N1305" i="33" s="1"/>
  <c r="K1306" i="33" l="1"/>
  <c r="N1306" i="33" s="1"/>
  <c r="A1307" i="33"/>
  <c r="K1307" i="33" l="1"/>
  <c r="N1307" i="33" s="1"/>
  <c r="A1308" i="33"/>
  <c r="K1308" i="33" l="1"/>
  <c r="N1308" i="33" s="1"/>
  <c r="A1309" i="33"/>
  <c r="K1309" i="33" l="1"/>
  <c r="N1309" i="33" s="1"/>
  <c r="A1310" i="33"/>
  <c r="K1310" i="33" l="1"/>
  <c r="N1310" i="33" s="1"/>
  <c r="A1311" i="33"/>
  <c r="A1312" i="33" l="1"/>
  <c r="K1311" i="33"/>
  <c r="N1311" i="33" s="1"/>
  <c r="A1313" i="33" l="1"/>
  <c r="K1312" i="33"/>
  <c r="N1312" i="33" s="1"/>
  <c r="A1314" i="33" l="1"/>
  <c r="K1313" i="33"/>
  <c r="N1313" i="33" s="1"/>
  <c r="K1314" i="33" l="1"/>
  <c r="N1314" i="33" s="1"/>
  <c r="A1315" i="33"/>
  <c r="K1315" i="33" l="1"/>
  <c r="N1315" i="33" s="1"/>
  <c r="A1316" i="33"/>
  <c r="K1316" i="33" l="1"/>
  <c r="N1316" i="33" s="1"/>
  <c r="A1317" i="33"/>
  <c r="K1317" i="33" l="1"/>
  <c r="N1317" i="33" s="1"/>
  <c r="A1318" i="33"/>
  <c r="K1318" i="33" l="1"/>
  <c r="N1318" i="33" s="1"/>
  <c r="A1319" i="33"/>
  <c r="A1320" i="33" l="1"/>
  <c r="K1319" i="33"/>
  <c r="N1319" i="33" s="1"/>
  <c r="A1321" i="33" l="1"/>
  <c r="K1320" i="33"/>
  <c r="N1320" i="33" s="1"/>
  <c r="A1322" i="33" l="1"/>
  <c r="K1321" i="33"/>
  <c r="N1321" i="33" s="1"/>
  <c r="K1322" i="33" l="1"/>
  <c r="N1322" i="33" s="1"/>
  <c r="A1323" i="33"/>
  <c r="K1323" i="33" l="1"/>
  <c r="N1323" i="33" s="1"/>
  <c r="A1324" i="33"/>
  <c r="K1324" i="33" l="1"/>
  <c r="N1324" i="33" s="1"/>
  <c r="A1325" i="33"/>
  <c r="K1325" i="33" l="1"/>
  <c r="N1325" i="33" s="1"/>
  <c r="A1326" i="33"/>
  <c r="K1326" i="33" l="1"/>
  <c r="N1326" i="33" s="1"/>
  <c r="A1327" i="33"/>
  <c r="A1328" i="33" l="1"/>
  <c r="K1327" i="33"/>
  <c r="N1327" i="33" s="1"/>
  <c r="A1329" i="33" l="1"/>
  <c r="K1328" i="33"/>
  <c r="N1328" i="33" s="1"/>
  <c r="A1330" i="33" l="1"/>
  <c r="K1329" i="33"/>
  <c r="N1329" i="33" s="1"/>
  <c r="K1330" i="33" l="1"/>
  <c r="N1330" i="33" s="1"/>
  <c r="A1331" i="33"/>
  <c r="K1331" i="33" l="1"/>
  <c r="N1331" i="33" s="1"/>
  <c r="A1332" i="33"/>
  <c r="K1332" i="33" l="1"/>
  <c r="N1332" i="33" s="1"/>
  <c r="A1333" i="33"/>
  <c r="K1333" i="33" l="1"/>
  <c r="N1333" i="33" s="1"/>
  <c r="A1334" i="33"/>
  <c r="K1334" i="33" l="1"/>
  <c r="N1334" i="33" s="1"/>
  <c r="A1335" i="33"/>
  <c r="A1336" i="33" l="1"/>
  <c r="K1335" i="33"/>
  <c r="N1335" i="33" s="1"/>
  <c r="A1337" i="33" l="1"/>
  <c r="K1336" i="33"/>
  <c r="N1336" i="33" s="1"/>
  <c r="A1338" i="33" l="1"/>
  <c r="K1337" i="33"/>
  <c r="N1337" i="33" s="1"/>
  <c r="A1339" i="33" l="1"/>
  <c r="K1338" i="33"/>
  <c r="N1338" i="33" s="1"/>
  <c r="K1339" i="33" l="1"/>
  <c r="N1339" i="33" s="1"/>
  <c r="A1340" i="33"/>
  <c r="K1340" i="33" l="1"/>
  <c r="N1340" i="33" s="1"/>
  <c r="A1341" i="33"/>
  <c r="K1341" i="33" l="1"/>
  <c r="N1341" i="33" s="1"/>
  <c r="A1342" i="33"/>
  <c r="A1343" i="33" l="1"/>
  <c r="K1342" i="33"/>
  <c r="N1342" i="33" s="1"/>
  <c r="K1343" i="33" l="1"/>
  <c r="N1343" i="33" s="1"/>
  <c r="A1344" i="33"/>
  <c r="K1344" i="33" l="1"/>
  <c r="N1344" i="33" s="1"/>
  <c r="A1345" i="33"/>
  <c r="K1345" i="33" l="1"/>
  <c r="N1345" i="33" s="1"/>
  <c r="A1346" i="33"/>
  <c r="A1347" i="33" l="1"/>
  <c r="K1346" i="33"/>
  <c r="N1346" i="33" s="1"/>
  <c r="A1348" i="33" l="1"/>
  <c r="K1347" i="33"/>
  <c r="N1347" i="33" s="1"/>
  <c r="A1349" i="33" l="1"/>
  <c r="K1348" i="33"/>
  <c r="N1348" i="33" s="1"/>
  <c r="K1349" i="33" l="1"/>
  <c r="N1349" i="33" s="1"/>
  <c r="A1350" i="33"/>
  <c r="K1350" i="33" l="1"/>
  <c r="N1350" i="33" s="1"/>
  <c r="A1351" i="33"/>
  <c r="K1351" i="33" l="1"/>
  <c r="N1351" i="33" s="1"/>
  <c r="A1352" i="33"/>
  <c r="A1353" i="33" l="1"/>
  <c r="K1352" i="33"/>
  <c r="N1352" i="33" s="1"/>
  <c r="A1354" i="33" l="1"/>
  <c r="K1353" i="33"/>
  <c r="N1353" i="33" s="1"/>
  <c r="A1355" i="33" l="1"/>
  <c r="K1354" i="33"/>
  <c r="N1354" i="33" s="1"/>
  <c r="K1355" i="33" l="1"/>
  <c r="N1355" i="33" s="1"/>
  <c r="A1356" i="33"/>
  <c r="K1356" i="33" l="1"/>
  <c r="N1356" i="33" s="1"/>
  <c r="A1357" i="33"/>
  <c r="K1357" i="33" l="1"/>
  <c r="N1357" i="33" s="1"/>
  <c r="A1358" i="33"/>
  <c r="A1359" i="33" l="1"/>
  <c r="K1358" i="33"/>
  <c r="N1358" i="33" s="1"/>
  <c r="K1359" i="33" l="1"/>
  <c r="N1359" i="33" s="1"/>
  <c r="A1360" i="33"/>
  <c r="A1361" i="33" l="1"/>
  <c r="K1360" i="33"/>
  <c r="N1360" i="33" s="1"/>
  <c r="K1361" i="33" l="1"/>
  <c r="N1361" i="33" s="1"/>
  <c r="A1362" i="33"/>
  <c r="A1363" i="33" l="1"/>
  <c r="K1362" i="33"/>
  <c r="N1362" i="33" s="1"/>
  <c r="K1363" i="33" l="1"/>
  <c r="N1363" i="33" s="1"/>
  <c r="A1364" i="33"/>
  <c r="K1364" i="33" l="1"/>
  <c r="N1364" i="33" s="1"/>
  <c r="A1365" i="33"/>
  <c r="K1365" i="33" l="1"/>
  <c r="N1365" i="33" s="1"/>
  <c r="A1366" i="33"/>
  <c r="A1367" i="33" l="1"/>
  <c r="K1366" i="33"/>
  <c r="N1366" i="33" s="1"/>
  <c r="A1368" i="33" l="1"/>
  <c r="K1367" i="33"/>
  <c r="N1367" i="33" s="1"/>
  <c r="A1369" i="33" l="1"/>
  <c r="K1368" i="33"/>
  <c r="N1368" i="33" s="1"/>
  <c r="K1369" i="33" l="1"/>
  <c r="N1369" i="33" s="1"/>
  <c r="A1370" i="33"/>
  <c r="A1371" i="33" l="1"/>
  <c r="K1370" i="33"/>
  <c r="N1370" i="33" s="1"/>
  <c r="K1371" i="33" l="1"/>
  <c r="N1371" i="33" s="1"/>
  <c r="A1372" i="33"/>
  <c r="A1373" i="33" l="1"/>
  <c r="K1372" i="33"/>
  <c r="N1372" i="33" s="1"/>
  <c r="K1373" i="33" l="1"/>
  <c r="N1373" i="33" s="1"/>
  <c r="A1374" i="33"/>
  <c r="K1374" i="33" l="1"/>
  <c r="N1374" i="33" s="1"/>
  <c r="A1375" i="33"/>
  <c r="A1376" i="33" l="1"/>
  <c r="K1375" i="33"/>
  <c r="N1375" i="33" s="1"/>
  <c r="K1376" i="33" l="1"/>
  <c r="N1376" i="33" s="1"/>
  <c r="A1377" i="33"/>
  <c r="A1378" i="33" l="1"/>
  <c r="K1377" i="33"/>
  <c r="N1377" i="33" s="1"/>
  <c r="K1378" i="33" l="1"/>
  <c r="N1378" i="33" s="1"/>
  <c r="A1379" i="33"/>
  <c r="A1380" i="33" l="1"/>
  <c r="K1379" i="33"/>
  <c r="N1379" i="33" s="1"/>
  <c r="K1380" i="33" l="1"/>
  <c r="N1380" i="33" s="1"/>
  <c r="A1381" i="33"/>
  <c r="K1381" i="33" l="1"/>
  <c r="N1381" i="33" s="1"/>
  <c r="A1382" i="33"/>
  <c r="K1382" i="33" l="1"/>
  <c r="N1382" i="33" s="1"/>
  <c r="A1383" i="33"/>
  <c r="A1384" i="33" l="1"/>
  <c r="K1383" i="33"/>
  <c r="N1383" i="33" s="1"/>
  <c r="K1384" i="33" l="1"/>
  <c r="N1384" i="33" s="1"/>
  <c r="A1385" i="33"/>
  <c r="A1386" i="33" l="1"/>
  <c r="K1385" i="33"/>
  <c r="N1385" i="33" s="1"/>
  <c r="K1386" i="33" l="1"/>
  <c r="N1386" i="33" s="1"/>
  <c r="A1387" i="33"/>
  <c r="A1388" i="33" l="1"/>
  <c r="K1387" i="33"/>
  <c r="N1387" i="33" s="1"/>
  <c r="K1388" i="33" l="1"/>
  <c r="N1388" i="33" s="1"/>
  <c r="A1389" i="33"/>
  <c r="A1390" i="33" l="1"/>
  <c r="K1389" i="33"/>
  <c r="N1389" i="33" s="1"/>
  <c r="K1390" i="33" l="1"/>
  <c r="N1390" i="33" s="1"/>
  <c r="A1391" i="33"/>
  <c r="K1391" i="33" l="1"/>
  <c r="N1391" i="33" s="1"/>
  <c r="A1392" i="33"/>
  <c r="A1393" i="33" l="1"/>
  <c r="K1392" i="33"/>
  <c r="N1392" i="33" s="1"/>
  <c r="K1393" i="33" l="1"/>
  <c r="N1393" i="33" s="1"/>
  <c r="A1394" i="33"/>
  <c r="A1395" i="33" l="1"/>
  <c r="K1394" i="33"/>
  <c r="N1394" i="33" s="1"/>
  <c r="K1395" i="33" l="1"/>
  <c r="N1395" i="33" s="1"/>
  <c r="A1396" i="33"/>
  <c r="A1397" i="33" l="1"/>
  <c r="K1396" i="33"/>
  <c r="N1396" i="33" s="1"/>
  <c r="K1397" i="33" l="1"/>
  <c r="N1397" i="33" s="1"/>
  <c r="A1398" i="33"/>
  <c r="A1399" i="33" l="1"/>
  <c r="K1398" i="33"/>
  <c r="N1398" i="33" s="1"/>
  <c r="K1399" i="33" l="1"/>
  <c r="N1399" i="33" s="1"/>
  <c r="A1400" i="33"/>
  <c r="A1401" i="33" l="1"/>
  <c r="K1400" i="33"/>
  <c r="N1400" i="33" s="1"/>
  <c r="K1401" i="33" l="1"/>
  <c r="N1401" i="33" s="1"/>
  <c r="A1402" i="33"/>
  <c r="A1403" i="33" l="1"/>
  <c r="K1402" i="33"/>
  <c r="N1402" i="33" s="1"/>
  <c r="K1403" i="33" l="1"/>
  <c r="N1403" i="33" s="1"/>
  <c r="A1404" i="33"/>
  <c r="A1405" i="33" l="1"/>
  <c r="K1404" i="33"/>
  <c r="N1404" i="33" s="1"/>
  <c r="A1406" i="33" l="1"/>
  <c r="K1405" i="33"/>
  <c r="N1405" i="33" s="1"/>
  <c r="A1407" i="33" l="1"/>
  <c r="K1406" i="33"/>
  <c r="N1406" i="33" s="1"/>
  <c r="K1407" i="33" l="1"/>
  <c r="N1407" i="33" s="1"/>
  <c r="A1408" i="33"/>
  <c r="A1409" i="33" l="1"/>
  <c r="K1408" i="33"/>
  <c r="N1408" i="33" s="1"/>
  <c r="K1409" i="33" l="1"/>
  <c r="N1409" i="33" s="1"/>
  <c r="A1410" i="33"/>
  <c r="A1411" i="33" l="1"/>
  <c r="K1410" i="33"/>
  <c r="N1410" i="33" s="1"/>
  <c r="K1411" i="33" l="1"/>
  <c r="N1411" i="33" s="1"/>
  <c r="A1412" i="33"/>
  <c r="A1413" i="33" l="1"/>
  <c r="K1412" i="33"/>
  <c r="N1412" i="33" s="1"/>
  <c r="A1414" i="33" l="1"/>
  <c r="K1413" i="33"/>
  <c r="N1413" i="33" s="1"/>
  <c r="A1415" i="33" l="1"/>
  <c r="K1414" i="33"/>
  <c r="N1414" i="33" s="1"/>
  <c r="K1415" i="33" l="1"/>
  <c r="N1415" i="33" s="1"/>
  <c r="A1416" i="33"/>
  <c r="A1417" i="33" l="1"/>
  <c r="K1416" i="33"/>
  <c r="N1416" i="33" s="1"/>
  <c r="K1417" i="33" l="1"/>
  <c r="N1417" i="33" s="1"/>
  <c r="A1418" i="33"/>
  <c r="K1418" i="33" l="1"/>
  <c r="N1418" i="33" s="1"/>
  <c r="A1419" i="33"/>
  <c r="K1419" i="33" l="1"/>
  <c r="N1419" i="33" s="1"/>
  <c r="A1420" i="33"/>
  <c r="A1421" i="33" l="1"/>
  <c r="K1420" i="33"/>
  <c r="N1420" i="33" s="1"/>
  <c r="K1421" i="33" l="1"/>
  <c r="N1421" i="33" s="1"/>
  <c r="A1422" i="33"/>
  <c r="A1423" i="33" l="1"/>
  <c r="K1422" i="33"/>
  <c r="N1422" i="33" s="1"/>
  <c r="K1423" i="33" l="1"/>
  <c r="N1423" i="33" s="1"/>
  <c r="A1424" i="33"/>
  <c r="A1425" i="33" l="1"/>
  <c r="K1424" i="33"/>
  <c r="N1424" i="33" s="1"/>
  <c r="K1425" i="33" l="1"/>
  <c r="N1425" i="33" s="1"/>
  <c r="A1426" i="33"/>
  <c r="A1427" i="33" l="1"/>
  <c r="K1426" i="33"/>
  <c r="N1426" i="33" s="1"/>
  <c r="K1427" i="33" l="1"/>
  <c r="N1427" i="33" s="1"/>
  <c r="A1428" i="33"/>
  <c r="A1429" i="33" l="1"/>
  <c r="K1428" i="33"/>
  <c r="N1428" i="33" s="1"/>
  <c r="K1429" i="33" l="1"/>
  <c r="N1429" i="33" s="1"/>
  <c r="A1430" i="33"/>
  <c r="A1431" i="33" l="1"/>
  <c r="K1430" i="33"/>
  <c r="N1430" i="33" s="1"/>
  <c r="A1432" i="33" l="1"/>
  <c r="K1431" i="33"/>
  <c r="N1431" i="33" s="1"/>
  <c r="A1433" i="33" l="1"/>
  <c r="K1432" i="33"/>
  <c r="N1432" i="33" s="1"/>
  <c r="A1434" i="33" l="1"/>
  <c r="K1433" i="33"/>
  <c r="N1433" i="33" s="1"/>
  <c r="A1435" i="33" l="1"/>
  <c r="K1434" i="33"/>
  <c r="N1434" i="33" s="1"/>
  <c r="A1436" i="33" l="1"/>
  <c r="K1435" i="33"/>
  <c r="N1435" i="33" s="1"/>
  <c r="A1437" i="33" l="1"/>
  <c r="K1436" i="33"/>
  <c r="N1436" i="33" s="1"/>
  <c r="A1438" i="33" l="1"/>
  <c r="K1437" i="33"/>
  <c r="N1437" i="33" s="1"/>
  <c r="A1439" i="33" l="1"/>
  <c r="K1438" i="33"/>
  <c r="N1438" i="33" s="1"/>
  <c r="A1440" i="33" l="1"/>
  <c r="K1439" i="33"/>
  <c r="N1439" i="33" s="1"/>
  <c r="A1441" i="33" l="1"/>
  <c r="K1440" i="33"/>
  <c r="N1440" i="33" s="1"/>
  <c r="A1442" i="33" l="1"/>
  <c r="K1441" i="33"/>
  <c r="N1441" i="33" s="1"/>
  <c r="A1443" i="33" l="1"/>
  <c r="K1442" i="33"/>
  <c r="N1442" i="33" s="1"/>
  <c r="A1444" i="33" l="1"/>
  <c r="K1443" i="33"/>
  <c r="N1443" i="33" s="1"/>
  <c r="A1445" i="33" l="1"/>
  <c r="K1444" i="33"/>
  <c r="N1444" i="33" s="1"/>
  <c r="A1446" i="33" l="1"/>
  <c r="K1445" i="33"/>
  <c r="N1445" i="33" s="1"/>
  <c r="A1447" i="33" l="1"/>
  <c r="K1446" i="33"/>
  <c r="N1446" i="33" s="1"/>
  <c r="A1448" i="33" l="1"/>
  <c r="K1447" i="33"/>
  <c r="N1447" i="33" s="1"/>
  <c r="A1449" i="33" l="1"/>
  <c r="K1448" i="33"/>
  <c r="N1448" i="33" s="1"/>
  <c r="A1450" i="33" l="1"/>
  <c r="K1449" i="33"/>
  <c r="N1449" i="33" s="1"/>
  <c r="A1451" i="33" l="1"/>
  <c r="K1450" i="33"/>
  <c r="N1450" i="33" s="1"/>
  <c r="A1452" i="33" l="1"/>
  <c r="K1451" i="33"/>
  <c r="N1451" i="33" s="1"/>
  <c r="A1453" i="33" l="1"/>
  <c r="K1452" i="33"/>
  <c r="N1452" i="33" s="1"/>
  <c r="A1454" i="33" l="1"/>
  <c r="K1453" i="33"/>
  <c r="N1453" i="33" s="1"/>
  <c r="A1455" i="33" l="1"/>
  <c r="K1454" i="33"/>
  <c r="N1454" i="33" s="1"/>
  <c r="A1456" i="33" l="1"/>
  <c r="K1455" i="33"/>
  <c r="N1455" i="33" s="1"/>
  <c r="A1457" i="33" l="1"/>
  <c r="K1456" i="33"/>
  <c r="N1456" i="33" s="1"/>
  <c r="A1458" i="33" l="1"/>
  <c r="K1457" i="33"/>
  <c r="N1457" i="33" s="1"/>
  <c r="A1459" i="33" l="1"/>
  <c r="K1458" i="33"/>
  <c r="N1458" i="33" s="1"/>
  <c r="A1460" i="33" l="1"/>
  <c r="K1459" i="33"/>
  <c r="N1459" i="33" s="1"/>
  <c r="A1461" i="33" l="1"/>
  <c r="K1460" i="33"/>
  <c r="N1460" i="33" s="1"/>
  <c r="A1462" i="33" l="1"/>
  <c r="K1461" i="33"/>
  <c r="N1461" i="33" s="1"/>
  <c r="A1463" i="33" l="1"/>
  <c r="K1462" i="33"/>
  <c r="N1462" i="33" s="1"/>
  <c r="A1464" i="33" l="1"/>
  <c r="K1463" i="33"/>
  <c r="N1463" i="33" s="1"/>
  <c r="A1465" i="33" l="1"/>
  <c r="K1464" i="33"/>
  <c r="N1464" i="33" s="1"/>
  <c r="A1466" i="33" l="1"/>
  <c r="K1465" i="33"/>
  <c r="N1465" i="33" s="1"/>
  <c r="A1467" i="33" l="1"/>
  <c r="K1466" i="33"/>
  <c r="N1466" i="33" s="1"/>
  <c r="K1467" i="33" l="1"/>
  <c r="N1467" i="33" s="1"/>
  <c r="A1468" i="33"/>
  <c r="A1469" i="33" l="1"/>
  <c r="K1468" i="33"/>
  <c r="N1468" i="33" s="1"/>
  <c r="A1470" i="33" l="1"/>
  <c r="K1469" i="33"/>
  <c r="N1469" i="33" s="1"/>
  <c r="A1471" i="33" l="1"/>
  <c r="K1470" i="33"/>
  <c r="N1470" i="33" s="1"/>
  <c r="K1471" i="33" l="1"/>
  <c r="N1471" i="33" s="1"/>
  <c r="A1472" i="33"/>
  <c r="A1473" i="33" l="1"/>
  <c r="K1472" i="33"/>
  <c r="N1472" i="33" s="1"/>
  <c r="A1474" i="33" l="1"/>
  <c r="K1473" i="33"/>
  <c r="N1473" i="33" s="1"/>
  <c r="A1475" i="33" l="1"/>
  <c r="K1474" i="33"/>
  <c r="N1474" i="33" s="1"/>
  <c r="K1475" i="33" l="1"/>
  <c r="N1475" i="33" s="1"/>
  <c r="A1476" i="33"/>
  <c r="A1477" i="33" l="1"/>
  <c r="K1476" i="33"/>
  <c r="N1476" i="33" s="1"/>
  <c r="A1478" i="33" l="1"/>
  <c r="K1477" i="33"/>
  <c r="N1477" i="33" s="1"/>
  <c r="A1479" i="33" l="1"/>
  <c r="K1478" i="33"/>
  <c r="N1478" i="33" s="1"/>
  <c r="K1479" i="33" l="1"/>
  <c r="N1479" i="33" s="1"/>
  <c r="A1480" i="33"/>
  <c r="A1481" i="33" l="1"/>
  <c r="K1480" i="33"/>
  <c r="N1480" i="33" s="1"/>
  <c r="A1482" i="33" l="1"/>
  <c r="K1481" i="33"/>
  <c r="N1481" i="33" s="1"/>
  <c r="A1483" i="33" l="1"/>
  <c r="K1482" i="33"/>
  <c r="N1482" i="33" s="1"/>
  <c r="K1483" i="33" l="1"/>
  <c r="N1483" i="33" s="1"/>
  <c r="A1484" i="33"/>
  <c r="A1485" i="33" l="1"/>
  <c r="K1484" i="33"/>
  <c r="N1484" i="33" s="1"/>
  <c r="A1486" i="33" l="1"/>
  <c r="K1485" i="33"/>
  <c r="N1485" i="33" s="1"/>
  <c r="A1487" i="33" l="1"/>
  <c r="K1486" i="33"/>
  <c r="N1486" i="33" s="1"/>
  <c r="K1487" i="33" l="1"/>
  <c r="N1487" i="33" s="1"/>
  <c r="A1488" i="33"/>
  <c r="A1489" i="33" l="1"/>
  <c r="K1488" i="33"/>
  <c r="N1488" i="33" s="1"/>
  <c r="A1490" i="33" l="1"/>
  <c r="K1489" i="33"/>
  <c r="N1489" i="33" s="1"/>
  <c r="A1491" i="33" l="1"/>
  <c r="K1490" i="33"/>
  <c r="N1490" i="33" s="1"/>
  <c r="K1491" i="33" l="1"/>
  <c r="N1491" i="33" s="1"/>
  <c r="A1492" i="33"/>
  <c r="A1493" i="33" l="1"/>
  <c r="K1492" i="33"/>
  <c r="N1492" i="33" s="1"/>
  <c r="A1494" i="33" l="1"/>
  <c r="K1493" i="33"/>
  <c r="N1493" i="33" s="1"/>
  <c r="A1495" i="33" l="1"/>
  <c r="K1494" i="33"/>
  <c r="N1494" i="33" s="1"/>
  <c r="K1495" i="33" l="1"/>
  <c r="N1495" i="33" s="1"/>
  <c r="A1496" i="33"/>
  <c r="A1497" i="33" l="1"/>
  <c r="K1496" i="33"/>
  <c r="N1496" i="33" s="1"/>
  <c r="A1498" i="33" l="1"/>
  <c r="K1497" i="33"/>
  <c r="N1497" i="33" s="1"/>
  <c r="A1499" i="33" l="1"/>
  <c r="K1498" i="33"/>
  <c r="N1498" i="33" s="1"/>
  <c r="K1499" i="33" l="1"/>
  <c r="N1499" i="33" s="1"/>
  <c r="A1500" i="33"/>
  <c r="A1501" i="33" l="1"/>
  <c r="K1500" i="33"/>
  <c r="N1500" i="33" s="1"/>
  <c r="A1502" i="33" l="1"/>
  <c r="K1501" i="33"/>
  <c r="N1501" i="33" s="1"/>
  <c r="A1503" i="33" l="1"/>
  <c r="K1502" i="33"/>
  <c r="N1502" i="33" s="1"/>
  <c r="K1503" i="33" l="1"/>
  <c r="N1503" i="33" s="1"/>
  <c r="A1504" i="33"/>
  <c r="A1505" i="33" l="1"/>
  <c r="K1504" i="33"/>
  <c r="N1504" i="33" s="1"/>
  <c r="A1506" i="33" l="1"/>
  <c r="K1505" i="33"/>
  <c r="N1505" i="33" s="1"/>
  <c r="A1507" i="33" l="1"/>
  <c r="K1506" i="33"/>
  <c r="N1506" i="33" s="1"/>
  <c r="K1507" i="33" l="1"/>
  <c r="N1507" i="33" s="1"/>
  <c r="A1508" i="33"/>
  <c r="A1509" i="33" l="1"/>
  <c r="K1508" i="33"/>
  <c r="N1508" i="33" s="1"/>
  <c r="A1510" i="33" l="1"/>
  <c r="K1509" i="33"/>
  <c r="N1509" i="33" s="1"/>
  <c r="A1511" i="33" l="1"/>
  <c r="K1510" i="33"/>
  <c r="N1510" i="33" s="1"/>
  <c r="K1511" i="33" l="1"/>
  <c r="N1511" i="33" s="1"/>
  <c r="A1512" i="33"/>
  <c r="A1513" i="33" l="1"/>
  <c r="K1512" i="33"/>
  <c r="N1512" i="33" s="1"/>
  <c r="A1514" i="33" l="1"/>
  <c r="K1513" i="33"/>
  <c r="N1513" i="33" s="1"/>
  <c r="A1515" i="33" l="1"/>
  <c r="K1514" i="33"/>
  <c r="N1514" i="33" s="1"/>
  <c r="K1515" i="33" l="1"/>
  <c r="N1515" i="33" s="1"/>
  <c r="A1516" i="33"/>
  <c r="A1517" i="33" l="1"/>
  <c r="K1516" i="33"/>
  <c r="N1516" i="33" s="1"/>
  <c r="A1518" i="33" l="1"/>
  <c r="K1517" i="33"/>
  <c r="N1517" i="33" s="1"/>
  <c r="A1519" i="33" l="1"/>
  <c r="K1518" i="33"/>
  <c r="N1518" i="33" s="1"/>
  <c r="K1519" i="33" l="1"/>
  <c r="N1519" i="33" s="1"/>
  <c r="A1520" i="33"/>
  <c r="A1521" i="33" l="1"/>
  <c r="K1520" i="33"/>
  <c r="N1520" i="33" s="1"/>
  <c r="A1522" i="33" l="1"/>
  <c r="K1521" i="33"/>
  <c r="N1521" i="33" s="1"/>
  <c r="A1523" i="33" l="1"/>
  <c r="K1522" i="33"/>
  <c r="N1522" i="33" s="1"/>
  <c r="K1523" i="33" l="1"/>
  <c r="N1523" i="33" s="1"/>
  <c r="A1524" i="33"/>
  <c r="A1525" i="33" l="1"/>
  <c r="K1524" i="33"/>
  <c r="N1524" i="33" s="1"/>
  <c r="A1526" i="33" l="1"/>
  <c r="K1525" i="33"/>
  <c r="N1525" i="33" s="1"/>
  <c r="A1527" i="33" l="1"/>
  <c r="K1526" i="33"/>
  <c r="N1526" i="33" s="1"/>
  <c r="K1527" i="33" l="1"/>
  <c r="N1527" i="33" s="1"/>
  <c r="A1528" i="33"/>
  <c r="A1529" i="33" l="1"/>
  <c r="K1528" i="33"/>
  <c r="N1528" i="33" s="1"/>
  <c r="A1530" i="33" l="1"/>
  <c r="K1529" i="33"/>
  <c r="N1529" i="33" s="1"/>
  <c r="A1531" i="33" l="1"/>
  <c r="K1530" i="33"/>
  <c r="N1530" i="33" s="1"/>
  <c r="K1531" i="33" l="1"/>
  <c r="N1531" i="33" s="1"/>
  <c r="A1532" i="33"/>
  <c r="A1533" i="33" l="1"/>
  <c r="K1532" i="33"/>
  <c r="N1532" i="33" s="1"/>
  <c r="A1534" i="33" l="1"/>
  <c r="K1533" i="33"/>
  <c r="N1533" i="33" s="1"/>
  <c r="A1535" i="33" l="1"/>
  <c r="K1534" i="33"/>
  <c r="N1534" i="33" s="1"/>
  <c r="K1535" i="33" l="1"/>
  <c r="N1535" i="33" s="1"/>
  <c r="A1536" i="33"/>
  <c r="A1537" i="33" l="1"/>
  <c r="K1536" i="33"/>
  <c r="N1536" i="33" s="1"/>
  <c r="A1538" i="33" l="1"/>
  <c r="K1537" i="33"/>
  <c r="N1537" i="33" s="1"/>
  <c r="A1539" i="33" l="1"/>
  <c r="K1538" i="33"/>
  <c r="N1538" i="33" s="1"/>
  <c r="K1539" i="33" l="1"/>
  <c r="N1539" i="33" s="1"/>
  <c r="A1540" i="33"/>
  <c r="A1541" i="33" l="1"/>
  <c r="K1540" i="33"/>
  <c r="N1540" i="33" s="1"/>
  <c r="A1542" i="33" l="1"/>
  <c r="K1541" i="33"/>
  <c r="N1541" i="33" s="1"/>
  <c r="A1543" i="33" l="1"/>
  <c r="K1542" i="33"/>
  <c r="N1542" i="33" s="1"/>
  <c r="K1543" i="33" l="1"/>
  <c r="N1543" i="33" s="1"/>
  <c r="A1544" i="33"/>
  <c r="A1545" i="33" l="1"/>
  <c r="K1544" i="33"/>
  <c r="N1544" i="33" s="1"/>
  <c r="A1546" i="33" l="1"/>
  <c r="K1545" i="33"/>
  <c r="N1545" i="33" s="1"/>
  <c r="A1547" i="33" l="1"/>
  <c r="K1546" i="33"/>
  <c r="N1546" i="33" s="1"/>
  <c r="K1547" i="33" l="1"/>
  <c r="N1547" i="33" s="1"/>
  <c r="A1548" i="33"/>
  <c r="A1549" i="33" l="1"/>
  <c r="K1548" i="33"/>
  <c r="N1548" i="33" s="1"/>
  <c r="A1550" i="33" l="1"/>
  <c r="K1549" i="33"/>
  <c r="N1549" i="33" s="1"/>
  <c r="A1551" i="33" l="1"/>
  <c r="K1550" i="33"/>
  <c r="N1550" i="33" s="1"/>
  <c r="K1551" i="33" l="1"/>
  <c r="N1551" i="33" s="1"/>
  <c r="A1552" i="33"/>
  <c r="A1553" i="33" l="1"/>
  <c r="K1552" i="33"/>
  <c r="N1552" i="33" s="1"/>
  <c r="A1554" i="33" l="1"/>
  <c r="K1553" i="33"/>
  <c r="N1553" i="33" s="1"/>
  <c r="A1555" i="33" l="1"/>
  <c r="K1554" i="33"/>
  <c r="N1554" i="33" s="1"/>
  <c r="K1555" i="33" l="1"/>
  <c r="N1555" i="33" s="1"/>
  <c r="A1556" i="33"/>
  <c r="A1557" i="33" l="1"/>
  <c r="K1556" i="33"/>
  <c r="N1556" i="33" s="1"/>
  <c r="A1558" i="33" l="1"/>
  <c r="K1557" i="33"/>
  <c r="N1557" i="33" s="1"/>
  <c r="K1558" i="33" l="1"/>
  <c r="N1558" i="33" s="1"/>
  <c r="A1559" i="33"/>
  <c r="K1559" i="33" l="1"/>
  <c r="N1559" i="33" s="1"/>
  <c r="A1560" i="33"/>
  <c r="A1561" i="33" l="1"/>
  <c r="K1560" i="33"/>
  <c r="N1560" i="33" s="1"/>
  <c r="A1562" i="33" l="1"/>
  <c r="K1561" i="33"/>
  <c r="N1561" i="33" s="1"/>
  <c r="K1562" i="33" l="1"/>
  <c r="N1562" i="33" s="1"/>
  <c r="A1563" i="33"/>
  <c r="K1563" i="33" l="1"/>
  <c r="N1563" i="33" s="1"/>
  <c r="A1564" i="33"/>
  <c r="A1565" i="33" l="1"/>
  <c r="K1564" i="33"/>
  <c r="N1564" i="33" s="1"/>
  <c r="A1566" i="33" l="1"/>
  <c r="K1565" i="33"/>
  <c r="N1565" i="33" s="1"/>
  <c r="K1566" i="33" l="1"/>
  <c r="N1566" i="33" s="1"/>
  <c r="A1567" i="33"/>
  <c r="K1567" i="33" l="1"/>
  <c r="N1567" i="33" s="1"/>
  <c r="A1568" i="33"/>
  <c r="A1569" i="33" l="1"/>
  <c r="K1568" i="33"/>
  <c r="N1568" i="33" s="1"/>
  <c r="K1569" i="33" l="1"/>
  <c r="N1569" i="33" s="1"/>
  <c r="A1570" i="33"/>
  <c r="K1570" i="33" l="1"/>
  <c r="N1570" i="33" s="1"/>
  <c r="A1571" i="33"/>
  <c r="K1571" i="33" l="1"/>
  <c r="N1571" i="33" s="1"/>
  <c r="A1572" i="33"/>
  <c r="A1573" i="33" l="1"/>
  <c r="K1572" i="33"/>
  <c r="N1572" i="33" s="1"/>
  <c r="K1573" i="33" l="1"/>
  <c r="N1573" i="33" s="1"/>
  <c r="A1574" i="33"/>
  <c r="K1574" i="33" l="1"/>
  <c r="N1574" i="33" s="1"/>
  <c r="A1575" i="33"/>
  <c r="K1575" i="33" l="1"/>
  <c r="N1575" i="33" s="1"/>
  <c r="A1576" i="33"/>
  <c r="A1577" i="33" l="1"/>
  <c r="K1576" i="33"/>
  <c r="N1576" i="33" s="1"/>
  <c r="K1577" i="33" l="1"/>
  <c r="N1577" i="33" s="1"/>
  <c r="A1578" i="33"/>
  <c r="K1578" i="33" l="1"/>
  <c r="N1578" i="33" s="1"/>
  <c r="A1579" i="33"/>
  <c r="K1579" i="33" l="1"/>
  <c r="N1579" i="33" s="1"/>
  <c r="A1580" i="33"/>
  <c r="A1581" i="33" l="1"/>
  <c r="K1580" i="33"/>
  <c r="N1580" i="33" s="1"/>
  <c r="K1581" i="33" l="1"/>
  <c r="N1581" i="33" s="1"/>
  <c r="A1582" i="33"/>
  <c r="K1582" i="33" l="1"/>
  <c r="N1582" i="33" s="1"/>
  <c r="A1583" i="33"/>
  <c r="K1583" i="33" l="1"/>
  <c r="N1583" i="33" s="1"/>
  <c r="A1584" i="33"/>
  <c r="A1585" i="33" l="1"/>
  <c r="K1584" i="33"/>
  <c r="N1584" i="33" s="1"/>
  <c r="K1585" i="33" l="1"/>
  <c r="N1585" i="33" s="1"/>
  <c r="A1586" i="33"/>
  <c r="K1586" i="33" l="1"/>
  <c r="N1586" i="33" s="1"/>
  <c r="A1587" i="33"/>
  <c r="K1587" i="33" l="1"/>
  <c r="N1587" i="33" s="1"/>
  <c r="A1588" i="33"/>
  <c r="A1589" i="33" l="1"/>
  <c r="K1588" i="33"/>
  <c r="N1588" i="33" s="1"/>
  <c r="K1589" i="33" l="1"/>
  <c r="N1589" i="33" s="1"/>
  <c r="A1590" i="33"/>
  <c r="K1590" i="33" l="1"/>
  <c r="N1590" i="33" s="1"/>
  <c r="A1591" i="33"/>
  <c r="K1591" i="33" l="1"/>
  <c r="N1591" i="33" s="1"/>
  <c r="A1592" i="33"/>
  <c r="A1593" i="33" l="1"/>
  <c r="K1592" i="33"/>
  <c r="N1592" i="33" s="1"/>
  <c r="K1593" i="33" l="1"/>
  <c r="N1593" i="33" s="1"/>
  <c r="A1594" i="33"/>
  <c r="K1594" i="33" l="1"/>
  <c r="N1594" i="33" s="1"/>
  <c r="A1595" i="33"/>
  <c r="K1595" i="33" l="1"/>
  <c r="N1595" i="33" s="1"/>
  <c r="A1596" i="33"/>
  <c r="A1597" i="33" l="1"/>
  <c r="K1596" i="33"/>
  <c r="N1596" i="33" s="1"/>
  <c r="K1597" i="33" l="1"/>
  <c r="N1597" i="33" s="1"/>
  <c r="A1598" i="33"/>
  <c r="K1598" i="33" l="1"/>
  <c r="N1598" i="33" s="1"/>
  <c r="A1599" i="33"/>
  <c r="K1599" i="33" l="1"/>
  <c r="N1599" i="33" s="1"/>
  <c r="A1600" i="33"/>
  <c r="A1601" i="33" l="1"/>
  <c r="K1600" i="33"/>
  <c r="N1600" i="33" s="1"/>
  <c r="K1601" i="33" l="1"/>
  <c r="N1601" i="33" s="1"/>
  <c r="A1602" i="33"/>
  <c r="K1602" i="33" l="1"/>
  <c r="N1602" i="33" s="1"/>
  <c r="A1603" i="33"/>
  <c r="K1603" i="33" l="1"/>
  <c r="N1603" i="33" s="1"/>
  <c r="A1604" i="33"/>
  <c r="A1605" i="33" l="1"/>
  <c r="K1604" i="33"/>
  <c r="N1604" i="33" s="1"/>
  <c r="K1605" i="33" l="1"/>
  <c r="N1605" i="33" s="1"/>
  <c r="A1606" i="33"/>
  <c r="K1606" i="33" l="1"/>
  <c r="N1606" i="33" s="1"/>
  <c r="A1607" i="33"/>
  <c r="K1607" i="33" l="1"/>
  <c r="N1607" i="33" s="1"/>
  <c r="A1608" i="33"/>
  <c r="A1609" i="33" l="1"/>
  <c r="K1608" i="33"/>
  <c r="N1608" i="33" s="1"/>
  <c r="K1609" i="33" l="1"/>
  <c r="N1609" i="33" s="1"/>
  <c r="A1610" i="33"/>
  <c r="K1610" i="33" l="1"/>
  <c r="N1610" i="33" s="1"/>
  <c r="A1611" i="33"/>
  <c r="K1611" i="33" l="1"/>
  <c r="N1611" i="33" s="1"/>
  <c r="A1612" i="33"/>
  <c r="A1613" i="33" l="1"/>
  <c r="K1612" i="33"/>
  <c r="N1612" i="33" s="1"/>
  <c r="K1613" i="33" l="1"/>
  <c r="N1613" i="33" s="1"/>
  <c r="A1614" i="33"/>
  <c r="K1614" i="33" l="1"/>
  <c r="N1614" i="33" s="1"/>
  <c r="A1615" i="33"/>
  <c r="K1615" i="33" l="1"/>
  <c r="N1615" i="33" s="1"/>
  <c r="A1616" i="33"/>
  <c r="A1617" i="33" l="1"/>
  <c r="K1616" i="33"/>
  <c r="N1616" i="33" s="1"/>
  <c r="K1617" i="33" l="1"/>
  <c r="N1617" i="33" s="1"/>
  <c r="A1618" i="33"/>
  <c r="K1618" i="33" l="1"/>
  <c r="N1618" i="33" s="1"/>
  <c r="A1619" i="33"/>
  <c r="K1619" i="33" l="1"/>
  <c r="N1619" i="33" s="1"/>
  <c r="A1620" i="33"/>
  <c r="A1621" i="33" l="1"/>
  <c r="K1620" i="33"/>
  <c r="N1620" i="33" s="1"/>
  <c r="A1622" i="33" l="1"/>
  <c r="K1621" i="33"/>
  <c r="N1621" i="33" s="1"/>
  <c r="K1622" i="33" l="1"/>
  <c r="N1622" i="33" s="1"/>
  <c r="A1623" i="33"/>
  <c r="K1623" i="33" l="1"/>
  <c r="N1623" i="33" s="1"/>
  <c r="A1624" i="33"/>
  <c r="A1625" i="33" l="1"/>
  <c r="K1624" i="33"/>
  <c r="N1624" i="33" s="1"/>
  <c r="A1626" i="33" l="1"/>
  <c r="K1625" i="33"/>
  <c r="N1625" i="33" s="1"/>
  <c r="K1626" i="33" l="1"/>
  <c r="N1626" i="33" s="1"/>
  <c r="A1627" i="33"/>
  <c r="K1627" i="33" l="1"/>
  <c r="N1627" i="33" s="1"/>
  <c r="A1628" i="33"/>
  <c r="A1629" i="33" l="1"/>
  <c r="K1628" i="33"/>
  <c r="N1628" i="33" s="1"/>
  <c r="A1630" i="33" l="1"/>
  <c r="K1629" i="33"/>
  <c r="N1629" i="33" s="1"/>
  <c r="K1630" i="33" l="1"/>
  <c r="N1630" i="33" s="1"/>
  <c r="A1631" i="33"/>
  <c r="K1631" i="33" l="1"/>
  <c r="N1631" i="33" s="1"/>
  <c r="A1632" i="33"/>
  <c r="A1633" i="33" l="1"/>
  <c r="K1632" i="33"/>
  <c r="N1632" i="33" s="1"/>
  <c r="A1634" i="33" l="1"/>
  <c r="K1633" i="33"/>
  <c r="N1633" i="33" s="1"/>
  <c r="K1634" i="33" l="1"/>
  <c r="N1634" i="33" s="1"/>
  <c r="A1635" i="33"/>
  <c r="K1635" i="33" l="1"/>
  <c r="N1635" i="33" s="1"/>
  <c r="A1636" i="33"/>
  <c r="A1637" i="33" l="1"/>
  <c r="K1636" i="33"/>
  <c r="N1636" i="33" s="1"/>
  <c r="A1638" i="33" l="1"/>
  <c r="K1637" i="33"/>
  <c r="N1637" i="33" s="1"/>
  <c r="K1638" i="33" l="1"/>
  <c r="N1638" i="33" s="1"/>
  <c r="A1639" i="33"/>
  <c r="K1639" i="33" l="1"/>
  <c r="N1639" i="33" s="1"/>
  <c r="A1640" i="33"/>
  <c r="K1640" i="33" l="1"/>
  <c r="N1640" i="33" s="1"/>
  <c r="A1641" i="33"/>
  <c r="K1641" i="33" l="1"/>
  <c r="N1641" i="33" s="1"/>
  <c r="A1642" i="33"/>
  <c r="A1643" i="33" l="1"/>
  <c r="K1642" i="33"/>
  <c r="N1642" i="33" s="1"/>
  <c r="A1644" i="33" l="1"/>
  <c r="K1643" i="33"/>
  <c r="N1643" i="33" s="1"/>
  <c r="A1645" i="33" l="1"/>
  <c r="K1644" i="33"/>
  <c r="N1644" i="33" s="1"/>
  <c r="K1645" i="33" l="1"/>
  <c r="N1645" i="33" s="1"/>
  <c r="A1646" i="33"/>
  <c r="K1646" i="33" l="1"/>
  <c r="N1646" i="33" s="1"/>
  <c r="A1647" i="33"/>
  <c r="K1647" i="33" l="1"/>
  <c r="N1647" i="33" s="1"/>
  <c r="A1648" i="33"/>
  <c r="K1648" i="33" l="1"/>
  <c r="N1648" i="33" s="1"/>
  <c r="A1649" i="33"/>
  <c r="K1649" i="33" l="1"/>
  <c r="N1649" i="33" s="1"/>
  <c r="A1650" i="33"/>
  <c r="A1651" i="33" l="1"/>
  <c r="K1650" i="33"/>
  <c r="N1650" i="33" s="1"/>
  <c r="A1652" i="33" l="1"/>
  <c r="K1651" i="33"/>
  <c r="N1651" i="33" s="1"/>
  <c r="K1652" i="33" l="1"/>
  <c r="N1652" i="33" s="1"/>
  <c r="A1653" i="33"/>
  <c r="K1653" i="33" l="1"/>
  <c r="N1653" i="33" s="1"/>
  <c r="A1654" i="33"/>
  <c r="K1654" i="33" l="1"/>
  <c r="N1654" i="33" s="1"/>
  <c r="A1655" i="33"/>
  <c r="A1656" i="33" l="1"/>
  <c r="K1655" i="33"/>
  <c r="N1655" i="33" s="1"/>
  <c r="A1657" i="33" l="1"/>
  <c r="K1656" i="33"/>
  <c r="N1656" i="33" s="1"/>
  <c r="A1658" i="33" l="1"/>
  <c r="K1657" i="33"/>
  <c r="N1657" i="33" s="1"/>
  <c r="K1658" i="33" l="1"/>
  <c r="N1658" i="33" s="1"/>
  <c r="A1659" i="33"/>
  <c r="A1660" i="33" l="1"/>
  <c r="K1659" i="33"/>
  <c r="N1659" i="33" s="1"/>
  <c r="K1660" i="33" l="1"/>
  <c r="N1660" i="33" s="1"/>
  <c r="A1661" i="33"/>
  <c r="K1661" i="33" l="1"/>
  <c r="N1661" i="33" s="1"/>
  <c r="A1662" i="33"/>
  <c r="A1663" i="33" l="1"/>
  <c r="K1662" i="33"/>
  <c r="N1662" i="33" s="1"/>
  <c r="K1663" i="33" l="1"/>
  <c r="N1663" i="33" s="1"/>
  <c r="A1664" i="33"/>
  <c r="K1664" i="33" l="1"/>
  <c r="N1664" i="33" s="1"/>
  <c r="A1665" i="33"/>
  <c r="K1665" i="33" l="1"/>
  <c r="N1665" i="33" s="1"/>
  <c r="A1666" i="33"/>
  <c r="A1667" i="33" l="1"/>
  <c r="K1666" i="33"/>
  <c r="N1666" i="33" s="1"/>
  <c r="A1668" i="33" l="1"/>
  <c r="K1667" i="33"/>
  <c r="N1667" i="33" s="1"/>
  <c r="K1668" i="33" l="1"/>
  <c r="N1668" i="33" s="1"/>
  <c r="A1669" i="33"/>
  <c r="K1669" i="33" l="1"/>
  <c r="N1669" i="33" s="1"/>
  <c r="A1670" i="33"/>
  <c r="K1670" i="33" l="1"/>
  <c r="N1670" i="33" s="1"/>
  <c r="A1671" i="33"/>
  <c r="A1672" i="33" l="1"/>
  <c r="K1671" i="33"/>
  <c r="N1671" i="33" s="1"/>
  <c r="A1673" i="33" l="1"/>
  <c r="K1672" i="33"/>
  <c r="N1672" i="33" s="1"/>
  <c r="A1674" i="33" l="1"/>
  <c r="K1673" i="33"/>
  <c r="N1673" i="33" s="1"/>
  <c r="A1675" i="33" l="1"/>
  <c r="K1674" i="33"/>
  <c r="N1674" i="33" s="1"/>
  <c r="K1675" i="33" l="1"/>
  <c r="N1675" i="33" s="1"/>
  <c r="A1676" i="33"/>
  <c r="K1676" i="33" l="1"/>
  <c r="N1676" i="33" s="1"/>
  <c r="A1677" i="33"/>
  <c r="K1677" i="33" l="1"/>
  <c r="N1677" i="33" s="1"/>
  <c r="A1678" i="33"/>
  <c r="A1679" i="33" l="1"/>
  <c r="K1678" i="33"/>
  <c r="N1678" i="33" s="1"/>
  <c r="K1679" i="33" l="1"/>
  <c r="N1679" i="33" s="1"/>
  <c r="A1680" i="33"/>
  <c r="K1680" i="33" l="1"/>
  <c r="N1680" i="33" s="1"/>
  <c r="A1681" i="33"/>
  <c r="A1682" i="33" l="1"/>
  <c r="K1681" i="33"/>
  <c r="N1681" i="33" s="1"/>
  <c r="A1683" i="33" l="1"/>
  <c r="K1682" i="33"/>
  <c r="N1682" i="33" s="1"/>
  <c r="K1683" i="33" l="1"/>
  <c r="N1683" i="33" s="1"/>
  <c r="A1684" i="33"/>
  <c r="K1684" i="33" l="1"/>
  <c r="N1684" i="33" s="1"/>
  <c r="A1685" i="33"/>
  <c r="K1685" i="33" l="1"/>
  <c r="N1685" i="33" s="1"/>
  <c r="A1686" i="33"/>
  <c r="K1686" i="33" l="1"/>
  <c r="N1686" i="33" s="1"/>
  <c r="A1687" i="33"/>
  <c r="A1688" i="33" l="1"/>
  <c r="K1687" i="33"/>
  <c r="N1687" i="33" s="1"/>
  <c r="A1689" i="33" l="1"/>
  <c r="K1688" i="33"/>
  <c r="N1688" i="33" s="1"/>
  <c r="K1689" i="33" l="1"/>
  <c r="N1689" i="33" s="1"/>
  <c r="A1690" i="33"/>
  <c r="K1690" i="33" l="1"/>
  <c r="N1690" i="33" s="1"/>
  <c r="A1691" i="33"/>
  <c r="K1691" i="33" l="1"/>
  <c r="N1691" i="33" s="1"/>
  <c r="A1692" i="33"/>
  <c r="A1693" i="33" l="1"/>
  <c r="K1692" i="33"/>
  <c r="N1692" i="33" s="1"/>
  <c r="A1694" i="33" l="1"/>
  <c r="K1693" i="33"/>
  <c r="N1693" i="33" s="1"/>
  <c r="K1694" i="33" l="1"/>
  <c r="N1694" i="33" s="1"/>
  <c r="A1695" i="33"/>
  <c r="A1696" i="33" l="1"/>
  <c r="K1695" i="33"/>
  <c r="N1695" i="33" s="1"/>
  <c r="K1696" i="33" l="1"/>
  <c r="N1696" i="33" s="1"/>
  <c r="A1697" i="33"/>
  <c r="K1697" i="33" l="1"/>
  <c r="N1697" i="33" s="1"/>
  <c r="A1698" i="33"/>
  <c r="K1698" i="33" l="1"/>
  <c r="N1698" i="33" s="1"/>
  <c r="A1699" i="33"/>
  <c r="A1700" i="33" l="1"/>
  <c r="K1699" i="33"/>
  <c r="N1699" i="33" s="1"/>
  <c r="K1700" i="33" l="1"/>
  <c r="N1700" i="33" s="1"/>
  <c r="A1701" i="33"/>
  <c r="K1701" i="33" l="1"/>
  <c r="N1701" i="33" s="1"/>
  <c r="A1702" i="33"/>
  <c r="K1702" i="33" l="1"/>
  <c r="N1702" i="33" s="1"/>
  <c r="A1703" i="33"/>
  <c r="A1704" i="33" l="1"/>
  <c r="K1703" i="33"/>
  <c r="N1703" i="33" s="1"/>
  <c r="A1705" i="33" l="1"/>
  <c r="K1704" i="33"/>
  <c r="N1704" i="33" s="1"/>
  <c r="A1706" i="33" l="1"/>
  <c r="K1705" i="33"/>
  <c r="N1705" i="33" s="1"/>
  <c r="K1706" i="33" l="1"/>
  <c r="N1706" i="33" s="1"/>
  <c r="A1707" i="33"/>
  <c r="K1707" i="33" l="1"/>
  <c r="N1707" i="33" s="1"/>
  <c r="A1708" i="33"/>
  <c r="K1708" i="33" l="1"/>
  <c r="N1708" i="33" s="1"/>
  <c r="A1709" i="33"/>
  <c r="A1710" i="33" l="1"/>
  <c r="K1709" i="33"/>
  <c r="N1709" i="33" s="1"/>
  <c r="A1711" i="33" l="1"/>
  <c r="K1710" i="33"/>
  <c r="N1710" i="33" s="1"/>
  <c r="A1712" i="33" l="1"/>
  <c r="K1711" i="33"/>
  <c r="N1711" i="33" s="1"/>
  <c r="K1712" i="33" l="1"/>
  <c r="N1712" i="33" s="1"/>
  <c r="A1713" i="33"/>
  <c r="K1713" i="33" l="1"/>
  <c r="N1713" i="33" s="1"/>
  <c r="A1714" i="33"/>
  <c r="K1714" i="33" l="1"/>
  <c r="N1714" i="33" s="1"/>
  <c r="A1715" i="33"/>
  <c r="K1715" i="33" l="1"/>
  <c r="N1715" i="33" s="1"/>
  <c r="A1716" i="33"/>
  <c r="K1716" i="33" l="1"/>
  <c r="N1716" i="33" s="1"/>
  <c r="A1717" i="33"/>
  <c r="K1717" i="33" l="1"/>
  <c r="N1717" i="33" s="1"/>
  <c r="A1718" i="33"/>
  <c r="A1719" i="33" l="1"/>
  <c r="K1718" i="33"/>
  <c r="N1718" i="33" s="1"/>
  <c r="A1720" i="33" l="1"/>
  <c r="K1719" i="33"/>
  <c r="N1719" i="33" s="1"/>
  <c r="K1720" i="33" l="1"/>
  <c r="N1720" i="33" s="1"/>
  <c r="A1721" i="33"/>
  <c r="K1721" i="33" l="1"/>
  <c r="N1721" i="33" s="1"/>
  <c r="A1722" i="33"/>
  <c r="K1722" i="33" l="1"/>
  <c r="N1722" i="33" s="1"/>
  <c r="A1723" i="33"/>
  <c r="A1724" i="33" l="1"/>
  <c r="K1723" i="33"/>
  <c r="N1723" i="33" s="1"/>
  <c r="K1724" i="33" l="1"/>
  <c r="N1724" i="33" s="1"/>
  <c r="A1725" i="33"/>
  <c r="A1726" i="33" l="1"/>
  <c r="K1725" i="33"/>
  <c r="N1725" i="33" s="1"/>
  <c r="A1727" i="33" l="1"/>
  <c r="K1726" i="33"/>
  <c r="N1726" i="33" s="1"/>
  <c r="A1728" i="33" l="1"/>
  <c r="K1727" i="33"/>
  <c r="N1727" i="33" s="1"/>
  <c r="K1728" i="33" l="1"/>
  <c r="N1728" i="33" s="1"/>
  <c r="A1729" i="33"/>
  <c r="K1729" i="33" l="1"/>
  <c r="N1729" i="33" s="1"/>
  <c r="A1730" i="33"/>
  <c r="K1730" i="33" l="1"/>
  <c r="N1730" i="33" s="1"/>
  <c r="A1731" i="33"/>
  <c r="A1732" i="33" l="1"/>
  <c r="K1731" i="33"/>
  <c r="N1731" i="33" s="1"/>
  <c r="K1732" i="33" l="1"/>
  <c r="N1732" i="33" s="1"/>
  <c r="A1733" i="33"/>
  <c r="A1734" i="33" l="1"/>
  <c r="K1733" i="33"/>
  <c r="N1733" i="33" s="1"/>
  <c r="A1735" i="33" l="1"/>
  <c r="K1734" i="33"/>
  <c r="N1734" i="33" s="1"/>
  <c r="A1736" i="33" l="1"/>
  <c r="K1735" i="33"/>
  <c r="N1735" i="33" s="1"/>
  <c r="K1736" i="33" l="1"/>
  <c r="N1736" i="33" s="1"/>
  <c r="A1737" i="33"/>
  <c r="K1737" i="33" l="1"/>
  <c r="N1737" i="33" s="1"/>
  <c r="A1738" i="33"/>
  <c r="K1738" i="33" l="1"/>
  <c r="N1738" i="33" s="1"/>
  <c r="A1739" i="33"/>
  <c r="A1740" i="33" l="1"/>
  <c r="K1739" i="33"/>
  <c r="N1739" i="33" s="1"/>
  <c r="K1740" i="33" l="1"/>
  <c r="N1740" i="33" s="1"/>
  <c r="A1741" i="33"/>
  <c r="K1741" i="33" l="1"/>
  <c r="N1741" i="33" s="1"/>
  <c r="A1742" i="33"/>
  <c r="A1743" i="33" l="1"/>
  <c r="K1742" i="33"/>
  <c r="N1742" i="33" s="1"/>
  <c r="A1744" i="33" l="1"/>
  <c r="K1743" i="33"/>
  <c r="N1743" i="33" s="1"/>
  <c r="K1744" i="33" l="1"/>
  <c r="N1744" i="33" s="1"/>
  <c r="A1745" i="33"/>
  <c r="K1745" i="33" l="1"/>
  <c r="N1745" i="33" s="1"/>
  <c r="A1746" i="33"/>
  <c r="K1746" i="33" l="1"/>
  <c r="N1746" i="33" s="1"/>
  <c r="A1747" i="33"/>
  <c r="K1747" i="33" l="1"/>
  <c r="N1747" i="33" s="1"/>
  <c r="A1748" i="33"/>
  <c r="K1748" i="33" l="1"/>
  <c r="N1748" i="33" s="1"/>
  <c r="A1749" i="33"/>
  <c r="K1749" i="33" l="1"/>
  <c r="N1749" i="33" s="1"/>
  <c r="A1750" i="33"/>
  <c r="A1751" i="33" l="1"/>
  <c r="K1750" i="33"/>
  <c r="N1750" i="33" s="1"/>
  <c r="A1752" i="33" l="1"/>
  <c r="K1751" i="33"/>
  <c r="N1751" i="33" s="1"/>
  <c r="A1753" i="33" l="1"/>
  <c r="K1752" i="33"/>
  <c r="N1752" i="33" s="1"/>
  <c r="K1753" i="33" l="1"/>
  <c r="N1753" i="33" s="1"/>
  <c r="A1754" i="33"/>
  <c r="K1754" i="33" l="1"/>
  <c r="N1754" i="33" s="1"/>
  <c r="A1755" i="33"/>
  <c r="K1755" i="33" l="1"/>
  <c r="N1755" i="33" s="1"/>
  <c r="A1756" i="33"/>
  <c r="K1756" i="33" l="1"/>
  <c r="N1756" i="33" s="1"/>
  <c r="A1757" i="33"/>
  <c r="K1757" i="33" l="1"/>
  <c r="N1757" i="33" s="1"/>
  <c r="A1758" i="33"/>
  <c r="A1759" i="33" l="1"/>
  <c r="K1758" i="33"/>
  <c r="N1758" i="33" s="1"/>
  <c r="A1760" i="33" l="1"/>
  <c r="K1759" i="33"/>
  <c r="N1759" i="33" s="1"/>
  <c r="A1761" i="33" l="1"/>
  <c r="K1760" i="33"/>
  <c r="N1760" i="33" s="1"/>
  <c r="K1761" i="33" l="1"/>
  <c r="N1761" i="33" s="1"/>
  <c r="A1762" i="33"/>
  <c r="K1762" i="33" l="1"/>
  <c r="N1762" i="33" s="1"/>
  <c r="A1763" i="33"/>
  <c r="K1763" i="33" l="1"/>
  <c r="N1763" i="33" s="1"/>
  <c r="A1764" i="33"/>
  <c r="K1764" i="33" l="1"/>
  <c r="N1764" i="33" s="1"/>
  <c r="A1765" i="33"/>
  <c r="K1765" i="33" l="1"/>
  <c r="N1765" i="33" s="1"/>
  <c r="A1766" i="33"/>
  <c r="A1767" i="33" l="1"/>
  <c r="K1766" i="33"/>
  <c r="N1766" i="33" s="1"/>
  <c r="A1768" i="33" l="1"/>
  <c r="K1767" i="33"/>
  <c r="N1767" i="33" s="1"/>
  <c r="K1768" i="33" l="1"/>
  <c r="N1768" i="33" s="1"/>
  <c r="A1769" i="33"/>
  <c r="K1769" i="33" l="1"/>
  <c r="N1769" i="33" s="1"/>
  <c r="A1770" i="33"/>
  <c r="K1770" i="33" l="1"/>
  <c r="N1770" i="33" s="1"/>
  <c r="A1771" i="33"/>
  <c r="K1771" i="33" l="1"/>
  <c r="N1771" i="33" s="1"/>
  <c r="A1772" i="33"/>
  <c r="K1772" i="33" l="1"/>
  <c r="N1772" i="33" s="1"/>
  <c r="A1773" i="33"/>
  <c r="A1774" i="33" l="1"/>
  <c r="K1773" i="33"/>
  <c r="N1773" i="33" s="1"/>
  <c r="A1775" i="33" l="1"/>
  <c r="K1774" i="33"/>
  <c r="N1774" i="33" s="1"/>
  <c r="A1776" i="33" l="1"/>
  <c r="K1775" i="33"/>
  <c r="N1775" i="33" s="1"/>
  <c r="K1776" i="33" l="1"/>
  <c r="N1776" i="33" s="1"/>
  <c r="A1777" i="33"/>
  <c r="K1777" i="33" l="1"/>
  <c r="N1777" i="33" s="1"/>
  <c r="A1778" i="33"/>
  <c r="K1778" i="33" l="1"/>
  <c r="N1778" i="33" s="1"/>
  <c r="A1779" i="33"/>
  <c r="K1779" i="33" l="1"/>
  <c r="N1779" i="33" s="1"/>
  <c r="A1780" i="33"/>
  <c r="K1780" i="33" l="1"/>
  <c r="N1780" i="33" s="1"/>
  <c r="A1781" i="33"/>
  <c r="A1782" i="33" l="1"/>
  <c r="K1781" i="33"/>
  <c r="N1781" i="33" s="1"/>
  <c r="A1783" i="33" l="1"/>
  <c r="K1782" i="33"/>
  <c r="N1782" i="33" s="1"/>
  <c r="A1784" i="33" l="1"/>
  <c r="K1783" i="33"/>
  <c r="N1783" i="33" s="1"/>
  <c r="K1784" i="33" l="1"/>
  <c r="N1784" i="33" s="1"/>
  <c r="A1785" i="33"/>
  <c r="K1785" i="33" l="1"/>
  <c r="N1785" i="33" s="1"/>
  <c r="A1786" i="33"/>
  <c r="K1786" i="33" l="1"/>
  <c r="N1786" i="33" s="1"/>
  <c r="A1787" i="33"/>
  <c r="K1787" i="33" l="1"/>
  <c r="N1787" i="33" s="1"/>
  <c r="A1788" i="33"/>
  <c r="K1788" i="33" l="1"/>
  <c r="N1788" i="33" s="1"/>
  <c r="A1789" i="33"/>
  <c r="A1790" i="33" l="1"/>
  <c r="K1789" i="33"/>
  <c r="N1789" i="33" s="1"/>
  <c r="A1791" i="33" l="1"/>
  <c r="K1790" i="33"/>
  <c r="N1790" i="33" s="1"/>
  <c r="A1792" i="33" l="1"/>
  <c r="K1791" i="33"/>
  <c r="N1791" i="33" s="1"/>
  <c r="K1792" i="33" l="1"/>
  <c r="N1792" i="33" s="1"/>
  <c r="A1793" i="33"/>
  <c r="K1793" i="33" l="1"/>
  <c r="N1793" i="33" s="1"/>
  <c r="A1794" i="33"/>
  <c r="K1794" i="33" l="1"/>
  <c r="N1794" i="33" s="1"/>
  <c r="A1795" i="33"/>
  <c r="K1795" i="33" l="1"/>
  <c r="N1795" i="33" s="1"/>
  <c r="A1796" i="33"/>
  <c r="K1796" i="33" l="1"/>
  <c r="N1796" i="33" s="1"/>
  <c r="A1797" i="33"/>
  <c r="A1798" i="33" l="1"/>
  <c r="K1797" i="33"/>
  <c r="N1797" i="33" s="1"/>
  <c r="A1799" i="33" l="1"/>
  <c r="K1798" i="33"/>
  <c r="N1798" i="33" s="1"/>
  <c r="A1800" i="33" l="1"/>
  <c r="K1799" i="33"/>
  <c r="N1799" i="33" s="1"/>
  <c r="K1800" i="33" l="1"/>
  <c r="N1800" i="33" s="1"/>
  <c r="A1801" i="33"/>
  <c r="K1801" i="33" l="1"/>
  <c r="N1801" i="33" s="1"/>
  <c r="A1802" i="33"/>
  <c r="K1802" i="33" l="1"/>
  <c r="N1802" i="33" s="1"/>
  <c r="A1803" i="33"/>
  <c r="K1803" i="33" l="1"/>
  <c r="N1803" i="33" s="1"/>
  <c r="A1804" i="33"/>
  <c r="K1804" i="33" l="1"/>
  <c r="N1804" i="33" s="1"/>
  <c r="A1805" i="33"/>
  <c r="A1806" i="33" l="1"/>
  <c r="K1805" i="33"/>
  <c r="N1805" i="33" s="1"/>
  <c r="A1807" i="33" l="1"/>
  <c r="K1806" i="33"/>
  <c r="N1806" i="33" s="1"/>
  <c r="A1808" i="33" l="1"/>
  <c r="K1807" i="33"/>
  <c r="N1807" i="33" s="1"/>
  <c r="K1808" i="33" l="1"/>
  <c r="N1808" i="33" s="1"/>
  <c r="A1809" i="33"/>
  <c r="K1809" i="33" l="1"/>
  <c r="N1809" i="33" s="1"/>
  <c r="A1810" i="33"/>
  <c r="K1810" i="33" l="1"/>
  <c r="N1810" i="33" s="1"/>
  <c r="A1811" i="33"/>
  <c r="K1811" i="33" l="1"/>
  <c r="N1811" i="33" s="1"/>
  <c r="A1812" i="33"/>
  <c r="K1812" i="33" l="1"/>
  <c r="N1812" i="33" s="1"/>
  <c r="A1813" i="33"/>
  <c r="A1814" i="33" l="1"/>
  <c r="K1813" i="33"/>
  <c r="N1813" i="33" s="1"/>
  <c r="A1815" i="33" l="1"/>
  <c r="K1814" i="33"/>
  <c r="N1814" i="33" s="1"/>
  <c r="A1816" i="33" l="1"/>
  <c r="K1815" i="33"/>
  <c r="N1815" i="33" s="1"/>
  <c r="K1816" i="33" l="1"/>
  <c r="N1816" i="33" s="1"/>
  <c r="A1817" i="33"/>
  <c r="K1817" i="33" l="1"/>
  <c r="N1817" i="33" s="1"/>
  <c r="A1818" i="33"/>
  <c r="K1818" i="33" l="1"/>
  <c r="N1818" i="33" s="1"/>
  <c r="A1819" i="33"/>
  <c r="K1819" i="33" l="1"/>
  <c r="N1819" i="33" s="1"/>
  <c r="A1820" i="33"/>
  <c r="K1820" i="33" l="1"/>
  <c r="N1820" i="33" s="1"/>
  <c r="A1821" i="33"/>
  <c r="A1822" i="33" l="1"/>
  <c r="K1821" i="33"/>
  <c r="N1821" i="33" s="1"/>
  <c r="A1823" i="33" l="1"/>
  <c r="K1822" i="33"/>
  <c r="N1822" i="33" s="1"/>
  <c r="K1823" i="33" l="1"/>
  <c r="N1823" i="33" s="1"/>
  <c r="A1824" i="33"/>
  <c r="K1824" i="33" l="1"/>
  <c r="N1824" i="33" s="1"/>
  <c r="A1825" i="33"/>
  <c r="K1825" i="33" l="1"/>
  <c r="N1825" i="33" s="1"/>
  <c r="A1826" i="33"/>
  <c r="K1826" i="33" l="1"/>
  <c r="N1826" i="33" s="1"/>
  <c r="A1827" i="33"/>
  <c r="K1827" i="33" l="1"/>
  <c r="N1827" i="33" s="1"/>
  <c r="A1828" i="33"/>
  <c r="A1829" i="33" l="1"/>
  <c r="K1828" i="33"/>
  <c r="N1828" i="33" s="1"/>
  <c r="A1830" i="33" l="1"/>
  <c r="K1829" i="33"/>
  <c r="N1829" i="33" s="1"/>
  <c r="A1831" i="33" l="1"/>
  <c r="K1830" i="33"/>
  <c r="N1830" i="33" s="1"/>
  <c r="K1831" i="33" l="1"/>
  <c r="N1831" i="33" s="1"/>
  <c r="A1832" i="33"/>
  <c r="K1832" i="33" l="1"/>
  <c r="N1832" i="33" s="1"/>
  <c r="A1833" i="33"/>
  <c r="K1833" i="33" l="1"/>
  <c r="N1833" i="33" s="1"/>
  <c r="A1834" i="33"/>
  <c r="K1834" i="33" l="1"/>
  <c r="N1834" i="33" s="1"/>
  <c r="A1835" i="33"/>
  <c r="A1836" i="33" l="1"/>
  <c r="K1835" i="33"/>
  <c r="N1835" i="33" s="1"/>
  <c r="A1837" i="33" l="1"/>
  <c r="K1836" i="33"/>
  <c r="N1836" i="33" s="1"/>
  <c r="A1838" i="33" l="1"/>
  <c r="K1837" i="33"/>
  <c r="N1837" i="33" s="1"/>
  <c r="K1838" i="33" l="1"/>
  <c r="N1838" i="33" s="1"/>
  <c r="A1839" i="33"/>
  <c r="K1839" i="33" l="1"/>
  <c r="N1839" i="33" s="1"/>
  <c r="A1840" i="33"/>
  <c r="K1840" i="33" l="1"/>
  <c r="N1840" i="33" s="1"/>
  <c r="A1841" i="33"/>
  <c r="K1841" i="33" l="1"/>
  <c r="N1841" i="33" s="1"/>
  <c r="A1842" i="33"/>
  <c r="K1842" i="33" l="1"/>
  <c r="N1842" i="33" s="1"/>
  <c r="A1843" i="33"/>
  <c r="A1844" i="33" l="1"/>
  <c r="K1843" i="33"/>
  <c r="N1843" i="33" s="1"/>
  <c r="A1845" i="33" l="1"/>
  <c r="K1844" i="33"/>
  <c r="N1844" i="33" s="1"/>
  <c r="A1846" i="33" l="1"/>
  <c r="K1845" i="33"/>
  <c r="N1845" i="33" s="1"/>
  <c r="K1846" i="33" l="1"/>
  <c r="N1846" i="33" s="1"/>
  <c r="A1847" i="33"/>
  <c r="K1847" i="33" l="1"/>
  <c r="N1847" i="33" s="1"/>
  <c r="A1848" i="33"/>
  <c r="K1848" i="33" l="1"/>
  <c r="N1848" i="33" s="1"/>
  <c r="A1849" i="33"/>
  <c r="K1849" i="33" l="1"/>
  <c r="N1849" i="33" s="1"/>
  <c r="A1850" i="33"/>
  <c r="K1850" i="33" l="1"/>
  <c r="N1850" i="33" s="1"/>
  <c r="A1851" i="33"/>
  <c r="A1852" i="33" l="1"/>
  <c r="K1851" i="33"/>
  <c r="N1851" i="33" s="1"/>
  <c r="A1853" i="33" l="1"/>
  <c r="K1852" i="33"/>
  <c r="N1852" i="33" s="1"/>
  <c r="A1854" i="33" l="1"/>
  <c r="K1853" i="33"/>
  <c r="N1853" i="33" s="1"/>
  <c r="K1854" i="33" l="1"/>
  <c r="N1854" i="33" s="1"/>
  <c r="A1855" i="33"/>
  <c r="K1855" i="33" l="1"/>
  <c r="N1855" i="33" s="1"/>
  <c r="A1856" i="33"/>
  <c r="K1856" i="33" l="1"/>
  <c r="N1856" i="33" s="1"/>
  <c r="A1857" i="33"/>
  <c r="K1857" i="33" l="1"/>
  <c r="N1857" i="33" s="1"/>
  <c r="A1858" i="33"/>
  <c r="K1858" i="33" l="1"/>
  <c r="N1858" i="33" s="1"/>
  <c r="A1859" i="33"/>
  <c r="A1860" i="33" l="1"/>
  <c r="K1859" i="33"/>
  <c r="N1859" i="33" s="1"/>
  <c r="A1861" i="33" l="1"/>
  <c r="K1860" i="33"/>
  <c r="N1860" i="33" s="1"/>
  <c r="A1862" i="33" l="1"/>
  <c r="K1861" i="33"/>
  <c r="N1861" i="33" s="1"/>
  <c r="K1862" i="33" l="1"/>
  <c r="N1862" i="33" s="1"/>
  <c r="A1863" i="33"/>
  <c r="K1863" i="33" l="1"/>
  <c r="N1863" i="33" s="1"/>
  <c r="A1864" i="33"/>
  <c r="K1864" i="33" l="1"/>
  <c r="N1864" i="33" s="1"/>
  <c r="A1865" i="33"/>
  <c r="K1865" i="33" l="1"/>
  <c r="N1865" i="33" s="1"/>
  <c r="A1866" i="33"/>
  <c r="K1866" i="33" l="1"/>
  <c r="N1866" i="33" s="1"/>
  <c r="A1867" i="33"/>
  <c r="A1868" i="33" l="1"/>
  <c r="K1867" i="33"/>
  <c r="N1867" i="33" s="1"/>
  <c r="A1869" i="33" l="1"/>
  <c r="K1868" i="33"/>
  <c r="N1868" i="33" s="1"/>
  <c r="K1869" i="33" l="1"/>
  <c r="N1869" i="33" s="1"/>
  <c r="A1870" i="33"/>
  <c r="K1870" i="33" l="1"/>
  <c r="N1870" i="33" s="1"/>
  <c r="A1871" i="33"/>
  <c r="K1871" i="33" l="1"/>
  <c r="N1871" i="33" s="1"/>
  <c r="A1872" i="33"/>
  <c r="K1872" i="33" l="1"/>
  <c r="N1872" i="33" s="1"/>
  <c r="A1873" i="33"/>
  <c r="K1873" i="33" l="1"/>
  <c r="N1873" i="33" s="1"/>
  <c r="A1874" i="33"/>
  <c r="A1875" i="33" l="1"/>
  <c r="K1874" i="33"/>
  <c r="N1874" i="33" s="1"/>
  <c r="A1876" i="33" l="1"/>
  <c r="K1875" i="33"/>
  <c r="N1875" i="33" s="1"/>
  <c r="K1876" i="33" l="1"/>
  <c r="N1876" i="33" s="1"/>
  <c r="A1877" i="33"/>
  <c r="K1877" i="33" l="1"/>
  <c r="N1877" i="33" s="1"/>
  <c r="A1878" i="33"/>
  <c r="K1878" i="33" l="1"/>
  <c r="N1878" i="33" s="1"/>
  <c r="A1879" i="33"/>
  <c r="K1879" i="33" l="1"/>
  <c r="N1879" i="33" s="1"/>
  <c r="A1880" i="33"/>
  <c r="K1880" i="33" l="1"/>
  <c r="N1880" i="33" s="1"/>
  <c r="A1881" i="33"/>
  <c r="A1882" i="33" l="1"/>
  <c r="K1881" i="33"/>
  <c r="N1881" i="33" s="1"/>
  <c r="A1883" i="33" l="1"/>
  <c r="K1882" i="33"/>
  <c r="N1882" i="33" s="1"/>
  <c r="A1884" i="33" l="1"/>
  <c r="K1883" i="33"/>
  <c r="N1883" i="33" s="1"/>
  <c r="K1884" i="33" l="1"/>
  <c r="N1884" i="33" s="1"/>
  <c r="A1885" i="33"/>
  <c r="K1885" i="33" l="1"/>
  <c r="N1885" i="33" s="1"/>
  <c r="A1886" i="33"/>
  <c r="K1886" i="33" l="1"/>
  <c r="N1886" i="33" s="1"/>
  <c r="A1887" i="33"/>
  <c r="K1887" i="33" l="1"/>
  <c r="N1887" i="33" s="1"/>
  <c r="A1888" i="33"/>
  <c r="K1888" i="33" l="1"/>
  <c r="N1888" i="33" s="1"/>
  <c r="A1889" i="33"/>
  <c r="A1890" i="33" l="1"/>
  <c r="K1889" i="33"/>
  <c r="N1889" i="33" s="1"/>
  <c r="A1891" i="33" l="1"/>
  <c r="K1890" i="33"/>
  <c r="N1890" i="33" s="1"/>
  <c r="A1892" i="33" l="1"/>
  <c r="K1891" i="33"/>
  <c r="N1891" i="33" s="1"/>
  <c r="K1892" i="33" l="1"/>
  <c r="N1892" i="33" s="1"/>
  <c r="A1893" i="33"/>
  <c r="K1893" i="33" l="1"/>
  <c r="N1893" i="33" s="1"/>
  <c r="A1894" i="33"/>
  <c r="K1894" i="33" l="1"/>
  <c r="N1894" i="33" s="1"/>
  <c r="A1895" i="33"/>
  <c r="K1895" i="33" l="1"/>
  <c r="N1895" i="33" s="1"/>
  <c r="A1896" i="33"/>
  <c r="K1896" i="33" l="1"/>
  <c r="N1896" i="33" s="1"/>
  <c r="A1897" i="33"/>
  <c r="A1898" i="33" l="1"/>
  <c r="K1897" i="33"/>
  <c r="N1897" i="33" s="1"/>
  <c r="A1899" i="33" l="1"/>
  <c r="K1898" i="33"/>
  <c r="N1898" i="33" s="1"/>
  <c r="K1899" i="33" l="1"/>
  <c r="N1899" i="33" s="1"/>
  <c r="A1900" i="33"/>
  <c r="K1900" i="33" l="1"/>
  <c r="N1900" i="33" s="1"/>
  <c r="A1901" i="33"/>
  <c r="K1901" i="33" l="1"/>
  <c r="N1901" i="33" s="1"/>
  <c r="A1902" i="33"/>
  <c r="K1902" i="33" l="1"/>
  <c r="N1902" i="33" s="1"/>
  <c r="A1903" i="33"/>
  <c r="K1903" i="33" l="1"/>
  <c r="N1903" i="33" s="1"/>
  <c r="A1904" i="33"/>
  <c r="A1905" i="33" l="1"/>
  <c r="K1904" i="33"/>
  <c r="N1904" i="33" s="1"/>
  <c r="A1906" i="33" l="1"/>
  <c r="K1905" i="33"/>
  <c r="N1905" i="33" s="1"/>
  <c r="A1907" i="33" l="1"/>
  <c r="K1906" i="33"/>
  <c r="N1906" i="33" s="1"/>
  <c r="K1907" i="33" l="1"/>
  <c r="N1907" i="33" s="1"/>
  <c r="A1908" i="33"/>
  <c r="K1908" i="33" l="1"/>
  <c r="N1908" i="33" s="1"/>
  <c r="A1909" i="33"/>
  <c r="K1909" i="33" l="1"/>
  <c r="N1909" i="33" s="1"/>
  <c r="A1910" i="33"/>
  <c r="K1910" i="33" l="1"/>
  <c r="N1910" i="33" s="1"/>
  <c r="A1911" i="33"/>
  <c r="A1912" i="33" l="1"/>
  <c r="K1911" i="33"/>
  <c r="N1911" i="33" s="1"/>
  <c r="A1913" i="33" l="1"/>
  <c r="K1912" i="33"/>
  <c r="N1912" i="33" s="1"/>
  <c r="A1914" i="33" l="1"/>
  <c r="K1913" i="33"/>
  <c r="N1913" i="33" s="1"/>
  <c r="K1914" i="33" l="1"/>
  <c r="N1914" i="33" s="1"/>
  <c r="A1915" i="33"/>
  <c r="K1915" i="33" l="1"/>
  <c r="N1915" i="33" s="1"/>
  <c r="A1916" i="33"/>
  <c r="K1916" i="33" l="1"/>
  <c r="N1916" i="33" s="1"/>
  <c r="A1917" i="33"/>
  <c r="K1917" i="33" l="1"/>
  <c r="N1917" i="33" s="1"/>
  <c r="A1918" i="33"/>
  <c r="K1918" i="33" l="1"/>
  <c r="N1918" i="33" s="1"/>
  <c r="A1919" i="33"/>
  <c r="A1920" i="33" l="1"/>
  <c r="K1919" i="33"/>
  <c r="N1919" i="33" s="1"/>
  <c r="A1921" i="33" l="1"/>
  <c r="K1920" i="33"/>
  <c r="N1920" i="33" s="1"/>
  <c r="A1922" i="33" l="1"/>
  <c r="K1921" i="33"/>
  <c r="N1921" i="33" s="1"/>
  <c r="K1922" i="33" l="1"/>
  <c r="N1922" i="33" s="1"/>
  <c r="A1923" i="33"/>
  <c r="K1923" i="33" l="1"/>
  <c r="N1923" i="33" s="1"/>
  <c r="A1924" i="33"/>
  <c r="K1924" i="33" l="1"/>
  <c r="N1924" i="33" s="1"/>
  <c r="A1925" i="33"/>
  <c r="K1925" i="33" l="1"/>
  <c r="N1925" i="33" s="1"/>
  <c r="A1926" i="33"/>
  <c r="A1927" i="33" l="1"/>
  <c r="K1926" i="33"/>
  <c r="N1926" i="33" s="1"/>
  <c r="A1928" i="33" l="1"/>
  <c r="K1927" i="33"/>
  <c r="N1927" i="33" s="1"/>
  <c r="A1929" i="33" l="1"/>
  <c r="K1928" i="33"/>
  <c r="N1928" i="33" s="1"/>
  <c r="K1929" i="33" l="1"/>
  <c r="N1929" i="33" s="1"/>
  <c r="A1930" i="33"/>
  <c r="K1930" i="33" l="1"/>
  <c r="N1930" i="33" s="1"/>
  <c r="A1931" i="33"/>
  <c r="K1931" i="33" l="1"/>
  <c r="N1931" i="33" s="1"/>
  <c r="A1932" i="33"/>
  <c r="K1932" i="33" l="1"/>
  <c r="N1932" i="33" s="1"/>
  <c r="A1933" i="33"/>
  <c r="K1933" i="33" l="1"/>
  <c r="N1933" i="33" s="1"/>
  <c r="A1934" i="33"/>
  <c r="A1935" i="33" l="1"/>
  <c r="K1934" i="33"/>
  <c r="N1934" i="33" s="1"/>
  <c r="A1936" i="33" l="1"/>
  <c r="K1935" i="33"/>
  <c r="N1935" i="33" s="1"/>
  <c r="A1937" i="33" l="1"/>
  <c r="K1936" i="33"/>
  <c r="N1936" i="33" s="1"/>
  <c r="K1937" i="33" l="1"/>
  <c r="N1937" i="33" s="1"/>
  <c r="A1938" i="33"/>
  <c r="K1938" i="33" l="1"/>
  <c r="N1938" i="33" s="1"/>
  <c r="A1939" i="33"/>
  <c r="K1939" i="33" l="1"/>
  <c r="N1939" i="33" s="1"/>
  <c r="A1940" i="33"/>
  <c r="K1940" i="33" l="1"/>
  <c r="N1940" i="33" s="1"/>
  <c r="A1941" i="33"/>
  <c r="K1941" i="33" l="1"/>
  <c r="N1941" i="33" s="1"/>
  <c r="A1942" i="33"/>
  <c r="A1943" i="33" l="1"/>
  <c r="K1942" i="33"/>
  <c r="N1942" i="33" s="1"/>
  <c r="A1944" i="33" l="1"/>
  <c r="K1943" i="33"/>
  <c r="N1943" i="33" s="1"/>
  <c r="A1945" i="33" l="1"/>
  <c r="K1944" i="33"/>
  <c r="N1944" i="33" s="1"/>
  <c r="K1945" i="33" l="1"/>
  <c r="N1945" i="33" s="1"/>
  <c r="A1946" i="33"/>
  <c r="K1946" i="33" l="1"/>
  <c r="N1946" i="33" s="1"/>
  <c r="A1947" i="33"/>
  <c r="K1947" i="33" l="1"/>
  <c r="N1947" i="33" s="1"/>
  <c r="A1948" i="33"/>
  <c r="K1948" i="33" l="1"/>
  <c r="N1948" i="33" s="1"/>
  <c r="A1949" i="33"/>
  <c r="K1949" i="33" l="1"/>
  <c r="N1949" i="33" s="1"/>
  <c r="A1950" i="33"/>
  <c r="A1951" i="33" l="1"/>
  <c r="K1950" i="33"/>
  <c r="N1950" i="33" s="1"/>
  <c r="A1952" i="33" l="1"/>
  <c r="K1951" i="33"/>
  <c r="N1951" i="33" s="1"/>
  <c r="A1953" i="33" l="1"/>
  <c r="K1952" i="33"/>
  <c r="N1952" i="33" s="1"/>
  <c r="K1953" i="33" l="1"/>
  <c r="N1953" i="33" s="1"/>
  <c r="A1954" i="33"/>
  <c r="K1954" i="33" l="1"/>
  <c r="N1954" i="33" s="1"/>
  <c r="A1955" i="33"/>
  <c r="K1955" i="33" l="1"/>
  <c r="N1955" i="33" s="1"/>
  <c r="A1956" i="33"/>
  <c r="K1956" i="33" l="1"/>
  <c r="N1956" i="33" s="1"/>
  <c r="A1957" i="33"/>
  <c r="K1957" i="33" l="1"/>
  <c r="N1957" i="33" s="1"/>
  <c r="A1958" i="33"/>
  <c r="A1959" i="33" l="1"/>
  <c r="K1958" i="33"/>
  <c r="N1958" i="33" s="1"/>
  <c r="A1960" i="33" l="1"/>
  <c r="K1959" i="33"/>
  <c r="N1959" i="33" s="1"/>
  <c r="A1961" i="33" l="1"/>
  <c r="K1960" i="33"/>
  <c r="N1960" i="33" s="1"/>
  <c r="K1961" i="33" l="1"/>
  <c r="N1961" i="33" s="1"/>
  <c r="A1962" i="33"/>
  <c r="K1962" i="33" l="1"/>
  <c r="N1962" i="33" s="1"/>
  <c r="A1963" i="33"/>
  <c r="K1963" i="33" l="1"/>
  <c r="N1963" i="33" s="1"/>
  <c r="A1964" i="33"/>
  <c r="K1964" i="33" l="1"/>
  <c r="N1964" i="33" s="1"/>
  <c r="A1965" i="33"/>
  <c r="K1965" i="33" l="1"/>
  <c r="N1965" i="33" s="1"/>
  <c r="A1966" i="33"/>
  <c r="A1967" i="33" l="1"/>
  <c r="K1966" i="33"/>
  <c r="N1966" i="33" s="1"/>
  <c r="A1968" i="33" l="1"/>
  <c r="K1967" i="33"/>
  <c r="N1967" i="33" s="1"/>
  <c r="A1969" i="33" l="1"/>
  <c r="K1968" i="33"/>
  <c r="N1968" i="33" s="1"/>
  <c r="K1969" i="33" l="1"/>
  <c r="N1969" i="33" s="1"/>
  <c r="A1970" i="33"/>
  <c r="K1970" i="33" l="1"/>
  <c r="N1970" i="33" s="1"/>
  <c r="A1971" i="33"/>
  <c r="K1971" i="33" l="1"/>
  <c r="N1971" i="33" s="1"/>
  <c r="A1972" i="33"/>
  <c r="K1972" i="33" l="1"/>
  <c r="N1972" i="33" s="1"/>
  <c r="A1973" i="33"/>
  <c r="A1974" i="33" l="1"/>
  <c r="K1973" i="33"/>
  <c r="N1973" i="33" s="1"/>
  <c r="A1975" i="33" l="1"/>
  <c r="K1974" i="33"/>
  <c r="N1974" i="33" s="1"/>
  <c r="A1976" i="33" l="1"/>
  <c r="K1975" i="33"/>
  <c r="N1975" i="33" s="1"/>
  <c r="K1976" i="33" l="1"/>
  <c r="N1976" i="33" s="1"/>
  <c r="A1977" i="33"/>
  <c r="K1977" i="33" l="1"/>
  <c r="N1977" i="33" s="1"/>
  <c r="A1978" i="33"/>
  <c r="K1978" i="33" l="1"/>
  <c r="N1978" i="33" s="1"/>
  <c r="A1979" i="33"/>
  <c r="K1979" i="33" l="1"/>
  <c r="N1979" i="33" s="1"/>
  <c r="A1980" i="33"/>
  <c r="K1980" i="33" l="1"/>
  <c r="N1980" i="33" s="1"/>
  <c r="A1981" i="33"/>
  <c r="A1982" i="33" l="1"/>
  <c r="K1981" i="33"/>
  <c r="N1981" i="33" s="1"/>
  <c r="A1983" i="33" l="1"/>
  <c r="K1982" i="33"/>
  <c r="N1982" i="33" s="1"/>
  <c r="A1984" i="33" l="1"/>
  <c r="K1983" i="33"/>
  <c r="N1983" i="33" s="1"/>
  <c r="K1984" i="33" l="1"/>
  <c r="N1984" i="33" s="1"/>
  <c r="A1985" i="33"/>
  <c r="K1985" i="33" l="1"/>
  <c r="N1985" i="33" s="1"/>
  <c r="A1986" i="33"/>
  <c r="K1986" i="33" l="1"/>
  <c r="N1986" i="33" s="1"/>
  <c r="A1987" i="33"/>
  <c r="K1987" i="33" l="1"/>
  <c r="N1987" i="33" s="1"/>
  <c r="A1988" i="33"/>
  <c r="K1988" i="33" l="1"/>
  <c r="N1988" i="33" s="1"/>
  <c r="A1989" i="33"/>
  <c r="A1990" i="33" l="1"/>
  <c r="K1989" i="33"/>
  <c r="N1989" i="33" s="1"/>
  <c r="A1991" i="33" l="1"/>
  <c r="K1990" i="33"/>
  <c r="N1990" i="33" s="1"/>
  <c r="K1991" i="33" l="1"/>
  <c r="N1991" i="33" s="1"/>
  <c r="A1992" i="33"/>
  <c r="K1992" i="33" l="1"/>
  <c r="N1992" i="33" s="1"/>
  <c r="A1993" i="33"/>
  <c r="K1993" i="33" l="1"/>
  <c r="N1993" i="33" s="1"/>
  <c r="A1994" i="33"/>
  <c r="K1994" i="33" l="1"/>
  <c r="N1994" i="33" s="1"/>
  <c r="A1995" i="33"/>
  <c r="K1995" i="33" l="1"/>
  <c r="N1995" i="33" s="1"/>
  <c r="A1996" i="33"/>
  <c r="A1997" i="33" l="1"/>
  <c r="K1996" i="33"/>
  <c r="N1996" i="33" s="1"/>
  <c r="A1998" i="33" l="1"/>
  <c r="K1997" i="33"/>
  <c r="N1997" i="33" s="1"/>
  <c r="A1999" i="33" l="1"/>
  <c r="K1998" i="33"/>
  <c r="N1998" i="33" s="1"/>
  <c r="K1999" i="33" l="1"/>
  <c r="N1999" i="33" s="1"/>
  <c r="A2000" i="33"/>
  <c r="K2000" i="33" l="1"/>
  <c r="N2000" i="33" s="1"/>
  <c r="A2001" i="33"/>
  <c r="K2001" i="33" l="1"/>
  <c r="N2001" i="33" s="1"/>
  <c r="A2002" i="33"/>
  <c r="K2002" i="33" l="1"/>
  <c r="N2002" i="33" s="1"/>
  <c r="A2003" i="33"/>
  <c r="K2003" i="33" l="1"/>
  <c r="N2003" i="33" s="1"/>
  <c r="A2004" i="33"/>
  <c r="A2005" i="33" l="1"/>
  <c r="K2004" i="33"/>
  <c r="N2004" i="33" s="1"/>
  <c r="A2006" i="33" l="1"/>
  <c r="K2005" i="33"/>
  <c r="N2005" i="33" s="1"/>
  <c r="A2007" i="33" l="1"/>
  <c r="K2006" i="33"/>
  <c r="N2006" i="33" s="1"/>
  <c r="K2007" i="33" l="1"/>
  <c r="N2007" i="33" s="1"/>
  <c r="A2008" i="33"/>
  <c r="K2008" i="33" l="1"/>
  <c r="N2008" i="33" s="1"/>
  <c r="A2009" i="33"/>
  <c r="K2009" i="33" l="1"/>
  <c r="N2009" i="33" s="1"/>
  <c r="A2010" i="33"/>
  <c r="K2010" i="33" l="1"/>
  <c r="N2010" i="33" s="1"/>
  <c r="A2011" i="33"/>
  <c r="K2011" i="33" l="1"/>
  <c r="N2011" i="33" s="1"/>
  <c r="A2012" i="33"/>
  <c r="A2013" i="33" l="1"/>
  <c r="K2012" i="33"/>
  <c r="N2012" i="33" s="1"/>
  <c r="A2014" i="33" l="1"/>
  <c r="K2013" i="33"/>
  <c r="N2013" i="33" s="1"/>
  <c r="A2015" i="33" l="1"/>
  <c r="K2014" i="33"/>
  <c r="N2014" i="33" s="1"/>
  <c r="K2015" i="33" l="1"/>
  <c r="N2015" i="33" s="1"/>
  <c r="A2016" i="33"/>
  <c r="K2016" i="33" l="1"/>
  <c r="N2016" i="33" s="1"/>
  <c r="A2017" i="33"/>
  <c r="K2017" i="33" l="1"/>
  <c r="N2017" i="33" s="1"/>
  <c r="A2018" i="33"/>
  <c r="K2018" i="33" l="1"/>
  <c r="N2018" i="33" s="1"/>
  <c r="A2019" i="33"/>
  <c r="K2019" i="33" l="1"/>
  <c r="N2019" i="33" s="1"/>
  <c r="A2020" i="33"/>
  <c r="A2021" i="33" l="1"/>
  <c r="K2020" i="33"/>
  <c r="N2020" i="33" s="1"/>
  <c r="A2022" i="33" l="1"/>
  <c r="K2021" i="33"/>
  <c r="N2021" i="33" s="1"/>
  <c r="A2023" i="33" l="1"/>
  <c r="K2022" i="33"/>
  <c r="N2022" i="33" s="1"/>
  <c r="K2023" i="33" l="1"/>
  <c r="N2023" i="33" s="1"/>
  <c r="A2024" i="33"/>
  <c r="K2024" i="33" l="1"/>
  <c r="N2024" i="33" s="1"/>
  <c r="A2025" i="33"/>
  <c r="K2025" i="33" l="1"/>
  <c r="N2025" i="33" s="1"/>
  <c r="A2026" i="33"/>
  <c r="K2026" i="33" l="1"/>
  <c r="N2026" i="33" s="1"/>
  <c r="A2027" i="33"/>
  <c r="K2027" i="33" l="1"/>
  <c r="N2027" i="33" s="1"/>
  <c r="A2028" i="33"/>
  <c r="A2029" i="33" l="1"/>
  <c r="K2028" i="33"/>
  <c r="N2028" i="33" s="1"/>
  <c r="A2030" i="33" l="1"/>
  <c r="K2029" i="33"/>
  <c r="N2029" i="33" s="1"/>
  <c r="A2031" i="33" l="1"/>
  <c r="K2030" i="33"/>
  <c r="N2030" i="33" s="1"/>
  <c r="K2031" i="33" l="1"/>
  <c r="N2031" i="33" s="1"/>
  <c r="A2032" i="33"/>
  <c r="K2032" i="33" l="1"/>
  <c r="N2032" i="33" s="1"/>
  <c r="A2033" i="33"/>
  <c r="K2033" i="33" l="1"/>
  <c r="N2033" i="33" s="1"/>
  <c r="A2034" i="33"/>
  <c r="K2034" i="33" l="1"/>
  <c r="N2034" i="33" s="1"/>
  <c r="A2035" i="33"/>
  <c r="K2035" i="33" l="1"/>
  <c r="N2035" i="33" s="1"/>
  <c r="A2036" i="33"/>
  <c r="A2037" i="33" l="1"/>
  <c r="K2036" i="33"/>
  <c r="N2036" i="33" s="1"/>
  <c r="A2038" i="33" l="1"/>
  <c r="K2037" i="33"/>
  <c r="N2037" i="33" s="1"/>
  <c r="K2038" i="33" l="1"/>
  <c r="N2038" i="33" s="1"/>
  <c r="A2039" i="33"/>
  <c r="K2039" i="33" l="1"/>
  <c r="N2039" i="33" s="1"/>
  <c r="A2040" i="33"/>
  <c r="K2040" i="33" l="1"/>
  <c r="N2040" i="33" s="1"/>
  <c r="A2041" i="33"/>
  <c r="A2042" i="33" l="1"/>
  <c r="K2041" i="33"/>
  <c r="N2041" i="33" s="1"/>
  <c r="A2043" i="33" l="1"/>
  <c r="K2042" i="33"/>
  <c r="N2042" i="33" s="1"/>
  <c r="A2044" i="33" l="1"/>
  <c r="K2043" i="33"/>
  <c r="N2043" i="33" s="1"/>
  <c r="K2044" i="33" l="1"/>
  <c r="N2044" i="33" s="1"/>
  <c r="A2045" i="33"/>
  <c r="A2046" i="33" l="1"/>
  <c r="K2045" i="33"/>
  <c r="N2045" i="33" s="1"/>
  <c r="K2046" i="33" l="1"/>
  <c r="N2046" i="33" s="1"/>
  <c r="A2047" i="33"/>
  <c r="K2047" i="33" l="1"/>
  <c r="N2047" i="33" s="1"/>
  <c r="A2048" i="33"/>
  <c r="K2048" i="33" l="1"/>
  <c r="N2048" i="33" s="1"/>
  <c r="A2049" i="33"/>
  <c r="A2050" i="33" l="1"/>
  <c r="K2049" i="33"/>
  <c r="N2049" i="33" s="1"/>
  <c r="K2050" i="33" l="1"/>
  <c r="N2050" i="33" s="1"/>
  <c r="A2051" i="33"/>
  <c r="K2051" i="33" l="1"/>
  <c r="N2051" i="33" s="1"/>
  <c r="A2052" i="33"/>
  <c r="K2052" i="33" l="1"/>
  <c r="N2052" i="33" s="1"/>
  <c r="A2053" i="33"/>
  <c r="A2054" i="33" l="1"/>
  <c r="K2053" i="33"/>
  <c r="N2053" i="33" s="1"/>
  <c r="A2055" i="33" l="1"/>
  <c r="K2054" i="33"/>
  <c r="N2054" i="33" s="1"/>
  <c r="A2056" i="33" l="1"/>
  <c r="K2055" i="33"/>
  <c r="N2055" i="33" s="1"/>
  <c r="K2056" i="33" l="1"/>
  <c r="N2056" i="33" s="1"/>
  <c r="A2057" i="33"/>
  <c r="A2058" i="33" l="1"/>
  <c r="K2057" i="33"/>
  <c r="N2057" i="33" s="1"/>
  <c r="A2059" i="33" l="1"/>
  <c r="K2058" i="33"/>
  <c r="N2058" i="33" s="1"/>
  <c r="A2060" i="33" l="1"/>
  <c r="K2059" i="33"/>
  <c r="N2059" i="33" s="1"/>
  <c r="K2060" i="33" l="1"/>
  <c r="N2060" i="33" s="1"/>
  <c r="A2061" i="33"/>
  <c r="A2062" i="33" l="1"/>
  <c r="K2061" i="33"/>
  <c r="N2061" i="33" s="1"/>
  <c r="K2062" i="33" l="1"/>
  <c r="N2062" i="33" s="1"/>
  <c r="A2063" i="33"/>
  <c r="A2064" i="33" l="1"/>
  <c r="K2063" i="33"/>
  <c r="N2063" i="33" s="1"/>
  <c r="A2065" i="33" l="1"/>
  <c r="K2064" i="33"/>
  <c r="N2064" i="33" s="1"/>
  <c r="A2066" i="33" l="1"/>
  <c r="K2065" i="33"/>
  <c r="N2065" i="33" s="1"/>
  <c r="K2066" i="33" l="1"/>
  <c r="N2066" i="33" s="1"/>
  <c r="A2067" i="33"/>
  <c r="A2068" i="33" l="1"/>
  <c r="K2067" i="33"/>
  <c r="N2067" i="33" s="1"/>
  <c r="K2068" i="33" l="1"/>
  <c r="N2068" i="33" s="1"/>
  <c r="A2069" i="33"/>
  <c r="A2070" i="33" l="1"/>
  <c r="K2069" i="33"/>
  <c r="N2069" i="33" s="1"/>
  <c r="K2070" i="33" l="1"/>
  <c r="N2070" i="33" s="1"/>
  <c r="A2071" i="33"/>
  <c r="A2072" i="33" l="1"/>
  <c r="K2071" i="33"/>
  <c r="N2071" i="33" s="1"/>
  <c r="K2072" i="33" l="1"/>
  <c r="N2072" i="33" s="1"/>
  <c r="A2073" i="33"/>
  <c r="A2074" i="33" l="1"/>
  <c r="K2073" i="33"/>
  <c r="N2073" i="33" s="1"/>
  <c r="K2074" i="33" l="1"/>
  <c r="N2074" i="33" s="1"/>
  <c r="A2075" i="33"/>
  <c r="A2076" i="33" l="1"/>
  <c r="K2075" i="33"/>
  <c r="N2075" i="33" s="1"/>
  <c r="K2076" i="33" l="1"/>
  <c r="N2076" i="33" s="1"/>
  <c r="A2077" i="33"/>
  <c r="A2078" i="33" l="1"/>
  <c r="K2077" i="33"/>
  <c r="N2077" i="33" s="1"/>
  <c r="K2078" i="33" l="1"/>
  <c r="N2078" i="33" s="1"/>
  <c r="A2079" i="33"/>
  <c r="A2080" i="33" l="1"/>
  <c r="K2079" i="33"/>
  <c r="N2079" i="33" s="1"/>
  <c r="K2080" i="33" l="1"/>
  <c r="N2080" i="33" s="1"/>
  <c r="A2081" i="33"/>
  <c r="K2081" i="33" l="1"/>
  <c r="N2081" i="33" s="1"/>
  <c r="A2082" i="33"/>
  <c r="K2082" i="33" l="1"/>
  <c r="N2082" i="33" s="1"/>
  <c r="A2083" i="33"/>
  <c r="A2084" i="33" l="1"/>
  <c r="K2083" i="33"/>
  <c r="N2083" i="33" s="1"/>
  <c r="K2084" i="33" l="1"/>
  <c r="N2084" i="33" s="1"/>
  <c r="A2085" i="33"/>
  <c r="A2086" i="33" l="1"/>
  <c r="K2085" i="33"/>
  <c r="N2085" i="33" s="1"/>
  <c r="K2086" i="33" l="1"/>
  <c r="N2086" i="33" s="1"/>
  <c r="A2087" i="33"/>
  <c r="A2088" i="33" l="1"/>
  <c r="K2087" i="33"/>
  <c r="N2087" i="33" s="1"/>
  <c r="K2088" i="33" l="1"/>
  <c r="N2088" i="33" s="1"/>
  <c r="A2089" i="33"/>
  <c r="K2089" i="33" l="1"/>
  <c r="N2089" i="33" s="1"/>
  <c r="A2090" i="33"/>
  <c r="K2090" i="33" l="1"/>
  <c r="N2090" i="33" s="1"/>
  <c r="A2091" i="33"/>
  <c r="A2092" i="33" l="1"/>
  <c r="K2091" i="33"/>
  <c r="N2091" i="33" s="1"/>
  <c r="K2092" i="33" l="1"/>
  <c r="N2092" i="33" s="1"/>
  <c r="A2093" i="33"/>
  <c r="A2094" i="33" l="1"/>
  <c r="K2093" i="33"/>
  <c r="N2093" i="33" s="1"/>
  <c r="K2094" i="33" l="1"/>
  <c r="N2094" i="33" s="1"/>
  <c r="A2095" i="33"/>
  <c r="A2096" i="33" l="1"/>
  <c r="K2095" i="33"/>
  <c r="N2095" i="33" s="1"/>
  <c r="K2096" i="33" l="1"/>
  <c r="N2096" i="33" s="1"/>
  <c r="A2097" i="33"/>
  <c r="K2097" i="33" l="1"/>
  <c r="N2097" i="33" s="1"/>
  <c r="A2098" i="33"/>
  <c r="K2098" i="33" l="1"/>
  <c r="N2098" i="33" s="1"/>
  <c r="A2099" i="33"/>
  <c r="A2100" i="33" l="1"/>
  <c r="K2099" i="33"/>
  <c r="N2099" i="33" s="1"/>
  <c r="K2100" i="33" l="1"/>
  <c r="N2100" i="33" s="1"/>
  <c r="A2101" i="33"/>
  <c r="A2102" i="33" l="1"/>
  <c r="K2101" i="33"/>
  <c r="N2101" i="33" s="1"/>
  <c r="K2102" i="33" l="1"/>
  <c r="N2102" i="33" s="1"/>
  <c r="A2103" i="33"/>
  <c r="A2104" i="33" l="1"/>
  <c r="K2103" i="33"/>
  <c r="N2103" i="33" s="1"/>
  <c r="K2104" i="33" l="1"/>
  <c r="N2104" i="33" s="1"/>
  <c r="A2105" i="33"/>
  <c r="K2105" i="33" l="1"/>
  <c r="N2105" i="33" s="1"/>
  <c r="A2106" i="33"/>
  <c r="K2106" i="33" l="1"/>
  <c r="N2106" i="33" s="1"/>
  <c r="A2107" i="33"/>
  <c r="A2108" i="33" l="1"/>
  <c r="K2107" i="33"/>
  <c r="N2107" i="33" s="1"/>
  <c r="K2108" i="33" l="1"/>
  <c r="N2108" i="33" s="1"/>
  <c r="A2109" i="33"/>
  <c r="A2110" i="33" l="1"/>
  <c r="K2109" i="33"/>
  <c r="N2109" i="33" s="1"/>
  <c r="K2110" i="33" l="1"/>
  <c r="N2110" i="33" s="1"/>
  <c r="A2111" i="33"/>
  <c r="A2112" i="33" l="1"/>
  <c r="K2111" i="33"/>
  <c r="N2111" i="33" s="1"/>
  <c r="K2112" i="33" l="1"/>
  <c r="N2112" i="33" s="1"/>
  <c r="A2113" i="33"/>
  <c r="K2113" i="33" l="1"/>
  <c r="N2113" i="33" s="1"/>
  <c r="A2114" i="33"/>
  <c r="K2114" i="33" l="1"/>
  <c r="N2114" i="33" s="1"/>
  <c r="A2115" i="33"/>
  <c r="A2116" i="33" l="1"/>
  <c r="K2115" i="33"/>
  <c r="N2115" i="33" s="1"/>
  <c r="K2116" i="33" l="1"/>
  <c r="N2116" i="33" s="1"/>
  <c r="A2117" i="33"/>
  <c r="A2118" i="33" l="1"/>
  <c r="K2117" i="33"/>
  <c r="N2117" i="33" s="1"/>
  <c r="K2118" i="33" l="1"/>
  <c r="N2118" i="33" s="1"/>
  <c r="A2119" i="33"/>
  <c r="A2120" i="33" l="1"/>
  <c r="K2119" i="33"/>
  <c r="N2119" i="33" s="1"/>
  <c r="K2120" i="33" l="1"/>
  <c r="N2120" i="33" s="1"/>
  <c r="A2121" i="33"/>
  <c r="K2121" i="33" l="1"/>
  <c r="N2121" i="33" s="1"/>
  <c r="A2122" i="33"/>
  <c r="K2122" i="33" l="1"/>
  <c r="N2122" i="33" s="1"/>
  <c r="A2123" i="33"/>
  <c r="A2124" i="33" l="1"/>
  <c r="K2123" i="33"/>
  <c r="N2123" i="33" s="1"/>
  <c r="A2125" i="33" l="1"/>
  <c r="K2124" i="33"/>
  <c r="N2124" i="33" s="1"/>
  <c r="A2126" i="33" l="1"/>
  <c r="K2125" i="33"/>
  <c r="N2125" i="33" s="1"/>
  <c r="K2126" i="33" l="1"/>
  <c r="N2126" i="33" s="1"/>
  <c r="A2127" i="33"/>
  <c r="K2127" i="33" l="1"/>
  <c r="N2127" i="33" s="1"/>
  <c r="A2128" i="33"/>
  <c r="K2128" i="33" l="1"/>
  <c r="N2128" i="33" s="1"/>
  <c r="A2129" i="33"/>
  <c r="K2129" i="33" l="1"/>
  <c r="N2129" i="33" s="1"/>
  <c r="A2130" i="33"/>
  <c r="A2131" i="33" l="1"/>
  <c r="K2130" i="33"/>
  <c r="N2130" i="33" s="1"/>
  <c r="A2132" i="33" l="1"/>
  <c r="K2131" i="33"/>
  <c r="N2131" i="33" s="1"/>
  <c r="A2133" i="33" l="1"/>
  <c r="K2132" i="33"/>
  <c r="N2132" i="33" s="1"/>
  <c r="K2133" i="33" l="1"/>
  <c r="N2133" i="33" s="1"/>
  <c r="A2134" i="33"/>
  <c r="K2134" i="33" l="1"/>
  <c r="N2134" i="33" s="1"/>
  <c r="A2135" i="33"/>
  <c r="K2135" i="33" l="1"/>
  <c r="N2135" i="33" s="1"/>
  <c r="A2136" i="33"/>
  <c r="K2136" i="33" l="1"/>
  <c r="N2136" i="33" s="1"/>
  <c r="A2137" i="33"/>
  <c r="K2137" i="33" l="1"/>
  <c r="N2137" i="33" s="1"/>
  <c r="A2138" i="33"/>
  <c r="A2139" i="33" l="1"/>
  <c r="K2138" i="33"/>
  <c r="N2138" i="33" s="1"/>
  <c r="A2140" i="33" l="1"/>
  <c r="K2139" i="33"/>
  <c r="N2139" i="33" s="1"/>
  <c r="K2140" i="33" l="1"/>
  <c r="N2140" i="33" s="1"/>
  <c r="A2141" i="33"/>
  <c r="K2141" i="33" l="1"/>
  <c r="N2141" i="33" s="1"/>
  <c r="A2142" i="33"/>
  <c r="K2142" i="33" l="1"/>
  <c r="N2142" i="33" s="1"/>
  <c r="A2143" i="33"/>
  <c r="K2143" i="33" l="1"/>
  <c r="N2143" i="33" s="1"/>
  <c r="A2144" i="33"/>
  <c r="K2144" i="33" l="1"/>
  <c r="N2144" i="33" s="1"/>
  <c r="A2145" i="33"/>
  <c r="A2146" i="33" l="1"/>
  <c r="K2145" i="33"/>
  <c r="N2145" i="33" s="1"/>
  <c r="A2147" i="33" l="1"/>
  <c r="K2146" i="33"/>
  <c r="N2146" i="33" s="1"/>
  <c r="A2148" i="33" l="1"/>
  <c r="K2147" i="33"/>
  <c r="N2147" i="33" s="1"/>
  <c r="K2148" i="33" l="1"/>
  <c r="N2148" i="33" s="1"/>
  <c r="A2149" i="33"/>
  <c r="K2149" i="33" l="1"/>
  <c r="N2149" i="33" s="1"/>
  <c r="A2150" i="33"/>
  <c r="K2150" i="33" l="1"/>
  <c r="N2150" i="33" s="1"/>
  <c r="A2151" i="33"/>
  <c r="K2151" i="33" l="1"/>
  <c r="N2151" i="33" s="1"/>
  <c r="A2152" i="33"/>
  <c r="K2152" i="33" l="1"/>
  <c r="N2152" i="33" s="1"/>
  <c r="A2153" i="33"/>
  <c r="A2154" i="33" l="1"/>
  <c r="K2153" i="33"/>
  <c r="N2153" i="33" s="1"/>
  <c r="A2155" i="33" l="1"/>
  <c r="K2154" i="33"/>
  <c r="N2154" i="33" s="1"/>
  <c r="A2156" i="33" l="1"/>
  <c r="K2155" i="33"/>
  <c r="N2155" i="33" s="1"/>
  <c r="K2156" i="33" l="1"/>
  <c r="N2156" i="33" s="1"/>
  <c r="A2157" i="33"/>
  <c r="K2157" i="33" l="1"/>
  <c r="N2157" i="33" s="1"/>
  <c r="A2158" i="33"/>
  <c r="K2158" i="33" l="1"/>
  <c r="N2158" i="33" s="1"/>
  <c r="A2159" i="33"/>
  <c r="K2159" i="33" l="1"/>
  <c r="N2159" i="33" s="1"/>
  <c r="A2160" i="33"/>
  <c r="K2160" i="33" l="1"/>
  <c r="N2160" i="33" s="1"/>
  <c r="A2161" i="33"/>
  <c r="A2162" i="33" l="1"/>
  <c r="K2161" i="33"/>
  <c r="N2161" i="33" s="1"/>
  <c r="A2163" i="33" l="1"/>
  <c r="K2162" i="33"/>
  <c r="N2162" i="33" s="1"/>
  <c r="A2164" i="33" l="1"/>
  <c r="K2163" i="33"/>
  <c r="N2163" i="33" s="1"/>
  <c r="K2164" i="33" l="1"/>
  <c r="N2164" i="33" s="1"/>
  <c r="A2165" i="33"/>
  <c r="K2165" i="33" l="1"/>
  <c r="N2165" i="33" s="1"/>
  <c r="A2166" i="33"/>
  <c r="K2166" i="33" l="1"/>
  <c r="N2166" i="33" s="1"/>
  <c r="A2167" i="33"/>
  <c r="K2167" i="33" l="1"/>
  <c r="N2167" i="33" s="1"/>
  <c r="A2168" i="33"/>
  <c r="K2168" i="33" l="1"/>
  <c r="N2168" i="33" s="1"/>
  <c r="A2169" i="33"/>
  <c r="A2170" i="33" l="1"/>
  <c r="K2169" i="33"/>
  <c r="N2169" i="33" s="1"/>
  <c r="A2171" i="33" l="1"/>
  <c r="K2170" i="33"/>
  <c r="N2170" i="33" s="1"/>
  <c r="A2172" i="33" l="1"/>
  <c r="K2171" i="33"/>
  <c r="N2171" i="33" s="1"/>
  <c r="K2172" i="33" l="1"/>
  <c r="N2172" i="33" s="1"/>
  <c r="A2173" i="33"/>
  <c r="K2173" i="33" l="1"/>
  <c r="N2173" i="33" s="1"/>
  <c r="A2174" i="33"/>
  <c r="K2174" i="33" l="1"/>
  <c r="N2174" i="33" s="1"/>
  <c r="A2175" i="33"/>
  <c r="K2175" i="33" l="1"/>
  <c r="N2175" i="33" s="1"/>
  <c r="A2176" i="33"/>
  <c r="K2176" i="33" l="1"/>
  <c r="N2176" i="33" s="1"/>
  <c r="A2177" i="33"/>
  <c r="A2178" i="33" l="1"/>
  <c r="K2177" i="33"/>
  <c r="N2177" i="33" s="1"/>
  <c r="A2179" i="33" l="1"/>
  <c r="K2178" i="33"/>
  <c r="N2178" i="33" s="1"/>
  <c r="A2180" i="33" l="1"/>
  <c r="K2179" i="33"/>
  <c r="N2179" i="33" s="1"/>
  <c r="K2180" i="33" l="1"/>
  <c r="N2180" i="33" s="1"/>
  <c r="A2181" i="33"/>
  <c r="K2181" i="33" l="1"/>
  <c r="N2181" i="33" s="1"/>
  <c r="A2182" i="33"/>
  <c r="K2182" i="33" l="1"/>
  <c r="N2182" i="33" s="1"/>
  <c r="A2183" i="33"/>
  <c r="K2183" i="33" l="1"/>
  <c r="N2183" i="33" s="1"/>
  <c r="A2184" i="33"/>
  <c r="K2184" i="33" l="1"/>
  <c r="N2184" i="33" s="1"/>
  <c r="A2185" i="33"/>
  <c r="A2186" i="33" l="1"/>
  <c r="K2185" i="33"/>
  <c r="N2185" i="33" s="1"/>
  <c r="A2187" i="33" l="1"/>
  <c r="K2186" i="33"/>
  <c r="N2186" i="33" s="1"/>
  <c r="A2188" i="33" l="1"/>
  <c r="K2187" i="33"/>
  <c r="N2187" i="33" s="1"/>
  <c r="K2188" i="33" l="1"/>
  <c r="N2188" i="33" s="1"/>
  <c r="A2189" i="33"/>
  <c r="K2189" i="33" l="1"/>
  <c r="N2189" i="33" s="1"/>
  <c r="A2190" i="33"/>
  <c r="K2190" i="33" l="1"/>
  <c r="N2190" i="33" s="1"/>
  <c r="A2191" i="33"/>
  <c r="K2191" i="33" l="1"/>
  <c r="N2191" i="33" s="1"/>
  <c r="A2192" i="33"/>
  <c r="K2192" i="33" l="1"/>
  <c r="N2192" i="33" s="1"/>
  <c r="A2193" i="33"/>
  <c r="A2194" i="33" l="1"/>
  <c r="K2193" i="33"/>
  <c r="N2193" i="33" s="1"/>
  <c r="A2195" i="33" l="1"/>
  <c r="K2194" i="33"/>
  <c r="N2194" i="33" s="1"/>
  <c r="A2196" i="33" l="1"/>
  <c r="K2195" i="33"/>
  <c r="N2195" i="33" s="1"/>
  <c r="K2196" i="33" l="1"/>
  <c r="N2196" i="33" s="1"/>
  <c r="A2197" i="33"/>
  <c r="K2197" i="33" l="1"/>
  <c r="N2197" i="33" s="1"/>
  <c r="A2198" i="33"/>
  <c r="K2198" i="33" l="1"/>
  <c r="N2198" i="33" s="1"/>
  <c r="A2199" i="33"/>
  <c r="K2199" i="33" l="1"/>
  <c r="N2199" i="33" s="1"/>
  <c r="A2200" i="33"/>
  <c r="K2200" i="33" l="1"/>
  <c r="N2200" i="33" s="1"/>
  <c r="A2201" i="33"/>
  <c r="A2202" i="33" l="1"/>
  <c r="K2201" i="33"/>
  <c r="N2201" i="33" s="1"/>
  <c r="A2203" i="33" l="1"/>
  <c r="K2202" i="33"/>
  <c r="N2202" i="33" s="1"/>
  <c r="A2204" i="33" l="1"/>
  <c r="K2203" i="33"/>
  <c r="N2203" i="33" s="1"/>
  <c r="K2204" i="33" l="1"/>
  <c r="N2204" i="33" s="1"/>
  <c r="A2205" i="33"/>
  <c r="K2205" i="33" l="1"/>
  <c r="N2205" i="33" s="1"/>
  <c r="A2206" i="33"/>
  <c r="K2206" i="33" l="1"/>
  <c r="N2206" i="33" s="1"/>
  <c r="A2207" i="33"/>
  <c r="K2207" i="33" l="1"/>
  <c r="N2207" i="33" s="1"/>
  <c r="A2208" i="33"/>
  <c r="K2208" i="33" l="1"/>
  <c r="N2208" i="33" s="1"/>
  <c r="A2209" i="33"/>
  <c r="A2210" i="33" l="1"/>
  <c r="K2209" i="33"/>
  <c r="N2209" i="33" s="1"/>
  <c r="A2211" i="33" l="1"/>
  <c r="K2210" i="33"/>
  <c r="N2210" i="33" s="1"/>
  <c r="A2212" i="33" l="1"/>
  <c r="K2211" i="33"/>
  <c r="N2211" i="33" s="1"/>
  <c r="K2212" i="33" l="1"/>
  <c r="N2212" i="33" s="1"/>
  <c r="A2213" i="33"/>
  <c r="K2213" i="33" l="1"/>
  <c r="N2213" i="33" s="1"/>
  <c r="A2214" i="33"/>
  <c r="K2214" i="33" l="1"/>
  <c r="N2214" i="33" s="1"/>
  <c r="A2215" i="33"/>
  <c r="K2215" i="33" l="1"/>
  <c r="N2215" i="33" s="1"/>
  <c r="A2216" i="33"/>
  <c r="K2216" i="33" l="1"/>
  <c r="N2216" i="33" s="1"/>
  <c r="A2217" i="33"/>
  <c r="A2218" i="33" l="1"/>
  <c r="K2217" i="33"/>
  <c r="N2217" i="33" s="1"/>
  <c r="A2219" i="33" l="1"/>
  <c r="K2218" i="33"/>
  <c r="N2218" i="33" s="1"/>
  <c r="A2220" i="33" l="1"/>
  <c r="K2219" i="33"/>
  <c r="N2219" i="33" s="1"/>
  <c r="K2220" i="33" l="1"/>
  <c r="N2220" i="33" s="1"/>
  <c r="A2221" i="33"/>
  <c r="K2221" i="33" l="1"/>
  <c r="N2221" i="33" s="1"/>
  <c r="A2222" i="33"/>
  <c r="K2222" i="33" l="1"/>
  <c r="N2222" i="33" s="1"/>
  <c r="A2223" i="33"/>
  <c r="K2223" i="33" l="1"/>
  <c r="N2223" i="33" s="1"/>
  <c r="A2224" i="33"/>
  <c r="K2224" i="33" l="1"/>
  <c r="N2224" i="33" s="1"/>
  <c r="A2225" i="33"/>
  <c r="A2226" i="33" l="1"/>
  <c r="K2225" i="33"/>
  <c r="N2225" i="33" s="1"/>
  <c r="A2227" i="33" l="1"/>
  <c r="K2226" i="33"/>
  <c r="N2226" i="33" s="1"/>
  <c r="A2228" i="33" l="1"/>
  <c r="K2227" i="33"/>
  <c r="N2227" i="33" s="1"/>
  <c r="K2228" i="33" l="1"/>
  <c r="N2228" i="33" s="1"/>
  <c r="A2229" i="33"/>
  <c r="K2229" i="33" l="1"/>
  <c r="N2229" i="33" s="1"/>
  <c r="A2230" i="33"/>
  <c r="K2230" i="33" l="1"/>
  <c r="N2230" i="33" s="1"/>
  <c r="A2231" i="33"/>
  <c r="K2231" i="33" l="1"/>
  <c r="N2231" i="33" s="1"/>
  <c r="A2232" i="33"/>
  <c r="K2232" i="33" l="1"/>
  <c r="N2232" i="33" s="1"/>
  <c r="A2233" i="33"/>
  <c r="A2234" i="33" l="1"/>
  <c r="K2233" i="33"/>
  <c r="N2233" i="33" s="1"/>
  <c r="A2235" i="33" l="1"/>
  <c r="K2234" i="33"/>
  <c r="N2234" i="33" s="1"/>
  <c r="A2236" i="33" l="1"/>
  <c r="K2235" i="33"/>
  <c r="N2235" i="33" s="1"/>
  <c r="K2236" i="33" l="1"/>
  <c r="N2236" i="33" s="1"/>
  <c r="A2237" i="33"/>
  <c r="K2237" i="33" l="1"/>
  <c r="N2237" i="33" s="1"/>
  <c r="A2238" i="33"/>
  <c r="K2238" i="33" l="1"/>
  <c r="N2238" i="33" s="1"/>
  <c r="A2239" i="33"/>
  <c r="K2239" i="33" l="1"/>
  <c r="N2239" i="33" s="1"/>
  <c r="A2240" i="33"/>
  <c r="K2240" i="33" l="1"/>
  <c r="N2240" i="33" s="1"/>
  <c r="A2241" i="33"/>
  <c r="A2242" i="33" l="1"/>
  <c r="K2241" i="33"/>
  <c r="N2241" i="33" s="1"/>
  <c r="A2243" i="33" l="1"/>
  <c r="K2242" i="33"/>
  <c r="N2242" i="33" s="1"/>
  <c r="A2244" i="33" l="1"/>
  <c r="K2243" i="33"/>
  <c r="N2243" i="33" s="1"/>
  <c r="K2244" i="33" l="1"/>
  <c r="N2244" i="33" s="1"/>
  <c r="A2245" i="33"/>
  <c r="K2245" i="33" l="1"/>
  <c r="N2245" i="33" s="1"/>
  <c r="A2246" i="33"/>
  <c r="K2246" i="33" l="1"/>
  <c r="N2246" i="33" s="1"/>
  <c r="A2247" i="33"/>
  <c r="K2247" i="33" l="1"/>
  <c r="N2247" i="33" s="1"/>
  <c r="A2248" i="33"/>
  <c r="K2248" i="33" l="1"/>
  <c r="N2248" i="33" s="1"/>
  <c r="A2249" i="33"/>
  <c r="A2250" i="33" l="1"/>
  <c r="K2249" i="33"/>
  <c r="N2249" i="33" s="1"/>
  <c r="A2251" i="33" l="1"/>
  <c r="K2250" i="33"/>
  <c r="N2250" i="33" s="1"/>
  <c r="K2251" i="33" l="1"/>
  <c r="N2251" i="33" s="1"/>
  <c r="A2252" i="33"/>
  <c r="K2252" i="33" l="1"/>
  <c r="N2252" i="33" s="1"/>
  <c r="A2253" i="33"/>
  <c r="K2253" i="33" l="1"/>
  <c r="N2253" i="33" s="1"/>
  <c r="A2254" i="33"/>
  <c r="K2254" i="33" l="1"/>
  <c r="N2254" i="33" s="1"/>
  <c r="A2255" i="33"/>
  <c r="K2255" i="33" l="1"/>
  <c r="N2255" i="33" s="1"/>
  <c r="A2256" i="33"/>
  <c r="A2257" i="33" l="1"/>
  <c r="K2256" i="33"/>
  <c r="N2256" i="33" s="1"/>
  <c r="A2258" i="33" l="1"/>
  <c r="K2257" i="33"/>
  <c r="N2257" i="33" s="1"/>
  <c r="A2259" i="33" l="1"/>
  <c r="K2258" i="33"/>
  <c r="N2258" i="33" s="1"/>
  <c r="K2259" i="33" l="1"/>
  <c r="N2259" i="33" s="1"/>
  <c r="A2260" i="33"/>
  <c r="K2260" i="33" l="1"/>
  <c r="N2260" i="33" s="1"/>
  <c r="A2261" i="33"/>
  <c r="K2261" i="33" l="1"/>
  <c r="N2261" i="33" s="1"/>
  <c r="A2262" i="33"/>
  <c r="K2262" i="33" l="1"/>
  <c r="N2262" i="33" s="1"/>
  <c r="A2263" i="33"/>
  <c r="K2263" i="33" l="1"/>
  <c r="N2263" i="33" s="1"/>
  <c r="A2264" i="33"/>
  <c r="A2265" i="33" l="1"/>
  <c r="K2264" i="33"/>
  <c r="N2264" i="33" s="1"/>
  <c r="A2266" i="33" l="1"/>
  <c r="K2265" i="33"/>
  <c r="N2265" i="33" s="1"/>
  <c r="A2267" i="33" l="1"/>
  <c r="K2266" i="33"/>
  <c r="N2266" i="33" s="1"/>
  <c r="K2267" i="33" l="1"/>
  <c r="N2267" i="33" s="1"/>
  <c r="A2268" i="33"/>
  <c r="K2268" i="33" l="1"/>
  <c r="N2268" i="33" s="1"/>
  <c r="A2269" i="33"/>
  <c r="K2269" i="33" l="1"/>
  <c r="N2269" i="33" s="1"/>
  <c r="A2270" i="33"/>
  <c r="K2270" i="33" l="1"/>
  <c r="N2270" i="33" s="1"/>
  <c r="A2271" i="33"/>
  <c r="K2271" i="33" l="1"/>
  <c r="N2271" i="33" s="1"/>
  <c r="A2272" i="33"/>
  <c r="A2273" i="33" l="1"/>
  <c r="K2272" i="33"/>
  <c r="N2272" i="33" s="1"/>
  <c r="A2274" i="33" l="1"/>
  <c r="K2273" i="33"/>
  <c r="N2273" i="33" s="1"/>
  <c r="A2275" i="33" l="1"/>
  <c r="K2274" i="33"/>
  <c r="N2274" i="33" s="1"/>
  <c r="K2275" i="33" l="1"/>
  <c r="N2275" i="33" s="1"/>
  <c r="A2276" i="33"/>
  <c r="K2276" i="33" l="1"/>
  <c r="N2276" i="33" s="1"/>
  <c r="A2277" i="33"/>
  <c r="K2277" i="33" l="1"/>
  <c r="N2277" i="33" s="1"/>
  <c r="A2278" i="33"/>
  <c r="K2278" i="33" l="1"/>
  <c r="N2278" i="33" s="1"/>
  <c r="A2279" i="33"/>
  <c r="K2279" i="33" l="1"/>
  <c r="N2279" i="33" s="1"/>
  <c r="A2280" i="33"/>
  <c r="A2281" i="33" l="1"/>
  <c r="K2280" i="33"/>
  <c r="N2280" i="33" s="1"/>
  <c r="A2282" i="33" l="1"/>
  <c r="K2281" i="33"/>
  <c r="N2281" i="33" s="1"/>
  <c r="A2283" i="33" l="1"/>
  <c r="K2282" i="33"/>
  <c r="N2282" i="33" s="1"/>
  <c r="K2283" i="33" l="1"/>
  <c r="N2283" i="33" s="1"/>
  <c r="A2284" i="33"/>
  <c r="K2284" i="33" l="1"/>
  <c r="N2284" i="33" s="1"/>
  <c r="A2285" i="33"/>
  <c r="K2285" i="33" l="1"/>
  <c r="N2285" i="33" s="1"/>
  <c r="A2286" i="33"/>
  <c r="K2286" i="33" l="1"/>
  <c r="N2286" i="33" s="1"/>
  <c r="A2287" i="33"/>
  <c r="K2287" i="33" l="1"/>
  <c r="N2287" i="33" s="1"/>
  <c r="A2288" i="33"/>
  <c r="A2289" i="33" l="1"/>
  <c r="K2288" i="33"/>
  <c r="N2288" i="33" s="1"/>
  <c r="A2290" i="33" l="1"/>
  <c r="K2289" i="33"/>
  <c r="N2289" i="33" s="1"/>
  <c r="A2291" i="33" l="1"/>
  <c r="K2290" i="33"/>
  <c r="N2290" i="33" s="1"/>
  <c r="K2291" i="33" l="1"/>
  <c r="N2291" i="33" s="1"/>
  <c r="A2292" i="33"/>
  <c r="K2292" i="33" l="1"/>
  <c r="N2292" i="33" s="1"/>
  <c r="A2293" i="33"/>
  <c r="K2293" i="33" l="1"/>
  <c r="N2293" i="33" s="1"/>
  <c r="A2294" i="33"/>
  <c r="K2294" i="33" l="1"/>
  <c r="N2294" i="33" s="1"/>
  <c r="A2295" i="33"/>
  <c r="K2295" i="33" l="1"/>
  <c r="N2295" i="33" s="1"/>
  <c r="A2296" i="33"/>
  <c r="A2297" i="33" l="1"/>
  <c r="K2296" i="33"/>
  <c r="N2296" i="33" s="1"/>
  <c r="A2298" i="33" l="1"/>
  <c r="K2297" i="33"/>
  <c r="N2297" i="33" s="1"/>
  <c r="A2299" i="33" l="1"/>
  <c r="K2298" i="33"/>
  <c r="N2298" i="33" s="1"/>
  <c r="K2299" i="33" l="1"/>
  <c r="N2299" i="33" s="1"/>
  <c r="A2300" i="33"/>
  <c r="K2300" i="33" l="1"/>
  <c r="N2300" i="33" s="1"/>
  <c r="A2301" i="33"/>
  <c r="K2301" i="33" l="1"/>
  <c r="N2301" i="33" s="1"/>
  <c r="A2302" i="33"/>
  <c r="K2302" i="33" l="1"/>
  <c r="N2302" i="33" s="1"/>
  <c r="A2303" i="33"/>
  <c r="K2303" i="33" l="1"/>
  <c r="N2303" i="33" s="1"/>
  <c r="A2304" i="33"/>
  <c r="A2305" i="33" l="1"/>
  <c r="K2304" i="33"/>
  <c r="N2304" i="33" s="1"/>
  <c r="A2306" i="33" l="1"/>
  <c r="K2305" i="33"/>
  <c r="N2305" i="33" s="1"/>
  <c r="A2307" i="33" l="1"/>
  <c r="K2306" i="33"/>
  <c r="N2306" i="33" s="1"/>
  <c r="K2307" i="33" l="1"/>
  <c r="N2307" i="33" s="1"/>
  <c r="A2308" i="33"/>
  <c r="K2308" i="33" l="1"/>
  <c r="N2308" i="33" s="1"/>
  <c r="A2309" i="33"/>
  <c r="K2309" i="33" l="1"/>
  <c r="N2309" i="33" s="1"/>
  <c r="A2310" i="33"/>
  <c r="K2310" i="33" l="1"/>
  <c r="N2310" i="33" s="1"/>
  <c r="A2311" i="33"/>
  <c r="K2311" i="33" l="1"/>
  <c r="N2311" i="33" s="1"/>
  <c r="A2312" i="33"/>
  <c r="A2313" i="33" l="1"/>
  <c r="K2312" i="33"/>
  <c r="N2312" i="33" s="1"/>
  <c r="A2314" i="33" l="1"/>
  <c r="K2313" i="33"/>
  <c r="N2313" i="33" s="1"/>
  <c r="A2315" i="33" l="1"/>
  <c r="K2314" i="33"/>
  <c r="N2314" i="33" s="1"/>
  <c r="K2315" i="33" l="1"/>
  <c r="N2315" i="33" s="1"/>
  <c r="A2316" i="33"/>
  <c r="K2316" i="33" l="1"/>
  <c r="N2316" i="33" s="1"/>
  <c r="A2317" i="33"/>
  <c r="K2317" i="33" l="1"/>
  <c r="N2317" i="33" s="1"/>
  <c r="A2318" i="33"/>
  <c r="K2318" i="33" l="1"/>
  <c r="N2318" i="33" s="1"/>
  <c r="A2319" i="33"/>
  <c r="K2319" i="33" l="1"/>
  <c r="N2319" i="33" s="1"/>
  <c r="A2320" i="33"/>
  <c r="A2321" i="33" l="1"/>
  <c r="K2320" i="33"/>
  <c r="N2320" i="33" s="1"/>
  <c r="A2322" i="33" l="1"/>
  <c r="K2321" i="33"/>
  <c r="N2321" i="33" s="1"/>
  <c r="A2323" i="33" l="1"/>
  <c r="K2322" i="33"/>
  <c r="N2322" i="33" s="1"/>
  <c r="K2323" i="33" l="1"/>
  <c r="N2323" i="33" s="1"/>
  <c r="A2324" i="33"/>
  <c r="K2324" i="33" l="1"/>
  <c r="N2324" i="33" s="1"/>
  <c r="A2325" i="33"/>
  <c r="K2325" i="33" l="1"/>
  <c r="N2325" i="33" s="1"/>
  <c r="A2326" i="33"/>
  <c r="K2326" i="33" l="1"/>
  <c r="N2326" i="33" s="1"/>
  <c r="A2327" i="33"/>
  <c r="A2328" i="33" l="1"/>
  <c r="K2327" i="33"/>
  <c r="N2327" i="33" s="1"/>
  <c r="A2329" i="33" l="1"/>
  <c r="K2328" i="33"/>
  <c r="N2328" i="33" s="1"/>
  <c r="A2330" i="33" l="1"/>
  <c r="K2329" i="33"/>
  <c r="N2329" i="33" s="1"/>
  <c r="K2330" i="33" l="1"/>
  <c r="N2330" i="33" s="1"/>
  <c r="A2331" i="33"/>
  <c r="K2331" i="33" l="1"/>
  <c r="N2331" i="33" s="1"/>
  <c r="A2332" i="33"/>
  <c r="K2332" i="33" l="1"/>
  <c r="N2332" i="33" s="1"/>
  <c r="A2333" i="33"/>
  <c r="K2333" i="33" l="1"/>
  <c r="N2333" i="33" s="1"/>
  <c r="A2334" i="33"/>
  <c r="K2334" i="33" l="1"/>
  <c r="N2334" i="33" s="1"/>
  <c r="A2335" i="33"/>
  <c r="A2336" i="33" l="1"/>
  <c r="K2335" i="33"/>
  <c r="N2335" i="33" s="1"/>
  <c r="A2337" i="33" l="1"/>
  <c r="K2336" i="33"/>
  <c r="N2336" i="33" s="1"/>
  <c r="A2338" i="33" l="1"/>
  <c r="K2337" i="33"/>
  <c r="N2337" i="33" s="1"/>
  <c r="K2338" i="33" l="1"/>
  <c r="N2338" i="33" s="1"/>
  <c r="A2339" i="33"/>
  <c r="K2339" i="33" l="1"/>
  <c r="N2339" i="33" s="1"/>
  <c r="A2340" i="33"/>
  <c r="K2340" i="33" l="1"/>
  <c r="N2340" i="33" s="1"/>
  <c r="A2341" i="33"/>
  <c r="K2341" i="33" l="1"/>
  <c r="N2341" i="33" s="1"/>
  <c r="A2342" i="33"/>
  <c r="K2342" i="33" l="1"/>
  <c r="N2342" i="33" s="1"/>
  <c r="A2343" i="33"/>
  <c r="A2344" i="33" l="1"/>
  <c r="K2343" i="33"/>
  <c r="N2343" i="33" s="1"/>
  <c r="A2345" i="33" l="1"/>
  <c r="K2344" i="33"/>
  <c r="N2344" i="33" s="1"/>
  <c r="A2346" i="33" l="1"/>
  <c r="K2345" i="33"/>
  <c r="N2345" i="33" s="1"/>
  <c r="K2346" i="33" l="1"/>
  <c r="N2346" i="33" s="1"/>
  <c r="A2347" i="33"/>
  <c r="K2347" i="33" l="1"/>
  <c r="N2347" i="33" s="1"/>
  <c r="A2348" i="33"/>
  <c r="K2348" i="33" l="1"/>
  <c r="N2348" i="33" s="1"/>
  <c r="A2349" i="33"/>
  <c r="K2349" i="33" l="1"/>
  <c r="N2349" i="33" s="1"/>
  <c r="A2350" i="33"/>
  <c r="K2350" i="33" l="1"/>
  <c r="N2350" i="33" s="1"/>
  <c r="A2351" i="33"/>
  <c r="A2352" i="33" l="1"/>
  <c r="K2351" i="33"/>
  <c r="N2351" i="33" s="1"/>
  <c r="A2353" i="33" l="1"/>
  <c r="K2352" i="33"/>
  <c r="N2352" i="33" s="1"/>
  <c r="A2354" i="33" l="1"/>
  <c r="K2353" i="33"/>
  <c r="N2353" i="33" s="1"/>
  <c r="K2354" i="33" l="1"/>
  <c r="N2354" i="33" s="1"/>
  <c r="A2355" i="33"/>
  <c r="K2355" i="33" l="1"/>
  <c r="N2355" i="33" s="1"/>
  <c r="A2356" i="33"/>
  <c r="K2356" i="33" l="1"/>
  <c r="N2356" i="33" s="1"/>
  <c r="A2357" i="33"/>
  <c r="K2357" i="33" l="1"/>
  <c r="N2357" i="33" s="1"/>
  <c r="A2358" i="33"/>
  <c r="K2358" i="33" l="1"/>
  <c r="N2358" i="33" s="1"/>
  <c r="A2359" i="33"/>
  <c r="A2360" i="33" l="1"/>
  <c r="K2359" i="33"/>
  <c r="N2359" i="33" s="1"/>
  <c r="A2361" i="33" l="1"/>
  <c r="K2360" i="33"/>
  <c r="N2360" i="33" s="1"/>
  <c r="A2362" i="33" l="1"/>
  <c r="K2361" i="33"/>
  <c r="N2361" i="33" s="1"/>
  <c r="K2362" i="33" l="1"/>
  <c r="N2362" i="33" s="1"/>
  <c r="A2363" i="33"/>
  <c r="K2363" i="33" l="1"/>
  <c r="N2363" i="33" s="1"/>
  <c r="A2364" i="33"/>
  <c r="K2364" i="33" l="1"/>
  <c r="N2364" i="33" s="1"/>
  <c r="A2365" i="33"/>
  <c r="K2365" i="33" l="1"/>
  <c r="N2365" i="33" s="1"/>
  <c r="A2366" i="33"/>
  <c r="K2366" i="33" l="1"/>
  <c r="N2366" i="33" s="1"/>
  <c r="A2367" i="33"/>
  <c r="A2368" i="33" l="1"/>
  <c r="K2367" i="33"/>
  <c r="N2367" i="33" s="1"/>
  <c r="A2369" i="33" l="1"/>
  <c r="K2368" i="33"/>
  <c r="N2368" i="33" s="1"/>
  <c r="A2370" i="33" l="1"/>
  <c r="K2369" i="33"/>
  <c r="N2369" i="33" s="1"/>
  <c r="K2370" i="33" l="1"/>
  <c r="N2370" i="33" s="1"/>
  <c r="A2371" i="33"/>
  <c r="K2371" i="33" l="1"/>
  <c r="N2371" i="33" s="1"/>
  <c r="A2372" i="33"/>
  <c r="K2372" i="33" l="1"/>
  <c r="N2372" i="33" s="1"/>
  <c r="A2373" i="33"/>
  <c r="K2373" i="33" l="1"/>
  <c r="N2373" i="33" s="1"/>
  <c r="A2374" i="33"/>
  <c r="K2374" i="33" l="1"/>
  <c r="N2374" i="33" s="1"/>
  <c r="A2375" i="33"/>
  <c r="A2376" i="33" l="1"/>
  <c r="K2375" i="33"/>
  <c r="N2375" i="33" s="1"/>
  <c r="A2377" i="33" l="1"/>
  <c r="K2376" i="33"/>
  <c r="N2376" i="33" s="1"/>
  <c r="A2378" i="33" l="1"/>
  <c r="K2377" i="33"/>
  <c r="N2377" i="33" s="1"/>
  <c r="K2378" i="33" l="1"/>
  <c r="N2378" i="33" s="1"/>
  <c r="A2379" i="33"/>
  <c r="K2379" i="33" l="1"/>
  <c r="N2379" i="33" s="1"/>
  <c r="A2380" i="33"/>
  <c r="K2380" i="33" l="1"/>
  <c r="N2380" i="33" s="1"/>
  <c r="A2381" i="33"/>
  <c r="K2381" i="33" l="1"/>
  <c r="N2381" i="33" s="1"/>
  <c r="A2382" i="33"/>
  <c r="K2382" i="33" l="1"/>
  <c r="N2382" i="33" s="1"/>
  <c r="A2383" i="33"/>
  <c r="A2384" i="33" l="1"/>
  <c r="K2383" i="33"/>
  <c r="N2383" i="33" s="1"/>
  <c r="A2385" i="33" l="1"/>
  <c r="K2384" i="33"/>
  <c r="N2384" i="33" s="1"/>
  <c r="K2385" i="33" l="1"/>
  <c r="N2385" i="33" s="1"/>
  <c r="A2386" i="33"/>
  <c r="K2386" i="33" l="1"/>
  <c r="N2386" i="33" s="1"/>
  <c r="A2387" i="33"/>
  <c r="A2388" i="33" l="1"/>
  <c r="K2387" i="33"/>
  <c r="N2387" i="33" s="1"/>
  <c r="K2388" i="33" l="1"/>
  <c r="N2388" i="33" s="1"/>
  <c r="A2389" i="33"/>
  <c r="A2390" i="33" l="1"/>
  <c r="K2389" i="33"/>
  <c r="N2389" i="33" s="1"/>
  <c r="K2390" i="33" l="1"/>
  <c r="N2390" i="33" s="1"/>
  <c r="A2391" i="33"/>
  <c r="K2391" i="33" l="1"/>
  <c r="N2391" i="33" s="1"/>
  <c r="A2392" i="33"/>
  <c r="K2392" i="33" l="1"/>
  <c r="N2392" i="33" s="1"/>
  <c r="A2393" i="33"/>
  <c r="K2393" i="33" l="1"/>
  <c r="N2393" i="33" s="1"/>
  <c r="A2394" i="33"/>
  <c r="K2394" i="33" l="1"/>
  <c r="N2394" i="33" s="1"/>
  <c r="A2395" i="33"/>
  <c r="A2396" i="33" l="1"/>
  <c r="K2395" i="33"/>
  <c r="N2395" i="33" s="1"/>
  <c r="A2397" i="33" l="1"/>
  <c r="K2396" i="33"/>
  <c r="N2396" i="33" s="1"/>
  <c r="K2397" i="33" l="1"/>
  <c r="N2397" i="33" s="1"/>
  <c r="A2398" i="33"/>
  <c r="K2398" i="33" l="1"/>
  <c r="N2398" i="33" s="1"/>
  <c r="A2399" i="33"/>
  <c r="K2399" i="33" l="1"/>
  <c r="N2399" i="33" s="1"/>
  <c r="A2400" i="33"/>
  <c r="A2401" i="33" l="1"/>
  <c r="K2400" i="33"/>
  <c r="N2400" i="33" s="1"/>
  <c r="A2402" i="33" l="1"/>
  <c r="K2401" i="33"/>
  <c r="N2401" i="33" s="1"/>
  <c r="A2403" i="33" l="1"/>
  <c r="K2402" i="33"/>
  <c r="N2402" i="33" s="1"/>
  <c r="A2404" i="33" l="1"/>
  <c r="K2403" i="33"/>
  <c r="N2403" i="33" s="1"/>
  <c r="K2404" i="33" l="1"/>
  <c r="N2404" i="33" s="1"/>
  <c r="A2405" i="33"/>
  <c r="K2405" i="33" l="1"/>
  <c r="N2405" i="33" s="1"/>
  <c r="A2406" i="33"/>
  <c r="K2406" i="33" l="1"/>
  <c r="N2406" i="33" s="1"/>
  <c r="A2407" i="33"/>
  <c r="A2408" i="33" l="1"/>
  <c r="K2407" i="33"/>
  <c r="N2407" i="33" s="1"/>
  <c r="K2408" i="33" l="1"/>
  <c r="N2408" i="33" s="1"/>
  <c r="A2409" i="33"/>
  <c r="K2409" i="33" l="1"/>
  <c r="N2409" i="33" s="1"/>
  <c r="A2410" i="33"/>
  <c r="K2410" i="33" l="1"/>
  <c r="N2410" i="33" s="1"/>
  <c r="A2411" i="33"/>
  <c r="A2412" i="33" l="1"/>
  <c r="K2411" i="33"/>
  <c r="N2411" i="33" s="1"/>
  <c r="K2412" i="33" l="1"/>
  <c r="N2412" i="33" s="1"/>
  <c r="A2413" i="33"/>
  <c r="A2414" i="33" l="1"/>
  <c r="K2413" i="33"/>
  <c r="N2413" i="33" s="1"/>
  <c r="K2414" i="33" l="1"/>
  <c r="N2414" i="33" s="1"/>
  <c r="A2415" i="33"/>
  <c r="K2415" i="33" l="1"/>
  <c r="N2415" i="33" s="1"/>
  <c r="A2416" i="33"/>
  <c r="A2417" i="33" l="1"/>
  <c r="K2416" i="33"/>
  <c r="N2416" i="33" s="1"/>
  <c r="A2418" i="33" l="1"/>
  <c r="K2417" i="33"/>
  <c r="N2417" i="33" s="1"/>
  <c r="K2418" i="33" l="1"/>
  <c r="N2418" i="33" s="1"/>
  <c r="A2419" i="33"/>
  <c r="A2420" i="33" l="1"/>
  <c r="K2419" i="33"/>
  <c r="N2419" i="33" s="1"/>
  <c r="K2420" i="33" l="1"/>
  <c r="N2420" i="33" s="1"/>
  <c r="A2421" i="33"/>
  <c r="A2422" i="33" l="1"/>
  <c r="K2421" i="33"/>
  <c r="N2421" i="33" s="1"/>
  <c r="K2422" i="33" l="1"/>
  <c r="N2422" i="33" s="1"/>
  <c r="A2423" i="33"/>
  <c r="K2423" i="33" l="1"/>
  <c r="N2423" i="33" s="1"/>
  <c r="A2424" i="33"/>
  <c r="K2424" i="33" l="1"/>
  <c r="N2424" i="33" s="1"/>
  <c r="A2425" i="33"/>
  <c r="A2426" i="33" l="1"/>
  <c r="K2425" i="33"/>
  <c r="N2425" i="33" s="1"/>
  <c r="A2427" i="33" l="1"/>
  <c r="K2426" i="33"/>
  <c r="N2426" i="33" s="1"/>
  <c r="A2428" i="33" l="1"/>
  <c r="K2427" i="33"/>
  <c r="N2427" i="33" s="1"/>
  <c r="K2428" i="33" l="1"/>
  <c r="N2428" i="33" s="1"/>
  <c r="A2429" i="33"/>
  <c r="K2429" i="33" l="1"/>
  <c r="N2429" i="33" s="1"/>
  <c r="A2430" i="33"/>
  <c r="K2430" i="33" l="1"/>
  <c r="N2430" i="33" s="1"/>
  <c r="A2431" i="33"/>
  <c r="A2432" i="33" l="1"/>
  <c r="K2431" i="33"/>
  <c r="N2431" i="33" s="1"/>
  <c r="K2432" i="33" l="1"/>
  <c r="N2432" i="33" s="1"/>
  <c r="A2433" i="33"/>
  <c r="A2434" i="33" l="1"/>
  <c r="K2433" i="33"/>
  <c r="N2433" i="33" s="1"/>
  <c r="K2434" i="33" l="1"/>
  <c r="N2434" i="33" s="1"/>
  <c r="A2435" i="33"/>
  <c r="A2436" i="33" l="1"/>
  <c r="K2435" i="33"/>
  <c r="N2435" i="33" s="1"/>
  <c r="K2436" i="33" l="1"/>
  <c r="N2436" i="33" s="1"/>
  <c r="A2437" i="33"/>
  <c r="K2437" i="33" l="1"/>
  <c r="N2437" i="33" s="1"/>
  <c r="A2438" i="33"/>
  <c r="K2438" i="33" l="1"/>
  <c r="N2438" i="33" s="1"/>
  <c r="A2439" i="33"/>
  <c r="A2440" i="33" l="1"/>
  <c r="K2439" i="33"/>
  <c r="N2439" i="33" s="1"/>
  <c r="A2441" i="33" l="1"/>
  <c r="K2440" i="33"/>
  <c r="N2440" i="33" s="1"/>
  <c r="A2442" i="33" l="1"/>
  <c r="K2441" i="33"/>
  <c r="N2441" i="33" s="1"/>
  <c r="K2442" i="33" l="1"/>
  <c r="N2442" i="33" s="1"/>
  <c r="A2443" i="33"/>
  <c r="A2444" i="33" l="1"/>
  <c r="K2443" i="33"/>
  <c r="N2443" i="33" s="1"/>
  <c r="K2444" i="33" l="1"/>
  <c r="N2444" i="33" s="1"/>
  <c r="A2445" i="33"/>
  <c r="A2446" i="33" l="1"/>
  <c r="K2445" i="33"/>
  <c r="N2445" i="33" s="1"/>
  <c r="K2446" i="33" l="1"/>
  <c r="N2446" i="33" s="1"/>
  <c r="A2447" i="33"/>
  <c r="K2447" i="33" l="1"/>
  <c r="N2447" i="33" s="1"/>
  <c r="A2448" i="33"/>
  <c r="A2449" i="33" l="1"/>
  <c r="K2448" i="33"/>
  <c r="N2448" i="33" s="1"/>
  <c r="A2450" i="33" l="1"/>
  <c r="K2449" i="33"/>
  <c r="N2449" i="33" s="1"/>
  <c r="K2450" i="33" l="1"/>
  <c r="N2450" i="33" s="1"/>
  <c r="A2451" i="33"/>
  <c r="A2452" i="33" l="1"/>
  <c r="K2451" i="33"/>
  <c r="N2451" i="33" s="1"/>
  <c r="K2452" i="33" l="1"/>
  <c r="N2452" i="33" s="1"/>
  <c r="A2453" i="33"/>
  <c r="A2454" i="33" l="1"/>
  <c r="K2453" i="33"/>
  <c r="N2453" i="33" s="1"/>
  <c r="K2454" i="33" l="1"/>
  <c r="N2454" i="33" s="1"/>
  <c r="A2455" i="33"/>
  <c r="A2456" i="33" l="1"/>
  <c r="K2455" i="33"/>
  <c r="N2455" i="33" s="1"/>
  <c r="A2457" i="33" l="1"/>
  <c r="K2456" i="33"/>
  <c r="N2456" i="33" s="1"/>
  <c r="A2458" i="33" l="1"/>
  <c r="K2457" i="33"/>
  <c r="N2457" i="33" s="1"/>
  <c r="K2458" i="33" l="1"/>
  <c r="N2458" i="33" s="1"/>
  <c r="A2459" i="33"/>
  <c r="A2460" i="33" l="1"/>
  <c r="K2459" i="33"/>
  <c r="N2459" i="33" s="1"/>
  <c r="K2460" i="33" l="1"/>
  <c r="N2460" i="33" s="1"/>
  <c r="A2461" i="33"/>
  <c r="A2462" i="33" l="1"/>
  <c r="K2461" i="33"/>
  <c r="N2461" i="33" s="1"/>
  <c r="K2462" i="33" l="1"/>
  <c r="N2462" i="33" s="1"/>
  <c r="A2463" i="33"/>
  <c r="A2464" i="33" l="1"/>
  <c r="K2463" i="33"/>
  <c r="N2463" i="33" s="1"/>
  <c r="A2465" i="33" l="1"/>
  <c r="K2464" i="33"/>
  <c r="N2464" i="33" s="1"/>
  <c r="A2466" i="33" l="1"/>
  <c r="K2465" i="33"/>
  <c r="N2465" i="33" s="1"/>
  <c r="K2466" i="33" l="1"/>
  <c r="N2466" i="33" s="1"/>
  <c r="A2467" i="33"/>
  <c r="A2468" i="33" l="1"/>
  <c r="K2467" i="33"/>
  <c r="N2467" i="33" s="1"/>
  <c r="K2468" i="33" l="1"/>
  <c r="N2468" i="33" s="1"/>
  <c r="A2469" i="33"/>
  <c r="K2469" i="33" l="1"/>
  <c r="N2469" i="33" s="1"/>
  <c r="A2470" i="33"/>
  <c r="K2470" i="33" l="1"/>
  <c r="N2470" i="33" s="1"/>
  <c r="A2471" i="33"/>
  <c r="A2472" i="33" l="1"/>
  <c r="K2471" i="33"/>
  <c r="N2471" i="33" s="1"/>
  <c r="K2472" i="33" l="1"/>
  <c r="N2472" i="33" s="1"/>
  <c r="A2473" i="33"/>
  <c r="A2474" i="33" l="1"/>
  <c r="K2473" i="33"/>
  <c r="N2473" i="33" s="1"/>
  <c r="K2474" i="33" l="1"/>
  <c r="N2474" i="33" s="1"/>
  <c r="A2475" i="33"/>
  <c r="A2476" i="33" l="1"/>
  <c r="K2475" i="33"/>
  <c r="N2475" i="33" s="1"/>
  <c r="K2476" i="33" l="1"/>
  <c r="N2476" i="33" s="1"/>
  <c r="A2477" i="33"/>
  <c r="A2478" i="33" l="1"/>
  <c r="K2477" i="33"/>
  <c r="N2477" i="33" s="1"/>
  <c r="K2478" i="33" l="1"/>
  <c r="N2478" i="33" s="1"/>
  <c r="A2479" i="33"/>
  <c r="A2480" i="33" l="1"/>
  <c r="K2479" i="33"/>
  <c r="N2479" i="33" s="1"/>
  <c r="A2481" i="33" l="1"/>
  <c r="K2480" i="33"/>
  <c r="N2480" i="33" s="1"/>
  <c r="K2481" i="33" l="1"/>
  <c r="N2481" i="33" s="1"/>
  <c r="A2482" i="33"/>
  <c r="A2483" i="33" l="1"/>
  <c r="K2482" i="33"/>
  <c r="N2482" i="33" s="1"/>
  <c r="K2483" i="33" l="1"/>
  <c r="N2483" i="33" s="1"/>
  <c r="A2484" i="33"/>
  <c r="K2484" i="33" l="1"/>
  <c r="N2484" i="33" s="1"/>
  <c r="A2485" i="33"/>
  <c r="K2485" i="33" l="1"/>
  <c r="N2485" i="33" s="1"/>
  <c r="A2486" i="33"/>
  <c r="A2487" i="33" l="1"/>
  <c r="K2486" i="33"/>
  <c r="N2486" i="33" s="1"/>
  <c r="K2487" i="33" l="1"/>
  <c r="N2487" i="33" s="1"/>
  <c r="A2488" i="33"/>
  <c r="A2489" i="33" l="1"/>
  <c r="K2488" i="33"/>
  <c r="N2488" i="33" s="1"/>
  <c r="K2489" i="33" l="1"/>
  <c r="N2489" i="33" s="1"/>
  <c r="A2490" i="33"/>
  <c r="A2491" i="33" l="1"/>
  <c r="K2490" i="33"/>
  <c r="N2490" i="33" s="1"/>
  <c r="K2491" i="33" l="1"/>
  <c r="N2491" i="33" s="1"/>
  <c r="A2492" i="33"/>
  <c r="K2492" i="33" l="1"/>
  <c r="N2492" i="33" s="1"/>
  <c r="A2493" i="33"/>
  <c r="K2493" i="33" l="1"/>
  <c r="N2493" i="33" s="1"/>
  <c r="A2494" i="33"/>
  <c r="A2495" i="33" l="1"/>
  <c r="K2494" i="33"/>
  <c r="N2494" i="33" s="1"/>
  <c r="A2496" i="33" l="1"/>
  <c r="K2495" i="33"/>
  <c r="N2495" i="33" s="1"/>
  <c r="A2497" i="33" l="1"/>
  <c r="K2496" i="33"/>
  <c r="N2496" i="33" s="1"/>
  <c r="K2497" i="33" l="1"/>
  <c r="N2497" i="33" s="1"/>
  <c r="A2498" i="33"/>
  <c r="K2498" i="33" l="1"/>
  <c r="N2498" i="33" s="1"/>
  <c r="A2499" i="33"/>
  <c r="K2499" i="33" l="1"/>
  <c r="N2499" i="33" s="1"/>
  <c r="A2500" i="33"/>
  <c r="K2500" i="33" l="1"/>
  <c r="N2500" i="33" s="1"/>
  <c r="A2501" i="33"/>
  <c r="A2502" i="33" l="1"/>
  <c r="K2501" i="33"/>
  <c r="N2501" i="33" s="1"/>
  <c r="A2503" i="33" l="1"/>
  <c r="K2502" i="33"/>
  <c r="N2502" i="33" s="1"/>
  <c r="A2504" i="33" l="1"/>
  <c r="K2503" i="33"/>
  <c r="N2503" i="33" s="1"/>
  <c r="K2504" i="33" l="1"/>
  <c r="N2504" i="33" s="1"/>
  <c r="A2505" i="33"/>
  <c r="K2505" i="33" l="1"/>
  <c r="N2505" i="33" s="1"/>
  <c r="A2506" i="33"/>
  <c r="K2506" i="33" l="1"/>
  <c r="N2506" i="33" s="1"/>
  <c r="A2507" i="33"/>
  <c r="K2507" i="33" l="1"/>
  <c r="N2507" i="33" s="1"/>
  <c r="A2508" i="33"/>
  <c r="K2508" i="33" l="1"/>
  <c r="N2508" i="33" s="1"/>
  <c r="A2509" i="33"/>
  <c r="A2510" i="33" l="1"/>
  <c r="K2509" i="33"/>
  <c r="N2509" i="33" s="1"/>
  <c r="A2511" i="33" l="1"/>
  <c r="K2510" i="33"/>
  <c r="N2510" i="33" s="1"/>
  <c r="K2511" i="33" l="1"/>
  <c r="N2511" i="33" s="1"/>
  <c r="A2512" i="33"/>
  <c r="K2512" i="33" l="1"/>
  <c r="N2512" i="33" s="1"/>
  <c r="A2513" i="33"/>
  <c r="K2513" i="33" l="1"/>
  <c r="N2513" i="33" s="1"/>
  <c r="A2514" i="33"/>
  <c r="K2514" i="33" l="1"/>
  <c r="N2514" i="33" s="1"/>
  <c r="A2515" i="33"/>
  <c r="K2515" i="33" l="1"/>
  <c r="N2515" i="33" s="1"/>
  <c r="A2516" i="33"/>
  <c r="A2517" i="33" l="1"/>
  <c r="K2516" i="33"/>
  <c r="N2516" i="33" s="1"/>
  <c r="A2518" i="33" l="1"/>
  <c r="K2517" i="33"/>
  <c r="N2517" i="33" s="1"/>
  <c r="A2519" i="33" l="1"/>
  <c r="K2518" i="33"/>
  <c r="N2518" i="33" s="1"/>
  <c r="K2519" i="33" l="1"/>
  <c r="N2519" i="33" s="1"/>
  <c r="A2520" i="33"/>
  <c r="K2520" i="33" l="1"/>
  <c r="N2520" i="33" s="1"/>
  <c r="A2521" i="33"/>
  <c r="K2521" i="33" l="1"/>
  <c r="N2521" i="33" s="1"/>
  <c r="A2522" i="33"/>
  <c r="K2522" i="33" l="1"/>
  <c r="N2522" i="33" s="1"/>
  <c r="A2523" i="33"/>
  <c r="A2524" i="33" l="1"/>
  <c r="K2523" i="33"/>
  <c r="N2523" i="33" s="1"/>
  <c r="A2525" i="33" l="1"/>
  <c r="K2524" i="33"/>
  <c r="N2524" i="33" s="1"/>
  <c r="A2526" i="33" l="1"/>
  <c r="K2525" i="33"/>
  <c r="N2525" i="33" s="1"/>
  <c r="K2526" i="33" l="1"/>
  <c r="N2526" i="33" s="1"/>
  <c r="A2527" i="33"/>
  <c r="K2527" i="33" l="1"/>
  <c r="N2527" i="33" s="1"/>
  <c r="A2528" i="33"/>
  <c r="K2528" i="33" l="1"/>
  <c r="N2528" i="33" s="1"/>
  <c r="A2529" i="33"/>
  <c r="K2529" i="33" l="1"/>
  <c r="N2529" i="33" s="1"/>
  <c r="A2530" i="33"/>
  <c r="K2530" i="33" l="1"/>
  <c r="N2530" i="33" s="1"/>
  <c r="A2531" i="33"/>
  <c r="A2532" i="33" l="1"/>
  <c r="K2531" i="33"/>
  <c r="N2531" i="33" s="1"/>
  <c r="A2533" i="33" l="1"/>
  <c r="K2532" i="33"/>
  <c r="N2532" i="33" s="1"/>
  <c r="A2534" i="33" l="1"/>
  <c r="K2533" i="33"/>
  <c r="N2533" i="33" s="1"/>
  <c r="K2534" i="33" l="1"/>
  <c r="N2534" i="33" s="1"/>
  <c r="A2535" i="33"/>
  <c r="K2535" i="33" l="1"/>
  <c r="N2535" i="33" s="1"/>
  <c r="A2536" i="33"/>
  <c r="K2536" i="33" l="1"/>
  <c r="N2536" i="33" s="1"/>
  <c r="A2537" i="33"/>
  <c r="K2537" i="33" l="1"/>
  <c r="N2537" i="33" s="1"/>
  <c r="A2538" i="33"/>
  <c r="K2538" i="33" l="1"/>
  <c r="N2538" i="33" s="1"/>
  <c r="A2539" i="33"/>
  <c r="A2540" i="33" l="1"/>
  <c r="K2539" i="33"/>
  <c r="N2539" i="33" s="1"/>
  <c r="A2541" i="33" l="1"/>
  <c r="K2540" i="33"/>
  <c r="N2540" i="33" s="1"/>
  <c r="A2542" i="33" l="1"/>
  <c r="K2541" i="33"/>
  <c r="N2541" i="33" s="1"/>
  <c r="K2542" i="33" l="1"/>
  <c r="N2542" i="33" s="1"/>
  <c r="A2543" i="33"/>
  <c r="K2543" i="33" l="1"/>
  <c r="N2543" i="33" s="1"/>
  <c r="A2544" i="33"/>
  <c r="K2544" i="33" l="1"/>
  <c r="N2544" i="33" s="1"/>
  <c r="A2545" i="33"/>
  <c r="K2545" i="33" l="1"/>
  <c r="N2545" i="33" s="1"/>
  <c r="A2546" i="33"/>
  <c r="K2546" i="33" l="1"/>
  <c r="N2546" i="33" s="1"/>
  <c r="A2547" i="33"/>
  <c r="A2548" i="33" l="1"/>
  <c r="K2547" i="33"/>
  <c r="N2547" i="33" s="1"/>
  <c r="A2549" i="33" l="1"/>
  <c r="K2548" i="33"/>
  <c r="N2548" i="33" s="1"/>
  <c r="A2550" i="33" l="1"/>
  <c r="K2549" i="33"/>
  <c r="N2549" i="33" s="1"/>
  <c r="K2550" i="33" l="1"/>
  <c r="N2550" i="33" s="1"/>
  <c r="A2551" i="33"/>
  <c r="K2551" i="33" l="1"/>
  <c r="N2551" i="33" s="1"/>
  <c r="A2552" i="33"/>
  <c r="K2552" i="33" l="1"/>
  <c r="N2552" i="33" s="1"/>
  <c r="A2553" i="33"/>
  <c r="K2553" i="33" l="1"/>
  <c r="N2553" i="33" s="1"/>
  <c r="A2554" i="33"/>
  <c r="K2554" i="33" l="1"/>
  <c r="N2554" i="33" s="1"/>
  <c r="A2555" i="33"/>
  <c r="A2556" i="33" l="1"/>
  <c r="K2555" i="33"/>
  <c r="N2555" i="33" s="1"/>
  <c r="A2557" i="33" l="1"/>
  <c r="K2556" i="33"/>
  <c r="N2556" i="33" s="1"/>
  <c r="A2558" i="33" l="1"/>
  <c r="K2557" i="33"/>
  <c r="N2557" i="33" s="1"/>
  <c r="K2558" i="33" l="1"/>
  <c r="N2558" i="33" s="1"/>
  <c r="A2559" i="33"/>
  <c r="K2559" i="33" l="1"/>
  <c r="N2559" i="33" s="1"/>
  <c r="A2560" i="33"/>
  <c r="K2560" i="33" l="1"/>
  <c r="N2560" i="33" s="1"/>
  <c r="A2561" i="33"/>
  <c r="K2561" i="33" l="1"/>
  <c r="N2561" i="33" s="1"/>
  <c r="A2562" i="33"/>
  <c r="A2563" i="33" l="1"/>
  <c r="K2562" i="33"/>
  <c r="N2562" i="33" s="1"/>
  <c r="A2564" i="33" l="1"/>
  <c r="K2563" i="33"/>
  <c r="N2563" i="33" s="1"/>
  <c r="A2565" i="33" l="1"/>
  <c r="K2564" i="33"/>
  <c r="N2564" i="33" s="1"/>
  <c r="K2565" i="33" l="1"/>
  <c r="N2565" i="33" s="1"/>
  <c r="A2566" i="33"/>
  <c r="K2566" i="33" l="1"/>
  <c r="N2566" i="33" s="1"/>
  <c r="A2567" i="33"/>
  <c r="K2567" i="33" l="1"/>
  <c r="N2567" i="33" s="1"/>
  <c r="A2568" i="33"/>
  <c r="K2568" i="33" l="1"/>
  <c r="N2568" i="33" s="1"/>
  <c r="A2569" i="33"/>
  <c r="K2569" i="33" l="1"/>
  <c r="N2569" i="33" s="1"/>
  <c r="A2570" i="33"/>
  <c r="A2571" i="33" l="1"/>
  <c r="K2570" i="33"/>
  <c r="N2570" i="33" s="1"/>
  <c r="A2572" i="33" l="1"/>
  <c r="K2571" i="33"/>
  <c r="N2571" i="33" s="1"/>
  <c r="A2573" i="33" l="1"/>
  <c r="K2572" i="33"/>
  <c r="N2572" i="33" s="1"/>
  <c r="K2573" i="33" l="1"/>
  <c r="N2573" i="33" s="1"/>
  <c r="A2574" i="33"/>
  <c r="K2574" i="33" l="1"/>
  <c r="N2574" i="33" s="1"/>
  <c r="A2575" i="33"/>
  <c r="K2575" i="33" l="1"/>
  <c r="N2575" i="33" s="1"/>
  <c r="A2576" i="33"/>
  <c r="K2576" i="33" l="1"/>
  <c r="N2576" i="33" s="1"/>
  <c r="A2577" i="33"/>
  <c r="K2577" i="33" l="1"/>
  <c r="N2577" i="33" s="1"/>
  <c r="A2578" i="33"/>
  <c r="A2579" i="33" l="1"/>
  <c r="K2578" i="33"/>
  <c r="N2578" i="33" s="1"/>
  <c r="A2580" i="33" l="1"/>
  <c r="K2579" i="33"/>
  <c r="N2579" i="33" s="1"/>
  <c r="A2581" i="33" l="1"/>
  <c r="K2580" i="33"/>
  <c r="N2580" i="33" s="1"/>
  <c r="K2581" i="33" l="1"/>
  <c r="N2581" i="33" s="1"/>
  <c r="A2582" i="33"/>
  <c r="K2582" i="33" l="1"/>
  <c r="N2582" i="33" s="1"/>
  <c r="A2583" i="33"/>
  <c r="K2583" i="33" l="1"/>
  <c r="N2583" i="33" s="1"/>
  <c r="A2584" i="33"/>
  <c r="K2584" i="33" l="1"/>
  <c r="N2584" i="33" s="1"/>
  <c r="A2585" i="33"/>
  <c r="K2585" i="33" l="1"/>
  <c r="N2585" i="33" s="1"/>
  <c r="A2586" i="33"/>
  <c r="A2587" i="33" l="1"/>
  <c r="K2586" i="33"/>
  <c r="N2586" i="33" s="1"/>
  <c r="A2588" i="33" l="1"/>
  <c r="K2587" i="33"/>
  <c r="N2587" i="33" s="1"/>
  <c r="A2589" i="33" l="1"/>
  <c r="K2588" i="33"/>
  <c r="N2588" i="33" s="1"/>
  <c r="K2589" i="33" l="1"/>
  <c r="N2589" i="33" s="1"/>
  <c r="A2590" i="33"/>
  <c r="K2590" i="33" l="1"/>
  <c r="N2590" i="33" s="1"/>
  <c r="A2591" i="33"/>
  <c r="K2591" i="33" l="1"/>
  <c r="N2591" i="33" s="1"/>
  <c r="A2592" i="33"/>
  <c r="K2592" i="33" l="1"/>
  <c r="N2592" i="33" s="1"/>
  <c r="A2593" i="33"/>
  <c r="K2593" i="33" l="1"/>
  <c r="N2593" i="33" s="1"/>
  <c r="A2594" i="33"/>
  <c r="A2595" i="33" l="1"/>
  <c r="K2594" i="33"/>
  <c r="N2594" i="33" s="1"/>
  <c r="A2596" i="33" l="1"/>
  <c r="K2595" i="33"/>
  <c r="N2595" i="33" s="1"/>
  <c r="A2597" i="33" l="1"/>
  <c r="K2596" i="33"/>
  <c r="N2596" i="33" s="1"/>
  <c r="K2597" i="33" l="1"/>
  <c r="N2597" i="33" s="1"/>
  <c r="A2598" i="33"/>
  <c r="K2598" i="33" l="1"/>
  <c r="N2598" i="33" s="1"/>
  <c r="A2599" i="33"/>
  <c r="K2599" i="33" l="1"/>
  <c r="N2599" i="33" s="1"/>
  <c r="A2600" i="33"/>
  <c r="K2600" i="33" l="1"/>
  <c r="N2600" i="33" s="1"/>
  <c r="A2601" i="33"/>
  <c r="K2601" i="33" l="1"/>
  <c r="N2601" i="33" s="1"/>
  <c r="A2602" i="33"/>
  <c r="A2603" i="33" l="1"/>
  <c r="K2602" i="33"/>
  <c r="N2602" i="33" s="1"/>
  <c r="A2604" i="33" l="1"/>
  <c r="K2603" i="33"/>
  <c r="N2603" i="33" s="1"/>
  <c r="A2605" i="33" l="1"/>
  <c r="K2604" i="33"/>
  <c r="N2604" i="33" s="1"/>
  <c r="K2605" i="33" l="1"/>
  <c r="N2605" i="33" s="1"/>
  <c r="A2606" i="33"/>
  <c r="K2606" i="33" l="1"/>
  <c r="N2606" i="33" s="1"/>
  <c r="A2607" i="33"/>
  <c r="K2607" i="33" l="1"/>
  <c r="N2607" i="33" s="1"/>
  <c r="A2608" i="33"/>
  <c r="K2608" i="33" l="1"/>
  <c r="N2608" i="33" s="1"/>
  <c r="A2609" i="33"/>
  <c r="K2609" i="33" l="1"/>
  <c r="N2609" i="33" s="1"/>
  <c r="A2610" i="33"/>
  <c r="A2611" i="33" l="1"/>
  <c r="K2610" i="33"/>
  <c r="N2610" i="33" s="1"/>
  <c r="A2612" i="33" l="1"/>
  <c r="K2611" i="33"/>
  <c r="N2611" i="33" s="1"/>
  <c r="A2613" i="33" l="1"/>
  <c r="K2612" i="33"/>
  <c r="N2612" i="33" s="1"/>
  <c r="K2613" i="33" l="1"/>
  <c r="N2613" i="33" s="1"/>
  <c r="A2614" i="33"/>
  <c r="K2614" i="33" l="1"/>
  <c r="N2614" i="33" s="1"/>
  <c r="A2615" i="33"/>
  <c r="K2615" i="33" l="1"/>
  <c r="N2615" i="33" s="1"/>
  <c r="A2616" i="33"/>
  <c r="K2616" i="33" l="1"/>
  <c r="N2616" i="33" s="1"/>
  <c r="A2617" i="33"/>
  <c r="K2617" i="33" l="1"/>
  <c r="N2617" i="33" s="1"/>
  <c r="A2618" i="33"/>
  <c r="A2619" i="33" l="1"/>
  <c r="K2618" i="33"/>
  <c r="N2618" i="33" s="1"/>
  <c r="A2620" i="33" l="1"/>
  <c r="K2619" i="33"/>
  <c r="N2619" i="33" s="1"/>
  <c r="A2621" i="33" l="1"/>
  <c r="K2620" i="33"/>
  <c r="N2620" i="33" s="1"/>
  <c r="K2621" i="33" l="1"/>
  <c r="N2621" i="33" s="1"/>
  <c r="A2622" i="33"/>
  <c r="K2622" i="33" l="1"/>
  <c r="N2622" i="33" s="1"/>
  <c r="A2623" i="33"/>
  <c r="K2623" i="33" l="1"/>
  <c r="N2623" i="33" s="1"/>
  <c r="A2624" i="33"/>
  <c r="K2624" i="33" l="1"/>
  <c r="N2624" i="33" s="1"/>
  <c r="A2625" i="33"/>
  <c r="K2625" i="33" l="1"/>
  <c r="N2625" i="33" s="1"/>
  <c r="A2626" i="33"/>
  <c r="A2627" i="33" l="1"/>
  <c r="K2626" i="33"/>
  <c r="N2626" i="33" s="1"/>
  <c r="A2628" i="33" l="1"/>
  <c r="K2627" i="33"/>
  <c r="N2627" i="33" s="1"/>
  <c r="A2629" i="33" l="1"/>
  <c r="K2628" i="33"/>
  <c r="N2628" i="33" s="1"/>
  <c r="K2629" i="33" l="1"/>
  <c r="N2629" i="33" s="1"/>
  <c r="A2630" i="33"/>
  <c r="K2630" i="33" l="1"/>
  <c r="N2630" i="33" s="1"/>
  <c r="A2631" i="33"/>
  <c r="K2631" i="33" l="1"/>
  <c r="N2631" i="33" s="1"/>
  <c r="A2632" i="33"/>
  <c r="K2632" i="33" l="1"/>
  <c r="N2632" i="33" s="1"/>
  <c r="A2633" i="33"/>
  <c r="K2633" i="33" l="1"/>
  <c r="N2633" i="33" s="1"/>
  <c r="A2634" i="33"/>
  <c r="A2635" i="33" l="1"/>
  <c r="K2634" i="33"/>
  <c r="N2634" i="33" s="1"/>
  <c r="A2636" i="33" l="1"/>
  <c r="K2635" i="33"/>
  <c r="N2635" i="33" s="1"/>
  <c r="A2637" i="33" l="1"/>
  <c r="K2636" i="33"/>
  <c r="N2636" i="33" s="1"/>
  <c r="K2637" i="33" l="1"/>
  <c r="N2637" i="33" s="1"/>
  <c r="A2638" i="33"/>
  <c r="K2638" i="33" l="1"/>
  <c r="N2638" i="33" s="1"/>
  <c r="A2639" i="33"/>
  <c r="K2639" i="33" l="1"/>
  <c r="N2639" i="33" s="1"/>
  <c r="A2640" i="33"/>
  <c r="K2640" i="33" l="1"/>
  <c r="N2640" i="33" s="1"/>
  <c r="A2641" i="33"/>
  <c r="K2641" i="33" l="1"/>
  <c r="N2641" i="33" s="1"/>
  <c r="A2642" i="33"/>
  <c r="A2643" i="33" l="1"/>
  <c r="K2642" i="33"/>
  <c r="N2642" i="33" s="1"/>
  <c r="A2644" i="33" l="1"/>
  <c r="K2643" i="33"/>
  <c r="N2643" i="33" s="1"/>
  <c r="A2645" i="33" l="1"/>
  <c r="K2644" i="33"/>
  <c r="N2644" i="33" s="1"/>
  <c r="K2645" i="33" l="1"/>
  <c r="N2645" i="33" s="1"/>
  <c r="A2646" i="33"/>
  <c r="K2646" i="33" l="1"/>
  <c r="N2646" i="33" s="1"/>
  <c r="A2647" i="33"/>
  <c r="K2647" i="33" l="1"/>
  <c r="N2647" i="33" s="1"/>
  <c r="A2648" i="33"/>
  <c r="K2648" i="33" l="1"/>
  <c r="N2648" i="33" s="1"/>
  <c r="A2649" i="33"/>
  <c r="K2649" i="33" l="1"/>
  <c r="N2649" i="33" s="1"/>
  <c r="A2650" i="33"/>
  <c r="A2651" i="33" l="1"/>
  <c r="K2650" i="33"/>
  <c r="N2650" i="33" s="1"/>
  <c r="A2652" i="33" l="1"/>
  <c r="K2651" i="33"/>
  <c r="N2651" i="33" s="1"/>
  <c r="A2653" i="33" l="1"/>
  <c r="K2652" i="33"/>
  <c r="N2652" i="33" s="1"/>
  <c r="K2653" i="33" l="1"/>
  <c r="N2653" i="33" s="1"/>
  <c r="A2654" i="33"/>
  <c r="K2654" i="33" l="1"/>
  <c r="N2654" i="33" s="1"/>
  <c r="A2655" i="33"/>
  <c r="K2655" i="33" l="1"/>
  <c r="N2655" i="33" s="1"/>
  <c r="A2656" i="33"/>
  <c r="K2656" i="33" l="1"/>
  <c r="N2656" i="33" s="1"/>
  <c r="A2657" i="33"/>
  <c r="K2657" i="33" l="1"/>
  <c r="N2657" i="33" s="1"/>
  <c r="A2658" i="33"/>
  <c r="A2659" i="33" l="1"/>
  <c r="K2658" i="33"/>
  <c r="N2658" i="33" s="1"/>
  <c r="A2660" i="33" l="1"/>
  <c r="K2659" i="33"/>
  <c r="N2659" i="33" s="1"/>
  <c r="A2661" i="33" l="1"/>
  <c r="K2660" i="33"/>
  <c r="N2660" i="33" s="1"/>
  <c r="K2661" i="33" l="1"/>
  <c r="N2661" i="33" s="1"/>
  <c r="A2662" i="33"/>
  <c r="K2662" i="33" l="1"/>
  <c r="N2662" i="33" s="1"/>
  <c r="A2663" i="33"/>
  <c r="K2663" i="33" l="1"/>
  <c r="N2663" i="33" s="1"/>
  <c r="A2664" i="33"/>
  <c r="K2664" i="33" l="1"/>
  <c r="N2664" i="33" s="1"/>
  <c r="A2665" i="33"/>
  <c r="K2665" i="33" l="1"/>
  <c r="N2665" i="33" s="1"/>
  <c r="A2666" i="33"/>
  <c r="A2667" i="33" l="1"/>
  <c r="K2666" i="33"/>
  <c r="N2666" i="33" s="1"/>
  <c r="A2668" i="33" l="1"/>
  <c r="K2667" i="33"/>
  <c r="N2667" i="33" s="1"/>
  <c r="A2669" i="33" l="1"/>
  <c r="K2668" i="33"/>
  <c r="N2668" i="33" s="1"/>
  <c r="K2669" i="33" l="1"/>
  <c r="N2669" i="33" s="1"/>
  <c r="A2670" i="33"/>
  <c r="K2670" i="33" l="1"/>
  <c r="N2670" i="33" s="1"/>
  <c r="A2671" i="33"/>
  <c r="K2671" i="33" l="1"/>
  <c r="N2671" i="33" s="1"/>
  <c r="A2672" i="33"/>
  <c r="K2672" i="33" l="1"/>
  <c r="N2672" i="33" s="1"/>
  <c r="A2673" i="33"/>
  <c r="K2673" i="33" l="1"/>
  <c r="N2673" i="33" s="1"/>
  <c r="A2674" i="33"/>
  <c r="A2675" i="33" l="1"/>
  <c r="K2674" i="33"/>
  <c r="N2674" i="33" s="1"/>
  <c r="A2676" i="33" l="1"/>
  <c r="K2675" i="33"/>
  <c r="N2675" i="33" s="1"/>
  <c r="A2677" i="33" l="1"/>
  <c r="K2676" i="33"/>
  <c r="N2676" i="33" s="1"/>
  <c r="K2677" i="33" l="1"/>
  <c r="N2677" i="33" s="1"/>
  <c r="A2678" i="33"/>
  <c r="K2678" i="33" l="1"/>
  <c r="N2678" i="33" s="1"/>
  <c r="A2679" i="33"/>
  <c r="K2679" i="33" l="1"/>
  <c r="N2679" i="33" s="1"/>
  <c r="A2680" i="33"/>
  <c r="K2680" i="33" l="1"/>
  <c r="N2680" i="33" s="1"/>
  <c r="A2681" i="33"/>
  <c r="K2681" i="33" l="1"/>
  <c r="N2681" i="33" s="1"/>
  <c r="A2682" i="33"/>
  <c r="A2683" i="33" l="1"/>
  <c r="K2682" i="33"/>
  <c r="N2682" i="33" s="1"/>
  <c r="A2684" i="33" l="1"/>
  <c r="K2683" i="33"/>
  <c r="N2683" i="33" s="1"/>
  <c r="A2685" i="33" l="1"/>
  <c r="K2684" i="33"/>
  <c r="N2684" i="33" s="1"/>
  <c r="K2685" i="33" l="1"/>
  <c r="N2685" i="33" s="1"/>
  <c r="A2686" i="33"/>
  <c r="K2686" i="33" l="1"/>
  <c r="N2686" i="33" s="1"/>
  <c r="A2687" i="33"/>
  <c r="K2687" i="33" l="1"/>
  <c r="N2687" i="33" s="1"/>
  <c r="A2688" i="33"/>
  <c r="K2688" i="33" l="1"/>
  <c r="N2688" i="33" s="1"/>
  <c r="A2689" i="33"/>
  <c r="K2689" i="33" l="1"/>
  <c r="N2689" i="33" s="1"/>
  <c r="A2690" i="33"/>
  <c r="A2691" i="33" l="1"/>
  <c r="K2690" i="33"/>
  <c r="N2690" i="33" s="1"/>
  <c r="A2692" i="33" l="1"/>
  <c r="K2691" i="33"/>
  <c r="N2691" i="33" s="1"/>
  <c r="A2693" i="33" l="1"/>
  <c r="K2692" i="33"/>
  <c r="N2692" i="33" s="1"/>
  <c r="K2693" i="33" l="1"/>
  <c r="N2693" i="33" s="1"/>
  <c r="A2694" i="33"/>
  <c r="K2694" i="33" l="1"/>
  <c r="N2694" i="33" s="1"/>
  <c r="A2695" i="33"/>
  <c r="K2695" i="33" l="1"/>
  <c r="N2695" i="33" s="1"/>
  <c r="A2696" i="33"/>
  <c r="K2696" i="33" l="1"/>
  <c r="N2696" i="33" s="1"/>
  <c r="A2697" i="33"/>
  <c r="K2697" i="33" l="1"/>
  <c r="N2697" i="33" s="1"/>
  <c r="A2698" i="33"/>
  <c r="A2699" i="33" l="1"/>
  <c r="K2698" i="33"/>
  <c r="N2698" i="33" s="1"/>
  <c r="A2700" i="33" l="1"/>
  <c r="K2699" i="33"/>
  <c r="N2699" i="33" s="1"/>
  <c r="A2701" i="33" l="1"/>
  <c r="K2700" i="33"/>
  <c r="N2700" i="33" s="1"/>
  <c r="K2701" i="33" l="1"/>
  <c r="N2701" i="33" s="1"/>
  <c r="A2702" i="33"/>
  <c r="K2702" i="33" l="1"/>
  <c r="N2702" i="33" s="1"/>
  <c r="A2703" i="33"/>
  <c r="K2703" i="33" l="1"/>
  <c r="N2703" i="33" s="1"/>
  <c r="A2704" i="33"/>
  <c r="K2704" i="33" l="1"/>
  <c r="N2704" i="33" s="1"/>
  <c r="A2705" i="33"/>
  <c r="K2705" i="33" l="1"/>
  <c r="N2705" i="33" s="1"/>
  <c r="A2706" i="33"/>
  <c r="A2707" i="33" l="1"/>
  <c r="K2706" i="33"/>
  <c r="N2706" i="33" s="1"/>
  <c r="A2708" i="33" l="1"/>
  <c r="K2707" i="33"/>
  <c r="N2707" i="33" s="1"/>
  <c r="A2709" i="33" l="1"/>
  <c r="K2708" i="33"/>
  <c r="N2708" i="33" s="1"/>
  <c r="K2709" i="33" l="1"/>
  <c r="N2709" i="33" s="1"/>
  <c r="A2710" i="33"/>
  <c r="K2710" i="33" l="1"/>
  <c r="N2710" i="33" s="1"/>
  <c r="A2711" i="33"/>
  <c r="K2711" i="33" l="1"/>
  <c r="N2711" i="33" s="1"/>
  <c r="A2712" i="33"/>
  <c r="A2713" i="33" l="1"/>
  <c r="K2712" i="33"/>
  <c r="N2712" i="33" s="1"/>
  <c r="A2714" i="33" l="1"/>
  <c r="K2713" i="33"/>
  <c r="N2713" i="33" s="1"/>
  <c r="K2714" i="33" l="1"/>
  <c r="N2714" i="33" s="1"/>
  <c r="A2715" i="33"/>
  <c r="K2715" i="33" l="1"/>
  <c r="N2715" i="33" s="1"/>
  <c r="A2716" i="33"/>
  <c r="K2716" i="33" l="1"/>
  <c r="N2716" i="33" s="1"/>
  <c r="A2717" i="33"/>
  <c r="K2717" i="33" l="1"/>
  <c r="N2717" i="33" s="1"/>
  <c r="A2718" i="33"/>
  <c r="A2719" i="33" l="1"/>
  <c r="K2718" i="33"/>
  <c r="N2718" i="33" s="1"/>
  <c r="A2720" i="33" l="1"/>
  <c r="K2719" i="33"/>
  <c r="N2719" i="33" s="1"/>
  <c r="K2720" i="33" l="1"/>
  <c r="N2720" i="33" s="1"/>
  <c r="A2721" i="33"/>
  <c r="K2721" i="33" l="1"/>
  <c r="N2721" i="33" s="1"/>
  <c r="A2722" i="33"/>
  <c r="K2722" i="33" l="1"/>
  <c r="N2722" i="33" s="1"/>
  <c r="A2723" i="33"/>
  <c r="A2724" i="33" l="1"/>
  <c r="K2723" i="33"/>
  <c r="N2723" i="33" s="1"/>
  <c r="A2725" i="33" l="1"/>
  <c r="K2724" i="33"/>
  <c r="N2724" i="33" s="1"/>
  <c r="A2726" i="33" l="1"/>
  <c r="K2725" i="33"/>
  <c r="N2725" i="33" s="1"/>
  <c r="K2726" i="33" l="1"/>
  <c r="N2726" i="33" s="1"/>
  <c r="A2727" i="33"/>
  <c r="A2728" i="33" l="1"/>
  <c r="K2727" i="33"/>
  <c r="N2727" i="33" s="1"/>
  <c r="K2728" i="33" l="1"/>
  <c r="N2728" i="33" s="1"/>
  <c r="A2729" i="33"/>
  <c r="K2729" i="33" l="1"/>
  <c r="N2729" i="33" s="1"/>
  <c r="A2730" i="33"/>
  <c r="K2730" i="33" l="1"/>
  <c r="N2730" i="33" s="1"/>
  <c r="A2731" i="33"/>
  <c r="A2732" i="33" l="1"/>
  <c r="K2731" i="33"/>
  <c r="N2731" i="33" s="1"/>
  <c r="K2732" i="33" l="1"/>
  <c r="N2732" i="33" s="1"/>
  <c r="A2733" i="33"/>
  <c r="K2733" i="33" l="1"/>
  <c r="N2733" i="33" s="1"/>
  <c r="A2734" i="33"/>
  <c r="K2734" i="33" l="1"/>
  <c r="N2734" i="33" s="1"/>
  <c r="A2735" i="33"/>
  <c r="A2736" i="33" l="1"/>
  <c r="K2735" i="33"/>
  <c r="N2735" i="33" s="1"/>
  <c r="A2737" i="33" l="1"/>
  <c r="K2736" i="33"/>
  <c r="N2736" i="33" s="1"/>
  <c r="A2738" i="33" l="1"/>
  <c r="K2737" i="33"/>
  <c r="N2737" i="33" s="1"/>
  <c r="K2738" i="33" l="1"/>
  <c r="N2738" i="33" s="1"/>
  <c r="A2739" i="33"/>
  <c r="K2739" i="33" l="1"/>
  <c r="N2739" i="33" s="1"/>
  <c r="A2740" i="33"/>
  <c r="K2740" i="33" l="1"/>
  <c r="N2740" i="33" s="1"/>
  <c r="A2741" i="33"/>
  <c r="A2742" i="33" l="1"/>
  <c r="K2741" i="33"/>
  <c r="N2741" i="33" s="1"/>
  <c r="A2743" i="33" l="1"/>
  <c r="K2742" i="33"/>
  <c r="N2742" i="33" s="1"/>
  <c r="A2744" i="33" l="1"/>
  <c r="K2743" i="33"/>
  <c r="N2743" i="33" s="1"/>
  <c r="K2744" i="33" l="1"/>
  <c r="N2744" i="33" s="1"/>
  <c r="A2745" i="33"/>
  <c r="K2745" i="33" l="1"/>
  <c r="N2745" i="33" s="1"/>
  <c r="A2746" i="33"/>
  <c r="K2746" i="33" l="1"/>
  <c r="N2746" i="33" s="1"/>
  <c r="A2747" i="33"/>
  <c r="A2748" i="33" l="1"/>
  <c r="K2747" i="33"/>
  <c r="N2747" i="33" s="1"/>
  <c r="K2748" i="33" l="1"/>
  <c r="N2748" i="33" s="1"/>
  <c r="A2749" i="33"/>
  <c r="K2749" i="33" l="1"/>
  <c r="N2749" i="33" s="1"/>
  <c r="A2750" i="33"/>
  <c r="K2750" i="33" l="1"/>
  <c r="N2750" i="33" s="1"/>
  <c r="A2751" i="33"/>
  <c r="A2752" i="33" l="1"/>
  <c r="K2751" i="33"/>
  <c r="N2751" i="33" s="1"/>
  <c r="A2753" i="33" l="1"/>
  <c r="K2752" i="33"/>
  <c r="N2752" i="33" s="1"/>
  <c r="A2754" i="33" l="1"/>
  <c r="K2753" i="33"/>
  <c r="N2753" i="33" s="1"/>
  <c r="K2754" i="33" l="1"/>
  <c r="N2754" i="33" s="1"/>
  <c r="A2755" i="33"/>
  <c r="K2755" i="33" l="1"/>
  <c r="N2755" i="33" s="1"/>
  <c r="A2756" i="33"/>
  <c r="K2756" i="33" l="1"/>
  <c r="N2756" i="33" s="1"/>
  <c r="A2757" i="33"/>
  <c r="A2758" i="33" l="1"/>
  <c r="K2757" i="33"/>
  <c r="N2757" i="33" s="1"/>
  <c r="A2759" i="33" l="1"/>
  <c r="K2758" i="33"/>
  <c r="N2758" i="33" s="1"/>
  <c r="A2760" i="33" l="1"/>
  <c r="K2759" i="33"/>
  <c r="N2759" i="33" s="1"/>
  <c r="K2760" i="33" l="1"/>
  <c r="N2760" i="33" s="1"/>
  <c r="A2761" i="33"/>
  <c r="K2761" i="33" l="1"/>
  <c r="N2761" i="33" s="1"/>
  <c r="A2762" i="33"/>
  <c r="K2762" i="33" l="1"/>
  <c r="N2762" i="33" s="1"/>
  <c r="A2763" i="33"/>
  <c r="A2764" i="33" l="1"/>
  <c r="K2763" i="33"/>
  <c r="N2763" i="33" s="1"/>
  <c r="K2764" i="33" l="1"/>
  <c r="N2764" i="33" s="1"/>
  <c r="A2765" i="33"/>
  <c r="A2766" i="33" l="1"/>
  <c r="K2765" i="33"/>
  <c r="N2765" i="33" s="1"/>
  <c r="K2766" i="33" l="1"/>
  <c r="N2766" i="33" s="1"/>
  <c r="A2767" i="33"/>
  <c r="A2768" i="33" l="1"/>
  <c r="K2767" i="33"/>
  <c r="N2767" i="33" s="1"/>
  <c r="K2768" i="33" l="1"/>
  <c r="N2768" i="33" s="1"/>
  <c r="A2769" i="33"/>
  <c r="K2769" i="33" l="1"/>
  <c r="N2769" i="33" s="1"/>
  <c r="A2770" i="33"/>
  <c r="K2770" i="33" l="1"/>
  <c r="N2770" i="33" s="1"/>
  <c r="A2771" i="33"/>
  <c r="A2772" i="33" l="1"/>
  <c r="K2771" i="33"/>
  <c r="N2771" i="33" s="1"/>
  <c r="A2773" i="33" l="1"/>
  <c r="K2772" i="33"/>
  <c r="N2772" i="33" s="1"/>
  <c r="A2774" i="33" l="1"/>
  <c r="K2773" i="33"/>
  <c r="N2773" i="33" s="1"/>
  <c r="K2774" i="33" l="1"/>
  <c r="N2774" i="33" s="1"/>
  <c r="A2775" i="33"/>
  <c r="A2776" i="33" l="1"/>
  <c r="K2775" i="33"/>
  <c r="N2775" i="33" s="1"/>
  <c r="K2776" i="33" l="1"/>
  <c r="N2776" i="33" s="1"/>
  <c r="A2777" i="33"/>
  <c r="A2778" i="33" l="1"/>
  <c r="K2777" i="33"/>
  <c r="N2777" i="33" s="1"/>
  <c r="K2778" i="33" l="1"/>
  <c r="N2778" i="33" s="1"/>
  <c r="A2779" i="33"/>
  <c r="A2780" i="33" l="1"/>
  <c r="K2779" i="33"/>
  <c r="N2779" i="33" s="1"/>
  <c r="A2781" i="33" l="1"/>
  <c r="K2780" i="33"/>
  <c r="N2780" i="33" s="1"/>
  <c r="A2782" i="33" l="1"/>
  <c r="K2781" i="33"/>
  <c r="N2781" i="33" s="1"/>
  <c r="K2782" i="33" l="1"/>
  <c r="N2782" i="33" s="1"/>
  <c r="A2783" i="33"/>
  <c r="A2784" i="33" l="1"/>
  <c r="K2783" i="33"/>
  <c r="N2783" i="33" s="1"/>
  <c r="K2784" i="33" l="1"/>
  <c r="N2784" i="33" s="1"/>
  <c r="A2785" i="33"/>
  <c r="A2786" i="33" l="1"/>
  <c r="K2785" i="33"/>
  <c r="N2785" i="33" s="1"/>
  <c r="K2786" i="33" l="1"/>
  <c r="N2786" i="33" s="1"/>
  <c r="A2787" i="33"/>
  <c r="K2787" i="33" l="1"/>
  <c r="N2787" i="33" s="1"/>
  <c r="A2788" i="33"/>
  <c r="A2789" i="33" l="1"/>
  <c r="K2788" i="33"/>
  <c r="N2788" i="33" s="1"/>
  <c r="A2790" i="33" l="1"/>
  <c r="K2789" i="33"/>
  <c r="N2789" i="33" s="1"/>
  <c r="K2790" i="33" l="1"/>
  <c r="N2790" i="33" s="1"/>
  <c r="A2791" i="33"/>
  <c r="A2792" i="33" l="1"/>
  <c r="K2791" i="33"/>
  <c r="N2791" i="33" s="1"/>
  <c r="K2792" i="33" l="1"/>
  <c r="N2792" i="33" s="1"/>
  <c r="A2793" i="33"/>
  <c r="A2794" i="33" l="1"/>
  <c r="K2793" i="33"/>
  <c r="N2793" i="33" s="1"/>
  <c r="K2794" i="33" l="1"/>
  <c r="N2794" i="33" s="1"/>
  <c r="A2795" i="33"/>
  <c r="K2795" i="33" l="1"/>
  <c r="N2795" i="33" s="1"/>
  <c r="A2796" i="33"/>
  <c r="A2797" i="33" l="1"/>
  <c r="K2796" i="33"/>
  <c r="N2796" i="33" s="1"/>
  <c r="A2798" i="33" l="1"/>
  <c r="K2797" i="33"/>
  <c r="N2797" i="33" s="1"/>
  <c r="A2799" i="33" l="1"/>
  <c r="K2798" i="33"/>
  <c r="N2798" i="33" s="1"/>
  <c r="K2799" i="33" l="1"/>
  <c r="N2799" i="33" s="1"/>
  <c r="A2800" i="33"/>
  <c r="K2800" i="33" l="1"/>
  <c r="N2800" i="33" s="1"/>
  <c r="A2801" i="33"/>
  <c r="K2801" i="33" l="1"/>
  <c r="N2801" i="33" s="1"/>
  <c r="A2802" i="33"/>
  <c r="K2802" i="33" l="1"/>
  <c r="N2802" i="33" s="1"/>
  <c r="A2803" i="33"/>
  <c r="A2804" i="33" l="1"/>
  <c r="K2803" i="33"/>
  <c r="N2803" i="33" s="1"/>
  <c r="A2805" i="33" l="1"/>
  <c r="K2804" i="33"/>
  <c r="N2804" i="33" s="1"/>
  <c r="A2806" i="33" l="1"/>
  <c r="K2805" i="33"/>
  <c r="N2805" i="33" s="1"/>
  <c r="A2807" i="33" l="1"/>
  <c r="K2806" i="33"/>
  <c r="N2806" i="33" s="1"/>
  <c r="K2807" i="33" l="1"/>
  <c r="N2807" i="33" s="1"/>
  <c r="A2808" i="33"/>
  <c r="K2808" i="33" l="1"/>
  <c r="N2808" i="33" s="1"/>
  <c r="A2809" i="33"/>
  <c r="K2809" i="33" l="1"/>
  <c r="N2809" i="33" s="1"/>
  <c r="A2810" i="33"/>
  <c r="K2810" i="33" l="1"/>
  <c r="N2810" i="33" s="1"/>
  <c r="A2811" i="33"/>
  <c r="K2811" i="33" l="1"/>
  <c r="N2811" i="33" s="1"/>
  <c r="A2812" i="33"/>
  <c r="A2813" i="33" l="1"/>
  <c r="K2812" i="33"/>
  <c r="N2812" i="33" s="1"/>
  <c r="A2814" i="33" l="1"/>
  <c r="K2813" i="33"/>
  <c r="N2813" i="33" s="1"/>
  <c r="A2815" i="33" l="1"/>
  <c r="K2814" i="33"/>
  <c r="N2814" i="33" s="1"/>
  <c r="K2815" i="33" l="1"/>
  <c r="N2815" i="33" s="1"/>
  <c r="A2816" i="33"/>
  <c r="K2816" i="33" l="1"/>
  <c r="N2816" i="33" s="1"/>
  <c r="A2817" i="33"/>
  <c r="K2817" i="33" l="1"/>
  <c r="N2817" i="33" s="1"/>
  <c r="A2818" i="33"/>
  <c r="K2818" i="33" l="1"/>
  <c r="N2818" i="33" s="1"/>
  <c r="A2819" i="33"/>
  <c r="A2820" i="33" l="1"/>
  <c r="K2819" i="33"/>
  <c r="N2819" i="33" s="1"/>
  <c r="A2821" i="33" l="1"/>
  <c r="K2820" i="33"/>
  <c r="N2820" i="33" s="1"/>
  <c r="A2822" i="33" l="1"/>
  <c r="K2821" i="33"/>
  <c r="N2821" i="33" s="1"/>
  <c r="A2823" i="33" l="1"/>
  <c r="K2822" i="33"/>
  <c r="N2822" i="33" s="1"/>
  <c r="K2823" i="33" l="1"/>
  <c r="N2823" i="33" s="1"/>
  <c r="A2824" i="33"/>
  <c r="K2824" i="33" l="1"/>
  <c r="N2824" i="33" s="1"/>
  <c r="A2825" i="33"/>
  <c r="K2825" i="33" l="1"/>
  <c r="N2825" i="33" s="1"/>
  <c r="A2826" i="33"/>
  <c r="A2827" i="33" l="1"/>
  <c r="K2826" i="33"/>
  <c r="N2826" i="33" s="1"/>
  <c r="A2828" i="33" l="1"/>
  <c r="K2827" i="33"/>
  <c r="N2827" i="33" s="1"/>
  <c r="A2829" i="33" l="1"/>
  <c r="K2828" i="33"/>
  <c r="N2828" i="33" s="1"/>
  <c r="K2829" i="33" l="1"/>
  <c r="N2829" i="33" s="1"/>
  <c r="A2830" i="33"/>
  <c r="K2830" i="33" l="1"/>
  <c r="N2830" i="33" s="1"/>
  <c r="A2831" i="33"/>
  <c r="K2831" i="33" l="1"/>
  <c r="N2831" i="33" s="1"/>
  <c r="A2832" i="33"/>
  <c r="K2832" i="33" l="1"/>
  <c r="N2832" i="33" s="1"/>
  <c r="A2833" i="33"/>
  <c r="K2833" i="33" l="1"/>
  <c r="N2833" i="33" s="1"/>
  <c r="A2834" i="33"/>
  <c r="A2835" i="33" l="1"/>
  <c r="K2834" i="33"/>
  <c r="N2834" i="33" s="1"/>
  <c r="A2836" i="33" l="1"/>
  <c r="K2835" i="33"/>
  <c r="N2835" i="33" s="1"/>
  <c r="A2837" i="33" l="1"/>
  <c r="K2836" i="33"/>
  <c r="N2836" i="33" s="1"/>
  <c r="K2837" i="33" l="1"/>
  <c r="N2837" i="33" s="1"/>
  <c r="A2838" i="33"/>
  <c r="K2838" i="33" l="1"/>
  <c r="N2838" i="33" s="1"/>
  <c r="A2839" i="33"/>
  <c r="K2839" i="33" l="1"/>
  <c r="N2839" i="33" s="1"/>
  <c r="A2840" i="33"/>
  <c r="K2840" i="33" l="1"/>
  <c r="N2840" i="33" s="1"/>
  <c r="A2841" i="33"/>
  <c r="K2841" i="33" l="1"/>
  <c r="N2841" i="33" s="1"/>
  <c r="A2842" i="33"/>
  <c r="A2843" i="33" l="1"/>
  <c r="K2842" i="33"/>
  <c r="N2842" i="33" s="1"/>
  <c r="A2844" i="33" l="1"/>
  <c r="K2843" i="33"/>
  <c r="N2843" i="33" s="1"/>
  <c r="A2845" i="33" l="1"/>
  <c r="K2844" i="33"/>
  <c r="N2844" i="33" s="1"/>
  <c r="K2845" i="33" l="1"/>
  <c r="N2845" i="33" s="1"/>
  <c r="A2846" i="33"/>
  <c r="K2846" i="33" l="1"/>
  <c r="N2846" i="33" s="1"/>
  <c r="A2847" i="33"/>
  <c r="K2847" i="33" l="1"/>
  <c r="N2847" i="33" s="1"/>
  <c r="A2848" i="33"/>
  <c r="K2848" i="33" l="1"/>
  <c r="N2848" i="33" s="1"/>
  <c r="A2849" i="33"/>
  <c r="K2849" i="33" l="1"/>
  <c r="N2849" i="33" s="1"/>
  <c r="A2850" i="33"/>
  <c r="A2851" i="33" l="1"/>
  <c r="K2850" i="33"/>
  <c r="N2850" i="33" s="1"/>
  <c r="A2852" i="33" l="1"/>
  <c r="K2851" i="33"/>
  <c r="N2851" i="33" s="1"/>
  <c r="A2853" i="33" l="1"/>
  <c r="K2852" i="33"/>
  <c r="N2852" i="33" s="1"/>
  <c r="K2853" i="33" l="1"/>
  <c r="N2853" i="33" s="1"/>
  <c r="A2854" i="33"/>
  <c r="K2854" i="33" l="1"/>
  <c r="N2854" i="33" s="1"/>
  <c r="A2855" i="33"/>
  <c r="K2855" i="33" l="1"/>
  <c r="N2855" i="33" s="1"/>
  <c r="A2856" i="33"/>
  <c r="K2856" i="33" l="1"/>
  <c r="N2856" i="33" s="1"/>
  <c r="A2857" i="33"/>
  <c r="K2857" i="33" l="1"/>
  <c r="N2857" i="33" s="1"/>
  <c r="A2858" i="33"/>
  <c r="A2859" i="33" l="1"/>
  <c r="K2858" i="33"/>
  <c r="N2858" i="33" s="1"/>
  <c r="A2860" i="33" l="1"/>
  <c r="K2859" i="33"/>
  <c r="N2859" i="33" s="1"/>
  <c r="A2861" i="33" l="1"/>
  <c r="K2860" i="33"/>
  <c r="N2860" i="33" s="1"/>
  <c r="K2861" i="33" l="1"/>
  <c r="N2861" i="33" s="1"/>
  <c r="A2862" i="33"/>
  <c r="K2862" i="33" l="1"/>
  <c r="N2862" i="33" s="1"/>
  <c r="A2863" i="33"/>
  <c r="K2863" i="33" l="1"/>
  <c r="N2863" i="33" s="1"/>
  <c r="A2864" i="33"/>
  <c r="K2864" i="33" l="1"/>
  <c r="N2864" i="33" s="1"/>
  <c r="A2865" i="33"/>
  <c r="K2865" i="33" l="1"/>
  <c r="N2865" i="33" s="1"/>
  <c r="A2866" i="33"/>
  <c r="A2867" i="33" l="1"/>
  <c r="K2866" i="33"/>
  <c r="N2866" i="33" s="1"/>
  <c r="A2868" i="33" l="1"/>
  <c r="K2867" i="33"/>
  <c r="N2867" i="33" s="1"/>
  <c r="A2869" i="33" l="1"/>
  <c r="K2868" i="33"/>
  <c r="N2868" i="33" s="1"/>
  <c r="K2869" i="33" l="1"/>
  <c r="N2869" i="33" s="1"/>
  <c r="A2870" i="33"/>
  <c r="K2870" i="33" l="1"/>
  <c r="N2870" i="33" s="1"/>
  <c r="A2871" i="33"/>
  <c r="K2871" i="33" l="1"/>
  <c r="N2871" i="33" s="1"/>
  <c r="A2872" i="33"/>
  <c r="K2872" i="33" l="1"/>
  <c r="N2872" i="33" s="1"/>
  <c r="A2873" i="33"/>
  <c r="K2873" i="33" l="1"/>
  <c r="N2873" i="33" s="1"/>
  <c r="A2874" i="33"/>
  <c r="A2875" i="33" l="1"/>
  <c r="K2874" i="33"/>
  <c r="N2874" i="33" s="1"/>
  <c r="A2876" i="33" l="1"/>
  <c r="K2875" i="33"/>
  <c r="N2875" i="33" s="1"/>
  <c r="A2877" i="33" l="1"/>
  <c r="K2876" i="33"/>
  <c r="N2876" i="33" s="1"/>
  <c r="K2877" i="33" l="1"/>
  <c r="N2877" i="33" s="1"/>
  <c r="A2878" i="33"/>
  <c r="K2878" i="33" l="1"/>
  <c r="N2878" i="33" s="1"/>
  <c r="A2879" i="33"/>
  <c r="K2879" i="33" l="1"/>
  <c r="N2879" i="33" s="1"/>
  <c r="A2880" i="33"/>
  <c r="K2880" i="33" l="1"/>
  <c r="N2880" i="33" s="1"/>
  <c r="A2881" i="33"/>
  <c r="K2881" i="33" l="1"/>
  <c r="N2881" i="33" s="1"/>
  <c r="A2882" i="33"/>
  <c r="A2883" i="33" l="1"/>
  <c r="K2882" i="33"/>
  <c r="N2882" i="33" s="1"/>
  <c r="A2884" i="33" l="1"/>
  <c r="K2883" i="33"/>
  <c r="N2883" i="33" s="1"/>
  <c r="A2885" i="33" l="1"/>
  <c r="K2884" i="33"/>
  <c r="N2884" i="33" s="1"/>
  <c r="K2885" i="33" l="1"/>
  <c r="N2885" i="33" s="1"/>
  <c r="A2886" i="33"/>
  <c r="K2886" i="33" l="1"/>
  <c r="N2886" i="33" s="1"/>
  <c r="A2887" i="33"/>
  <c r="K2887" i="33" l="1"/>
  <c r="N2887" i="33" s="1"/>
  <c r="A2888" i="33"/>
  <c r="K2888" i="33" l="1"/>
  <c r="N2888" i="33" s="1"/>
  <c r="A2889" i="33"/>
  <c r="K2889" i="33" l="1"/>
  <c r="N2889" i="33" s="1"/>
  <c r="A2890" i="33"/>
  <c r="A2891" i="33" l="1"/>
  <c r="K2890" i="33"/>
  <c r="N2890" i="33" s="1"/>
  <c r="A2892" i="33" l="1"/>
  <c r="K2891" i="33"/>
  <c r="N2891" i="33" s="1"/>
  <c r="A2893" i="33" l="1"/>
  <c r="K2892" i="33"/>
  <c r="N2892" i="33" s="1"/>
  <c r="K2893" i="33" l="1"/>
  <c r="N2893" i="33" s="1"/>
  <c r="A2894" i="33"/>
  <c r="K2894" i="33" l="1"/>
  <c r="N2894" i="33" s="1"/>
  <c r="A2895" i="33"/>
  <c r="K2895" i="33" l="1"/>
  <c r="N2895" i="33" s="1"/>
  <c r="A2896" i="33"/>
  <c r="K2896" i="33" l="1"/>
  <c r="N2896" i="33" s="1"/>
  <c r="A2897" i="33"/>
  <c r="K2897" i="33" l="1"/>
  <c r="N2897" i="33" s="1"/>
  <c r="A2898" i="33"/>
  <c r="A2899" i="33" l="1"/>
  <c r="K2898" i="33"/>
  <c r="N2898" i="33" s="1"/>
  <c r="A2900" i="33" l="1"/>
  <c r="K2899" i="33"/>
  <c r="N2899" i="33" s="1"/>
  <c r="A2901" i="33" l="1"/>
  <c r="K2900" i="33"/>
  <c r="N2900" i="33" s="1"/>
  <c r="K2901" i="33" l="1"/>
  <c r="N2901" i="33" s="1"/>
  <c r="A2902" i="33"/>
  <c r="K2902" i="33" l="1"/>
  <c r="N2902" i="33" s="1"/>
  <c r="A2903" i="33"/>
  <c r="K2903" i="33" l="1"/>
  <c r="N2903" i="33" s="1"/>
  <c r="A2904" i="33"/>
  <c r="K2904" i="33" l="1"/>
  <c r="N2904" i="33" s="1"/>
  <c r="A2905" i="33"/>
  <c r="K2905" i="33" l="1"/>
  <c r="N2905" i="33" s="1"/>
  <c r="A2906" i="33"/>
  <c r="A2907" i="33" l="1"/>
  <c r="K2906" i="33"/>
  <c r="N2906" i="33" s="1"/>
  <c r="A2908" i="33" l="1"/>
  <c r="K2907" i="33"/>
  <c r="N2907" i="33" s="1"/>
  <c r="A2909" i="33" l="1"/>
  <c r="K2908" i="33"/>
  <c r="N2908" i="33" s="1"/>
  <c r="K2909" i="33" l="1"/>
  <c r="N2909" i="33" s="1"/>
  <c r="A2910" i="33"/>
  <c r="K2910" i="33" l="1"/>
  <c r="N2910" i="33" s="1"/>
  <c r="A2911" i="33"/>
  <c r="K2911" i="33" l="1"/>
  <c r="N2911" i="33" s="1"/>
  <c r="A2912" i="33"/>
  <c r="K2912" i="33" l="1"/>
  <c r="N2912" i="33" s="1"/>
  <c r="A2913" i="33"/>
  <c r="K2913" i="33" l="1"/>
  <c r="N2913" i="33" s="1"/>
  <c r="A2914" i="33"/>
  <c r="A2915" i="33" l="1"/>
  <c r="K2914" i="33"/>
  <c r="N2914" i="33" s="1"/>
  <c r="A2916" i="33" l="1"/>
  <c r="K2915" i="33"/>
  <c r="N2915" i="33" s="1"/>
  <c r="A2917" i="33" l="1"/>
  <c r="K2916" i="33"/>
  <c r="N2916" i="33" s="1"/>
  <c r="K2917" i="33" l="1"/>
  <c r="N2917" i="33" s="1"/>
  <c r="A2918" i="33"/>
  <c r="K2918" i="33" l="1"/>
  <c r="N2918" i="33" s="1"/>
  <c r="A2919" i="33"/>
  <c r="K2919" i="33" l="1"/>
  <c r="N2919" i="33" s="1"/>
  <c r="A2920" i="33"/>
  <c r="K2920" i="33" l="1"/>
  <c r="N2920" i="33" s="1"/>
  <c r="A2921" i="33"/>
  <c r="K2921" i="33" l="1"/>
  <c r="N2921" i="33" s="1"/>
  <c r="A2922" i="33"/>
  <c r="A2923" i="33" l="1"/>
  <c r="K2922" i="33"/>
  <c r="N2922" i="33" s="1"/>
  <c r="A2924" i="33" l="1"/>
  <c r="K2923" i="33"/>
  <c r="N2923" i="33" s="1"/>
  <c r="A2925" i="33" l="1"/>
  <c r="K2924" i="33"/>
  <c r="N2924" i="33" s="1"/>
  <c r="K2925" i="33" l="1"/>
  <c r="N2925" i="33" s="1"/>
  <c r="A2926" i="33"/>
  <c r="K2926" i="33" l="1"/>
  <c r="N2926" i="33" s="1"/>
  <c r="A2927" i="33"/>
  <c r="K2927" i="33" l="1"/>
  <c r="N2927" i="33" s="1"/>
  <c r="A2928" i="33"/>
  <c r="K2928" i="33" l="1"/>
  <c r="N2928" i="33" s="1"/>
  <c r="A2929" i="33"/>
  <c r="K2929" i="33" l="1"/>
  <c r="N2929" i="33" s="1"/>
  <c r="A2930" i="33"/>
  <c r="A2931" i="33" l="1"/>
  <c r="K2930" i="33"/>
  <c r="N2930" i="33" s="1"/>
  <c r="A2932" i="33" l="1"/>
  <c r="K2931" i="33"/>
  <c r="N2931" i="33" s="1"/>
  <c r="A2933" i="33" l="1"/>
  <c r="K2932" i="33"/>
  <c r="N2932" i="33" s="1"/>
  <c r="K2933" i="33" l="1"/>
  <c r="N2933" i="33" s="1"/>
  <c r="A2934" i="33"/>
  <c r="K2934" i="33" l="1"/>
  <c r="N2934" i="33" s="1"/>
  <c r="A2935" i="33"/>
  <c r="K2935" i="33" l="1"/>
  <c r="N2935" i="33" s="1"/>
  <c r="A2936" i="33"/>
  <c r="K2936" i="33" l="1"/>
  <c r="N2936" i="33" s="1"/>
  <c r="A2937" i="33"/>
  <c r="K2937" i="33" l="1"/>
  <c r="N2937" i="33" s="1"/>
  <c r="A2938" i="33"/>
  <c r="A2939" i="33" l="1"/>
  <c r="K2938" i="33"/>
  <c r="N2938" i="33" s="1"/>
  <c r="A2940" i="33" l="1"/>
  <c r="K2939" i="33"/>
  <c r="N2939" i="33" s="1"/>
  <c r="A2941" i="33" l="1"/>
  <c r="K2940" i="33"/>
  <c r="N2940" i="33" s="1"/>
  <c r="K2941" i="33" l="1"/>
  <c r="N2941" i="33" s="1"/>
  <c r="A2942" i="33"/>
  <c r="K2942" i="33" l="1"/>
  <c r="N2942" i="33" s="1"/>
  <c r="A2943" i="33"/>
  <c r="K2943" i="33" l="1"/>
  <c r="N2943" i="33" s="1"/>
  <c r="A2944" i="33"/>
  <c r="K2944" i="33" l="1"/>
  <c r="N2944" i="33" s="1"/>
  <c r="A2945" i="33"/>
  <c r="K2945" i="33" l="1"/>
  <c r="N2945" i="33" s="1"/>
  <c r="A2946" i="33"/>
  <c r="A2947" i="33" l="1"/>
  <c r="K2946" i="33"/>
  <c r="N2946" i="33" s="1"/>
  <c r="A2948" i="33" l="1"/>
  <c r="K2947" i="33"/>
  <c r="N2947" i="33" s="1"/>
  <c r="A2949" i="33" l="1"/>
  <c r="K2948" i="33"/>
  <c r="N2948" i="33" s="1"/>
  <c r="K2949" i="33" l="1"/>
  <c r="N2949" i="33" s="1"/>
  <c r="A2950" i="33"/>
  <c r="K2950" i="33" l="1"/>
  <c r="N2950" i="33" s="1"/>
  <c r="A2951" i="33"/>
  <c r="K2951" i="33" l="1"/>
  <c r="N2951" i="33" s="1"/>
  <c r="A2952" i="33"/>
  <c r="K2952" i="33" l="1"/>
  <c r="N2952" i="33" s="1"/>
  <c r="A2953" i="33"/>
  <c r="K2953" i="33" l="1"/>
  <c r="N2953" i="33" s="1"/>
  <c r="A2954" i="33"/>
  <c r="A2955" i="33" l="1"/>
  <c r="K2954" i="33"/>
  <c r="N2954" i="33" s="1"/>
  <c r="A2956" i="33" l="1"/>
  <c r="K2955" i="33"/>
  <c r="N2955" i="33" s="1"/>
  <c r="A2957" i="33" l="1"/>
  <c r="K2956" i="33"/>
  <c r="N2956" i="33" s="1"/>
  <c r="K2957" i="33" l="1"/>
  <c r="N2957" i="33" s="1"/>
  <c r="A2958" i="33"/>
  <c r="K2958" i="33" l="1"/>
  <c r="N2958" i="33" s="1"/>
  <c r="A2959" i="33"/>
  <c r="K2959" i="33" l="1"/>
  <c r="N2959" i="33" s="1"/>
  <c r="A2960" i="33"/>
  <c r="K2960" i="33" l="1"/>
  <c r="N2960" i="33" s="1"/>
  <c r="A2961" i="33"/>
  <c r="K2961" i="33" l="1"/>
  <c r="N2961" i="33" s="1"/>
  <c r="A2962" i="33"/>
  <c r="A2963" i="33" l="1"/>
  <c r="K2962" i="33"/>
  <c r="N2962" i="33" s="1"/>
  <c r="A2964" i="33" l="1"/>
  <c r="K2963" i="33"/>
  <c r="N2963" i="33" s="1"/>
  <c r="A2965" i="33" l="1"/>
  <c r="K2964" i="33"/>
  <c r="N2964" i="33" s="1"/>
  <c r="K2965" i="33" l="1"/>
  <c r="N2965" i="33" s="1"/>
  <c r="A2966" i="33"/>
  <c r="K2966" i="33" l="1"/>
  <c r="N2966" i="33" s="1"/>
  <c r="A2967" i="33"/>
  <c r="K2967" i="33" l="1"/>
  <c r="N2967" i="33" s="1"/>
  <c r="A2968" i="33"/>
  <c r="K2968" i="33" l="1"/>
  <c r="N2968" i="33" s="1"/>
  <c r="A2969" i="33"/>
  <c r="K2969" i="33" l="1"/>
  <c r="N2969" i="33" s="1"/>
  <c r="A2970" i="33"/>
  <c r="A2971" i="33" l="1"/>
  <c r="K2970" i="33"/>
  <c r="N2970" i="33" s="1"/>
  <c r="A2972" i="33" l="1"/>
  <c r="K2971" i="33"/>
  <c r="N2971" i="33" s="1"/>
  <c r="A2973" i="33" l="1"/>
  <c r="K2972" i="33"/>
  <c r="N2972" i="33" s="1"/>
  <c r="K2973" i="33" l="1"/>
  <c r="N2973" i="33" s="1"/>
  <c r="A2974" i="33"/>
  <c r="K2974" i="33" l="1"/>
  <c r="N2974" i="33" s="1"/>
  <c r="A2975" i="33"/>
  <c r="K2975" i="33" l="1"/>
  <c r="N2975" i="33" s="1"/>
  <c r="A2976" i="33"/>
  <c r="K2976" i="33" l="1"/>
  <c r="N2976" i="33" s="1"/>
  <c r="A2977" i="33"/>
  <c r="K2977" i="33" l="1"/>
  <c r="N2977" i="33" s="1"/>
  <c r="A2978" i="33"/>
  <c r="A2979" i="33" l="1"/>
  <c r="K2978" i="33"/>
  <c r="N2978" i="33" s="1"/>
  <c r="A2980" i="33" l="1"/>
  <c r="K2979" i="33"/>
  <c r="N2979" i="33" s="1"/>
  <c r="K2980" i="33" l="1"/>
  <c r="N2980" i="33" s="1"/>
  <c r="A2981" i="33"/>
  <c r="K2981" i="33" l="1"/>
  <c r="N2981" i="33" s="1"/>
  <c r="A2982" i="33"/>
  <c r="A2983" i="33" l="1"/>
  <c r="K2982" i="33"/>
  <c r="N2982" i="33" s="1"/>
  <c r="K2983" i="33" l="1"/>
  <c r="N2983" i="33" s="1"/>
  <c r="A2984" i="33"/>
  <c r="A2985" i="33" l="1"/>
  <c r="K2984" i="33"/>
  <c r="N2984" i="33" s="1"/>
  <c r="K2985" i="33" l="1"/>
  <c r="N2985" i="33" s="1"/>
  <c r="A2986" i="33"/>
  <c r="A2987" i="33" l="1"/>
  <c r="K2986" i="33"/>
  <c r="N2986" i="33" s="1"/>
  <c r="K2987" i="33" l="1"/>
  <c r="N2987" i="33" s="1"/>
  <c r="A2988" i="33"/>
  <c r="K2988" i="33" l="1"/>
  <c r="N2988" i="33" s="1"/>
  <c r="A2989" i="33"/>
  <c r="K2989" i="33" l="1"/>
  <c r="N2989" i="33" s="1"/>
  <c r="A2990" i="33"/>
  <c r="A2991" i="33" l="1"/>
  <c r="K2990" i="33"/>
  <c r="N2990" i="33" s="1"/>
  <c r="K2991" i="33" l="1"/>
  <c r="N2991" i="33" s="1"/>
  <c r="A2992" i="33"/>
  <c r="K2992" i="33" l="1"/>
  <c r="N2992" i="33" s="1"/>
  <c r="A2993" i="33"/>
  <c r="K2993" i="33" l="1"/>
  <c r="N2993" i="33" s="1"/>
  <c r="A2994" i="33"/>
  <c r="A2995" i="33" l="1"/>
  <c r="K2994" i="33"/>
  <c r="N2994" i="33" s="1"/>
  <c r="K2995" i="33" l="1"/>
  <c r="N2995" i="33" s="1"/>
  <c r="A2996" i="33"/>
  <c r="K2996" i="33" l="1"/>
  <c r="N2996" i="33" s="1"/>
  <c r="A2997" i="33"/>
  <c r="K2997" i="33" l="1"/>
  <c r="N2997" i="33" s="1"/>
  <c r="A2998" i="33"/>
  <c r="A2999" i="33" l="1"/>
  <c r="K2998" i="33"/>
  <c r="N2998" i="33" s="1"/>
  <c r="K2999" i="33" l="1"/>
  <c r="N2999" i="33" s="1"/>
  <c r="A3000" i="33"/>
  <c r="K3000" i="33" l="1"/>
  <c r="N3000" i="33" s="1"/>
  <c r="A3001" i="33"/>
  <c r="K3001" i="33" l="1"/>
  <c r="N3001" i="33" s="1"/>
  <c r="A3002" i="33"/>
  <c r="A3003" i="33" l="1"/>
  <c r="K3002" i="33"/>
  <c r="N3002" i="33" s="1"/>
  <c r="A3004" i="33" l="1"/>
  <c r="K3003" i="33"/>
  <c r="N3003" i="33" s="1"/>
  <c r="K3004" i="33" l="1"/>
  <c r="N3004" i="33" s="1"/>
  <c r="A3005" i="33"/>
  <c r="K3005" i="33" l="1"/>
  <c r="N3005" i="33" s="1"/>
  <c r="A3006" i="33"/>
  <c r="A3007" i="33" l="1"/>
  <c r="K3006" i="33"/>
  <c r="N3006" i="33" s="1"/>
  <c r="K3007" i="33" l="1"/>
  <c r="N3007" i="33" s="1"/>
  <c r="A3008" i="33"/>
  <c r="K3008" i="33" l="1"/>
  <c r="N3008" i="33" s="1"/>
  <c r="A3009" i="33"/>
  <c r="A3010" i="33" l="1"/>
  <c r="K3009" i="33"/>
  <c r="N3009" i="33" s="1"/>
  <c r="A3011" i="33" l="1"/>
  <c r="K3010" i="33"/>
  <c r="N3010" i="33" s="1"/>
  <c r="K3011" i="33" l="1"/>
  <c r="N3011" i="33" s="1"/>
  <c r="A3012" i="33"/>
  <c r="K3012" i="33" l="1"/>
  <c r="N3012" i="33" s="1"/>
  <c r="A3013" i="33"/>
  <c r="K3013" i="33" l="1"/>
  <c r="N3013" i="33" s="1"/>
  <c r="A3014" i="33"/>
  <c r="A3015" i="33" l="1"/>
  <c r="K3014" i="33"/>
  <c r="N3014" i="33" s="1"/>
  <c r="K3015" i="33" l="1"/>
  <c r="N3015" i="33" s="1"/>
  <c r="A3016" i="33"/>
  <c r="K3016" i="33" l="1"/>
  <c r="N3016" i="33" s="1"/>
  <c r="A3017" i="33"/>
  <c r="A3018" i="33" l="1"/>
  <c r="K3017" i="33"/>
  <c r="N3017" i="33" s="1"/>
  <c r="A3019" i="33" l="1"/>
  <c r="K3018" i="33"/>
  <c r="N3018" i="33" s="1"/>
  <c r="K3019" i="33" l="1"/>
  <c r="N3019" i="33" s="1"/>
  <c r="A3020" i="33"/>
  <c r="K3020" i="33" l="1"/>
  <c r="N3020" i="33" s="1"/>
  <c r="A3021" i="33"/>
  <c r="K3021" i="33" l="1"/>
  <c r="N3021" i="33" s="1"/>
  <c r="A3022" i="33"/>
  <c r="A3023" i="33" l="1"/>
  <c r="K3022" i="33"/>
  <c r="N3022" i="33" s="1"/>
  <c r="K3023" i="33" l="1"/>
  <c r="N3023" i="33" s="1"/>
  <c r="A3024" i="33"/>
  <c r="A3025" i="33" l="1"/>
  <c r="K3024" i="33"/>
  <c r="N3024" i="33" s="1"/>
  <c r="A3026" i="33" l="1"/>
  <c r="K3025" i="33"/>
  <c r="N3025" i="33" s="1"/>
  <c r="K3026" i="33" l="1"/>
  <c r="N3026" i="33" s="1"/>
  <c r="A3027" i="33"/>
  <c r="K3027" i="33" l="1"/>
  <c r="N3027" i="33" s="1"/>
  <c r="A3028" i="33"/>
  <c r="K3028" i="33" l="1"/>
  <c r="N3028" i="33" s="1"/>
  <c r="A3029" i="33"/>
  <c r="A3030" i="33" l="1"/>
  <c r="K3029" i="33"/>
  <c r="N3029" i="33" s="1"/>
  <c r="A3031" i="33" l="1"/>
  <c r="K3030" i="33"/>
  <c r="N3030" i="33" s="1"/>
  <c r="A3032" i="33" l="1"/>
  <c r="K3031" i="33"/>
  <c r="N3031" i="33" s="1"/>
  <c r="A3033" i="33" l="1"/>
  <c r="K3032" i="33"/>
  <c r="N3032" i="33" s="1"/>
  <c r="A3034" i="33" l="1"/>
  <c r="K3033" i="33"/>
  <c r="N3033" i="33" s="1"/>
  <c r="K3034" i="33" l="1"/>
  <c r="N3034" i="33" s="1"/>
  <c r="A3035" i="33"/>
  <c r="K3035" i="33" l="1"/>
  <c r="N3035" i="33" s="1"/>
  <c r="A3036" i="33"/>
  <c r="K3036" i="33" l="1"/>
  <c r="N3036" i="33" s="1"/>
  <c r="A3037" i="33"/>
  <c r="A3038" i="33" l="1"/>
  <c r="K3037" i="33"/>
  <c r="N3037" i="33" s="1"/>
  <c r="K3038" i="33" l="1"/>
  <c r="N3038" i="33" s="1"/>
  <c r="A3039" i="33"/>
  <c r="A3040" i="33" l="1"/>
  <c r="K3039" i="33"/>
  <c r="N3039" i="33" s="1"/>
  <c r="A3041" i="33" l="1"/>
  <c r="K3040" i="33"/>
  <c r="N3040" i="33" s="1"/>
  <c r="A3042" i="33" l="1"/>
  <c r="K3041" i="33"/>
  <c r="N3041" i="33" s="1"/>
  <c r="K3042" i="33" l="1"/>
  <c r="N3042" i="33" s="1"/>
  <c r="A3043" i="33"/>
  <c r="K3043" i="33" l="1"/>
  <c r="N3043" i="33" s="1"/>
  <c r="A3044" i="33"/>
  <c r="K3044" i="33" l="1"/>
  <c r="N3044" i="33" s="1"/>
  <c r="A3045" i="33"/>
  <c r="A3046" i="33" l="1"/>
  <c r="K3045" i="33"/>
  <c r="N3045" i="33" s="1"/>
  <c r="K3046" i="33" l="1"/>
  <c r="N3046" i="33" s="1"/>
  <c r="A3047" i="33"/>
  <c r="K3047" i="33" l="1"/>
  <c r="N3047" i="33" s="1"/>
  <c r="A3048" i="33"/>
  <c r="A3049" i="33" l="1"/>
  <c r="K3048" i="33"/>
  <c r="N3048" i="33" s="1"/>
  <c r="A3050" i="33" l="1"/>
  <c r="K3049" i="33"/>
  <c r="N3049" i="33" s="1"/>
  <c r="K3050" i="33" l="1"/>
  <c r="N3050" i="33" s="1"/>
  <c r="A3051" i="33"/>
  <c r="K3051" i="33" l="1"/>
  <c r="N3051" i="33" s="1"/>
  <c r="A3052" i="33"/>
  <c r="K3052" i="33" l="1"/>
  <c r="N3052" i="33" s="1"/>
  <c r="A3053" i="33"/>
  <c r="A3054" i="33" l="1"/>
  <c r="K3053" i="33"/>
  <c r="N3053" i="33" s="1"/>
  <c r="K3054" i="33" l="1"/>
  <c r="N3054" i="33" s="1"/>
  <c r="A3055" i="33"/>
  <c r="K3055" i="33" l="1"/>
  <c r="N3055" i="33" s="1"/>
  <c r="A3056" i="33"/>
  <c r="A3057" i="33" l="1"/>
  <c r="K3056" i="33"/>
  <c r="N3056" i="33" s="1"/>
  <c r="A3058" i="33" l="1"/>
  <c r="K3057" i="33"/>
  <c r="N3057" i="33" s="1"/>
  <c r="K3058" i="33" l="1"/>
  <c r="N3058" i="33" s="1"/>
  <c r="A3059" i="33"/>
  <c r="K3059" i="33" l="1"/>
  <c r="N3059" i="33" s="1"/>
  <c r="A3060" i="33"/>
  <c r="K3060" i="33" l="1"/>
  <c r="N3060" i="33" s="1"/>
  <c r="A3061" i="33"/>
  <c r="A3062" i="33" l="1"/>
  <c r="K3061" i="33"/>
  <c r="N3061" i="33" s="1"/>
  <c r="K3062" i="33" l="1"/>
  <c r="N3062" i="33" s="1"/>
  <c r="A3063" i="33"/>
  <c r="K3063" i="33" l="1"/>
  <c r="N3063" i="33" s="1"/>
  <c r="A3064" i="33"/>
  <c r="A3065" i="33" l="1"/>
  <c r="K3064" i="33"/>
  <c r="N3064" i="33" s="1"/>
  <c r="K3065" i="33" l="1"/>
  <c r="N3065" i="33" s="1"/>
  <c r="A3066" i="33"/>
  <c r="K3066" i="33" l="1"/>
  <c r="N3066" i="33" s="1"/>
  <c r="A3067" i="33"/>
  <c r="K3067" i="33" l="1"/>
  <c r="N3067" i="33" s="1"/>
  <c r="A3068" i="33"/>
  <c r="A3069" i="33" l="1"/>
  <c r="K3068" i="33"/>
  <c r="N3068" i="33" s="1"/>
  <c r="K3069" i="33" l="1"/>
  <c r="N3069" i="33" s="1"/>
  <c r="A3070" i="33"/>
  <c r="K3070" i="33" l="1"/>
  <c r="N3070" i="33" s="1"/>
  <c r="A3071" i="33"/>
  <c r="A3072" i="33" l="1"/>
  <c r="K3071" i="33"/>
  <c r="N3071" i="33" s="1"/>
  <c r="A3073" i="33" l="1"/>
  <c r="K3072" i="33"/>
  <c r="N3072" i="33" s="1"/>
  <c r="K3073" i="33" l="1"/>
  <c r="N3073" i="33" s="1"/>
  <c r="A3074" i="33"/>
  <c r="K3074" i="33" l="1"/>
  <c r="N3074" i="33" s="1"/>
  <c r="A3075" i="33"/>
  <c r="K3075" i="33" l="1"/>
  <c r="N3075" i="33" s="1"/>
  <c r="A3076" i="33"/>
  <c r="K3076" i="33" l="1"/>
  <c r="N3076" i="33" s="1"/>
  <c r="A3077" i="33"/>
  <c r="A3078" i="33" l="1"/>
  <c r="K3077" i="33"/>
  <c r="N3077" i="33" s="1"/>
  <c r="K3078" i="33" l="1"/>
  <c r="N3078" i="33" s="1"/>
  <c r="A3079" i="33"/>
  <c r="A3080" i="33" l="1"/>
  <c r="K3079" i="33"/>
  <c r="N3079" i="33" s="1"/>
  <c r="A3081" i="33" l="1"/>
  <c r="K3080" i="33"/>
  <c r="N3080" i="33" s="1"/>
  <c r="K3081" i="33" l="1"/>
  <c r="N3081" i="33" s="1"/>
  <c r="A3082" i="33"/>
  <c r="K3082" i="33" l="1"/>
  <c r="N3082" i="33" s="1"/>
  <c r="A3083" i="33"/>
  <c r="K3083" i="33" l="1"/>
  <c r="N3083" i="33" s="1"/>
  <c r="A3084" i="33"/>
  <c r="K3084" i="33" l="1"/>
  <c r="N3084" i="33" s="1"/>
  <c r="A3085" i="33"/>
  <c r="K3085" i="33" l="1"/>
  <c r="N3085" i="33" s="1"/>
  <c r="A3086" i="33"/>
  <c r="A3087" i="33" l="1"/>
  <c r="K3086" i="33"/>
  <c r="N3086" i="33" s="1"/>
  <c r="A3088" i="33" l="1"/>
  <c r="K3087" i="33"/>
  <c r="N3087" i="33" s="1"/>
  <c r="A3089" i="33" l="1"/>
  <c r="K3088" i="33"/>
  <c r="N3088" i="33" s="1"/>
  <c r="A3090" i="33" l="1"/>
  <c r="K3089" i="33"/>
  <c r="N3089" i="33" s="1"/>
  <c r="K3090" i="33" l="1"/>
  <c r="N3090" i="33" s="1"/>
  <c r="A3091" i="33"/>
  <c r="K3091" i="33" l="1"/>
  <c r="N3091" i="33" s="1"/>
  <c r="A3092" i="33"/>
  <c r="K3092" i="33" l="1"/>
  <c r="N3092" i="33" s="1"/>
  <c r="A3093" i="33"/>
  <c r="A3094" i="33" l="1"/>
  <c r="K3093" i="33"/>
  <c r="N3093" i="33" s="1"/>
  <c r="A3095" i="33" l="1"/>
  <c r="K3094" i="33"/>
  <c r="N3094" i="33" s="1"/>
  <c r="A3096" i="33" l="1"/>
  <c r="K3095" i="33"/>
  <c r="N3095" i="33" s="1"/>
  <c r="K3096" i="33" l="1"/>
  <c r="N3096" i="33" s="1"/>
  <c r="A3097" i="33"/>
  <c r="K3097" i="33" l="1"/>
  <c r="N3097" i="33" s="1"/>
  <c r="A3098" i="33"/>
  <c r="K3098" i="33" l="1"/>
  <c r="N3098" i="33" s="1"/>
  <c r="A3099" i="33"/>
  <c r="A3100" i="33" l="1"/>
  <c r="K3099" i="33"/>
  <c r="N3099" i="33" s="1"/>
  <c r="A3101" i="33" l="1"/>
  <c r="K3100" i="33"/>
  <c r="N3100" i="33" s="1"/>
  <c r="K3101" i="33" l="1"/>
  <c r="N3101" i="33" s="1"/>
  <c r="A3102" i="33"/>
  <c r="K3102" i="33" l="1"/>
  <c r="N3102" i="33" s="1"/>
  <c r="A3103" i="33"/>
  <c r="A3104" i="33" l="1"/>
  <c r="K3103" i="33"/>
  <c r="N3103" i="33" s="1"/>
  <c r="K3104" i="33" l="1"/>
  <c r="N3104" i="33" s="1"/>
  <c r="A3105" i="33"/>
  <c r="A3106" i="33" l="1"/>
  <c r="K3105" i="33"/>
  <c r="N3105" i="33" s="1"/>
  <c r="K3106" i="33" l="1"/>
  <c r="N3106" i="33" s="1"/>
  <c r="A3107" i="33"/>
  <c r="K3107" i="33" l="1"/>
  <c r="N3107" i="33" s="1"/>
  <c r="A3108" i="33"/>
  <c r="A3109" i="33" l="1"/>
  <c r="K3108" i="33"/>
  <c r="N3108" i="33" s="1"/>
  <c r="K3109" i="33" l="1"/>
  <c r="N3109" i="33" s="1"/>
  <c r="A3110" i="33"/>
  <c r="A3111" i="33" l="1"/>
  <c r="K3110" i="33"/>
  <c r="N3110" i="33" s="1"/>
  <c r="A3112" i="33" l="1"/>
  <c r="K3111" i="33"/>
  <c r="N3111" i="33" s="1"/>
  <c r="K3112" i="33" l="1"/>
  <c r="N3112" i="33" s="1"/>
  <c r="A3113" i="33"/>
  <c r="K3113" i="33" l="1"/>
  <c r="N3113" i="33" s="1"/>
  <c r="A3114" i="33"/>
  <c r="K3114" i="33" l="1"/>
  <c r="N3114" i="33" s="1"/>
  <c r="A3115" i="33"/>
  <c r="A3116" i="33" l="1"/>
  <c r="K3115" i="33"/>
  <c r="N3115" i="33" s="1"/>
  <c r="A3117" i="33" l="1"/>
  <c r="K3116" i="33"/>
  <c r="N3116" i="33" s="1"/>
  <c r="K3117" i="33" l="1"/>
  <c r="N3117" i="33" s="1"/>
  <c r="A3118" i="33"/>
  <c r="K3118" i="33" l="1"/>
  <c r="N3118" i="33" s="1"/>
  <c r="A3119" i="33"/>
  <c r="A3120" i="33" l="1"/>
  <c r="K3119" i="33"/>
  <c r="N3119" i="33" s="1"/>
  <c r="K3120" i="33" l="1"/>
  <c r="N3120" i="33" s="1"/>
  <c r="A3121" i="33"/>
  <c r="K3121" i="33" l="1"/>
  <c r="N3121" i="33" s="1"/>
  <c r="A3122" i="33"/>
  <c r="K3122" i="33" l="1"/>
  <c r="N3122" i="33" s="1"/>
  <c r="A3123" i="33"/>
  <c r="A3124" i="33" l="1"/>
  <c r="K3123" i="33"/>
  <c r="N3123" i="33" s="1"/>
  <c r="A3125" i="33" l="1"/>
  <c r="K3124" i="33"/>
  <c r="N3124" i="33" s="1"/>
  <c r="K3125" i="33" l="1"/>
  <c r="N3125" i="33" s="1"/>
  <c r="A3126" i="33"/>
  <c r="K3126" i="33" l="1"/>
  <c r="N3126" i="33" s="1"/>
  <c r="A3127" i="33"/>
  <c r="A3128" i="33" l="1"/>
  <c r="K3127" i="33"/>
  <c r="N3127" i="33" s="1"/>
  <c r="K3128" i="33" l="1"/>
  <c r="N3128" i="33" s="1"/>
  <c r="A3129" i="33"/>
  <c r="K3129" i="33" l="1"/>
  <c r="N3129" i="33" s="1"/>
  <c r="A3130" i="33"/>
  <c r="K3130" i="33" l="1"/>
  <c r="N3130" i="33" s="1"/>
  <c r="A3131" i="33"/>
  <c r="A3132" i="33" l="1"/>
  <c r="K3131" i="33"/>
  <c r="N3131" i="33" s="1"/>
  <c r="A3133" i="33" l="1"/>
  <c r="K3132" i="33"/>
  <c r="N3132" i="33" s="1"/>
  <c r="K3133" i="33" l="1"/>
  <c r="N3133" i="33" s="1"/>
  <c r="A3134" i="33"/>
  <c r="K3134" i="33" l="1"/>
  <c r="N3134" i="33" s="1"/>
  <c r="A3135" i="33"/>
  <c r="A3136" i="33" l="1"/>
  <c r="K3135" i="33"/>
  <c r="N3135" i="33" s="1"/>
  <c r="A3137" i="33" l="1"/>
  <c r="K3136" i="33"/>
  <c r="N3136" i="33" s="1"/>
  <c r="K3137" i="33" l="1"/>
  <c r="N3137" i="33" s="1"/>
  <c r="A3138" i="33"/>
  <c r="K3138" i="33" l="1"/>
  <c r="N3138" i="33" s="1"/>
  <c r="A3139" i="33"/>
  <c r="K3139" i="33" l="1"/>
  <c r="N3139" i="33" s="1"/>
  <c r="A3140" i="33"/>
  <c r="A3141" i="33" l="1"/>
  <c r="K3140" i="33"/>
  <c r="N3140" i="33" s="1"/>
  <c r="A3142" i="33" l="1"/>
  <c r="K3141" i="33"/>
  <c r="N3141" i="33" s="1"/>
  <c r="K3142" i="33" l="1"/>
  <c r="N3142" i="33" s="1"/>
  <c r="A3143" i="33"/>
  <c r="A3144" i="33" l="1"/>
  <c r="K3143" i="33"/>
  <c r="N3143" i="33" s="1"/>
  <c r="A3145" i="33" l="1"/>
  <c r="K3144" i="33"/>
  <c r="N3144" i="33" s="1"/>
  <c r="A3146" i="33" l="1"/>
  <c r="K3145" i="33"/>
  <c r="N3145" i="33" s="1"/>
  <c r="K3146" i="33" l="1"/>
  <c r="N3146" i="33" s="1"/>
  <c r="A3147" i="33"/>
  <c r="K3147" i="33" l="1"/>
  <c r="N3147" i="33" s="1"/>
  <c r="A3148" i="33"/>
  <c r="A3149" i="33" l="1"/>
  <c r="K3148" i="33"/>
  <c r="N3148" i="33" s="1"/>
  <c r="A3150" i="33" l="1"/>
  <c r="K3149" i="33"/>
  <c r="N3149" i="33" s="1"/>
  <c r="A3151" i="33" l="1"/>
  <c r="K3150" i="33"/>
  <c r="N3150" i="33" s="1"/>
  <c r="A3152" i="33" l="1"/>
  <c r="K3151" i="33"/>
  <c r="N3151" i="33" s="1"/>
  <c r="K3152" i="33" l="1"/>
  <c r="N3152" i="33" s="1"/>
  <c r="A3153" i="33"/>
  <c r="K3153" i="33" l="1"/>
  <c r="N3153" i="33" s="1"/>
  <c r="A3154" i="33"/>
  <c r="K3154" i="33" l="1"/>
  <c r="N3154" i="33" s="1"/>
  <c r="A3155" i="33"/>
  <c r="A3156" i="33" l="1"/>
  <c r="K3155" i="33"/>
  <c r="N3155" i="33" s="1"/>
  <c r="K3156" i="33" l="1"/>
  <c r="N3156" i="33" s="1"/>
  <c r="A3157" i="33"/>
  <c r="A3158" i="33" l="1"/>
  <c r="K3157" i="33"/>
  <c r="N3157" i="33" s="1"/>
  <c r="A3159" i="33" l="1"/>
  <c r="K3158" i="33"/>
  <c r="N3158" i="33" s="1"/>
  <c r="A3160" i="33" l="1"/>
  <c r="K3159" i="33"/>
  <c r="N3159" i="33" s="1"/>
  <c r="K3160" i="33" l="1"/>
  <c r="N3160" i="33" s="1"/>
  <c r="A3161" i="33"/>
  <c r="K3161" i="33" l="1"/>
  <c r="N3161" i="33" s="1"/>
  <c r="A3162" i="33"/>
  <c r="K3162" i="33" l="1"/>
  <c r="N3162" i="33" s="1"/>
  <c r="A3163" i="33"/>
  <c r="A3164" i="33" l="1"/>
  <c r="K3163" i="33"/>
  <c r="N3163" i="33" s="1"/>
  <c r="K3164" i="33" l="1"/>
  <c r="N3164" i="33" s="1"/>
  <c r="A3165" i="33"/>
  <c r="K3165" i="33" l="1"/>
  <c r="N3165" i="33" s="1"/>
  <c r="A3166" i="33"/>
  <c r="A3167" i="33" l="1"/>
  <c r="K3166" i="33"/>
  <c r="N3166" i="33" s="1"/>
  <c r="A3168" i="33" l="1"/>
  <c r="K3167" i="33"/>
  <c r="N3167" i="33" s="1"/>
  <c r="K3168" i="33" l="1"/>
  <c r="N3168" i="33" s="1"/>
  <c r="A3169" i="33"/>
  <c r="K3169" i="33" l="1"/>
  <c r="N3169" i="33" s="1"/>
  <c r="A3170" i="33"/>
  <c r="K3170" i="33" l="1"/>
  <c r="N3170" i="33" s="1"/>
  <c r="A3171" i="33"/>
  <c r="A3172" i="33" l="1"/>
  <c r="K3171" i="33"/>
  <c r="N3171" i="33" s="1"/>
  <c r="K3172" i="33" l="1"/>
  <c r="N3172" i="33" s="1"/>
  <c r="A3173" i="33"/>
  <c r="K3173" i="33" l="1"/>
  <c r="N3173" i="33" s="1"/>
  <c r="A3174" i="33"/>
  <c r="A3175" i="33" l="1"/>
  <c r="K3174" i="33"/>
  <c r="N3174" i="33" s="1"/>
  <c r="A3176" i="33" l="1"/>
  <c r="K3175" i="33"/>
  <c r="N3175" i="33" s="1"/>
  <c r="K3176" i="33" l="1"/>
  <c r="N3176" i="33" s="1"/>
  <c r="A3177" i="33"/>
  <c r="K3177" i="33" l="1"/>
  <c r="N3177" i="33" s="1"/>
  <c r="A3178" i="33"/>
  <c r="K3178" i="33" l="1"/>
  <c r="N3178" i="33" s="1"/>
  <c r="A3179" i="33"/>
  <c r="K3179" i="33" l="1"/>
  <c r="N3179" i="33" s="1"/>
  <c r="A3180" i="33"/>
  <c r="A3181" i="33" l="1"/>
  <c r="K3180" i="33"/>
  <c r="N3180" i="33" s="1"/>
  <c r="A3182" i="33" l="1"/>
  <c r="K3181" i="33"/>
  <c r="N3181" i="33" s="1"/>
  <c r="A3183" i="33" l="1"/>
  <c r="K3182" i="33"/>
  <c r="N3182" i="33" s="1"/>
  <c r="K3183" i="33" l="1"/>
  <c r="N3183" i="33" s="1"/>
  <c r="A3184" i="33"/>
  <c r="K3184" i="33" l="1"/>
  <c r="N3184" i="33" s="1"/>
  <c r="A3185" i="33"/>
  <c r="K3185" i="33" l="1"/>
  <c r="N3185" i="33" s="1"/>
  <c r="A3186" i="33"/>
  <c r="A3187" i="33" l="1"/>
  <c r="K3186" i="33"/>
  <c r="N3186" i="33" s="1"/>
  <c r="K3187" i="33" l="1"/>
  <c r="N3187" i="33" s="1"/>
  <c r="A3188" i="33"/>
  <c r="A3189" i="33" l="1"/>
  <c r="K3188" i="33"/>
  <c r="N3188" i="33" s="1"/>
  <c r="A3190" i="33" l="1"/>
  <c r="K3189" i="33"/>
  <c r="N3189" i="33" s="1"/>
  <c r="A3191" i="33" l="1"/>
  <c r="K3190" i="33"/>
  <c r="N3190" i="33" s="1"/>
  <c r="K3191" i="33" l="1"/>
  <c r="N3191" i="33" s="1"/>
  <c r="A3192" i="33"/>
  <c r="K3192" i="33" l="1"/>
  <c r="N3192" i="33" s="1"/>
  <c r="A3193" i="33"/>
  <c r="K3193" i="33" l="1"/>
  <c r="N3193" i="33" s="1"/>
  <c r="A3194" i="33"/>
  <c r="A3195" i="33" l="1"/>
  <c r="K3194" i="33"/>
  <c r="N3194" i="33" s="1"/>
  <c r="K3195" i="33" l="1"/>
  <c r="N3195" i="33" s="1"/>
  <c r="A3196" i="33"/>
  <c r="A3197" i="33" l="1"/>
  <c r="K3196" i="33"/>
  <c r="N3196" i="33" s="1"/>
  <c r="A3198" i="33" l="1"/>
  <c r="K3197" i="33"/>
  <c r="N3197" i="33" s="1"/>
  <c r="A3199" i="33" l="1"/>
  <c r="K3198" i="33"/>
  <c r="N3198" i="33" s="1"/>
  <c r="A3200" i="33" l="1"/>
  <c r="K3199" i="33"/>
  <c r="N3199" i="33" s="1"/>
  <c r="K3200" i="33" l="1"/>
  <c r="N3200" i="33" s="1"/>
  <c r="A3201" i="33"/>
  <c r="K3201" i="33" l="1"/>
  <c r="N3201" i="33" s="1"/>
  <c r="A3202" i="33"/>
  <c r="K3202" i="33" l="1"/>
  <c r="N3202" i="33" s="1"/>
  <c r="A3203" i="33"/>
  <c r="K3203" i="33" l="1"/>
  <c r="N3203" i="33" s="1"/>
  <c r="A3204" i="33"/>
  <c r="K3204" i="33" l="1"/>
  <c r="N3204" i="33" s="1"/>
  <c r="A3205" i="33"/>
  <c r="A3206" i="33" l="1"/>
  <c r="K3205" i="33"/>
  <c r="N3205" i="33" s="1"/>
  <c r="A3207" i="33" l="1"/>
  <c r="K3206" i="33"/>
  <c r="N3206" i="33" s="1"/>
  <c r="K3207" i="33" l="1"/>
  <c r="N3207" i="33" s="1"/>
  <c r="A3208" i="33"/>
  <c r="K3208" i="33" l="1"/>
  <c r="N3208" i="33" s="1"/>
  <c r="A3209" i="33"/>
  <c r="K3209" i="33" l="1"/>
  <c r="N3209" i="33" s="1"/>
  <c r="A3210" i="33"/>
  <c r="K3210" i="33" l="1"/>
  <c r="N3210" i="33" s="1"/>
  <c r="A3211" i="33"/>
  <c r="K3211" i="33" l="1"/>
  <c r="N3211" i="33" s="1"/>
  <c r="A3212" i="33"/>
  <c r="A3213" i="33" l="1"/>
  <c r="K3212" i="33"/>
  <c r="N3212" i="33" s="1"/>
  <c r="A3214" i="33" l="1"/>
  <c r="K3213" i="33"/>
  <c r="N3213" i="33" s="1"/>
  <c r="A3215" i="33" l="1"/>
  <c r="K3214" i="33"/>
  <c r="N3214" i="33" s="1"/>
  <c r="K3215" i="33" l="1"/>
  <c r="N3215" i="33" s="1"/>
  <c r="A3216" i="33"/>
  <c r="K3216" i="33" l="1"/>
  <c r="N3216" i="33" s="1"/>
  <c r="A3217" i="33"/>
  <c r="K3217" i="33" l="1"/>
  <c r="N3217" i="33" s="1"/>
  <c r="A3218" i="33"/>
  <c r="K3218" i="33" l="1"/>
  <c r="N3218" i="33" s="1"/>
  <c r="A3219" i="33"/>
  <c r="K3219" i="33" l="1"/>
  <c r="N3219" i="33" s="1"/>
  <c r="A3220" i="33"/>
  <c r="A3221" i="33" l="1"/>
  <c r="K3220" i="33"/>
  <c r="N3220" i="33" s="1"/>
  <c r="A3222" i="33" l="1"/>
  <c r="K3221" i="33"/>
  <c r="N3221" i="33" s="1"/>
  <c r="A3223" i="33" l="1"/>
  <c r="K3222" i="33"/>
  <c r="N3222" i="33" s="1"/>
  <c r="K3223" i="33" l="1"/>
  <c r="N3223" i="33" s="1"/>
  <c r="A3224" i="33"/>
  <c r="K3224" i="33" l="1"/>
  <c r="N3224" i="33" s="1"/>
  <c r="A3225" i="33"/>
  <c r="K3225" i="33" l="1"/>
  <c r="N3225" i="33" s="1"/>
  <c r="A3226" i="33"/>
  <c r="K3226" i="33" l="1"/>
  <c r="N3226" i="33" s="1"/>
  <c r="A3227" i="33"/>
  <c r="A3228" i="33" l="1"/>
  <c r="K3227" i="33"/>
  <c r="N3227" i="33" s="1"/>
  <c r="A3229" i="33" l="1"/>
  <c r="K3228" i="33"/>
  <c r="N3228" i="33" s="1"/>
  <c r="A3230" i="33" l="1"/>
  <c r="K3229" i="33"/>
  <c r="N3229" i="33" s="1"/>
  <c r="K3230" i="33" l="1"/>
  <c r="N3230" i="33" s="1"/>
  <c r="A3231" i="33"/>
  <c r="K3231" i="33" l="1"/>
  <c r="N3231" i="33" s="1"/>
  <c r="A3232" i="33"/>
  <c r="K3232" i="33" s="1"/>
  <c r="N3232"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0F00-000001000000}">
      <text>
        <r>
          <rPr>
            <sz val="10"/>
            <color rgb="FF000000"/>
            <rFont val="Arial"/>
          </rPr>
          <t xml:space="preserve">Spotify, Scribd, Cruncy Roll, Netflix, Covenant Eyes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000-000001000000}">
      <text>
        <r>
          <rPr>
            <sz val="10"/>
            <color rgb="FF000000"/>
            <rFont val="Arial"/>
          </rPr>
          <t xml:space="preserve">Spotify, Scribd, Cruncy Roll, Netflix, Covenant Eyes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100-000001000000}">
      <text>
        <r>
          <rPr>
            <sz val="10"/>
            <color rgb="FF000000"/>
            <rFont val="Arial"/>
          </rPr>
          <t xml:space="preserve">Spotify, Scribd, ,Covenant Eyes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200-000001000000}">
      <text>
        <r>
          <rPr>
            <sz val="10"/>
            <color rgb="FF000000"/>
            <rFont val="Arial"/>
          </rPr>
          <t xml:space="preserve">Spotify, Scribd, ,Covenant Eyes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300-000001000000}">
      <text>
        <r>
          <rPr>
            <sz val="10"/>
            <color rgb="FF000000"/>
            <rFont val="Arial"/>
          </rPr>
          <t xml:space="preserve">Spotify, Scribd, Netflix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B00-000001000000}">
      <text>
        <r>
          <rPr>
            <sz val="10"/>
            <color rgb="FF000000"/>
            <rFont val="Arial"/>
          </rPr>
          <t xml:space="preserve">Spotify, Scribd, ,Covenant Eyes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25" authorId="0" shapeId="0" xr:uid="{00000000-0006-0000-1C00-000001000000}">
      <text>
        <r>
          <rPr>
            <sz val="10"/>
            <color rgb="FF000000"/>
            <rFont val="Arial"/>
          </rPr>
          <t xml:space="preserve">Spotify, Scribd, Cruncy Roll, Netflix, Covenant Eyes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24" authorId="0" shapeId="0" xr:uid="{00000000-0006-0000-1D00-000001000000}">
      <text>
        <r>
          <rPr>
            <sz val="10"/>
            <color rgb="FF000000"/>
            <rFont val="Arial"/>
          </rPr>
          <t xml:space="preserve">Spotify, Scribd, Cruncy Roll, Netflix, Covenant Eyes
</t>
        </r>
      </text>
    </comment>
  </commentList>
</comments>
</file>

<file path=xl/sharedStrings.xml><?xml version="1.0" encoding="utf-8"?>
<sst xmlns="http://schemas.openxmlformats.org/spreadsheetml/2006/main" count="15101" uniqueCount="3983">
  <si>
    <t>Purchase Conference Ticket</t>
  </si>
  <si>
    <t>Cell Phone</t>
  </si>
  <si>
    <t>Monthly Budget Sheet</t>
  </si>
  <si>
    <t>Income</t>
  </si>
  <si>
    <t>Savings</t>
  </si>
  <si>
    <t>Description</t>
  </si>
  <si>
    <t>Amount</t>
  </si>
  <si>
    <t>Source</t>
  </si>
  <si>
    <t>Monthly Income -1</t>
  </si>
  <si>
    <t>Business Seed Fund</t>
  </si>
  <si>
    <t>Monthly Income -2</t>
  </si>
  <si>
    <t>Checking</t>
  </si>
  <si>
    <t>Commisions</t>
  </si>
  <si>
    <t>Other Income</t>
  </si>
  <si>
    <t>Investments</t>
  </si>
  <si>
    <t>Emergency Funds</t>
  </si>
  <si>
    <t>BUSINESS INCOME</t>
  </si>
  <si>
    <t>Other</t>
  </si>
  <si>
    <t>Total</t>
  </si>
  <si>
    <t>Total Savings</t>
  </si>
  <si>
    <t>Fixed Expenses</t>
  </si>
  <si>
    <t>CASH FLOW</t>
  </si>
  <si>
    <t>Rent/Mortgage</t>
  </si>
  <si>
    <t>Title</t>
  </si>
  <si>
    <t>Renter/Home Insurance</t>
  </si>
  <si>
    <t>Variable Expenses</t>
  </si>
  <si>
    <t>INCOME</t>
  </si>
  <si>
    <t>Food - Groceries</t>
  </si>
  <si>
    <t>FIXED EXPENSES</t>
  </si>
  <si>
    <t>Car Insurance</t>
  </si>
  <si>
    <t>Food - Out to Eat</t>
  </si>
  <si>
    <t>VARIABLE EXPENSES</t>
  </si>
  <si>
    <t>Auto Maintenance</t>
  </si>
  <si>
    <t>Entertainment/Misc</t>
  </si>
  <si>
    <t>DEBT</t>
  </si>
  <si>
    <t>Internet</t>
  </si>
  <si>
    <t>Gas - Car</t>
  </si>
  <si>
    <t>TOTAL MONTHLY</t>
  </si>
  <si>
    <t>Cable</t>
  </si>
  <si>
    <t>Gifts</t>
  </si>
  <si>
    <t>Membership Fees</t>
  </si>
  <si>
    <t>Pets</t>
  </si>
  <si>
    <t>Tuition</t>
  </si>
  <si>
    <t>Alcohol</t>
  </si>
  <si>
    <t>Subscriptions</t>
  </si>
  <si>
    <t>Cigarettes</t>
  </si>
  <si>
    <t>Health (Insurance, etc.)</t>
  </si>
  <si>
    <t>Baby Sitting</t>
  </si>
  <si>
    <t>Charitable Donations</t>
  </si>
  <si>
    <t>Dry Cleaning</t>
  </si>
  <si>
    <t>Property Tax</t>
  </si>
  <si>
    <t>Conference Costs</t>
  </si>
  <si>
    <t>Tithing</t>
  </si>
  <si>
    <t>Travel</t>
  </si>
  <si>
    <t>Trash</t>
  </si>
  <si>
    <t>Shopping</t>
  </si>
  <si>
    <t>Gas - Home</t>
  </si>
  <si>
    <t>Personal Care</t>
  </si>
  <si>
    <t>Power</t>
  </si>
  <si>
    <t>Water</t>
  </si>
  <si>
    <t>Total Monthly Expenses</t>
  </si>
  <si>
    <t>Sewage</t>
  </si>
  <si>
    <t>Alarm</t>
  </si>
  <si>
    <t>Debt</t>
  </si>
  <si>
    <t>Life Insurance</t>
  </si>
  <si>
    <t>Payment</t>
  </si>
  <si>
    <t>Interest Rate</t>
  </si>
  <si>
    <t>Total Owed</t>
  </si>
  <si>
    <t>Day Care</t>
  </si>
  <si>
    <t>Auto Loan - 1</t>
  </si>
  <si>
    <t>DITTO</t>
  </si>
  <si>
    <t>Auto Loan - 2</t>
  </si>
  <si>
    <t>LTD Bundle</t>
  </si>
  <si>
    <t>Credit Card - 1</t>
  </si>
  <si>
    <t>Business Conference</t>
  </si>
  <si>
    <t>Credit Card - 2</t>
  </si>
  <si>
    <t>Information Session</t>
  </si>
  <si>
    <t>Credit Card - 3</t>
  </si>
  <si>
    <t>Team Meeting</t>
  </si>
  <si>
    <t>Credit Card - 4</t>
  </si>
  <si>
    <t>Books</t>
  </si>
  <si>
    <t>Line of Credit</t>
  </si>
  <si>
    <t>TOTAL MONTHLY EXPENSES</t>
  </si>
  <si>
    <t>Student Loan</t>
  </si>
  <si>
    <t>TOTAL MONTHLY PAYMENT</t>
  </si>
  <si>
    <t>TOTAL OWED</t>
  </si>
  <si>
    <t>CAR INFORMATION</t>
  </si>
  <si>
    <t>Habits</t>
  </si>
  <si>
    <t>Audios</t>
  </si>
  <si>
    <t>LTD Messaging App Trainings</t>
  </si>
  <si>
    <t>Phase A</t>
  </si>
  <si>
    <t>Developing Habits</t>
  </si>
  <si>
    <t>1. Action, Attitude &amp; the 3 P's: Guerra</t>
  </si>
  <si>
    <t>Listen to an audio (Daily)</t>
  </si>
  <si>
    <t>2. The Treasures Within: Newell</t>
  </si>
  <si>
    <t>Read 15 minutes (Daily)</t>
  </si>
  <si>
    <t>3. Personal Use &amp; DITTO: Helzer</t>
  </si>
  <si>
    <t>Communicate (Daily)</t>
  </si>
  <si>
    <t>4. Compelling Story: Tidwell</t>
  </si>
  <si>
    <t>Attend Every Event (Info Session, Team Meeting, Conference)</t>
  </si>
  <si>
    <t>5. The Separator - Mayank Gala</t>
  </si>
  <si>
    <t>6. Connecting with People - Andrew Tidwell</t>
  </si>
  <si>
    <t>7. Refine Your Skillset/Access Mentorship: Newell/Guerra</t>
  </si>
  <si>
    <t>Budgeting &amp; Volume</t>
  </si>
  <si>
    <t>8. First Round Draft Pick: Nathan</t>
  </si>
  <si>
    <t>Establish budget as an entrepreneur</t>
  </si>
  <si>
    <t>9. Networking Mastery: Jack and April Tu (1 credit)</t>
  </si>
  <si>
    <t>Develop your support my business phone script</t>
  </si>
  <si>
    <t>10. Networking Mastery: Jack and April Tu (1 credit)</t>
  </si>
  <si>
    <t>Establish 50 PV customer volume</t>
  </si>
  <si>
    <t>11. Untapped Potential: Gala</t>
  </si>
  <si>
    <t>12. Choose Your Camera Roll: Gala</t>
  </si>
  <si>
    <t>Develop Your Story</t>
  </si>
  <si>
    <t>13. Six Guidlines for Continual Growth</t>
  </si>
  <si>
    <t xml:space="preserve">Story </t>
  </si>
  <si>
    <t>14. The Foundation</t>
  </si>
  <si>
    <t>Practice your story (Daily)</t>
  </si>
  <si>
    <t>Roleplay with Upline</t>
  </si>
  <si>
    <t>Complete 30 day run to move on to Phase B</t>
  </si>
  <si>
    <t>Phase B</t>
  </si>
  <si>
    <t>Honor Phase A Habits</t>
  </si>
  <si>
    <t>10 Seconds of Courage: Grotewold</t>
  </si>
  <si>
    <t>Honor Budget: Stick to your framework financially</t>
  </si>
  <si>
    <t>Kung Fu: McGrath</t>
  </si>
  <si>
    <t>First Day Ditto: 100 PV (moving towards 150 PV)</t>
  </si>
  <si>
    <t>Upgrade Your Life: Nathan</t>
  </si>
  <si>
    <t>Sharing your story a minimum of 3 times per week (Social Media/Marketplace)</t>
  </si>
  <si>
    <t>Eliminate Distractions: Francis</t>
  </si>
  <si>
    <t>Adjust Your Mirror</t>
  </si>
  <si>
    <t>Hunter Ruby Rally Story: Hunter</t>
  </si>
  <si>
    <t>Bookkeeping Basics 2016: Joe DePetris (included)</t>
  </si>
  <si>
    <t>A Day In The Life: Grotewold</t>
  </si>
  <si>
    <t>Expectation Determines Reality</t>
  </si>
  <si>
    <t>A Whole Pack of Free People</t>
  </si>
  <si>
    <t>Are You Connecting?</t>
  </si>
  <si>
    <t>Appreciation is a Choice</t>
  </si>
  <si>
    <t>Commit to 90 day core run to move on to Phase C</t>
  </si>
  <si>
    <t>Phase C</t>
  </si>
  <si>
    <t>Honor Phase A &amp; B Habits</t>
  </si>
  <si>
    <t>Ditto &amp; Duplicate: Taylor</t>
  </si>
  <si>
    <t>90 Day Core Run - Have enough conversations daily that it results in sharing your story a minimum of one time per day</t>
  </si>
  <si>
    <t>The Bell: West</t>
  </si>
  <si>
    <t>9-5-3 Mentality: Gala</t>
  </si>
  <si>
    <t>Domesticated: Grotewold</t>
  </si>
  <si>
    <t>Snip, Snip: Duncan</t>
  </si>
  <si>
    <t>Four Minute Mile: Danzik</t>
  </si>
  <si>
    <t>Ruby to Diamond: Baker</t>
  </si>
  <si>
    <t>It Takes 5 Cs: Winters</t>
  </si>
  <si>
    <t>Dumpster Mentality: Winters</t>
  </si>
  <si>
    <t>Preparing to Live as Free People: Grotewold</t>
  </si>
  <si>
    <t>Secret of the Corn</t>
  </si>
  <si>
    <t>Call me Extreme</t>
  </si>
  <si>
    <t>Divorce Your Feelings</t>
  </si>
  <si>
    <t>The Gift of Seeing Good</t>
  </si>
  <si>
    <t>Mindset</t>
  </si>
  <si>
    <t>You Can't Script This Thing</t>
  </si>
  <si>
    <t>Keys to the Space Shuttle</t>
  </si>
  <si>
    <t>Power of an Outstretched Arm</t>
  </si>
  <si>
    <t>Why Gen Y</t>
  </si>
  <si>
    <t>Phase D</t>
  </si>
  <si>
    <t>Register 1-3 Personal IBOs / Month</t>
  </si>
  <si>
    <t>Proper and Professional Networking</t>
  </si>
  <si>
    <t>Resource on constructing your story:</t>
  </si>
  <si>
    <t>Resource on networking tips:</t>
  </si>
  <si>
    <t>Write out your story:</t>
  </si>
  <si>
    <t xml:space="preserve">
</t>
  </si>
  <si>
    <t>Write out your DTM (dropping the message):</t>
  </si>
  <si>
    <t>Write out your response to the "What" question or other questions that a candidate may ask:</t>
  </si>
  <si>
    <t>Write out your Good News Phone Call</t>
  </si>
  <si>
    <t>How to Create Customer Volume</t>
  </si>
  <si>
    <t>Step #1: Basics to Developing Customers</t>
  </si>
  <si>
    <t>This document will help you develop your customer script, book customer appointments and outline tips for generating ongoing customer volume.</t>
  </si>
  <si>
    <t>Step #2: Educate Yourself</t>
  </si>
  <si>
    <t xml:space="preserve">Watch these educational videos from the Amway site. Once logged onto the Amway site, these can be found at Business Center &gt; Amway Education. These videos can be accessed from your computer tablet or phone. </t>
  </si>
  <si>
    <t>Get Started:</t>
  </si>
  <si>
    <t>Retail Margin course</t>
  </si>
  <si>
    <t>$50 New IBO Incentive Award course</t>
  </si>
  <si>
    <t>Creating a Product Testimonial</t>
  </si>
  <si>
    <t>Build Your Business:</t>
  </si>
  <si>
    <t>Know Your Customer</t>
  </si>
  <si>
    <t>Find the Need and Offer Product Solutions</t>
  </si>
  <si>
    <t>Handling Objections</t>
  </si>
  <si>
    <t>Closing the Sale</t>
  </si>
  <si>
    <t>Confident Conversations: Selling in Six Steps</t>
  </si>
  <si>
    <t>Product:</t>
  </si>
  <si>
    <t>Sell Like a Pro with From the Expert Videos</t>
  </si>
  <si>
    <t>Other:</t>
  </si>
  <si>
    <t>Simple Selling with the Mini Catalog</t>
  </si>
  <si>
    <t>First Year Book List</t>
  </si>
  <si>
    <t xml:space="preserve">In the generic order we recommend reading. Communicate with your mentor for specifics. </t>
  </si>
  <si>
    <t>Mark column A once you've completed the book</t>
  </si>
  <si>
    <t>Date Completed</t>
  </si>
  <si>
    <t>Book</t>
  </si>
  <si>
    <t>The Business of the 21st Century</t>
  </si>
  <si>
    <t xml:space="preserve">The Go-Giver </t>
  </si>
  <si>
    <t>The Compound Effect</t>
  </si>
  <si>
    <t>What to Say When You talk to Yourself</t>
  </si>
  <si>
    <t>Skill with People</t>
  </si>
  <si>
    <t>The Magic of Thinking Big</t>
  </si>
  <si>
    <t>The Greatest Miracle in the World</t>
  </si>
  <si>
    <t>How To Win Friends &amp; Influence People</t>
  </si>
  <si>
    <t>LIVE THE DREAM: No More Excuses</t>
  </si>
  <si>
    <t>How I Raised Myself From Failure To Success In Selling</t>
  </si>
  <si>
    <t>Wired That Way</t>
  </si>
  <si>
    <t>The Go-Getter (HB)</t>
  </si>
  <si>
    <t>Bringing Out the Best in People</t>
  </si>
  <si>
    <t>Think and Grow Rich</t>
  </si>
  <si>
    <t>Acres of Diamonds</t>
  </si>
  <si>
    <t>The Master-Key To Riches</t>
  </si>
  <si>
    <t>Hung by the Tongue</t>
  </si>
  <si>
    <t>Go For No!</t>
  </si>
  <si>
    <t>The Slight Edge</t>
  </si>
  <si>
    <t>Developing the Leader Within You</t>
  </si>
  <si>
    <t>The 5 Love Languages</t>
  </si>
  <si>
    <t>Candidate List</t>
  </si>
  <si>
    <t>Contact Information</t>
  </si>
  <si>
    <t>Steps of the Process</t>
  </si>
  <si>
    <t>Status</t>
  </si>
  <si>
    <t>First Name</t>
  </si>
  <si>
    <t>Last Name</t>
  </si>
  <si>
    <t>Number</t>
  </si>
  <si>
    <t>Age</t>
  </si>
  <si>
    <t>How do you know them?</t>
  </si>
  <si>
    <t>Location</t>
  </si>
  <si>
    <t xml:space="preserve">Occupation / School </t>
  </si>
  <si>
    <t>A, B, C or Depth Relationship</t>
  </si>
  <si>
    <t>Additional Notes</t>
  </si>
  <si>
    <t>Shared Story</t>
  </si>
  <si>
    <t>Good News Phone Call</t>
  </si>
  <si>
    <t>QI1/Book</t>
  </si>
  <si>
    <t>QI2/Book</t>
  </si>
  <si>
    <t>1st Info Session</t>
  </si>
  <si>
    <t>Follow Up 1</t>
  </si>
  <si>
    <t>2nd Info Session &amp; 1st Training</t>
  </si>
  <si>
    <t>Follow Up 2</t>
  </si>
  <si>
    <t>Pre-Offer Questions</t>
  </si>
  <si>
    <t>Launch</t>
  </si>
  <si>
    <t>Filtered Out</t>
  </si>
  <si>
    <t>Josh</t>
  </si>
  <si>
    <t>Jim Cline</t>
  </si>
  <si>
    <t>School / IT / Auto</t>
  </si>
  <si>
    <t>Depth</t>
  </si>
  <si>
    <t>missed</t>
  </si>
  <si>
    <t>Check Back</t>
  </si>
  <si>
    <t>Marcus Brown</t>
  </si>
  <si>
    <t>Michael Bell</t>
  </si>
  <si>
    <t>x</t>
  </si>
  <si>
    <t>IBO</t>
  </si>
  <si>
    <t>Clevon</t>
  </si>
  <si>
    <t>Mary Logan</t>
  </si>
  <si>
    <t>?</t>
  </si>
  <si>
    <t>Mallik</t>
  </si>
  <si>
    <t>Marcus Wells</t>
  </si>
  <si>
    <t>Charlotte, NC</t>
  </si>
  <si>
    <t>Bria Simone</t>
  </si>
  <si>
    <t>Melvin</t>
  </si>
  <si>
    <t>Durham, NC</t>
  </si>
  <si>
    <t>Hospital Admin</t>
  </si>
  <si>
    <t>Booked</t>
  </si>
  <si>
    <t>Rendell</t>
  </si>
  <si>
    <t>Crystal</t>
  </si>
  <si>
    <t>DC</t>
  </si>
  <si>
    <t>scheduled</t>
  </si>
  <si>
    <t>Scheduled 11/17</t>
  </si>
  <si>
    <t>Shane Steppe</t>
  </si>
  <si>
    <t>Alex Roth</t>
  </si>
  <si>
    <t>Norfolk/MD</t>
  </si>
  <si>
    <t>Navy</t>
  </si>
  <si>
    <t>Deleware</t>
  </si>
  <si>
    <t>Customer List</t>
  </si>
  <si>
    <t>Product Exposure Process/Options</t>
  </si>
  <si>
    <t>What products do you think they may like?</t>
  </si>
  <si>
    <t>Do they know your why?</t>
  </si>
  <si>
    <t>Sample Issued</t>
  </si>
  <si>
    <t>Last Follow Up Date</t>
  </si>
  <si>
    <t>Next Follow up Date</t>
  </si>
  <si>
    <t>Additional Product Gifted</t>
  </si>
  <si>
    <t>Additional Notes:</t>
  </si>
  <si>
    <t>Aunt Nikki</t>
  </si>
  <si>
    <t>Carb Blocker
Immunity Twist Tubes
Allergy Clear Guard</t>
  </si>
  <si>
    <t>Aunt Cris</t>
  </si>
  <si>
    <t>Granny</t>
  </si>
  <si>
    <t>Chanel</t>
  </si>
  <si>
    <t>Jared</t>
  </si>
  <si>
    <t>Alex</t>
  </si>
  <si>
    <t>Watson</t>
  </si>
  <si>
    <t>Darrell</t>
  </si>
  <si>
    <t>Darell Cousin</t>
  </si>
  <si>
    <t>Darrick Cousin</t>
  </si>
  <si>
    <t>Aunt Angie</t>
  </si>
  <si>
    <t>Aunt Shay</t>
  </si>
  <si>
    <t>Pam/ Rickey</t>
  </si>
  <si>
    <t>Brittany</t>
  </si>
  <si>
    <t xml:space="preserve">Jordan </t>
  </si>
  <si>
    <t>Beasly</t>
  </si>
  <si>
    <t xml:space="preserve">Bria </t>
  </si>
  <si>
    <t>Lacor</t>
  </si>
  <si>
    <t>Vitamins
Energy Drinks
Tooth patse</t>
  </si>
  <si>
    <t>Lee</t>
  </si>
  <si>
    <t>Bullock Sr.</t>
  </si>
  <si>
    <t xml:space="preserve">Jose </t>
  </si>
  <si>
    <t>Reyes</t>
  </si>
  <si>
    <t>n By Nutrlite</t>
  </si>
  <si>
    <t>Mary</t>
  </si>
  <si>
    <t>Sostand</t>
  </si>
  <si>
    <t>n By Nutrilite</t>
  </si>
  <si>
    <t>Mike</t>
  </si>
  <si>
    <t>Mcmanus</t>
  </si>
  <si>
    <t>Nutrlite Vitamins</t>
  </si>
  <si>
    <t>Dominque</t>
  </si>
  <si>
    <t>Cousin</t>
  </si>
  <si>
    <t>Customer</t>
  </si>
  <si>
    <t xml:space="preserve">Michelle </t>
  </si>
  <si>
    <t>Stokley</t>
  </si>
  <si>
    <t>Glucoslimine</t>
  </si>
  <si>
    <t>Step 1: Conversation and Create a Connection with Family and Friends</t>
  </si>
  <si>
    <t>Whys Behind the Whats</t>
  </si>
  <si>
    <t>Example Script:</t>
  </si>
  <si>
    <t>-Just small talk so you can let them know what you've been up to lately</t>
  </si>
  <si>
    <t xml:space="preserve">Hey Aunt Susan! How are you? </t>
  </si>
  <si>
    <t>-As you're catching them up to speed on your life, mention who've been connect with and what they are coaching you on.  Let them know that you've gained access to a lot of cutting edge product lines and are looking to develop a customer base.  Make them aware that you are reaching out to close family and friends first to develop a customer base, and that you would love to have the opportuinty to earn their business (save them time &amp; money while providing them with greats products and awsome service).
Tip! Close family members and friends will need to be able to connect with your WHY.  If they feel like that are helping you get closer to bigger goals and dreams, they are more likely to be willing to support you.</t>
  </si>
  <si>
    <t xml:space="preserve">I'm doing good, (insert a snapshot of your life). I recently got connected with a couple who is mentoring me on financial literacy and how to create wealth. One thing they are coaching me on is edorsing for multiple high end companies that represent some amazing product lines. I am reaching out to family and friends first to develop a customer, base and I would love to have the opportuinty to earn your business (save them time &amp; money while providing them with greats products and awsome service).  Would you be willing to support me?  </t>
  </si>
  <si>
    <t xml:space="preserve">-They will probably ask a few questions like...What type of products do you sell or what companies are you working with?  You can let them know that a lot of the products are in the Health &amp; Wellness, Skincare &amp; Cosmetics, and  Green Homecare industries.  Then guide the conversation with a question, "Is there somethiing specific you'd like to look more in depth on?"  If they are willing to support, ask them if they are open to Tio meeting up to in person or virtually to introduce products and postentially the webstie.
Tip! Be aware of the individual. Some people do not want to worry about technology and prefer to feel the items and have you order everything on the back end while others are completely fine with navigating through an online webstie with you.
</t>
  </si>
  <si>
    <t xml:space="preserve">If they say yes....I would like to set up a time to show you my website and what it has to offer.  I believe I'll be able to connect you to some great products.  </t>
  </si>
  <si>
    <t>Step 2: Book a 30 min Appointment</t>
  </si>
  <si>
    <t>Have the same mindset when booking this meeting as you would a candidate.  Your coach's time is more valuable.  Provide the potential customer time options rather than an open ended time request.</t>
  </si>
  <si>
    <t>Because I am still learning a lot in how to endorse these products properly and improve my own financial literacy, I will actually be requesting a time to connect you with one of my coaches.  My coach and I will be together, and we will (call/send zoom link/etc) you for our meeting. My coaches' name is (inset name), and she/he has been helping me a lot.  I have already asked her/him for their availabliligy, and they were able to clear their calendar for (provide 2-3 time options).  What day and time fits into your schedule?</t>
  </si>
  <si>
    <t>Let them know that they will need to be in front of a computer when we call unless you are meeting this person face to face.</t>
  </si>
  <si>
    <t>Make them aware that your coach who is guiding you through endorsing these companies will be walking them through the products.</t>
  </si>
  <si>
    <t>Date</t>
  </si>
  <si>
    <t>Conversations</t>
  </si>
  <si>
    <t>Story Shares</t>
  </si>
  <si>
    <t>Coffee Meetings</t>
  </si>
  <si>
    <t>Drop the Message</t>
  </si>
  <si>
    <t>Total:</t>
  </si>
  <si>
    <t>Name</t>
  </si>
  <si>
    <t>Paid in Full</t>
  </si>
  <si>
    <t>Amount to Pay</t>
  </si>
  <si>
    <t>Amount Paid</t>
  </si>
  <si>
    <t>Amount Remaining</t>
  </si>
  <si>
    <t>Jamarcus</t>
  </si>
  <si>
    <t>Enterprise</t>
  </si>
  <si>
    <t>Ga'Vaughn</t>
  </si>
  <si>
    <t>Gas</t>
  </si>
  <si>
    <t>Anthony</t>
  </si>
  <si>
    <t>Maggie</t>
  </si>
  <si>
    <t>Rashaad</t>
  </si>
  <si>
    <t>Adams</t>
  </si>
  <si>
    <t>Tae</t>
  </si>
  <si>
    <t>Jade</t>
  </si>
  <si>
    <t>Total Expense</t>
  </si>
  <si>
    <t>Amount Remaining to be paid</t>
  </si>
  <si>
    <t>Total - Insurance</t>
  </si>
  <si>
    <t>-60 (Split insurance in half)</t>
  </si>
  <si>
    <t>CJ</t>
  </si>
  <si>
    <t>Womack's</t>
  </si>
  <si>
    <t>Womack's Room1</t>
  </si>
  <si>
    <t>Womack's Room2</t>
  </si>
  <si>
    <t>Glenda</t>
  </si>
  <si>
    <t>Wande</t>
  </si>
  <si>
    <t>Thrifty</t>
  </si>
  <si>
    <t>Account Name</t>
  </si>
  <si>
    <t>Amount to move over 1 Pay Check</t>
  </si>
  <si>
    <t>Amount moved over</t>
  </si>
  <si>
    <t>Amount Remaing to move over</t>
  </si>
  <si>
    <t>Joint</t>
  </si>
  <si>
    <t>Credit Card</t>
  </si>
  <si>
    <t>1st Pay Check</t>
  </si>
  <si>
    <t>2nd Pay Check</t>
  </si>
  <si>
    <t>Digit</t>
  </si>
  <si>
    <t>Husband Salary</t>
  </si>
  <si>
    <t>Business</t>
  </si>
  <si>
    <t>Wife Salary</t>
  </si>
  <si>
    <t>Commissions</t>
  </si>
  <si>
    <t>401 K</t>
  </si>
  <si>
    <t>f</t>
  </si>
  <si>
    <t>Amount to move over 2 Pay Check</t>
  </si>
  <si>
    <t>When to pay off Amway Card</t>
  </si>
  <si>
    <t>Moved Money Over</t>
  </si>
  <si>
    <t>Account</t>
  </si>
  <si>
    <t>Yes</t>
  </si>
  <si>
    <t>Phone Insurance</t>
  </si>
  <si>
    <t>Child Care</t>
  </si>
  <si>
    <t>Bank of America Savings</t>
  </si>
  <si>
    <t>Serenity</t>
  </si>
  <si>
    <t>Acorns Savings</t>
  </si>
  <si>
    <t>Shopping/Mad Money 1</t>
  </si>
  <si>
    <t>Health (Insurance, etc.) 1</t>
  </si>
  <si>
    <t>No</t>
  </si>
  <si>
    <t>Shopping/Mad Money 2</t>
  </si>
  <si>
    <t>Health (Insurance, etc.) 2</t>
  </si>
  <si>
    <t>Pay Off Gala Conference Hotel + Van</t>
  </si>
  <si>
    <t>Bria's Partnership</t>
  </si>
  <si>
    <t>Due Date</t>
  </si>
  <si>
    <t>Tithing 2</t>
  </si>
  <si>
    <t>Credit Card - Amway</t>
  </si>
  <si>
    <t>Credit Card - Chase</t>
  </si>
  <si>
    <t>Rainy Day</t>
  </si>
  <si>
    <t>Student Loan-1(8%)</t>
  </si>
  <si>
    <t>.</t>
  </si>
  <si>
    <t>Upstart</t>
  </si>
  <si>
    <t>Student Loan-2</t>
  </si>
  <si>
    <t>DITTO 1</t>
  </si>
  <si>
    <t>Silver Leaf Resort</t>
  </si>
  <si>
    <t>DITTO 2</t>
  </si>
  <si>
    <t>Paid Off Conference Hotel + Van</t>
  </si>
  <si>
    <t>Paid Off Conference Ticket</t>
  </si>
  <si>
    <t>Business Conference 1</t>
  </si>
  <si>
    <t>Business Conference 2</t>
  </si>
  <si>
    <t>Other - BSM 1( Team Meetings/Info Sessions)</t>
  </si>
  <si>
    <t>One Source Tax</t>
  </si>
  <si>
    <t>Other - BSM 2( Team Meetings/Info Sessions)</t>
  </si>
  <si>
    <t>Silver Leaf Maint</t>
  </si>
  <si>
    <t>First Check Remaing</t>
  </si>
  <si>
    <t>Second Check Remaing</t>
  </si>
  <si>
    <t>Child Support</t>
  </si>
  <si>
    <t>Amount to Pay off 2nd check</t>
  </si>
  <si>
    <t>Child Care 1</t>
  </si>
  <si>
    <t>Child Care 2</t>
  </si>
  <si>
    <t>Months to Pay off</t>
  </si>
  <si>
    <t>Wife Bank of America - 3</t>
  </si>
  <si>
    <t>Victoria Secret Credit Card - 4</t>
  </si>
  <si>
    <t>Babysitter</t>
  </si>
  <si>
    <t>House 1</t>
  </si>
  <si>
    <t>Bank of America Savings 1</t>
  </si>
  <si>
    <t>Bank of America Savings 2</t>
  </si>
  <si>
    <t>House 2</t>
  </si>
  <si>
    <t>Rainy Day 2</t>
  </si>
  <si>
    <t>Tithing 1</t>
  </si>
  <si>
    <t>Health Insurance</t>
  </si>
  <si>
    <t>Florentin's Garments</t>
  </si>
  <si>
    <t>medical bills</t>
  </si>
  <si>
    <t xml:space="preserve">Pay with card on the </t>
  </si>
  <si>
    <t>Nova Click</t>
  </si>
  <si>
    <t>Ryan</t>
  </si>
  <si>
    <t>furniture 1</t>
  </si>
  <si>
    <t>furniture 2</t>
  </si>
  <si>
    <t>mom</t>
  </si>
  <si>
    <t>Closing Cost1</t>
  </si>
  <si>
    <t>On Chase card</t>
  </si>
  <si>
    <t>Closing Cost2</t>
  </si>
  <si>
    <t>Amway 1</t>
  </si>
  <si>
    <t>Amway 2</t>
  </si>
  <si>
    <t>Chase 1</t>
  </si>
  <si>
    <t>closing</t>
  </si>
  <si>
    <t>Chase 2</t>
  </si>
  <si>
    <t>downpayment</t>
  </si>
  <si>
    <t>Wife Bank of America - 1</t>
  </si>
  <si>
    <t>if wife works</t>
  </si>
  <si>
    <t>Wife Bank of America - 2</t>
  </si>
  <si>
    <t xml:space="preserve">furniture </t>
  </si>
  <si>
    <t>Victoria Secret 1</t>
  </si>
  <si>
    <t>Victoria Secret 2</t>
  </si>
  <si>
    <t>Business Credit Card</t>
  </si>
  <si>
    <t>Timeframe</t>
  </si>
  <si>
    <t>Salary</t>
  </si>
  <si>
    <t>Fitness Connection</t>
  </si>
  <si>
    <t>Hulu</t>
  </si>
  <si>
    <t>Total Margin</t>
  </si>
  <si>
    <t>Credit Card - Best Buy</t>
  </si>
  <si>
    <t>Netflix</t>
  </si>
  <si>
    <t>Planet Fitness</t>
  </si>
  <si>
    <t>Spotify</t>
  </si>
  <si>
    <t>Rent/Mortgage 1</t>
  </si>
  <si>
    <t>Rent/Mortgage 2</t>
  </si>
  <si>
    <t>A, B, C List</t>
  </si>
  <si>
    <t>Platform</t>
  </si>
  <si>
    <t xml:space="preserve">Suggested Interuption </t>
  </si>
  <si>
    <t xml:space="preserve">A </t>
  </si>
  <si>
    <t>Any</t>
  </si>
  <si>
    <t>Hey [Insert Name] I've been focusing on growing myself and wanted to know what are some of your long term goals</t>
  </si>
  <si>
    <t>B</t>
  </si>
  <si>
    <t>FB/Cell Phone</t>
  </si>
  <si>
    <t>Hey &lt;Name&gt; Haven’t spoken to you in a while. How have things been?</t>
  </si>
  <si>
    <t>Hope all is well with you &lt;Insert Name&gt;. One of my goals this year is to grow in the areas of personal development and networking effectively. So I wanted to reach out and see how you're doing. What are some ways you're planning on growing?</t>
  </si>
  <si>
    <t>Hey &lt;Name&gt; Haven’t spoken to you in a while, and wanted to see how you were doing. What’s new in your world?</t>
  </si>
  <si>
    <t>Hey &lt;Insert Name&gt;! Haven’t spoken to you in a while. How was your new years?</t>
  </si>
  <si>
    <t>Happy Holidays &lt;Insert Name&gt;! 
Do you have any plans for this holiday time?</t>
  </si>
  <si>
    <t xml:space="preserve">B/C </t>
  </si>
  <si>
    <t>LinkedIn</t>
  </si>
  <si>
    <t>Hi &lt;Insert Name&gt;! 
One of my goals this year is to grow in the areas of personal development and networking effectively. So I wanted to introduce myself. What are some ways you're planning on growing?</t>
  </si>
  <si>
    <t xml:space="preserve">Hi &lt;Insert Name&gt;, 
Just wanted to connect as I'm growing my skill set of networking. What are some ways you're working on growing and expanding your network? </t>
  </si>
  <si>
    <t xml:space="preserve">Hey &lt;Insert Name&gt;, I noticed that we've been connected for quite a while and never had a conversation. What drew you to the &lt;insert field&gt; industry?
</t>
  </si>
  <si>
    <t xml:space="preserve">Hey &lt;Insert Name&gt;, thank you for the connection. What drew you to the &lt;insert field&gt; industry?
</t>
  </si>
  <si>
    <t>Hey &lt;Insert Name&gt;, I noticed that we've been connected for quite a while and I haven't had the opportunity to meet you yet. What drew you to being a &lt;Insert Job&gt;?</t>
  </si>
  <si>
    <t>DTM Questions</t>
  </si>
  <si>
    <t>He's adamant about giving back to the community, and because of that, I'm very respectfull of his time, but are you serious about reaching your goals and having someone guide you?</t>
  </si>
  <si>
    <t>Number of Desired Daily Contacts</t>
  </si>
  <si>
    <t>Number of Contacts made this week</t>
  </si>
  <si>
    <t>Number of Contacts made today</t>
  </si>
  <si>
    <t>Phone Number</t>
  </si>
  <si>
    <t>Contacted ?</t>
  </si>
  <si>
    <t>Date Contacted</t>
  </si>
  <si>
    <t>A,B,C List</t>
  </si>
  <si>
    <t>How many Times have They Told You No to wanting more?</t>
  </si>
  <si>
    <t>Num</t>
  </si>
  <si>
    <t>Random Filter</t>
  </si>
  <si>
    <t>Blank Filter</t>
  </si>
  <si>
    <t>Date Shared Story</t>
  </si>
  <si>
    <t>Sarah Lynn Waldo</t>
  </si>
  <si>
    <t>FB Mess</t>
  </si>
  <si>
    <t>Traneka RenÃ©</t>
  </si>
  <si>
    <t>Joaquin Torres</t>
  </si>
  <si>
    <t>Dominique Williams</t>
  </si>
  <si>
    <t>Belinda Baker</t>
  </si>
  <si>
    <t>Horacio De Leon Jr.</t>
  </si>
  <si>
    <t>Joann Moore</t>
  </si>
  <si>
    <t>Insert Name</t>
  </si>
  <si>
    <t>Lance Ferrantino</t>
  </si>
  <si>
    <t>LaBrice Mackey Sr.</t>
  </si>
  <si>
    <t>Deezy Hakim</t>
  </si>
  <si>
    <t>Ashley Purdy</t>
  </si>
  <si>
    <t>Rigo Hernandez</t>
  </si>
  <si>
    <t>Charles Gee</t>
  </si>
  <si>
    <t>Ryan Luellen</t>
  </si>
  <si>
    <t>Houston</t>
  </si>
  <si>
    <t>C</t>
  </si>
  <si>
    <t>Ben Weiss</t>
  </si>
  <si>
    <t>Cody Thompson</t>
  </si>
  <si>
    <t>Jordan Ramone Hawkins</t>
  </si>
  <si>
    <t>Seymour Rivers</t>
  </si>
  <si>
    <t>Erick Rivera</t>
  </si>
  <si>
    <t>Chiwendu Carl Nnaji</t>
  </si>
  <si>
    <t>Faith Durr</t>
  </si>
  <si>
    <t>Mike Micah Mike</t>
  </si>
  <si>
    <t>Patrice Revels Adams</t>
  </si>
  <si>
    <t>Mike Hoskins</t>
  </si>
  <si>
    <t>Tahare Ray</t>
  </si>
  <si>
    <t>Koby Smith</t>
  </si>
  <si>
    <t>Duece Mangini</t>
  </si>
  <si>
    <t>Kamela Nelloms-Whittaker</t>
  </si>
  <si>
    <t>Tracy McGrew</t>
  </si>
  <si>
    <t>Kwanisha West</t>
  </si>
  <si>
    <t>Ed Harrison</t>
  </si>
  <si>
    <t>Draye Densmore</t>
  </si>
  <si>
    <t>Crystal Deshazo</t>
  </si>
  <si>
    <t>Nora Adame</t>
  </si>
  <si>
    <t>Jarvis Travon Dillard</t>
  </si>
  <si>
    <t>Joel Martinez</t>
  </si>
  <si>
    <t>Nahchon Guyton</t>
  </si>
  <si>
    <t>Vernon Marsh</t>
  </si>
  <si>
    <t>Tyrone Gabriel</t>
  </si>
  <si>
    <t>Barbara Loville</t>
  </si>
  <si>
    <t>Michael Jones</t>
  </si>
  <si>
    <t>Deont'a Denzel Carter</t>
  </si>
  <si>
    <t>BernieandJoyce Groendyke</t>
  </si>
  <si>
    <t>Damon Clark</t>
  </si>
  <si>
    <t>Robert Thomas</t>
  </si>
  <si>
    <t>Vanessa Claudio Delgado</t>
  </si>
  <si>
    <t>Terry Allen Slagle</t>
  </si>
  <si>
    <t>Traneice Gilder</t>
  </si>
  <si>
    <t>Jaylon Johnson</t>
  </si>
  <si>
    <t>Jimmy T. Nguyen</t>
  </si>
  <si>
    <t>Jacob Rodriguez</t>
  </si>
  <si>
    <t>Booker Terrell</t>
  </si>
  <si>
    <t>Leo Lee</t>
  </si>
  <si>
    <t>Austin</t>
  </si>
  <si>
    <t>Itzel Mystyk Garza</t>
  </si>
  <si>
    <t>Charisse McAfee</t>
  </si>
  <si>
    <t>Andre Rodgers</t>
  </si>
  <si>
    <t>Adams Odion</t>
  </si>
  <si>
    <t>Randall Riggins</t>
  </si>
  <si>
    <t>Carlotta H</t>
  </si>
  <si>
    <t>Quintina Jackson</t>
  </si>
  <si>
    <t>Asia Walter</t>
  </si>
  <si>
    <t>Joaquin Antwion</t>
  </si>
  <si>
    <t>Diane Palmer</t>
  </si>
  <si>
    <t>Nicki Cheaux</t>
  </si>
  <si>
    <t>Michael Stone</t>
  </si>
  <si>
    <t>Shawn Mcdonald</t>
  </si>
  <si>
    <t>Princess Marie</t>
  </si>
  <si>
    <t>Scott Jones</t>
  </si>
  <si>
    <t>Jamaal Thomas</t>
  </si>
  <si>
    <t>Corey E Allen</t>
  </si>
  <si>
    <t>Yanto Bshna</t>
  </si>
  <si>
    <t>Esmeralda Banda</t>
  </si>
  <si>
    <t>Jay Reed</t>
  </si>
  <si>
    <t>Nabeela Rashid</t>
  </si>
  <si>
    <t>Sergio Martinez</t>
  </si>
  <si>
    <t>Jessica Lacy</t>
  </si>
  <si>
    <t>Andre Dunn</t>
  </si>
  <si>
    <t>Ryan Rahimzadehbates</t>
  </si>
  <si>
    <t>Felix J. Jones</t>
  </si>
  <si>
    <t>James Rangostaxx Haskin</t>
  </si>
  <si>
    <t>Victoria Osuala-Adomolga</t>
  </si>
  <si>
    <t>Trevor Asevedo</t>
  </si>
  <si>
    <t>Toby Wooster</t>
  </si>
  <si>
    <t>Rey Mendiola</t>
  </si>
  <si>
    <t>Christian Auguste</t>
  </si>
  <si>
    <t>Vincent Joy</t>
  </si>
  <si>
    <t>Lloyd Edwards</t>
  </si>
  <si>
    <t>William Barker</t>
  </si>
  <si>
    <t>Bryce C. Butler</t>
  </si>
  <si>
    <t>Tripp Davis</t>
  </si>
  <si>
    <t>Gary Cathey</t>
  </si>
  <si>
    <t>Andre Green</t>
  </si>
  <si>
    <t>Jerome Jackson</t>
  </si>
  <si>
    <t>Randall-rte Speir-sports</t>
  </si>
  <si>
    <t>Logan Jayson Johnson</t>
  </si>
  <si>
    <t>Stacy Auguste</t>
  </si>
  <si>
    <t>Krizia Reed</t>
  </si>
  <si>
    <t>Albert Salinas</t>
  </si>
  <si>
    <t>Cade Kinard</t>
  </si>
  <si>
    <t>Antwanesha Robinson</t>
  </si>
  <si>
    <t>Eddie B Green Jr</t>
  </si>
  <si>
    <t>Michelle Nelloms Stone</t>
  </si>
  <si>
    <t>Victor Medrano</t>
  </si>
  <si>
    <t>Doug Lacy</t>
  </si>
  <si>
    <t>Aisha James</t>
  </si>
  <si>
    <t>Taylor Smith</t>
  </si>
  <si>
    <t>Elder Limon</t>
  </si>
  <si>
    <t>Ashly Purvis</t>
  </si>
  <si>
    <t>Cherise Yvonne Lee</t>
  </si>
  <si>
    <t>TorreyandRachel Marsh</t>
  </si>
  <si>
    <t>Daniel Ramos</t>
  </si>
  <si>
    <t>Chikodi Merenu</t>
  </si>
  <si>
    <t>Amel Sengal</t>
  </si>
  <si>
    <t>Chase Mitchem</t>
  </si>
  <si>
    <t>Daniel Banda</t>
  </si>
  <si>
    <t>Andrika Booker</t>
  </si>
  <si>
    <t>Laura Betancourt</t>
  </si>
  <si>
    <t>Joshua Ransom Burkett</t>
  </si>
  <si>
    <t>Timeless Love Houston</t>
  </si>
  <si>
    <t>Johnesha White-Daniels</t>
  </si>
  <si>
    <t>Nicholas Prejean</t>
  </si>
  <si>
    <t>Zacque't Walter</t>
  </si>
  <si>
    <t>Bianca LigÃ©</t>
  </si>
  <si>
    <t>Will Hernandez</t>
  </si>
  <si>
    <t>Sadie Sanchez</t>
  </si>
  <si>
    <t>LaTonya Mayes</t>
  </si>
  <si>
    <t>Antonio Maxiavelli Delgado</t>
  </si>
  <si>
    <t>Dominic Temple</t>
  </si>
  <si>
    <t>Trae Crawford</t>
  </si>
  <si>
    <t>Bert Nixon</t>
  </si>
  <si>
    <t>Bianka Butler</t>
  </si>
  <si>
    <t>Kalyn Garcia</t>
  </si>
  <si>
    <t>Jordan Brown</t>
  </si>
  <si>
    <t>Cory Coker</t>
  </si>
  <si>
    <t>Chloe Soto</t>
  </si>
  <si>
    <t>Selena Morar</t>
  </si>
  <si>
    <t>Housotn</t>
  </si>
  <si>
    <t>Aaron Beeler</t>
  </si>
  <si>
    <t>Chester Brown</t>
  </si>
  <si>
    <t>Kamryn Schafer</t>
  </si>
  <si>
    <t>Morgan Bradley</t>
  </si>
  <si>
    <t>McKenzie Valdez</t>
  </si>
  <si>
    <t>Mike Acosta</t>
  </si>
  <si>
    <t>Landon Galloway</t>
  </si>
  <si>
    <t>Manny Gonzales</t>
  </si>
  <si>
    <t>Renell Henry</t>
  </si>
  <si>
    <t>Rachel Gillock</t>
  </si>
  <si>
    <t>Keeley Watts Schafer</t>
  </si>
  <si>
    <t>Adara Perez Cruz</t>
  </si>
  <si>
    <t>Sara Garnett</t>
  </si>
  <si>
    <t>Michael McManus</t>
  </si>
  <si>
    <t>Lorenzo A. Menchu</t>
  </si>
  <si>
    <t>Caleb Young</t>
  </si>
  <si>
    <t>Demetre E Foster</t>
  </si>
  <si>
    <t>Rachael Reisenauer</t>
  </si>
  <si>
    <t>Jensen Gary</t>
  </si>
  <si>
    <t>Taylor Kerryn</t>
  </si>
  <si>
    <t>Tre LaGrone</t>
  </si>
  <si>
    <t>Justin Daulton</t>
  </si>
  <si>
    <t>Ian Spence</t>
  </si>
  <si>
    <t>Kristina Wade</t>
  </si>
  <si>
    <t>Sok Heng</t>
  </si>
  <si>
    <t>Ruben Amezquita</t>
  </si>
  <si>
    <t>Neddy Nicole</t>
  </si>
  <si>
    <t>Dallas</t>
  </si>
  <si>
    <t>Ramon Rodriguez</t>
  </si>
  <si>
    <t>Taylor Slack</t>
  </si>
  <si>
    <t>Bridget Barrios</t>
  </si>
  <si>
    <t>Rachel Paez</t>
  </si>
  <si>
    <t>Samuel Velasquez</t>
  </si>
  <si>
    <t>Paul Gordon</t>
  </si>
  <si>
    <t>Mia Acevedo</t>
  </si>
  <si>
    <t>Ekom Ekpa</t>
  </si>
  <si>
    <t>Jeremy Dion Mallett Jr.</t>
  </si>
  <si>
    <t>Dana Aguilera - Joseph</t>
  </si>
  <si>
    <t>Michael Koranteng Arthur Jr.</t>
  </si>
  <si>
    <t>Nevate Holmes</t>
  </si>
  <si>
    <t>Rebecca Mimms Pierson</t>
  </si>
  <si>
    <t>Ella Williams</t>
  </si>
  <si>
    <t>Christopher Joseph Torres</t>
  </si>
  <si>
    <t>Tyler Guice</t>
  </si>
  <si>
    <t>James Mandujano</t>
  </si>
  <si>
    <t>Demetrius Moales</t>
  </si>
  <si>
    <t>Ryan Leleux</t>
  </si>
  <si>
    <t>Sahil Patel</t>
  </si>
  <si>
    <t>Omar Erick</t>
  </si>
  <si>
    <t>Alexander Manley</t>
  </si>
  <si>
    <t>Sarah Naboulsi</t>
  </si>
  <si>
    <t>Houton</t>
  </si>
  <si>
    <t>Zach Fite</t>
  </si>
  <si>
    <t>Jason Williams</t>
  </si>
  <si>
    <t>Patrick Kaczmarski</t>
  </si>
  <si>
    <t>Jenifer Aguilar</t>
  </si>
  <si>
    <t>Darrell Williams</t>
  </si>
  <si>
    <t>Alyssa Mayleen Mermea</t>
  </si>
  <si>
    <t>Violeta Mester</t>
  </si>
  <si>
    <t>Angela Cisneros</t>
  </si>
  <si>
    <t>Shirah Shaiy Villegas</t>
  </si>
  <si>
    <t>Alison Spencer</t>
  </si>
  <si>
    <t>Tionyce Johnson</t>
  </si>
  <si>
    <t>Tianna K Chapman</t>
  </si>
  <si>
    <t>Genesis Benavides Garza</t>
  </si>
  <si>
    <t>Mason Moreno</t>
  </si>
  <si>
    <t>Hunnit Gran</t>
  </si>
  <si>
    <t>Donovan R. Walker</t>
  </si>
  <si>
    <t>c</t>
  </si>
  <si>
    <t>Yvonne Chavez</t>
  </si>
  <si>
    <t>Joe Perez</t>
  </si>
  <si>
    <t>Trenton Pitre</t>
  </si>
  <si>
    <t>Jonathan Rodriguez</t>
  </si>
  <si>
    <t>Samantha Thomas</t>
  </si>
  <si>
    <t>Josef Mendoza</t>
  </si>
  <si>
    <t>Joaquin Castillo</t>
  </si>
  <si>
    <t>Karla De Leon</t>
  </si>
  <si>
    <t>Andrew Wilson</t>
  </si>
  <si>
    <t>Frank Salazar</t>
  </si>
  <si>
    <t>Will Bell</t>
  </si>
  <si>
    <t>Nicole Ivy</t>
  </si>
  <si>
    <t>Abimbola Afariogun</t>
  </si>
  <si>
    <t>Deion Revils</t>
  </si>
  <si>
    <t>Jordy Ismael Matas</t>
  </si>
  <si>
    <t>Cullins Nwaogu</t>
  </si>
  <si>
    <t>Nate Scott III</t>
  </si>
  <si>
    <t>Destiny Dancy</t>
  </si>
  <si>
    <t>Rebecca Chavez</t>
  </si>
  <si>
    <t>Luis Gaitan</t>
  </si>
  <si>
    <t>Jesus Zepeda</t>
  </si>
  <si>
    <t>Ukairo Ukpai Ukairo</t>
  </si>
  <si>
    <t>Ahmed Trabelsi</t>
  </si>
  <si>
    <t>Kristen Soeters</t>
  </si>
  <si>
    <t>Vanessa Trigo</t>
  </si>
  <si>
    <t>Demetrius Cody</t>
  </si>
  <si>
    <t>JeseÃ±a Magallan</t>
  </si>
  <si>
    <t>Marcus Herron</t>
  </si>
  <si>
    <t>Ugochi Ndubueze</t>
  </si>
  <si>
    <t>Patricia Barrios</t>
  </si>
  <si>
    <t>Mayank Gala</t>
  </si>
  <si>
    <t>Giovanni Gutierrez</t>
  </si>
  <si>
    <t>BrookLynn Ramsey</t>
  </si>
  <si>
    <t>Alyssa Alvarado</t>
  </si>
  <si>
    <t>Braden Bushnell</t>
  </si>
  <si>
    <t>Lupe Mexicano</t>
  </si>
  <si>
    <t>Dominic Dawkins</t>
  </si>
  <si>
    <t>Preston Pratt</t>
  </si>
  <si>
    <t>Macie Miller</t>
  </si>
  <si>
    <t>Jaren Nickleson</t>
  </si>
  <si>
    <t>Tiffany Williams</t>
  </si>
  <si>
    <t>Danielle Whitaker Jr.</t>
  </si>
  <si>
    <t>Daniel Williams</t>
  </si>
  <si>
    <t>Juel Williams</t>
  </si>
  <si>
    <t>Will Eiref</t>
  </si>
  <si>
    <t>Amanda Morales</t>
  </si>
  <si>
    <t>Kiauna Simmons</t>
  </si>
  <si>
    <t>Tyrone R Peters</t>
  </si>
  <si>
    <t>Ron Mitchell</t>
  </si>
  <si>
    <t>Tyler Fielder</t>
  </si>
  <si>
    <t>Tim Dewayne Dye Jr.</t>
  </si>
  <si>
    <t>Henry Lewis</t>
  </si>
  <si>
    <t>Josh Chef Frank</t>
  </si>
  <si>
    <t>Dahlia Salazar</t>
  </si>
  <si>
    <t>Mark Young</t>
  </si>
  <si>
    <t>Rashaad Craft</t>
  </si>
  <si>
    <t>Derrick R Carraway</t>
  </si>
  <si>
    <t>KB Grind Hard</t>
  </si>
  <si>
    <t>Nathan Wooley</t>
  </si>
  <si>
    <t>Olivia Marshall</t>
  </si>
  <si>
    <t>Robert Hunter</t>
  </si>
  <si>
    <t>Isaac Ledezma</t>
  </si>
  <si>
    <t>Aaron Madrigal</t>
  </si>
  <si>
    <t>Armand Chauvin III</t>
  </si>
  <si>
    <t>Lauren Jana'e</t>
  </si>
  <si>
    <t>Rodrick Valin</t>
  </si>
  <si>
    <t>Diamond Lashaee</t>
  </si>
  <si>
    <t>Tori MJ</t>
  </si>
  <si>
    <t>Justin Wong</t>
  </si>
  <si>
    <t>Chad Silva</t>
  </si>
  <si>
    <t>Morgan Burgess</t>
  </si>
  <si>
    <t>Keenan Butler</t>
  </si>
  <si>
    <t>Hollie Perry</t>
  </si>
  <si>
    <t>Garrick Rios</t>
  </si>
  <si>
    <t>Leo Mitchell</t>
  </si>
  <si>
    <t>Kassidy Thomas</t>
  </si>
  <si>
    <t>Kiley Harris</t>
  </si>
  <si>
    <t>Nene Risher</t>
  </si>
  <si>
    <t>Emarcus Bingham</t>
  </si>
  <si>
    <t>Lia Archer</t>
  </si>
  <si>
    <t>Samantha Rodriguez</t>
  </si>
  <si>
    <t>Adolfo Arizpe</t>
  </si>
  <si>
    <t>Cara Celeste</t>
  </si>
  <si>
    <t>Ondrey Lawson</t>
  </si>
  <si>
    <t>Desiree' Nichole</t>
  </si>
  <si>
    <t>Taylor Lynn Torres</t>
  </si>
  <si>
    <t>Tristan Madden</t>
  </si>
  <si>
    <t>Jacob Amala</t>
  </si>
  <si>
    <t>Angela Jermany-Chambers</t>
  </si>
  <si>
    <t>Ruth Umoren</t>
  </si>
  <si>
    <t>Jamal Mac</t>
  </si>
  <si>
    <t>Bradley Ofoegbu</t>
  </si>
  <si>
    <t>Eric Glaze</t>
  </si>
  <si>
    <t>Obi Mgemena</t>
  </si>
  <si>
    <t>Olivia Madden</t>
  </si>
  <si>
    <t>Pryscylla Ortiz</t>
  </si>
  <si>
    <t>Jovannie Castro</t>
  </si>
  <si>
    <t>Shawn Banani</t>
  </si>
  <si>
    <t>North Carolina</t>
  </si>
  <si>
    <t>Sejal Mayank Gala</t>
  </si>
  <si>
    <t>Tiffany Perry</t>
  </si>
  <si>
    <t>Niftalem Tewolde</t>
  </si>
  <si>
    <t>Christopher Whitfield</t>
  </si>
  <si>
    <t>Kyle Li</t>
  </si>
  <si>
    <t>Priscilla Rosa</t>
  </si>
  <si>
    <t>Michone Reese</t>
  </si>
  <si>
    <t>Eric-Erika Nelson</t>
  </si>
  <si>
    <t>Ca'Sandra Shaw</t>
  </si>
  <si>
    <t>Kevin SmokeyBonez Norris</t>
  </si>
  <si>
    <t>Anthony Singleton</t>
  </si>
  <si>
    <t>Summer Williams</t>
  </si>
  <si>
    <t>Keneshia Tanae</t>
  </si>
  <si>
    <t>Adinia Hunter</t>
  </si>
  <si>
    <t>Darrion Strickland</t>
  </si>
  <si>
    <t>Demarcus Brown</t>
  </si>
  <si>
    <t>Andrea Williams</t>
  </si>
  <si>
    <t>John Lawton</t>
  </si>
  <si>
    <t>Ayana Williams</t>
  </si>
  <si>
    <t>Levase Smith</t>
  </si>
  <si>
    <t>Kassa Kassahun</t>
  </si>
  <si>
    <t>Peta-gaye Whyte</t>
  </si>
  <si>
    <t>Thomas Salazar</t>
  </si>
  <si>
    <t>Quentin Thibodeaux</t>
  </si>
  <si>
    <t>Antony Herrera</t>
  </si>
  <si>
    <t>Travis May</t>
  </si>
  <si>
    <t>Juan Carlos Martinez Chapa</t>
  </si>
  <si>
    <t>Jose Aguilar</t>
  </si>
  <si>
    <t>Farr Artilia Dodd</t>
  </si>
  <si>
    <t>Tony Young</t>
  </si>
  <si>
    <t>Tre Withtheshyts Jackson</t>
  </si>
  <si>
    <t>Josiah O'Neal</t>
  </si>
  <si>
    <t>Jeremy K Ortiz</t>
  </si>
  <si>
    <t>Illfrey Mckeever</t>
  </si>
  <si>
    <t>Najee Lawrence</t>
  </si>
  <si>
    <t>Azeez The-eazyone Ali-Oke</t>
  </si>
  <si>
    <t>Jonathan Hernandez</t>
  </si>
  <si>
    <t>Jaron Makaveli Dillard</t>
  </si>
  <si>
    <t>Austin Griffith</t>
  </si>
  <si>
    <t>SirWillie B Williams II</t>
  </si>
  <si>
    <t>Bri Turner</t>
  </si>
  <si>
    <t>Shelly Fisher</t>
  </si>
  <si>
    <t>Kenric Martinez</t>
  </si>
  <si>
    <t>Kelvin James</t>
  </si>
  <si>
    <t>Chloe Sylvester</t>
  </si>
  <si>
    <t>Jesse Aguilera</t>
  </si>
  <si>
    <t>Enrique Badillo</t>
  </si>
  <si>
    <t>Willie Woods</t>
  </si>
  <si>
    <t>Amanda Rose S</t>
  </si>
  <si>
    <t>Cyrus Rustomji</t>
  </si>
  <si>
    <t>Matthew Lloyd</t>
  </si>
  <si>
    <t>Brianna Carter</t>
  </si>
  <si>
    <t>Aaron Bailey</t>
  </si>
  <si>
    <t>Michael Akwari</t>
  </si>
  <si>
    <t>Steve-o Daniel</t>
  </si>
  <si>
    <t>Vincent Njoku</t>
  </si>
  <si>
    <t>Kelvin Holmes</t>
  </si>
  <si>
    <t>Xavier McNeil</t>
  </si>
  <si>
    <t>Taji Henley</t>
  </si>
  <si>
    <t>Adrian Reese</t>
  </si>
  <si>
    <t>Patrick Toh</t>
  </si>
  <si>
    <t>Djindurance Thomas</t>
  </si>
  <si>
    <t>Cantrell De'shaun Gaines</t>
  </si>
  <si>
    <t>Kyle Attaway</t>
  </si>
  <si>
    <t>Airell Gilbert</t>
  </si>
  <si>
    <t>Briaunca Williams</t>
  </si>
  <si>
    <t>Darrell Bernard Peel Jr.</t>
  </si>
  <si>
    <t>Kalvin Wilson</t>
  </si>
  <si>
    <t>Sheena Donohue McCarthy</t>
  </si>
  <si>
    <t>Florentin Degbo</t>
  </si>
  <si>
    <t>Jamilett Diaz</t>
  </si>
  <si>
    <t>Taylor Kjernqvist</t>
  </si>
  <si>
    <t>Logan Weikal</t>
  </si>
  <si>
    <t>Shacole X Roper</t>
  </si>
  <si>
    <t>houston</t>
  </si>
  <si>
    <t>Adrian Dunn</t>
  </si>
  <si>
    <t>Arizona</t>
  </si>
  <si>
    <t>A</t>
  </si>
  <si>
    <t>Danny De Luna</t>
  </si>
  <si>
    <t>Jordan Beasley</t>
  </si>
  <si>
    <t>Alex Gutierrez</t>
  </si>
  <si>
    <t>Kahmil Wilson</t>
  </si>
  <si>
    <t>Neil Moore</t>
  </si>
  <si>
    <t>Mark Gordon</t>
  </si>
  <si>
    <t>Kourtney Nicole Howell</t>
  </si>
  <si>
    <t>DÃ­az Jocelyn</t>
  </si>
  <si>
    <t>Nikki Timlet</t>
  </si>
  <si>
    <t>Matthew Pezzimenti</t>
  </si>
  <si>
    <t>Corey Klein</t>
  </si>
  <si>
    <t>Melissa L Ch</t>
  </si>
  <si>
    <t>Tennesia Lee</t>
  </si>
  <si>
    <t>Alanna Willetts</t>
  </si>
  <si>
    <t>Ishmael Gabriel Ali Pink</t>
  </si>
  <si>
    <t>Ryan Jae</t>
  </si>
  <si>
    <t>Law White</t>
  </si>
  <si>
    <t>Dana Takenaka</t>
  </si>
  <si>
    <t>Gregory J Robinson</t>
  </si>
  <si>
    <t>Jenny Varteressian</t>
  </si>
  <si>
    <t>Delila Delgado</t>
  </si>
  <si>
    <t>Ausitn</t>
  </si>
  <si>
    <t>Meagen Elizabeth Taylor</t>
  </si>
  <si>
    <t>Mike Jimenez</t>
  </si>
  <si>
    <t>Daron Bourne</t>
  </si>
  <si>
    <t>Billy Burt II</t>
  </si>
  <si>
    <t>Alyssa Tzek</t>
  </si>
  <si>
    <t>Ralph M. Jean-Noel</t>
  </si>
  <si>
    <t>Suzette Jimenez</t>
  </si>
  <si>
    <t>Manda Joy Iverson</t>
  </si>
  <si>
    <t>Denice Williams</t>
  </si>
  <si>
    <t>Norma Arreola Bibbs</t>
  </si>
  <si>
    <t>Cecilia A. Lopez</t>
  </si>
  <si>
    <t>Eli Borrego</t>
  </si>
  <si>
    <t>Cynthia Romero</t>
  </si>
  <si>
    <t>Chris Gumbs</t>
  </si>
  <si>
    <t>Joshua Travis Kim</t>
  </si>
  <si>
    <t>Ethan Woody</t>
  </si>
  <si>
    <t>Raveen Robinson</t>
  </si>
  <si>
    <t>Jametria Green</t>
  </si>
  <si>
    <t>Jose Lwicho Reyes</t>
  </si>
  <si>
    <t>Danielle Damus</t>
  </si>
  <si>
    <t>Kayven Sambula</t>
  </si>
  <si>
    <t>John Reyna</t>
  </si>
  <si>
    <t>Zach Taylor</t>
  </si>
  <si>
    <t>Johnnie L. Adkins</t>
  </si>
  <si>
    <t>Markus Anthony Fennell-Bibbs</t>
  </si>
  <si>
    <t>Shante Walker</t>
  </si>
  <si>
    <t>Ivana Wilson</t>
  </si>
  <si>
    <t>Sid Jajoo</t>
  </si>
  <si>
    <t>Bkay Spencer</t>
  </si>
  <si>
    <t>Jonathan Miller</t>
  </si>
  <si>
    <t>Ellie Young</t>
  </si>
  <si>
    <t>Ashton Glenn</t>
  </si>
  <si>
    <t>Eric Trevino</t>
  </si>
  <si>
    <t>Crown Apple</t>
  </si>
  <si>
    <t>Abigail Crittle</t>
  </si>
  <si>
    <t>Christian Palomino</t>
  </si>
  <si>
    <t>Kenny Crain</t>
  </si>
  <si>
    <t>DarrÃ©ll Mitchell</t>
  </si>
  <si>
    <t>Kevin Brister Jr.</t>
  </si>
  <si>
    <t>Brooke Seyoum</t>
  </si>
  <si>
    <t>Jumarrel Scott</t>
  </si>
  <si>
    <t>Matthew Emerson</t>
  </si>
  <si>
    <t>Harmony Smith</t>
  </si>
  <si>
    <t>Stefan Krause</t>
  </si>
  <si>
    <t>Sheylane Bomfim Anderson</t>
  </si>
  <si>
    <t>Destiny N Rogers</t>
  </si>
  <si>
    <t>Carlee Barajas</t>
  </si>
  <si>
    <t>Brooke Ashley Caban</t>
  </si>
  <si>
    <t>David Berryman Jr</t>
  </si>
  <si>
    <t>Janika Hayden</t>
  </si>
  <si>
    <t>John Asher</t>
  </si>
  <si>
    <t>Marcus Johnson</t>
  </si>
  <si>
    <t>D Lynn Holtman</t>
  </si>
  <si>
    <t>Raymond L. Woods Jr.</t>
  </si>
  <si>
    <t>Gee Jackson</t>
  </si>
  <si>
    <t>Kalon Kitschy</t>
  </si>
  <si>
    <t>Patrick Mitchell</t>
  </si>
  <si>
    <t>AJhanai Channel Inez Newton-Anderson</t>
  </si>
  <si>
    <t>James Livingston</t>
  </si>
  <si>
    <t>Andre Cruz</t>
  </si>
  <si>
    <t>Adrian Medeles Cerda</t>
  </si>
  <si>
    <t>BRsoul Session</t>
  </si>
  <si>
    <t>Nesita Myles</t>
  </si>
  <si>
    <t>Darionne Dunn</t>
  </si>
  <si>
    <t>Gabriel Mendoza</t>
  </si>
  <si>
    <t>Preston OBryan</t>
  </si>
  <si>
    <t>Timothy James John Simmons II</t>
  </si>
  <si>
    <t>Oscar Orias</t>
  </si>
  <si>
    <t>Jessy Ann Huff</t>
  </si>
  <si>
    <t>Brandon Besses</t>
  </si>
  <si>
    <t>Hilary Serra</t>
  </si>
  <si>
    <t>Robert Lee Baldwin II</t>
  </si>
  <si>
    <t>Julie Michelle Kida</t>
  </si>
  <si>
    <t>Cody Young</t>
  </si>
  <si>
    <t>Kenneth Davison</t>
  </si>
  <si>
    <t>San Marcos</t>
  </si>
  <si>
    <t>Oliver Croomes</t>
  </si>
  <si>
    <t>San Fransisco</t>
  </si>
  <si>
    <t>Mary McDowell</t>
  </si>
  <si>
    <t>Ga'Monte G Mann Jackson</t>
  </si>
  <si>
    <t>George Crudup</t>
  </si>
  <si>
    <t>Alabama</t>
  </si>
  <si>
    <t>Ambra Clark-Webb</t>
  </si>
  <si>
    <t>Jazzmine Guevarra</t>
  </si>
  <si>
    <t>Daniel Whitton</t>
  </si>
  <si>
    <t>Robert Joseph</t>
  </si>
  <si>
    <t>Eugene Chisolm II</t>
  </si>
  <si>
    <t>Troy U Gphid</t>
  </si>
  <si>
    <t>Jamichael Sims</t>
  </si>
  <si>
    <t>Ray Leverette</t>
  </si>
  <si>
    <t>Jami SuperFly Smith</t>
  </si>
  <si>
    <t>Cali</t>
  </si>
  <si>
    <t>Tiffany Vega</t>
  </si>
  <si>
    <t>Nahum Alem</t>
  </si>
  <si>
    <t>Katheryne Zak-Strzalka</t>
  </si>
  <si>
    <t>Maryland</t>
  </si>
  <si>
    <t>Ashly Nichole</t>
  </si>
  <si>
    <t>Ellery Harris</t>
  </si>
  <si>
    <t>Atlanta</t>
  </si>
  <si>
    <t>b</t>
  </si>
  <si>
    <t>Joshua James</t>
  </si>
  <si>
    <t>Marcus Porter</t>
  </si>
  <si>
    <t>Abby Felps</t>
  </si>
  <si>
    <t>Sharmistha Maity</t>
  </si>
  <si>
    <t>Hastings Salakielu</t>
  </si>
  <si>
    <t>Will Miner</t>
  </si>
  <si>
    <t>Frank Rell</t>
  </si>
  <si>
    <t>Seattle</t>
  </si>
  <si>
    <t>Katherine Sullivan</t>
  </si>
  <si>
    <t>Sierra Roney</t>
  </si>
  <si>
    <t>Jacob Jackson</t>
  </si>
  <si>
    <t>Matt Gill</t>
  </si>
  <si>
    <t>Housont</t>
  </si>
  <si>
    <t>Brittany Flowers</t>
  </si>
  <si>
    <t>Chelisa Mcdowell</t>
  </si>
  <si>
    <t>Jack Rinderknecht</t>
  </si>
  <si>
    <t>Trent Fortune</t>
  </si>
  <si>
    <t>Canada</t>
  </si>
  <si>
    <t>Kyle Miller</t>
  </si>
  <si>
    <t>Nathan Diamond</t>
  </si>
  <si>
    <t>Nathan Parker</t>
  </si>
  <si>
    <t>Cristian Valerio</t>
  </si>
  <si>
    <t>Nichele Ogungbayi</t>
  </si>
  <si>
    <t>Josh Mallett</t>
  </si>
  <si>
    <t>Sarah Moustapha</t>
  </si>
  <si>
    <t>Rauterica Ford</t>
  </si>
  <si>
    <t>Miracle Washington</t>
  </si>
  <si>
    <t>Mike Ngo</t>
  </si>
  <si>
    <t>Sadie-Rose Howard</t>
  </si>
  <si>
    <t>Rohini Restelle</t>
  </si>
  <si>
    <t>Christopher Simmons</t>
  </si>
  <si>
    <t>Tim Dent</t>
  </si>
  <si>
    <t>Volnae Hillary Bonner</t>
  </si>
  <si>
    <t>Kareena Love</t>
  </si>
  <si>
    <t>Nternational Green</t>
  </si>
  <si>
    <t>Corlon Evans</t>
  </si>
  <si>
    <t>Brian L. Fontenot</t>
  </si>
  <si>
    <t>Patricia Awino</t>
  </si>
  <si>
    <t>Brittany O'Neil</t>
  </si>
  <si>
    <t>Phillip Asaju</t>
  </si>
  <si>
    <t>Shania Williams</t>
  </si>
  <si>
    <t>Tyler Wilridge</t>
  </si>
  <si>
    <t>Jessica Chavarria</t>
  </si>
  <si>
    <t>Caden Forisha</t>
  </si>
  <si>
    <t>John Nettles</t>
  </si>
  <si>
    <t>Briana Donis</t>
  </si>
  <si>
    <t>Godson Onyediri</t>
  </si>
  <si>
    <t>Marcos Rivera</t>
  </si>
  <si>
    <t>ZoÃ« Cook</t>
  </si>
  <si>
    <t>Joshua Jet Jackson</t>
  </si>
  <si>
    <t>Andrea Vazquez</t>
  </si>
  <si>
    <t>Daniele White</t>
  </si>
  <si>
    <t>Chris Chung</t>
  </si>
  <si>
    <t>Johnny Torres</t>
  </si>
  <si>
    <t>Kinsey Ratcliff</t>
  </si>
  <si>
    <t>Elissa Marie</t>
  </si>
  <si>
    <t>Shallom Onoja</t>
  </si>
  <si>
    <t>Fabrice Tappa</t>
  </si>
  <si>
    <t>Tosa Nehikhuere</t>
  </si>
  <si>
    <t>Niah Simmonds</t>
  </si>
  <si>
    <t>D.T. Owens</t>
  </si>
  <si>
    <t>Chris Benji</t>
  </si>
  <si>
    <t>Thomi Pam</t>
  </si>
  <si>
    <t>Christian ApariciÃ³n</t>
  </si>
  <si>
    <t>Paul Kim</t>
  </si>
  <si>
    <t>Jacob Jordan</t>
  </si>
  <si>
    <t>Demone Colter</t>
  </si>
  <si>
    <t>Houston Gammas</t>
  </si>
  <si>
    <t>Jade Jackson</t>
  </si>
  <si>
    <t>Kelsey Arzabala</t>
  </si>
  <si>
    <t>Sarah Jarrell</t>
  </si>
  <si>
    <t>Reid Shultz</t>
  </si>
  <si>
    <t>Morgan Benoit</t>
  </si>
  <si>
    <t>Martha Jackson</t>
  </si>
  <si>
    <t>Lauren Van Slyke</t>
  </si>
  <si>
    <t>Jason Craft</t>
  </si>
  <si>
    <t>Walter Hunt</t>
  </si>
  <si>
    <t>Trey Minor</t>
  </si>
  <si>
    <t>Tre Hunt</t>
  </si>
  <si>
    <t>Seth Slover</t>
  </si>
  <si>
    <t>Sade Pichon</t>
  </si>
  <si>
    <t>Luis Retta</t>
  </si>
  <si>
    <t>Ashley Bliss</t>
  </si>
  <si>
    <t>Seneca Mckeever</t>
  </si>
  <si>
    <t>Taylor Aldrich</t>
  </si>
  <si>
    <t>Yoshio Walker</t>
  </si>
  <si>
    <t>Jalen West</t>
  </si>
  <si>
    <t>Renita Wade</t>
  </si>
  <si>
    <t>Pettis Alex Norman</t>
  </si>
  <si>
    <t>Cody R. Waldrop</t>
  </si>
  <si>
    <t>Kevin Davison</t>
  </si>
  <si>
    <t>DeRonae K Smith</t>
  </si>
  <si>
    <t>Dimitric Camiel</t>
  </si>
  <si>
    <t>Indiana</t>
  </si>
  <si>
    <t>Alexis Nguyen</t>
  </si>
  <si>
    <t>Cassandra ZÃ¡rate</t>
  </si>
  <si>
    <t>Bobbie Webb</t>
  </si>
  <si>
    <t>Janee Burns</t>
  </si>
  <si>
    <t>Mobolaji Adeokun</t>
  </si>
  <si>
    <t>Jyesha Smith</t>
  </si>
  <si>
    <t>Sony Shooter</t>
  </si>
  <si>
    <t>Victoria Ramirez</t>
  </si>
  <si>
    <t>Ameeha Parker</t>
  </si>
  <si>
    <t>John Magness</t>
  </si>
  <si>
    <t>Niya S. Jackson</t>
  </si>
  <si>
    <t>Ebenezer Rosiji</t>
  </si>
  <si>
    <t>Tree Grundy</t>
  </si>
  <si>
    <t>Vecente' Coatney</t>
  </si>
  <si>
    <t>Beta Jeremiah Exodus Gammas</t>
  </si>
  <si>
    <t>Giovonni B. Davis-Rivers</t>
  </si>
  <si>
    <t>Jorge Luis GalÃ¡n</t>
  </si>
  <si>
    <t>Kyle Rowland</t>
  </si>
  <si>
    <t>Lauren Taylor</t>
  </si>
  <si>
    <t>Dahlila Yahaira</t>
  </si>
  <si>
    <t>Jasmine Singleton</t>
  </si>
  <si>
    <t>Nenaa Estrada</t>
  </si>
  <si>
    <t>Skylar Dolphin</t>
  </si>
  <si>
    <t>Reece Silverman</t>
  </si>
  <si>
    <t>Nicolas Adams</t>
  </si>
  <si>
    <t>Mississippi</t>
  </si>
  <si>
    <t>Vamshi Gujju</t>
  </si>
  <si>
    <t>Rachna Mathur</t>
  </si>
  <si>
    <t>Brad S. Toles</t>
  </si>
  <si>
    <t>Denise Lara</t>
  </si>
  <si>
    <t>Justin Kenneth Galvan</t>
  </si>
  <si>
    <t>Chapman Malone</t>
  </si>
  <si>
    <t>John Paul Song</t>
  </si>
  <si>
    <t>Caressa Walker</t>
  </si>
  <si>
    <t>Kayode Jaiyeola</t>
  </si>
  <si>
    <t>Karena Yu</t>
  </si>
  <si>
    <t>Rachel Thomas</t>
  </si>
  <si>
    <t>Josh Ellis</t>
  </si>
  <si>
    <t>September Frederick-Cook</t>
  </si>
  <si>
    <t>Jeremy Jones</t>
  </si>
  <si>
    <t>Alc Becky</t>
  </si>
  <si>
    <t>Lyvia Rojo</t>
  </si>
  <si>
    <t>Johnny Tseng</t>
  </si>
  <si>
    <t>Niaws Breezy</t>
  </si>
  <si>
    <t>Dulce Vanessa</t>
  </si>
  <si>
    <t>Roselyn Anochiwa</t>
  </si>
  <si>
    <t>Eliora Tesfaye</t>
  </si>
  <si>
    <t>Rachael L. Shaw</t>
  </si>
  <si>
    <t>Khaleela Umheni</t>
  </si>
  <si>
    <t>Devonte Williams</t>
  </si>
  <si>
    <t>Joseph Dong</t>
  </si>
  <si>
    <t>Maddie Geiger</t>
  </si>
  <si>
    <t>Keny Del Val</t>
  </si>
  <si>
    <t>Caitlin Elyse McNeil</t>
  </si>
  <si>
    <t>Kevin Sibrian</t>
  </si>
  <si>
    <t>Ayo Kenno</t>
  </si>
  <si>
    <t>Reuben Paez</t>
  </si>
  <si>
    <t>Marco Guzman</t>
  </si>
  <si>
    <t>Jennifer Duruji</t>
  </si>
  <si>
    <t>Patrick Cobb-Smith</t>
  </si>
  <si>
    <t>Destani Paul-Cloud</t>
  </si>
  <si>
    <t>LaQuel Beaty</t>
  </si>
  <si>
    <t>Eric Schott</t>
  </si>
  <si>
    <t>Gina Williams</t>
  </si>
  <si>
    <t>Ayanna Edmondson</t>
  </si>
  <si>
    <t>Chris King</t>
  </si>
  <si>
    <t>Alex Pozsgay Geiger</t>
  </si>
  <si>
    <t>Stephanie Demco</t>
  </si>
  <si>
    <t>Cici McNamara</t>
  </si>
  <si>
    <t>Ja'Mel Creeks</t>
  </si>
  <si>
    <t>Carson Emily</t>
  </si>
  <si>
    <t>Steven Kyle Clawson</t>
  </si>
  <si>
    <t>Renee Ryans</t>
  </si>
  <si>
    <t>Margarita Serrano Riestra</t>
  </si>
  <si>
    <t>Mike Brown</t>
  </si>
  <si>
    <t>Sierra Holmes</t>
  </si>
  <si>
    <t>Ryan Anders</t>
  </si>
  <si>
    <t>Bhaanu Kaul</t>
  </si>
  <si>
    <t>Leanna Pineda</t>
  </si>
  <si>
    <t>Chigozi Yejekwe</t>
  </si>
  <si>
    <t>Brandon Loredo</t>
  </si>
  <si>
    <t>Vinny Collura</t>
  </si>
  <si>
    <t>Ashley Ranasinghe</t>
  </si>
  <si>
    <t>Brandon Outterson</t>
  </si>
  <si>
    <t>Victoria Neet</t>
  </si>
  <si>
    <t>Syed Muhammad Raza</t>
  </si>
  <si>
    <t>Uriel Villa</t>
  </si>
  <si>
    <t xml:space="preserve">San Antonio </t>
  </si>
  <si>
    <t>Jennell Benson</t>
  </si>
  <si>
    <t>Christopher Brown</t>
  </si>
  <si>
    <t>Matthew Williams</t>
  </si>
  <si>
    <t>Chiaka Ogbogu</t>
  </si>
  <si>
    <t>Kevin Chan</t>
  </si>
  <si>
    <t>Jaime S. Garcia</t>
  </si>
  <si>
    <t>David LaNore</t>
  </si>
  <si>
    <t>Michael Brown</t>
  </si>
  <si>
    <t>Angelica Cruz</t>
  </si>
  <si>
    <t>Maureen Diaz</t>
  </si>
  <si>
    <t>Gina White</t>
  </si>
  <si>
    <t>Jonathan Velasquez</t>
  </si>
  <si>
    <t>Abiola Sheriff Agboola</t>
  </si>
  <si>
    <t>Jean Paul Pretto</t>
  </si>
  <si>
    <t>Sterlo Crowe</t>
  </si>
  <si>
    <t>Sean BigPanda Crabtree</t>
  </si>
  <si>
    <t>Victor Flores</t>
  </si>
  <si>
    <t>Sam Rubio</t>
  </si>
  <si>
    <t>Lawrence Garvin</t>
  </si>
  <si>
    <t>Alyssa Nguyen</t>
  </si>
  <si>
    <t>Ismael Silva</t>
  </si>
  <si>
    <t>Priscille Kazadi</t>
  </si>
  <si>
    <t>Evan King</t>
  </si>
  <si>
    <t>Teresa Reyes-Flores</t>
  </si>
  <si>
    <t>Vanessa Martinez</t>
  </si>
  <si>
    <t>Shimei Nelapati</t>
  </si>
  <si>
    <t>Anjali Yadav</t>
  </si>
  <si>
    <t>super</t>
  </si>
  <si>
    <t>Hannah Drury</t>
  </si>
  <si>
    <t>Norma Young</t>
  </si>
  <si>
    <t>Nell Walker</t>
  </si>
  <si>
    <t>Chance Brister</t>
  </si>
  <si>
    <t>Phillip Williams</t>
  </si>
  <si>
    <t>Annice Brown</t>
  </si>
  <si>
    <t>Angel Ford</t>
  </si>
  <si>
    <t>Jonathan Butler</t>
  </si>
  <si>
    <t>Katie Sefko</t>
  </si>
  <si>
    <t>Amaechi Steven</t>
  </si>
  <si>
    <t>Harun Hersi</t>
  </si>
  <si>
    <t>Kyle Ray</t>
  </si>
  <si>
    <t>Scott Eaton</t>
  </si>
  <si>
    <t>Jasmine Lusk</t>
  </si>
  <si>
    <t>Lamar Lambdas</t>
  </si>
  <si>
    <t>Richee Pearce</t>
  </si>
  <si>
    <t>Cydni Cox</t>
  </si>
  <si>
    <t>Luis Hernandez</t>
  </si>
  <si>
    <t>Jason Philipose</t>
  </si>
  <si>
    <t>Bryndan J Perdue</t>
  </si>
  <si>
    <t>Gerald Red Thomas</t>
  </si>
  <si>
    <t>Jin Kim</t>
  </si>
  <si>
    <t>Sane Picquet-Hubbard</t>
  </si>
  <si>
    <t>Tyra Skinner</t>
  </si>
  <si>
    <t>Jaclyn MuÃ±oz</t>
  </si>
  <si>
    <t>Don Walker</t>
  </si>
  <si>
    <t>Brittney PiÃ±a</t>
  </si>
  <si>
    <t>Tina Hubbard</t>
  </si>
  <si>
    <t>Zayahary Ortiz</t>
  </si>
  <si>
    <t>James Davis</t>
  </si>
  <si>
    <t>Inemesit Utin</t>
  </si>
  <si>
    <t>Jordan Larkins</t>
  </si>
  <si>
    <t>Momoh Abdulkareem</t>
  </si>
  <si>
    <t>Ariette Nicole Agnew</t>
  </si>
  <si>
    <t>Tee Nguyen</t>
  </si>
  <si>
    <t>Brandon Crooms</t>
  </si>
  <si>
    <t>Ebanie Griffith</t>
  </si>
  <si>
    <t>James De'Rouen</t>
  </si>
  <si>
    <t>Devonte Roberson</t>
  </si>
  <si>
    <t>Jonathan Staples</t>
  </si>
  <si>
    <t>Jeremy Ukazim</t>
  </si>
  <si>
    <t>Bianca Venecia</t>
  </si>
  <si>
    <t>Ryan Wright</t>
  </si>
  <si>
    <t>Rico El-lis</t>
  </si>
  <si>
    <t>Daron K. Roberts</t>
  </si>
  <si>
    <t>LaShawn Washington</t>
  </si>
  <si>
    <t>Jacob Fisher</t>
  </si>
  <si>
    <t>Jacob Garrett</t>
  </si>
  <si>
    <t>Tanecia Gardner</t>
  </si>
  <si>
    <t>Simi Deleawe</t>
  </si>
  <si>
    <t>Mandela Duruji</t>
  </si>
  <si>
    <t>Max Demery</t>
  </si>
  <si>
    <t>Gphid Lamar</t>
  </si>
  <si>
    <t>Mira Carter</t>
  </si>
  <si>
    <t>Baytown</t>
  </si>
  <si>
    <t>Cameron Woods</t>
  </si>
  <si>
    <t>Cameron Maxwell</t>
  </si>
  <si>
    <t>Robin Joseph</t>
  </si>
  <si>
    <t>Eldin Guillen</t>
  </si>
  <si>
    <t>Evergreen Musicgroup</t>
  </si>
  <si>
    <t>Jerrod King</t>
  </si>
  <si>
    <t>Joseph Ukiri</t>
  </si>
  <si>
    <t>ÃtÃ­tÃ³Ã¡lekÃ¨ AkinolÃ¡</t>
  </si>
  <si>
    <t>Gabriela Ebron</t>
  </si>
  <si>
    <t>Nkele Nkele</t>
  </si>
  <si>
    <t>Hattie Powell West</t>
  </si>
  <si>
    <t>Samson Hong</t>
  </si>
  <si>
    <t>Carl Roberts</t>
  </si>
  <si>
    <t>Cassandra Sackey</t>
  </si>
  <si>
    <t>Brianna Hamilton</t>
  </si>
  <si>
    <t>Jesus Gutierrez</t>
  </si>
  <si>
    <t>Emerald Bird</t>
  </si>
  <si>
    <t>Amy Adanse</t>
  </si>
  <si>
    <t>Mathew Viera</t>
  </si>
  <si>
    <t>Daniel Ortiz</t>
  </si>
  <si>
    <t>Anthony Heaven</t>
  </si>
  <si>
    <t>Allen Petty</t>
  </si>
  <si>
    <t>San Antonio</t>
  </si>
  <si>
    <t>Gerrie Flores</t>
  </si>
  <si>
    <t>Leticia Benitez</t>
  </si>
  <si>
    <t>Jerrica Johnson</t>
  </si>
  <si>
    <t>Rakiya Cunningham</t>
  </si>
  <si>
    <t>Savannah Mitchell</t>
  </si>
  <si>
    <t>Omari Henry</t>
  </si>
  <si>
    <t>Kenny Zingaro</t>
  </si>
  <si>
    <t>Lili Andr</t>
  </si>
  <si>
    <t>Chase Browndorf</t>
  </si>
  <si>
    <t>Boston</t>
  </si>
  <si>
    <t>Eloy Gonzalez Jr.</t>
  </si>
  <si>
    <t>Carson Harais</t>
  </si>
  <si>
    <t>Eddie Miller</t>
  </si>
  <si>
    <t>Sierra Paul</t>
  </si>
  <si>
    <t>Tommy Farias</t>
  </si>
  <si>
    <t>Eddie Hall</t>
  </si>
  <si>
    <t>Daniella Torres</t>
  </si>
  <si>
    <t>Autumn Griffin</t>
  </si>
  <si>
    <t>Tierra Ferguson</t>
  </si>
  <si>
    <t>Eryn Mullican</t>
  </si>
  <si>
    <t>Dylan Watkins</t>
  </si>
  <si>
    <t>Jaden Felix</t>
  </si>
  <si>
    <t>Malik Crowder</t>
  </si>
  <si>
    <t>Anna Dee</t>
  </si>
  <si>
    <t>Amsterdam</t>
  </si>
  <si>
    <t>Anthony Lee</t>
  </si>
  <si>
    <t>Karina Gonzalez</t>
  </si>
  <si>
    <t>Ozziel Godinez</t>
  </si>
  <si>
    <t>Jesse Guadiana</t>
  </si>
  <si>
    <t>Jackie Sanchez</t>
  </si>
  <si>
    <t>Joe Moon</t>
  </si>
  <si>
    <t>Mauricel Thomas</t>
  </si>
  <si>
    <t>Matthew Prost</t>
  </si>
  <si>
    <t>Rebecca Shifflet</t>
  </si>
  <si>
    <t>Kerri Barnes</t>
  </si>
  <si>
    <t>Walter Melton</t>
  </si>
  <si>
    <t>Leigh Arie Prejean</t>
  </si>
  <si>
    <t>Trey Jeffries</t>
  </si>
  <si>
    <t>David IV Hunnid Bell</t>
  </si>
  <si>
    <t>Kieron Brister</t>
  </si>
  <si>
    <t>Josh Frank</t>
  </si>
  <si>
    <t>Chris Gayden</t>
  </si>
  <si>
    <t>Lawren Jonte'</t>
  </si>
  <si>
    <t>Jazzmine Renee</t>
  </si>
  <si>
    <t>David Johnson</t>
  </si>
  <si>
    <t>Corn Arnold</t>
  </si>
  <si>
    <t>Yashica Stigler</t>
  </si>
  <si>
    <t>Jalen Gone Grind Richard</t>
  </si>
  <si>
    <t>Tracy Rogers</t>
  </si>
  <si>
    <t>Aldo Martinez</t>
  </si>
  <si>
    <t>Devyn Garza</t>
  </si>
  <si>
    <t>Jeremy Price</t>
  </si>
  <si>
    <t>Jonathan Ceron</t>
  </si>
  <si>
    <t>Ava Arezoo Irannezhad</t>
  </si>
  <si>
    <t>Jaden Ryans</t>
  </si>
  <si>
    <t>Amir R Irani</t>
  </si>
  <si>
    <t>Joy Akwari</t>
  </si>
  <si>
    <t>Megan Farley</t>
  </si>
  <si>
    <t>Pamela Frilot</t>
  </si>
  <si>
    <t>Sam Janjez Mucyo</t>
  </si>
  <si>
    <t>Beza Woda</t>
  </si>
  <si>
    <t>Dara Oke</t>
  </si>
  <si>
    <t>Giovanni Johnson</t>
  </si>
  <si>
    <t>Chelsea Young</t>
  </si>
  <si>
    <t>Rachel Obimah</t>
  </si>
  <si>
    <t>David Moton</t>
  </si>
  <si>
    <t>Gabrielle Flemings</t>
  </si>
  <si>
    <t>Monet Shaw</t>
  </si>
  <si>
    <t>Alexander Onyina</t>
  </si>
  <si>
    <t>Jerry Wallace</t>
  </si>
  <si>
    <t>Christina Okechukwu</t>
  </si>
  <si>
    <t>Ronnie Edwards</t>
  </si>
  <si>
    <t>Mayra Romero</t>
  </si>
  <si>
    <t>Nickolett Rolonda Daniels</t>
  </si>
  <si>
    <t>Jaelen Randolph</t>
  </si>
  <si>
    <t>DamilarÃ© Oyeniyi</t>
  </si>
  <si>
    <t>Kyle Davison</t>
  </si>
  <si>
    <t>Hortencia Campbell</t>
  </si>
  <si>
    <t>Inmer Cardona</t>
  </si>
  <si>
    <t>Stacy Nguyen</t>
  </si>
  <si>
    <t>Daniel B. Williams III</t>
  </si>
  <si>
    <t>Erica Henderson-Dunn</t>
  </si>
  <si>
    <t>Ashely Flashe Gordon</t>
  </si>
  <si>
    <t xml:space="preserve">Austin </t>
  </si>
  <si>
    <t>Tee Dunn</t>
  </si>
  <si>
    <t>Rachel Word</t>
  </si>
  <si>
    <t>Jonathan Espinoza</t>
  </si>
  <si>
    <t>BandMan Cortez</t>
  </si>
  <si>
    <t>Lina Gabrielle</t>
  </si>
  <si>
    <t>Clint Ryans</t>
  </si>
  <si>
    <t>Marlous Jr Ferguson</t>
  </si>
  <si>
    <t>Kevin White</t>
  </si>
  <si>
    <t>Oselu Aigbe</t>
  </si>
  <si>
    <t>Victoria Herrera</t>
  </si>
  <si>
    <t>Frank Espinoza</t>
  </si>
  <si>
    <t>Dominica Whitesell</t>
  </si>
  <si>
    <t>Sydney Davis</t>
  </si>
  <si>
    <t>Joshua Alexander</t>
  </si>
  <si>
    <t>Kim Theodore Sidey</t>
  </si>
  <si>
    <t>Shanna Van Breukelen</t>
  </si>
  <si>
    <t>Aditya Ali</t>
  </si>
  <si>
    <t>Taylor Walker</t>
  </si>
  <si>
    <t>Tony Abreu</t>
  </si>
  <si>
    <t>CK Akagha</t>
  </si>
  <si>
    <t>Abby Haile</t>
  </si>
  <si>
    <t>Lauren Beausoleil</t>
  </si>
  <si>
    <t>Safi Jenkins</t>
  </si>
  <si>
    <t>Qua-Tashuia Titus</t>
  </si>
  <si>
    <t>Mason Lee Lynaugh</t>
  </si>
  <si>
    <t>Rotimi Ogunmola</t>
  </si>
  <si>
    <t>Jacqueline ReneÃ© Tellez</t>
  </si>
  <si>
    <t>Chassity George</t>
  </si>
  <si>
    <t>Janea Davis</t>
  </si>
  <si>
    <t>Ivan Baker</t>
  </si>
  <si>
    <t>Lawrence Williams</t>
  </si>
  <si>
    <t>Alex Thola</t>
  </si>
  <si>
    <t>Jeanan Sfeir</t>
  </si>
  <si>
    <t>Gioia JoJo Caponera</t>
  </si>
  <si>
    <t>Christine Nbemeneh</t>
  </si>
  <si>
    <t>Sandra Benyamin</t>
  </si>
  <si>
    <t>Jennifer Annab</t>
  </si>
  <si>
    <t>Kelvin Obimah</t>
  </si>
  <si>
    <t>Harold Alberto</t>
  </si>
  <si>
    <t>Derek Orji</t>
  </si>
  <si>
    <t>Sam Houston Lambdas</t>
  </si>
  <si>
    <t>Theophile Theo Kadia</t>
  </si>
  <si>
    <t>Jamie R Matthews</t>
  </si>
  <si>
    <t>Sara Bawany</t>
  </si>
  <si>
    <t>Joel Varghese</t>
  </si>
  <si>
    <t>Edidiong Utin</t>
  </si>
  <si>
    <t>Mars Mtz</t>
  </si>
  <si>
    <t>Paul Stanley Mannie III</t>
  </si>
  <si>
    <t>Martins Amune</t>
  </si>
  <si>
    <t>Prophessor Pete</t>
  </si>
  <si>
    <t>Michael Benard</t>
  </si>
  <si>
    <t>Enrique Noyola</t>
  </si>
  <si>
    <t>Andres Murillo</t>
  </si>
  <si>
    <t>DarrickandErica Dunn</t>
  </si>
  <si>
    <t>Jason Holmes</t>
  </si>
  <si>
    <t>Thais Moore</t>
  </si>
  <si>
    <t>Sarah Beardsley</t>
  </si>
  <si>
    <t>Conor Tully</t>
  </si>
  <si>
    <t>Kory Davison</t>
  </si>
  <si>
    <t>Christina Adebowale</t>
  </si>
  <si>
    <t>Gerald Jackson</t>
  </si>
  <si>
    <t>Eddie Braxton Pierson</t>
  </si>
  <si>
    <t>Staci Brundage</t>
  </si>
  <si>
    <t>Wande Isola</t>
  </si>
  <si>
    <t>Damian Jackson</t>
  </si>
  <si>
    <t>Jared Avery Stewart</t>
  </si>
  <si>
    <t>Laken Lonnette Leleux</t>
  </si>
  <si>
    <t>Stratton C. Lee III</t>
  </si>
  <si>
    <t>Javier Victorica</t>
  </si>
  <si>
    <t>Lorraine Corona'knight</t>
  </si>
  <si>
    <t>Megan Collins</t>
  </si>
  <si>
    <t>Braelyn Colbi</t>
  </si>
  <si>
    <t>Preston Meese</t>
  </si>
  <si>
    <t>Sean Michael Watkins</t>
  </si>
  <si>
    <t>Chelsea Jones</t>
  </si>
  <si>
    <t>Abraham Bankole</t>
  </si>
  <si>
    <t>San Antiono</t>
  </si>
  <si>
    <t>Bryan Bogan</t>
  </si>
  <si>
    <t>Arkansas</t>
  </si>
  <si>
    <t>Trey Phoenix Powers</t>
  </si>
  <si>
    <t>Aman Parikh</t>
  </si>
  <si>
    <t>Quiandra James</t>
  </si>
  <si>
    <t>Ashley Pickney</t>
  </si>
  <si>
    <t>California</t>
  </si>
  <si>
    <t>Alice Chen</t>
  </si>
  <si>
    <t>Mike Ajuobi</t>
  </si>
  <si>
    <t>Joshua Blount</t>
  </si>
  <si>
    <t>Kelvin Diaz</t>
  </si>
  <si>
    <t>Austin Neil Weeks</t>
  </si>
  <si>
    <t>Afghanistan</t>
  </si>
  <si>
    <t>Joske Jenkins</t>
  </si>
  <si>
    <t>Alex Watson</t>
  </si>
  <si>
    <t>Hulio R. Broxton</t>
  </si>
  <si>
    <t>Janece TotalPraise Simpson</t>
  </si>
  <si>
    <t>Brittany Hue</t>
  </si>
  <si>
    <t>Cameron Keith</t>
  </si>
  <si>
    <t>Darrell Brunson</t>
  </si>
  <si>
    <t>Ashley Williams</t>
  </si>
  <si>
    <t>Morayo Ogungbade</t>
  </si>
  <si>
    <t>Tolonique Jacobs</t>
  </si>
  <si>
    <t>Coneisha Shawna Ware</t>
  </si>
  <si>
    <t>Curtis A. Campbell</t>
  </si>
  <si>
    <t>Ebony Wallace</t>
  </si>
  <si>
    <t>Darnell A Porter</t>
  </si>
  <si>
    <t>Joshua Ware</t>
  </si>
  <si>
    <t>Martin Adams</t>
  </si>
  <si>
    <t>Miles Robinson</t>
  </si>
  <si>
    <t>Alana Lane</t>
  </si>
  <si>
    <t>Victoria Jewel</t>
  </si>
  <si>
    <t>Dre J. Tindal</t>
  </si>
  <si>
    <t>Joseph L Martin</t>
  </si>
  <si>
    <t>Fred Ryans</t>
  </si>
  <si>
    <t>Charles Ford</t>
  </si>
  <si>
    <t>Jarred Abram</t>
  </si>
  <si>
    <t>Shanesha Michele</t>
  </si>
  <si>
    <t>Alonzo Blankenship II</t>
  </si>
  <si>
    <t>Hector Agustin Hernandez</t>
  </si>
  <si>
    <t>Kris Davis</t>
  </si>
  <si>
    <t>Cindy Salazar</t>
  </si>
  <si>
    <t>David Jamil Sipos</t>
  </si>
  <si>
    <t>Maggie Barnes</t>
  </si>
  <si>
    <t>Kaliea Green</t>
  </si>
  <si>
    <t>Gaylon Clark</t>
  </si>
  <si>
    <t>Claiborne Jones</t>
  </si>
  <si>
    <t>Archie R. Thomas</t>
  </si>
  <si>
    <t>Ansu Jah-Reese</t>
  </si>
  <si>
    <t>Kennedy Osuagwu</t>
  </si>
  <si>
    <t>Aultry Bromsey III</t>
  </si>
  <si>
    <t>Christina Nguyen</t>
  </si>
  <si>
    <t>Curtis Champion</t>
  </si>
  <si>
    <t>Patrick Boquilon</t>
  </si>
  <si>
    <t>Precious Adaeze Ude</t>
  </si>
  <si>
    <t>Stephen Smith</t>
  </si>
  <si>
    <t>Cameron A. Bell</t>
  </si>
  <si>
    <t>Faith Izuegbu</t>
  </si>
  <si>
    <t>Jarvier JJ Peeples</t>
  </si>
  <si>
    <t>Zeni Demissie</t>
  </si>
  <si>
    <t>Danesha Shipman</t>
  </si>
  <si>
    <t>Kayla Ybarra</t>
  </si>
  <si>
    <t>Maurice Bell</t>
  </si>
  <si>
    <t>Zena Rae Sangueza Brown</t>
  </si>
  <si>
    <t>Jordan Rollerson</t>
  </si>
  <si>
    <t>Chris Crawford</t>
  </si>
  <si>
    <t>Robert Verrett</t>
  </si>
  <si>
    <t>Jessica DueÃ±as</t>
  </si>
  <si>
    <t>Kira White</t>
  </si>
  <si>
    <t>Briana Patrick</t>
  </si>
  <si>
    <t>Kenya Frilot</t>
  </si>
  <si>
    <t>Jignesh Desai</t>
  </si>
  <si>
    <t>Kristin Braye</t>
  </si>
  <si>
    <t>Amir Blooki</t>
  </si>
  <si>
    <t>Javonte Johnson</t>
  </si>
  <si>
    <t>Brooke Alexander</t>
  </si>
  <si>
    <t>Danish Pastry</t>
  </si>
  <si>
    <t>Jessica Valdes</t>
  </si>
  <si>
    <t>Denver</t>
  </si>
  <si>
    <t>Norma Rodriguez-Salas</t>
  </si>
  <si>
    <t>Walter Nwaokolo</t>
  </si>
  <si>
    <t>Zach Schorken</t>
  </si>
  <si>
    <t>Roshonda Ross</t>
  </si>
  <si>
    <t>Rosemary Chicca Wickline</t>
  </si>
  <si>
    <t>Yaritza Hernandez</t>
  </si>
  <si>
    <t>JaVonte Starling-Brewster</t>
  </si>
  <si>
    <t>Jonathan Orbe</t>
  </si>
  <si>
    <t>Giovanni NÃºÃ±ez</t>
  </si>
  <si>
    <t>Nicole Araujo</t>
  </si>
  <si>
    <t>Vamsi Palivela</t>
  </si>
  <si>
    <t>Alexandra Martinez</t>
  </si>
  <si>
    <t>Vincent Vinh Nguyen</t>
  </si>
  <si>
    <t>Karynecia Elizabeth</t>
  </si>
  <si>
    <t>Jasmine Seymore</t>
  </si>
  <si>
    <t>Jasmine Bello</t>
  </si>
  <si>
    <t>Brianna Tucker</t>
  </si>
  <si>
    <t>Michaela Taylor</t>
  </si>
  <si>
    <t>Laura Gabriela</t>
  </si>
  <si>
    <t>Daniel Ab</t>
  </si>
  <si>
    <t>Tara Neely</t>
  </si>
  <si>
    <t>Cyrus Robertson</t>
  </si>
  <si>
    <t>Charlie Hale</t>
  </si>
  <si>
    <t>Julien Owens</t>
  </si>
  <si>
    <t>Mollie MaÃ±Ã³n</t>
  </si>
  <si>
    <t>Brittany Brayboy</t>
  </si>
  <si>
    <t>Jessica Mitchell McKinney</t>
  </si>
  <si>
    <t>Tiffany Buell</t>
  </si>
  <si>
    <t>Kristine Nguyen</t>
  </si>
  <si>
    <t>Mustafa Jawad</t>
  </si>
  <si>
    <t>Mia Joseph</t>
  </si>
  <si>
    <t>Tatum Neely</t>
  </si>
  <si>
    <t>Alee Calloway</t>
  </si>
  <si>
    <t>Fernanda Gonzalez</t>
  </si>
  <si>
    <t>Jessica Linares</t>
  </si>
  <si>
    <t>Roneisha Webb</t>
  </si>
  <si>
    <t>Nils Taft</t>
  </si>
  <si>
    <t>Nelly Tierra-Martinez</t>
  </si>
  <si>
    <t>Velia Wilson</t>
  </si>
  <si>
    <t>Phillip Singleton</t>
  </si>
  <si>
    <t>Kadron 'Kj' Johnson</t>
  </si>
  <si>
    <t>Nicole Slaughter</t>
  </si>
  <si>
    <t>Christopher Gordon</t>
  </si>
  <si>
    <t>Emilse J. Escalante</t>
  </si>
  <si>
    <t>Emmanuel Nwoko</t>
  </si>
  <si>
    <t>Danielle Nohely Ernest</t>
  </si>
  <si>
    <t>Maddy Flores</t>
  </si>
  <si>
    <t>Atiba McReynolds</t>
  </si>
  <si>
    <t>Roger Brown</t>
  </si>
  <si>
    <t>Jeremy Bates</t>
  </si>
  <si>
    <t>Bria Washington</t>
  </si>
  <si>
    <t>Brandy PeÃ±a</t>
  </si>
  <si>
    <t>Asim Kapadia</t>
  </si>
  <si>
    <t>Christina RU Ruiz</t>
  </si>
  <si>
    <t>Ana Luz Ortega</t>
  </si>
  <si>
    <t>Anmol Abraham</t>
  </si>
  <si>
    <t>April Panda</t>
  </si>
  <si>
    <t>Cathleen Sanchez</t>
  </si>
  <si>
    <t>Kristina Torres</t>
  </si>
  <si>
    <t>Elizabeth Dorantes</t>
  </si>
  <si>
    <t>Cassandra McLaughlin</t>
  </si>
  <si>
    <t>Daniel Haskin</t>
  </si>
  <si>
    <t>Candace Trevino</t>
  </si>
  <si>
    <t>Dal Dean</t>
  </si>
  <si>
    <t>Boss Limlek</t>
  </si>
  <si>
    <t>Kyle Gary</t>
  </si>
  <si>
    <t>Pj Kopesky</t>
  </si>
  <si>
    <t>Reggie Johnson</t>
  </si>
  <si>
    <t>Greg Livingston</t>
  </si>
  <si>
    <t>Henry Luong</t>
  </si>
  <si>
    <t>Rabail Akhoond</t>
  </si>
  <si>
    <t>Trayc Smith</t>
  </si>
  <si>
    <t>Katy Ann Bell</t>
  </si>
  <si>
    <t>Cody Phillips</t>
  </si>
  <si>
    <t>Marleny Vazquez</t>
  </si>
  <si>
    <t>Brandon Acosta</t>
  </si>
  <si>
    <t>Stephanie Ramirez</t>
  </si>
  <si>
    <t>Brent Brewer</t>
  </si>
  <si>
    <t>Dayana Aguilar</t>
  </si>
  <si>
    <t>Marlous Ferguson</t>
  </si>
  <si>
    <t>Taylor Kyle</t>
  </si>
  <si>
    <t>Carlos Villarreal</t>
  </si>
  <si>
    <t>Emily Glockner</t>
  </si>
  <si>
    <t>Victor Gonzalez</t>
  </si>
  <si>
    <t>Meatta Swally</t>
  </si>
  <si>
    <t>Ellen Holzhauer</t>
  </si>
  <si>
    <t>Tim Garner</t>
  </si>
  <si>
    <t>Natalia Mediorreal</t>
  </si>
  <si>
    <t>Charles Douglas III</t>
  </si>
  <si>
    <t>Harmonyjane Labis Smith</t>
  </si>
  <si>
    <t>Justin Huynh</t>
  </si>
  <si>
    <t>Mia Nugent</t>
  </si>
  <si>
    <t>Zaida Flores</t>
  </si>
  <si>
    <t>Jeremy Rosart-Brodnitz</t>
  </si>
  <si>
    <t>Cody Brooks</t>
  </si>
  <si>
    <t>ID Pending</t>
  </si>
  <si>
    <t>Sonnyi Kang</t>
  </si>
  <si>
    <t>Joseph Oh</t>
  </si>
  <si>
    <t>Kevin Park</t>
  </si>
  <si>
    <t>Justin Park</t>
  </si>
  <si>
    <t>Ariana Gabrielle</t>
  </si>
  <si>
    <t>Gabriel Alejandro Valadez</t>
  </si>
  <si>
    <t>Kenny Nguyen</t>
  </si>
  <si>
    <t>Aaliyah Ward</t>
  </si>
  <si>
    <t>Annie Fuentes</t>
  </si>
  <si>
    <t>Jonathan Wisco Sturgeon</t>
  </si>
  <si>
    <t>Kelly Markowitz</t>
  </si>
  <si>
    <t>Ciarah Garcia</t>
  </si>
  <si>
    <t>Esteban Trejo</t>
  </si>
  <si>
    <t>Max Greenwald</t>
  </si>
  <si>
    <t>Diego Ruiz</t>
  </si>
  <si>
    <t>Brandon Sawyer</t>
  </si>
  <si>
    <t>Rodney Kennedy</t>
  </si>
  <si>
    <t>Haley Acevedo</t>
  </si>
  <si>
    <t>Connie Yu</t>
  </si>
  <si>
    <t>Eboni Davis</t>
  </si>
  <si>
    <t>Adrian Hernandez</t>
  </si>
  <si>
    <t>Califorina</t>
  </si>
  <si>
    <t>Joe Luke</t>
  </si>
  <si>
    <t>Adria Galloway</t>
  </si>
  <si>
    <t>Juan Alaniz</t>
  </si>
  <si>
    <t>Marcus DiFlavio</t>
  </si>
  <si>
    <t>Annie Yu</t>
  </si>
  <si>
    <t>Daniel Garrick</t>
  </si>
  <si>
    <t>Takesha Smith</t>
  </si>
  <si>
    <t>Lutricia Wheeler</t>
  </si>
  <si>
    <t>Jon Saindon</t>
  </si>
  <si>
    <t>Jordan PeÃ±a Vasquez</t>
  </si>
  <si>
    <t>KenandBrit Howard</t>
  </si>
  <si>
    <t>Vaibhav Viswanathan</t>
  </si>
  <si>
    <t>Pittsburgh</t>
  </si>
  <si>
    <t>Riley Ellingson</t>
  </si>
  <si>
    <t>Justin Couchot</t>
  </si>
  <si>
    <t>Shakeem Nero</t>
  </si>
  <si>
    <t>Phyllis Kago</t>
  </si>
  <si>
    <t>Moshe Carmo</t>
  </si>
  <si>
    <t>Kamal Qasim Johnson</t>
  </si>
  <si>
    <t>Yasmin Rahim</t>
  </si>
  <si>
    <t>Soojee Chung</t>
  </si>
  <si>
    <t>Jonathon Thomas</t>
  </si>
  <si>
    <t>Dingbo Shi</t>
  </si>
  <si>
    <t>Brie Sobota</t>
  </si>
  <si>
    <t>Brittany Megatron Jones</t>
  </si>
  <si>
    <t xml:space="preserve">Atlanta </t>
  </si>
  <si>
    <t>Reese Watson</t>
  </si>
  <si>
    <t>Ronnie Shade</t>
  </si>
  <si>
    <t>Meagan Draves Facio</t>
  </si>
  <si>
    <t>Matthew Ealy</t>
  </si>
  <si>
    <t>Nikah Hatcher</t>
  </si>
  <si>
    <t>Victoria Dean</t>
  </si>
  <si>
    <t>Delanecia Criss</t>
  </si>
  <si>
    <t>Austin Ford</t>
  </si>
  <si>
    <t>Kadeen Lyons</t>
  </si>
  <si>
    <t>Nida Khan</t>
  </si>
  <si>
    <t>Harley Garcia</t>
  </si>
  <si>
    <t>Willie McIntosh</t>
  </si>
  <si>
    <t>Tony Zambrano</t>
  </si>
  <si>
    <t>Michael Bolls</t>
  </si>
  <si>
    <t>Zach Coates</t>
  </si>
  <si>
    <t>Jordan Elizabeth Jones</t>
  </si>
  <si>
    <t>Sue Cuccio</t>
  </si>
  <si>
    <t>Tomi Olubeko</t>
  </si>
  <si>
    <t>Cortney Pichon</t>
  </si>
  <si>
    <t>Jamsheed Yazdani</t>
  </si>
  <si>
    <t>Phillip Trieu</t>
  </si>
  <si>
    <t>Chelsey Narcisse</t>
  </si>
  <si>
    <t>Alpha-Genesis Gammas</t>
  </si>
  <si>
    <t>Jamesha Chapple</t>
  </si>
  <si>
    <t>Chelsea Curran</t>
  </si>
  <si>
    <t>UTexas Bbsa</t>
  </si>
  <si>
    <t>Eryn Jones</t>
  </si>
  <si>
    <t>Jason Vila</t>
  </si>
  <si>
    <t xml:space="preserve"> Houston</t>
  </si>
  <si>
    <t>Chris Ehresman</t>
  </si>
  <si>
    <t>Erick Campos</t>
  </si>
  <si>
    <t>Dominic Scott</t>
  </si>
  <si>
    <t>Nick Hashem</t>
  </si>
  <si>
    <t>Dre Coldwell</t>
  </si>
  <si>
    <t>Clemens Lee</t>
  </si>
  <si>
    <t>Joanne Kung</t>
  </si>
  <si>
    <t>Michael Wayne</t>
  </si>
  <si>
    <t>Greg DjTre G Grant</t>
  </si>
  <si>
    <t>Andrew Markley</t>
  </si>
  <si>
    <t>Travon Crawford</t>
  </si>
  <si>
    <t>Jordan Simon</t>
  </si>
  <si>
    <t>Samuil Borisov</t>
  </si>
  <si>
    <t>Leo Sanchez</t>
  </si>
  <si>
    <t>Qdawg Phillips</t>
  </si>
  <si>
    <t>Markeiz Dp-stroke Smith</t>
  </si>
  <si>
    <t>Megan Pineda</t>
  </si>
  <si>
    <t>Passion Ruben</t>
  </si>
  <si>
    <t>Jasmine Robertson</t>
  </si>
  <si>
    <t>Kendall Coffey</t>
  </si>
  <si>
    <t>Breanna Brown</t>
  </si>
  <si>
    <t>Eric Lara</t>
  </si>
  <si>
    <t>Daryl Uberoi</t>
  </si>
  <si>
    <t>Allyson Morales</t>
  </si>
  <si>
    <t>Gaby Garza</t>
  </si>
  <si>
    <t>Johanna Loya</t>
  </si>
  <si>
    <t>Geo Ppls</t>
  </si>
  <si>
    <t>Alejandra Mendoza</t>
  </si>
  <si>
    <t>Kimberly Valdez</t>
  </si>
  <si>
    <t>Omenihu Christopher</t>
  </si>
  <si>
    <t>Mitzi PÃ©rez-Jimenez</t>
  </si>
  <si>
    <t>Kenneth Eke</t>
  </si>
  <si>
    <t>Guadalupe Maldonado</t>
  </si>
  <si>
    <t>Patricia Isabell Andino Almazan</t>
  </si>
  <si>
    <t>Kirvin Thompson</t>
  </si>
  <si>
    <t>Heather Manley</t>
  </si>
  <si>
    <t>Stephanie Tacy</t>
  </si>
  <si>
    <t>Ashley Trujillo</t>
  </si>
  <si>
    <t>Nicole Siegel</t>
  </si>
  <si>
    <t>Allison Rose Briggs</t>
  </si>
  <si>
    <t>Jacqueline Mendoza</t>
  </si>
  <si>
    <t>Laura Ahumada</t>
  </si>
  <si>
    <t>Symetria Wallace</t>
  </si>
  <si>
    <t>Bella Joubert</t>
  </si>
  <si>
    <t>Swemy Sanchez</t>
  </si>
  <si>
    <t>Zenita Anastasia</t>
  </si>
  <si>
    <t>Javier Perez</t>
  </si>
  <si>
    <t>Broderick Wooten</t>
  </si>
  <si>
    <t>Rebecca Karadimos</t>
  </si>
  <si>
    <t>Zack Weatherford</t>
  </si>
  <si>
    <t>Tank Atkinson</t>
  </si>
  <si>
    <t>Haley West</t>
  </si>
  <si>
    <t>Daryn Young</t>
  </si>
  <si>
    <t>Mudeer Habeeb</t>
  </si>
  <si>
    <t>Destiny Pomares</t>
  </si>
  <si>
    <t>Hayden Von Feldt</t>
  </si>
  <si>
    <t>Julie Alaniz</t>
  </si>
  <si>
    <t>Anastaja Davis</t>
  </si>
  <si>
    <t>Nicolas Montoya Guevara</t>
  </si>
  <si>
    <t>Park Dae Han</t>
  </si>
  <si>
    <t>Celena Chambers</t>
  </si>
  <si>
    <t>DeBrionne Payne</t>
  </si>
  <si>
    <t>Jamilla Karemo</t>
  </si>
  <si>
    <t>Ugochi Ebinama</t>
  </si>
  <si>
    <t>Andrea Wilson</t>
  </si>
  <si>
    <t>Andrew Enenmoh</t>
  </si>
  <si>
    <t>Gabi Inhofe</t>
  </si>
  <si>
    <t>Elizabeth Harroun</t>
  </si>
  <si>
    <t>Emeka Mekxy</t>
  </si>
  <si>
    <t>Megan Aldridge</t>
  </si>
  <si>
    <t>Steven Lauterbach</t>
  </si>
  <si>
    <t>David Timothy McDonald</t>
  </si>
  <si>
    <t>Nick Sorsby</t>
  </si>
  <si>
    <t>Hannah Rose</t>
  </si>
  <si>
    <t>Chandler Johnson</t>
  </si>
  <si>
    <t>Kim Boit</t>
  </si>
  <si>
    <t>Keith Hoang</t>
  </si>
  <si>
    <t>Juan Rodriguez Jr.</t>
  </si>
  <si>
    <t>Henry Wardsworth</t>
  </si>
  <si>
    <t>Jose Gonzalez</t>
  </si>
  <si>
    <t>Dennis Myers</t>
  </si>
  <si>
    <t>Carlos CaÃ±as</t>
  </si>
  <si>
    <t>Parakh Jain</t>
  </si>
  <si>
    <t>Emily Phan</t>
  </si>
  <si>
    <t>Katy Glazener</t>
  </si>
  <si>
    <t>Carolyn White</t>
  </si>
  <si>
    <t>Jared Dawson</t>
  </si>
  <si>
    <t>YoungJee Jung</t>
  </si>
  <si>
    <t>Ashna Kataria</t>
  </si>
  <si>
    <t>Tiffany Too Pro Perry</t>
  </si>
  <si>
    <t>Addison Drake Severns</t>
  </si>
  <si>
    <t>Chelsea Minae Bryant</t>
  </si>
  <si>
    <t>Keyanna Tia Marshae Paige</t>
  </si>
  <si>
    <t>RoseCollette Udenenwu</t>
  </si>
  <si>
    <t>Gabi Hernandez</t>
  </si>
  <si>
    <t>Melissa Miller</t>
  </si>
  <si>
    <t>Nia Wesley</t>
  </si>
  <si>
    <t>Brandon Lee</t>
  </si>
  <si>
    <t>Destni Williams</t>
  </si>
  <si>
    <t>Gilead David Jikong</t>
  </si>
  <si>
    <t>Megan Moody</t>
  </si>
  <si>
    <t>Edgardo DamiÃ¡n Dumas</t>
  </si>
  <si>
    <t>Courtney Javan Coleman</t>
  </si>
  <si>
    <t>Ibhade Eigbobo</t>
  </si>
  <si>
    <t>Duane Branch</t>
  </si>
  <si>
    <t>Max Parsons</t>
  </si>
  <si>
    <t>Asije Oyakhire</t>
  </si>
  <si>
    <t>Melanie Heide</t>
  </si>
  <si>
    <t>Chris Crockett</t>
  </si>
  <si>
    <t>Zachary Criss</t>
  </si>
  <si>
    <t>Martin Martinez</t>
  </si>
  <si>
    <t>JoÃ£o Vitor Pinto</t>
  </si>
  <si>
    <t>Roman Foster</t>
  </si>
  <si>
    <t>Ryan Williams</t>
  </si>
  <si>
    <t>Lauren Simpson</t>
  </si>
  <si>
    <t>Sohil Sikdar</t>
  </si>
  <si>
    <t>David J. Hulett</t>
  </si>
  <si>
    <t>Bryant Johnson</t>
  </si>
  <si>
    <t>Kenechukwu Dijon Nwankwo</t>
  </si>
  <si>
    <t>UT Black Homecoming</t>
  </si>
  <si>
    <t>Alan Mauricio De Leon</t>
  </si>
  <si>
    <t>Jennifer Oruebor</t>
  </si>
  <si>
    <t>Bria Arnese Lacour</t>
  </si>
  <si>
    <t>Ashley Hancock</t>
  </si>
  <si>
    <t>Nell Bradley</t>
  </si>
  <si>
    <t>Kel Cole</t>
  </si>
  <si>
    <t>Christine Edomwande</t>
  </si>
  <si>
    <t>Emmanuel Achilike</t>
  </si>
  <si>
    <t>Neil Tanner</t>
  </si>
  <si>
    <t>Justice Lee</t>
  </si>
  <si>
    <t>StudentAfrican AmericanBrotherhood UT</t>
  </si>
  <si>
    <t>Quinn Breslin</t>
  </si>
  <si>
    <t>Javan Hamilton</t>
  </si>
  <si>
    <t>Camryn Kianna</t>
  </si>
  <si>
    <t>Femi Barin Jr.</t>
  </si>
  <si>
    <t>A.Y. Ibitayo</t>
  </si>
  <si>
    <t>Bradley Thomas Poole</t>
  </si>
  <si>
    <t>Ursula Cimone Walker</t>
  </si>
  <si>
    <t>Angela Johnson</t>
  </si>
  <si>
    <t>Andrew Galloway</t>
  </si>
  <si>
    <t>Kevin Hicks</t>
  </si>
  <si>
    <t>Ran Drik</t>
  </si>
  <si>
    <t>Josh Ogbeide</t>
  </si>
  <si>
    <t>Taylor Miller</t>
  </si>
  <si>
    <t>Cristal Robles</t>
  </si>
  <si>
    <t>Chris Brackett</t>
  </si>
  <si>
    <t>Giovanni Carranza</t>
  </si>
  <si>
    <t>Lo Lyfe's</t>
  </si>
  <si>
    <t>McKnife Beam Stuido</t>
  </si>
  <si>
    <t>Joanna Windom</t>
  </si>
  <si>
    <t>Jazmon Alexander</t>
  </si>
  <si>
    <t>Chika Otuata</t>
  </si>
  <si>
    <t>Shantavia Murphy</t>
  </si>
  <si>
    <t>Joshua Lynn Edwards</t>
  </si>
  <si>
    <t>Cheldon Banks</t>
  </si>
  <si>
    <t>Amber Moore</t>
  </si>
  <si>
    <t>TJ Strayhorn</t>
  </si>
  <si>
    <t>Cameron J Whitaker</t>
  </si>
  <si>
    <t>Desjia Roby-Burnett</t>
  </si>
  <si>
    <t>DeAnna Garland</t>
  </si>
  <si>
    <t>Ta'mia Carr</t>
  </si>
  <si>
    <t>Erin Rene Norton</t>
  </si>
  <si>
    <t>Sam Wilson</t>
  </si>
  <si>
    <t>Robyn Petrosino</t>
  </si>
  <si>
    <t>Destiny Moore</t>
  </si>
  <si>
    <t>Adriana A. Galvan</t>
  </si>
  <si>
    <t>Melanie Diamond</t>
  </si>
  <si>
    <t>Jacquera Davis</t>
  </si>
  <si>
    <t>Shauntai Hicks</t>
  </si>
  <si>
    <t>Allyson LaFrance</t>
  </si>
  <si>
    <t>Jasmine Bell</t>
  </si>
  <si>
    <t>Hector Rodriguez</t>
  </si>
  <si>
    <t>Raymond Womack</t>
  </si>
  <si>
    <t>Jessica Cordova</t>
  </si>
  <si>
    <t>Robert Jackson</t>
  </si>
  <si>
    <t>Jared Griffin</t>
  </si>
  <si>
    <t>Tamara Spencer</t>
  </si>
  <si>
    <t>Ike Emesih</t>
  </si>
  <si>
    <t>Ryan Comer</t>
  </si>
  <si>
    <t>Haley Sayers</t>
  </si>
  <si>
    <t>Lourdes Ibrahim</t>
  </si>
  <si>
    <t>Vakimton In</t>
  </si>
  <si>
    <t>Kathy Le</t>
  </si>
  <si>
    <t>Humza Ahmad</t>
  </si>
  <si>
    <t>Ed Edharrison</t>
  </si>
  <si>
    <t>Brandon Felix Villarin</t>
  </si>
  <si>
    <t>Tre Price</t>
  </si>
  <si>
    <t>Pamela Grant</t>
  </si>
  <si>
    <t>Há»¯u Chau Nguyá»n</t>
  </si>
  <si>
    <t>Jacky Scott</t>
  </si>
  <si>
    <t>Houstons Finnest Vannahh</t>
  </si>
  <si>
    <t>Julianah Johnson</t>
  </si>
  <si>
    <t>Dale Vanwright</t>
  </si>
  <si>
    <t>Dia Brando</t>
  </si>
  <si>
    <t>Josh Navarro</t>
  </si>
  <si>
    <t>Ga'Vaughn Womack</t>
  </si>
  <si>
    <t>Kyasia Lightbright Garner</t>
  </si>
  <si>
    <t>Missm Marissa Djbz</t>
  </si>
  <si>
    <t>Chad Nueve Cinco</t>
  </si>
  <si>
    <t>Kristal Moran</t>
  </si>
  <si>
    <t>Marisol Tinoco</t>
  </si>
  <si>
    <t>Cassidy Dawn Cox</t>
  </si>
  <si>
    <t>Jaylon Brooke Pinkney</t>
  </si>
  <si>
    <t>Sterlin Hector</t>
  </si>
  <si>
    <t>Chaance Graves</t>
  </si>
  <si>
    <t>Trent Bustamento</t>
  </si>
  <si>
    <t>Devontea Lovings</t>
  </si>
  <si>
    <t>Braelon Whitfield</t>
  </si>
  <si>
    <t>Stephanie Robertson</t>
  </si>
  <si>
    <t>Ty'Dye Gabriel</t>
  </si>
  <si>
    <t>Brittany Howden</t>
  </si>
  <si>
    <t>Dystani Jackson</t>
  </si>
  <si>
    <t>Christopher Nolan</t>
  </si>
  <si>
    <t>Shawn Cooper</t>
  </si>
  <si>
    <t>Dorian Chretien</t>
  </si>
  <si>
    <t>Justin Comer</t>
  </si>
  <si>
    <t>River Jayy</t>
  </si>
  <si>
    <t>Alexis Wright</t>
  </si>
  <si>
    <t>Kayla Taylor</t>
  </si>
  <si>
    <t>Manaesia Young</t>
  </si>
  <si>
    <t>Esgar Rodriguez</t>
  </si>
  <si>
    <t>Jordyn Chaffold</t>
  </si>
  <si>
    <t>Winnie Chau</t>
  </si>
  <si>
    <t>Nikki Mamo</t>
  </si>
  <si>
    <t>Mark Palacios</t>
  </si>
  <si>
    <t>Elizabeth Sostand</t>
  </si>
  <si>
    <t>Rainbow Williams</t>
  </si>
  <si>
    <t>Cierra Edwards</t>
  </si>
  <si>
    <t>Kenny Pan</t>
  </si>
  <si>
    <t>Diana Bounpaseuth</t>
  </si>
  <si>
    <t>Natalie Garza</t>
  </si>
  <si>
    <t>Winnie Nyatome-Warner</t>
  </si>
  <si>
    <t>Fernando Amaya</t>
  </si>
  <si>
    <t>Muneeb Alavi</t>
  </si>
  <si>
    <t>Tiara Sanders</t>
  </si>
  <si>
    <t>Daniel Kuan</t>
  </si>
  <si>
    <t>Jalen Cox</t>
  </si>
  <si>
    <t>Kaylah Hubbard</t>
  </si>
  <si>
    <t>Ashley Brown</t>
  </si>
  <si>
    <t>Kymera Meagan</t>
  </si>
  <si>
    <t>Bryan Ruiz</t>
  </si>
  <si>
    <t>Jhonmer Payares-Osuna</t>
  </si>
  <si>
    <t>Myca Gilmore</t>
  </si>
  <si>
    <t>Vianney Olivo</t>
  </si>
  <si>
    <t>Mark West</t>
  </si>
  <si>
    <t>Wilmeshia Valencia</t>
  </si>
  <si>
    <t>Brandon Lucius</t>
  </si>
  <si>
    <t>Kimberly Branch</t>
  </si>
  <si>
    <t>Bianca Cook</t>
  </si>
  <si>
    <t>Zak Bataineh</t>
  </si>
  <si>
    <t>David Cabrera</t>
  </si>
  <si>
    <t>Jamie Parry</t>
  </si>
  <si>
    <t>Justin Alexander</t>
  </si>
  <si>
    <t>Wayne Willie</t>
  </si>
  <si>
    <t>Destinee Tiera</t>
  </si>
  <si>
    <t>Bi Phan</t>
  </si>
  <si>
    <t>Santos Solorzano</t>
  </si>
  <si>
    <t>Darius Brown</t>
  </si>
  <si>
    <t>Keana Highsmith</t>
  </si>
  <si>
    <t>Peter Dang</t>
  </si>
  <si>
    <t>Vivian Lu</t>
  </si>
  <si>
    <t>Qasim Adil</t>
  </si>
  <si>
    <t>Kimberley Theodore</t>
  </si>
  <si>
    <t>VeriUnique Camille</t>
  </si>
  <si>
    <t>Sydney Drake</t>
  </si>
  <si>
    <t>Sophia Luong</t>
  </si>
  <si>
    <t>Alden Anderson</t>
  </si>
  <si>
    <t>MsButler MargotTeacher</t>
  </si>
  <si>
    <t>Nicole Barnes</t>
  </si>
  <si>
    <t>Eric JuJuan Polk</t>
  </si>
  <si>
    <t>Angel Becerra</t>
  </si>
  <si>
    <t>IBree Promise' TooYou</t>
  </si>
  <si>
    <t>Heng Lam</t>
  </si>
  <si>
    <t>Kristi Vo</t>
  </si>
  <si>
    <t>Rachel Reed</t>
  </si>
  <si>
    <t>Victoria Rae</t>
  </si>
  <si>
    <t>Cadedra Stone</t>
  </si>
  <si>
    <t>Nicholas Raymond</t>
  </si>
  <si>
    <t>Skinny Minnie Erie</t>
  </si>
  <si>
    <t>Anthony Iniwan</t>
  </si>
  <si>
    <t>Jay Mac</t>
  </si>
  <si>
    <t>Jhonmer Payares</t>
  </si>
  <si>
    <t>Carlie Hendrickson-Lee</t>
  </si>
  <si>
    <t>Trevon Womack</t>
  </si>
  <si>
    <t>Keristan Champaigne</t>
  </si>
  <si>
    <t>Dahlila Bercian</t>
  </si>
  <si>
    <t>D'Montrea Shavon</t>
  </si>
  <si>
    <t>Caren Alvarez</t>
  </si>
  <si>
    <t>Savannah Paez</t>
  </si>
  <si>
    <t>Erica Brown</t>
  </si>
  <si>
    <t>Chelsea Lewis</t>
  </si>
  <si>
    <t>Jess Trevino</t>
  </si>
  <si>
    <t>Leonard D Chirambo</t>
  </si>
  <si>
    <t>Lubbock</t>
  </si>
  <si>
    <t>Minni Barbie Leslie</t>
  </si>
  <si>
    <t>Michele Atkinson</t>
  </si>
  <si>
    <t>Rasta Shakur</t>
  </si>
  <si>
    <t>Julia Raquel</t>
  </si>
  <si>
    <t>Avo Kenno</t>
  </si>
  <si>
    <t>Hervey Moreno</t>
  </si>
  <si>
    <t>Esther Hernandez</t>
  </si>
  <si>
    <t>Huyen Tran</t>
  </si>
  <si>
    <t>Spencer Benford</t>
  </si>
  <si>
    <t>Victor Jr Cyrus</t>
  </si>
  <si>
    <t>Maria Amelia Andino</t>
  </si>
  <si>
    <t>Khadijah Derrow</t>
  </si>
  <si>
    <t>Majestic AJ</t>
  </si>
  <si>
    <t>Jose Saravia</t>
  </si>
  <si>
    <t>Sydney Danielle Drake</t>
  </si>
  <si>
    <t>Astrid Romero</t>
  </si>
  <si>
    <t>Loryn Danielle</t>
  </si>
  <si>
    <t>Desean Robert Bullock</t>
  </si>
  <si>
    <t>Joe Mario Palacios</t>
  </si>
  <si>
    <t>David Andrade</t>
  </si>
  <si>
    <t>Julian Scott Glover</t>
  </si>
  <si>
    <t>Joshua Ramirez</t>
  </si>
  <si>
    <t>Rese Harrison</t>
  </si>
  <si>
    <t>Lee Jacory Bullock</t>
  </si>
  <si>
    <t>Adrian Davis</t>
  </si>
  <si>
    <t>Nikki Brown</t>
  </si>
  <si>
    <t>Mason Wroten</t>
  </si>
  <si>
    <t>Frank Griffith</t>
  </si>
  <si>
    <t>Derrick Vash Taylor</t>
  </si>
  <si>
    <t>Tamera Pena</t>
  </si>
  <si>
    <t>Kim Vu Tran</t>
  </si>
  <si>
    <t>Creole Love</t>
  </si>
  <si>
    <t>Steven Nguyen</t>
  </si>
  <si>
    <t>Marcus Lindsey</t>
  </si>
  <si>
    <t>Samantha Mayorga</t>
  </si>
  <si>
    <t>Angela Webb King</t>
  </si>
  <si>
    <t>Diego Coronado</t>
  </si>
  <si>
    <t>Alden SolodoloAnderson</t>
  </si>
  <si>
    <t>Mia Johnson</t>
  </si>
  <si>
    <t>Darrius Dre Eldridge</t>
  </si>
  <si>
    <t>Charlette Vance</t>
  </si>
  <si>
    <t>Tyra Brown</t>
  </si>
  <si>
    <t>Jonathon Richh-GoneeWinn Richardson</t>
  </si>
  <si>
    <t>Craigery Lance Williams</t>
  </si>
  <si>
    <t>Jessica Twoo Deep</t>
  </si>
  <si>
    <t>Elizabeth Razo</t>
  </si>
  <si>
    <t>Jaylon Jenkins</t>
  </si>
  <si>
    <t>Sammy Solis</t>
  </si>
  <si>
    <t>Israelite Ronny</t>
  </si>
  <si>
    <t>Julio Sanchez</t>
  </si>
  <si>
    <t>Jenise Spruiell</t>
  </si>
  <si>
    <t>Harley Hicks</t>
  </si>
  <si>
    <t>Diamond Johnson</t>
  </si>
  <si>
    <t>Emily Stachelek</t>
  </si>
  <si>
    <t>Andrew Doggett</t>
  </si>
  <si>
    <t>Alyssa Abreu</t>
  </si>
  <si>
    <t>Daniel Wade Lewis</t>
  </si>
  <si>
    <t>Son Flor</t>
  </si>
  <si>
    <t>Jasmine Enjel</t>
  </si>
  <si>
    <t>Edward Agirre</t>
  </si>
  <si>
    <t>Alan Rendon</t>
  </si>
  <si>
    <t>Jemarcus Lovings</t>
  </si>
  <si>
    <t>Daniella Nicole</t>
  </si>
  <si>
    <t>Jannette Nole</t>
  </si>
  <si>
    <t>DM Fam</t>
  </si>
  <si>
    <t>Morgan Anderson</t>
  </si>
  <si>
    <t>DesireÃ© Marie Arredondo</t>
  </si>
  <si>
    <t>Jackie Chow</t>
  </si>
  <si>
    <t>Cody Stein</t>
  </si>
  <si>
    <t>Nikki Black</t>
  </si>
  <si>
    <t>Brittany Frilot</t>
  </si>
  <si>
    <t>Tobi Igbalajobi</t>
  </si>
  <si>
    <t>Jen Magdalena Soria</t>
  </si>
  <si>
    <t>Kevin Manley Jr.</t>
  </si>
  <si>
    <t>Jazmine Spruiell</t>
  </si>
  <si>
    <t>Joce Alejandra DÃ­az</t>
  </si>
  <si>
    <t>William Sharpe</t>
  </si>
  <si>
    <t>Gerald Borromeo</t>
  </si>
  <si>
    <t>Miracle Ja'net</t>
  </si>
  <si>
    <t>Pritesh Patel</t>
  </si>
  <si>
    <t>Joyliena LG</t>
  </si>
  <si>
    <t>Andrew Fitzgerald</t>
  </si>
  <si>
    <t>Khayla Worley</t>
  </si>
  <si>
    <t>CJ Nwogbo</t>
  </si>
  <si>
    <t>Tre' Harmon</t>
  </si>
  <si>
    <t>Hollie Dimmick</t>
  </si>
  <si>
    <t>Sonia Das</t>
  </si>
  <si>
    <t>Joseph Frilot</t>
  </si>
  <si>
    <t>Patricia Isabell Andino</t>
  </si>
  <si>
    <t>Manae'naee Young</t>
  </si>
  <si>
    <t>Chelle Fae Chebret</t>
  </si>
  <si>
    <t>Ken Jackson</t>
  </si>
  <si>
    <t>Ellis Smith</t>
  </si>
  <si>
    <t>Kevin Hernandez</t>
  </si>
  <si>
    <t>Nathan Enerio</t>
  </si>
  <si>
    <t>Chase Richardson</t>
  </si>
  <si>
    <t>Casey Davis</t>
  </si>
  <si>
    <t>Olivia Woods</t>
  </si>
  <si>
    <t>Jason Jeffries</t>
  </si>
  <si>
    <t>Justin Smith</t>
  </si>
  <si>
    <t>Anthony Tejeda</t>
  </si>
  <si>
    <t>Allison Shrimpton</t>
  </si>
  <si>
    <t>Michael Briant</t>
  </si>
  <si>
    <t>Kacey Chisom</t>
  </si>
  <si>
    <t>Regina Molina</t>
  </si>
  <si>
    <t>Carrington Wiley</t>
  </si>
  <si>
    <t>Frank Shifflet</t>
  </si>
  <si>
    <t>Damien Johnson</t>
  </si>
  <si>
    <t>Baron Taylor</t>
  </si>
  <si>
    <t>97. 9 Box The</t>
  </si>
  <si>
    <t>(713) 390-5979</t>
  </si>
  <si>
    <t>Aaron ( Building 4)</t>
  </si>
  <si>
    <t>(972) 561-0327</t>
  </si>
  <si>
    <t>(903) 638-4140</t>
  </si>
  <si>
    <t>Aaron Ojeda</t>
  </si>
  <si>
    <t>(832) 412-0660</t>
  </si>
  <si>
    <t>Abim</t>
  </si>
  <si>
    <t>(313) 204-1003</t>
  </si>
  <si>
    <t>Abreal Simmons</t>
  </si>
  <si>
    <t>(916) 601-2099</t>
  </si>
  <si>
    <t>Adam Barton</t>
  </si>
  <si>
    <t>(512) 964-2804</t>
  </si>
  <si>
    <t>Adams Ahmadu</t>
  </si>
  <si>
    <t>(713) 504-4815</t>
  </si>
  <si>
    <t>Adrienn Parson</t>
  </si>
  <si>
    <t>(281) 732-0072</t>
  </si>
  <si>
    <t>Albert Holtman</t>
  </si>
  <si>
    <t>(281) 608-2732</t>
  </si>
  <si>
    <t>Aldo</t>
  </si>
  <si>
    <t>(713) 458-0993</t>
  </si>
  <si>
    <t>Alen Shaju</t>
  </si>
  <si>
    <t>(630) 935-9530</t>
  </si>
  <si>
    <t>Alex ( Brazil)</t>
  </si>
  <si>
    <t>925-548-3170</t>
  </si>
  <si>
    <t>(281) 701-7129</t>
  </si>
  <si>
    <t>(469) 347-5123</t>
  </si>
  <si>
    <t>Alica Edwards</t>
  </si>
  <si>
    <t>(469) 389-0472</t>
  </si>
  <si>
    <t>Alonzo Martinez</t>
  </si>
  <si>
    <t>(281) 908-9553</t>
  </si>
  <si>
    <t>Amanda (Grace)</t>
  </si>
  <si>
    <t>(832) 431-8250</t>
  </si>
  <si>
    <t>Amir Hdf</t>
  </si>
  <si>
    <t>(972) 834-7780</t>
  </si>
  <si>
    <t>(832) 797-9528</t>
  </si>
  <si>
    <t>Andre (Gym)</t>
  </si>
  <si>
    <t>(832) 526-3676</t>
  </si>
  <si>
    <t>Andre Barber The</t>
  </si>
  <si>
    <t>(512) 749-8377</t>
  </si>
  <si>
    <t>Andrew (Gym)</t>
  </si>
  <si>
    <t>(832) 527-8911</t>
  </si>
  <si>
    <t>832-767-8994 ::: 832-767-8994</t>
  </si>
  <si>
    <t>Andrew Lopez</t>
  </si>
  <si>
    <t>(832) 253-7672</t>
  </si>
  <si>
    <t>Andy Rinella</t>
  </si>
  <si>
    <t>(781) 635-2017</t>
  </si>
  <si>
    <t>Angel (Goldie)</t>
  </si>
  <si>
    <t>(832) 373-4831</t>
  </si>
  <si>
    <t>Angela (Hair Stylists)</t>
  </si>
  <si>
    <t>(346) 331-8638</t>
  </si>
  <si>
    <t>Anthony Batiste</t>
  </si>
  <si>
    <t>713-795-4851</t>
  </si>
  <si>
    <t>Anthony Clark</t>
  </si>
  <si>
    <t>1 281-639-8557</t>
  </si>
  <si>
    <t>Anthony Haven</t>
  </si>
  <si>
    <t>(512) 595-1064</t>
  </si>
  <si>
    <t>Ap</t>
  </si>
  <si>
    <t>409-679-7926</t>
  </si>
  <si>
    <t>Apple</t>
  </si>
  <si>
    <t>(800) 692-7753 ::: 800-692-7753</t>
  </si>
  <si>
    <t>Ariel Cordova</t>
  </si>
  <si>
    <t>(830) 719-8208</t>
  </si>
  <si>
    <t>Armando</t>
  </si>
  <si>
    <t>(737) 757-6431</t>
  </si>
  <si>
    <t>Ashley Cline</t>
  </si>
  <si>
    <t>(303) 501-3576</t>
  </si>
  <si>
    <t>(409) 739-7650</t>
  </si>
  <si>
    <t>Aunt Cassie</t>
  </si>
  <si>
    <t>281-541-1042</t>
  </si>
  <si>
    <t>(832) 830-7239</t>
  </si>
  <si>
    <t>1 817-716-8084</t>
  </si>
  <si>
    <t>Austin Wayland</t>
  </si>
  <si>
    <t>(240) 672-2860</t>
  </si>
  <si>
    <t>Austin Williams</t>
  </si>
  <si>
    <t>(541) 743-3619</t>
  </si>
  <si>
    <t>Ayo Ibitayo</t>
  </si>
  <si>
    <t>(956) 802-1980</t>
  </si>
  <si>
    <t>Azzes</t>
  </si>
  <si>
    <t>(214) 605-8467</t>
  </si>
  <si>
    <t>Barbara</t>
  </si>
  <si>
    <t>(346) 304-5911</t>
  </si>
  <si>
    <t>Ben Warner</t>
  </si>
  <si>
    <t>(817) 360-0048</t>
  </si>
  <si>
    <t>Big Archatype Bro</t>
  </si>
  <si>
    <t>(469) 438-4727</t>
  </si>
  <si>
    <t>Billy Turner Starbucks</t>
  </si>
  <si>
    <t>(281) 983-5516</t>
  </si>
  <si>
    <t>Bj</t>
  </si>
  <si>
    <t>(512) 563-6281</t>
  </si>
  <si>
    <t>Blake(Starbucks)</t>
  </si>
  <si>
    <t>(630) 696-2182</t>
  </si>
  <si>
    <t>Brandon (Hawke)</t>
  </si>
  <si>
    <t>(808) 227-4840</t>
  </si>
  <si>
    <t>Brandon Marshall</t>
  </si>
  <si>
    <t>409-543-3428</t>
  </si>
  <si>
    <t>Brandon Williams</t>
  </si>
  <si>
    <t>1 832-290-3925</t>
  </si>
  <si>
    <t>Breanne</t>
  </si>
  <si>
    <t>(832) 226-8293</t>
  </si>
  <si>
    <t>Breeca Thomas</t>
  </si>
  <si>
    <t>(832) 370-0707</t>
  </si>
  <si>
    <t>Bria L.</t>
  </si>
  <si>
    <t>(832) 248-5770</t>
  </si>
  <si>
    <t>Brian (Gas Stations)</t>
  </si>
  <si>
    <t>(832) 381-8557</t>
  </si>
  <si>
    <t>Britt Wilder</t>
  </si>
  <si>
    <t>(614)7210784</t>
  </si>
  <si>
    <t>2543197475 ::: (512) 949-1315</t>
  </si>
  <si>
    <t>Broderick Renfro</t>
  </si>
  <si>
    <t>(407) 575-4118</t>
  </si>
  <si>
    <t>(662) 671-0622</t>
  </si>
  <si>
    <t>Bryce Butler</t>
  </si>
  <si>
    <t>1 832-253-5506</t>
  </si>
  <si>
    <t>Butta</t>
  </si>
  <si>
    <t>(346) 616-8224</t>
  </si>
  <si>
    <t>(281) 744-2114</t>
  </si>
  <si>
    <t>Cadedra</t>
  </si>
  <si>
    <t>832-208-9771 ::: 832-208-9771</t>
  </si>
  <si>
    <t>Calvin</t>
  </si>
  <si>
    <t>(832) 396-8388</t>
  </si>
  <si>
    <t>Cameron Bell</t>
  </si>
  <si>
    <t>(512) 769-6286</t>
  </si>
  <si>
    <t>Can</t>
  </si>
  <si>
    <t>(832) 545-3272</t>
  </si>
  <si>
    <t>Cara And Harley West (The Whole Foods Couple)</t>
  </si>
  <si>
    <t>(916) 667-2313</t>
  </si>
  <si>
    <t>Carlos (HEB)</t>
  </si>
  <si>
    <t>(281) 352-0426</t>
  </si>
  <si>
    <t>Carson (Scooter) Emily</t>
  </si>
  <si>
    <t>(337) 377-3500</t>
  </si>
  <si>
    <t>Catfox</t>
  </si>
  <si>
    <t>1 214-258-8506</t>
  </si>
  <si>
    <t>(414) 792-0270</t>
  </si>
  <si>
    <t>Charles</t>
  </si>
  <si>
    <t>(512) 925-7935</t>
  </si>
  <si>
    <t>(210) 278-6814</t>
  </si>
  <si>
    <t>Charles Tousant</t>
  </si>
  <si>
    <t>(936) 253-2320</t>
  </si>
  <si>
    <t>Charles Watkins</t>
  </si>
  <si>
    <t>(901) 230-8388</t>
  </si>
  <si>
    <t>Cheldon</t>
  </si>
  <si>
    <t>713-314-7863 ::: 7133147863</t>
  </si>
  <si>
    <t>Chick-fil-a</t>
  </si>
  <si>
    <t>281-441-5108 ::: 5124738651</t>
  </si>
  <si>
    <t>China (Starbucks)</t>
  </si>
  <si>
    <t>(630) 888-5171</t>
  </si>
  <si>
    <t>Chris Williams</t>
  </si>
  <si>
    <t>(415) 697-6555</t>
  </si>
  <si>
    <t>(832) 527-9276</t>
  </si>
  <si>
    <t>Christian Decuire</t>
  </si>
  <si>
    <t>(281) 619-4922</t>
  </si>
  <si>
    <t>Christian Evans</t>
  </si>
  <si>
    <t>(832) 273-9497</t>
  </si>
  <si>
    <t>Christian Lopez</t>
  </si>
  <si>
    <t>(832) 754-7262</t>
  </si>
  <si>
    <t>Christian P.</t>
  </si>
  <si>
    <t>(312) 718-8533</t>
  </si>
  <si>
    <t>Cj</t>
  </si>
  <si>
    <t>281-919-8417</t>
  </si>
  <si>
    <t>Cj Pye(Golds Gym)</t>
  </si>
  <si>
    <t>(713) 412-0435</t>
  </si>
  <si>
    <t>Ck</t>
  </si>
  <si>
    <t>(469) 203-2365</t>
  </si>
  <si>
    <t>Client</t>
  </si>
  <si>
    <t>(281) 797-5434</t>
  </si>
  <si>
    <t>Coach Neil</t>
  </si>
  <si>
    <t>(281) 520-6383</t>
  </si>
  <si>
    <t>Cody Reichert</t>
  </si>
  <si>
    <t>(713) 591-7317</t>
  </si>
  <si>
    <t>(847) 502-4516</t>
  </si>
  <si>
    <t>Cordell</t>
  </si>
  <si>
    <t>(313) 829-9765</t>
  </si>
  <si>
    <t>Corderrius aka PayPay</t>
  </si>
  <si>
    <t>(832) 614-8877</t>
  </si>
  <si>
    <t>Corey Allen</t>
  </si>
  <si>
    <t>(832) 385-3153</t>
  </si>
  <si>
    <t>(713) 446-3287</t>
  </si>
  <si>
    <t>Cornelius Brown</t>
  </si>
  <si>
    <t>(832)Â 797-9622</t>
  </si>
  <si>
    <t>Cory J</t>
  </si>
  <si>
    <t>(832) 253-4813</t>
  </si>
  <si>
    <t>Courtney</t>
  </si>
  <si>
    <t>8322597976 ::: (832) 259-7976</t>
  </si>
  <si>
    <t>Courtney Harris</t>
  </si>
  <si>
    <t>(512) 934-8926</t>
  </si>
  <si>
    <t>Cullins</t>
  </si>
  <si>
    <t>(832) 770-0267</t>
  </si>
  <si>
    <t>Curtis Cambell</t>
  </si>
  <si>
    <t>210-389-4970</t>
  </si>
  <si>
    <t>Curtis champion</t>
  </si>
  <si>
    <t>(512) 200-8233</t>
  </si>
  <si>
    <t>Cydni</t>
  </si>
  <si>
    <t>(210) 683-3841</t>
  </si>
  <si>
    <t>Cyrus Robinson</t>
  </si>
  <si>
    <t>832-992-9642</t>
  </si>
  <si>
    <t>D Peel</t>
  </si>
  <si>
    <t>(832) 853-2000</t>
  </si>
  <si>
    <t>D'Ester</t>
  </si>
  <si>
    <t>(630) 994-6020</t>
  </si>
  <si>
    <t>Daisy</t>
  </si>
  <si>
    <t>(512) 413-5553</t>
  </si>
  <si>
    <t>Dalton</t>
  </si>
  <si>
    <t>1 512-596-6138</t>
  </si>
  <si>
    <t>Dami</t>
  </si>
  <si>
    <t>(512) 905-2703</t>
  </si>
  <si>
    <t>Damien</t>
  </si>
  <si>
    <t>(832) 335-0105</t>
  </si>
  <si>
    <t>Daniel (MFRM)</t>
  </si>
  <si>
    <t>(832) 897-7102</t>
  </si>
  <si>
    <t>Daniel Mata</t>
  </si>
  <si>
    <t>281-857-0006</t>
  </si>
  <si>
    <t>Daniel Swole Okungbowa</t>
  </si>
  <si>
    <t>1 (832) 208-0818</t>
  </si>
  <si>
    <t>Danielle</t>
  </si>
  <si>
    <t>512-769-5259</t>
  </si>
  <si>
    <t>Darius Scott</t>
  </si>
  <si>
    <t>(312) 315-2833</t>
  </si>
  <si>
    <t>Darrell Hubbard</t>
  </si>
  <si>
    <t>(214) 497-2310</t>
  </si>
  <si>
    <t>David Bell</t>
  </si>
  <si>
    <t>(832) 510-5029</t>
  </si>
  <si>
    <t>David D</t>
  </si>
  <si>
    <t>(817) 524-5755</t>
  </si>
  <si>
    <t>David GI</t>
  </si>
  <si>
    <t>(512) 690-1912</t>
  </si>
  <si>
    <t>David Hulett</t>
  </si>
  <si>
    <t>832-647-7168</t>
  </si>
  <si>
    <t>David Montgomery</t>
  </si>
  <si>
    <t>(713) 454-4929</t>
  </si>
  <si>
    <t>915-329-5032 ::: 915-329-5032</t>
  </si>
  <si>
    <t>David's Dad</t>
  </si>
  <si>
    <t>214-710-7748</t>
  </si>
  <si>
    <t>Dees</t>
  </si>
  <si>
    <t>(480) 469-9916</t>
  </si>
  <si>
    <t>Denise Laura</t>
  </si>
  <si>
    <t>(210) 480-3987</t>
  </si>
  <si>
    <t>Deon Williams</t>
  </si>
  <si>
    <t>(512) 947-1962</t>
  </si>
  <si>
    <t>Desean</t>
  </si>
  <si>
    <t>228-424-6990</t>
  </si>
  <si>
    <t>(713) 363-3504</t>
  </si>
  <si>
    <t>Devin (Best Buy)</t>
  </si>
  <si>
    <t>(803) 565-8711</t>
  </si>
  <si>
    <t>Devonte (Tameka)</t>
  </si>
  <si>
    <t>(713) 412-0887</t>
  </si>
  <si>
    <t>Devonte Franklin</t>
  </si>
  <si>
    <t>(713) 566-0409</t>
  </si>
  <si>
    <t>Devyn</t>
  </si>
  <si>
    <t>(956) 509-5374</t>
  </si>
  <si>
    <t>Dewanna Lewis</t>
  </si>
  <si>
    <t>(281) 608-9846</t>
  </si>
  <si>
    <t>Dez (Grace)</t>
  </si>
  <si>
    <t>(409) 594-5579</t>
  </si>
  <si>
    <t>Diana Ut</t>
  </si>
  <si>
    <t>(832) 766-7459</t>
  </si>
  <si>
    <t>(832) 758-4602</t>
  </si>
  <si>
    <t>Ditto</t>
  </si>
  <si>
    <t>305-487-0450</t>
  </si>
  <si>
    <t>Dj</t>
  </si>
  <si>
    <t>713-857-3230</t>
  </si>
  <si>
    <t>Dominic Davis</t>
  </si>
  <si>
    <t>(281) 925-8403</t>
  </si>
  <si>
    <t>Don</t>
  </si>
  <si>
    <t>(512) 264-4250</t>
  </si>
  <si>
    <t>Donald Parish</t>
  </si>
  <si>
    <t>(214) 284-1589</t>
  </si>
  <si>
    <t>Doto</t>
  </si>
  <si>
    <t>(832) 220-0037</t>
  </si>
  <si>
    <t>1 (832) 756-3973</t>
  </si>
  <si>
    <t>Draye Drensmore</t>
  </si>
  <si>
    <t>1 (817) 565-9234</t>
  </si>
  <si>
    <t>Eboni Hills</t>
  </si>
  <si>
    <t>713-402-8999 ::: 713-402-8999</t>
  </si>
  <si>
    <t>Eddie</t>
  </si>
  <si>
    <t>(281) 610-5401</t>
  </si>
  <si>
    <t>Eddie Alpha</t>
  </si>
  <si>
    <t>281-736-7903</t>
  </si>
  <si>
    <t>Eddie Pierson</t>
  </si>
  <si>
    <t>(334) 372-8503</t>
  </si>
  <si>
    <t>Elijah B</t>
  </si>
  <si>
    <t>(832) 868-7735</t>
  </si>
  <si>
    <t>Elissa Sjd Borromeo</t>
  </si>
  <si>
    <t>(512) 293-9523</t>
  </si>
  <si>
    <t>(832) 574-8777</t>
  </si>
  <si>
    <t>(281) 229-3690</t>
  </si>
  <si>
    <t>Elmer Johnson</t>
  </si>
  <si>
    <t>(713) 635-4878</t>
  </si>
  <si>
    <t>Ely</t>
  </si>
  <si>
    <t>Emilse</t>
  </si>
  <si>
    <t>Emily</t>
  </si>
  <si>
    <t>281-248-6222</t>
  </si>
  <si>
    <t>Emmanuel</t>
  </si>
  <si>
    <t>Engine Radio</t>
  </si>
  <si>
    <t>855-588-6436</t>
  </si>
  <si>
    <t>(281) 520-7898</t>
  </si>
  <si>
    <t>Erial Green</t>
  </si>
  <si>
    <t>(281) 222-6018</t>
  </si>
  <si>
    <t>Eric</t>
  </si>
  <si>
    <t>210-607-3507</t>
  </si>
  <si>
    <t>Eric Laura</t>
  </si>
  <si>
    <t>(210) 430-6063</t>
  </si>
  <si>
    <t>Eric Nelson</t>
  </si>
  <si>
    <t>(281) 660-1009</t>
  </si>
  <si>
    <t>Eric Polk</t>
  </si>
  <si>
    <t>(281) 639-1820</t>
  </si>
  <si>
    <t>(512) 461-0759</t>
  </si>
  <si>
    <t>Erica Robb</t>
  </si>
  <si>
    <t>1 281-793-0806</t>
  </si>
  <si>
    <t>Esgar</t>
  </si>
  <si>
    <t>281-796-4014</t>
  </si>
  <si>
    <t>(808) 319-0741</t>
  </si>
  <si>
    <t>Eugene</t>
  </si>
  <si>
    <t>(832) 544-5108</t>
  </si>
  <si>
    <t>Evonne</t>
  </si>
  <si>
    <t>Evonne Davis</t>
  </si>
  <si>
    <t>(832) 714-4541</t>
  </si>
  <si>
    <t>Femi</t>
  </si>
  <si>
    <t>Ferrell (Enterprise)</t>
  </si>
  <si>
    <t>(832) 457-7603</t>
  </si>
  <si>
    <t>Filpe</t>
  </si>
  <si>
    <t>(281) 964-8626</t>
  </si>
  <si>
    <t>Ford # Service</t>
  </si>
  <si>
    <t>1 800-346-6469</t>
  </si>
  <si>
    <t>G The Barber</t>
  </si>
  <si>
    <t>(832) 801-1533</t>
  </si>
  <si>
    <t>Gab 3rd Floor</t>
  </si>
  <si>
    <t>918-728-9434 ::: 918-728-9434</t>
  </si>
  <si>
    <t>Gabby</t>
  </si>
  <si>
    <t>281-691-1383</t>
  </si>
  <si>
    <t>Gabby (Pep)</t>
  </si>
  <si>
    <t>(972) 322-6912</t>
  </si>
  <si>
    <t>Gabby a S.</t>
  </si>
  <si>
    <t>(903) 387-0958</t>
  </si>
  <si>
    <t>Gabe</t>
  </si>
  <si>
    <t>830-358-8941</t>
  </si>
  <si>
    <t>(210) 422-5391</t>
  </si>
  <si>
    <t>Gamefly</t>
  </si>
  <si>
    <t>(888) 986-6400 ::: 888-986-6400</t>
  </si>
  <si>
    <t>Gary Aaron</t>
  </si>
  <si>
    <t>(512) 508-5951</t>
  </si>
  <si>
    <t>Geo</t>
  </si>
  <si>
    <t>(956) 346-7402</t>
  </si>
  <si>
    <t>Gerad Nagee</t>
  </si>
  <si>
    <t>(772) 240-2211</t>
  </si>
  <si>
    <t>Gerald</t>
  </si>
  <si>
    <t>(713) 538-3964</t>
  </si>
  <si>
    <t>Ginger</t>
  </si>
  <si>
    <t>(346) 777-6545</t>
  </si>
  <si>
    <t>Gio</t>
  </si>
  <si>
    <t>(832) 594-2870</t>
  </si>
  <si>
    <t>Gladis</t>
  </si>
  <si>
    <t>281-216-6003</t>
  </si>
  <si>
    <t>Glenn CARTER</t>
  </si>
  <si>
    <t>(713) 283-4218</t>
  </si>
  <si>
    <t>GM: FAT NSBE</t>
  </si>
  <si>
    <t>GM: Block The</t>
  </si>
  <si>
    <t>Grace Deen</t>
  </si>
  <si>
    <t>(832) 707-8360</t>
  </si>
  <si>
    <t>Grandma</t>
  </si>
  <si>
    <t>832-865-5095</t>
  </si>
  <si>
    <t>Granville</t>
  </si>
  <si>
    <t>(713) 391-7286</t>
  </si>
  <si>
    <t>Gustavo (Gym)</t>
  </si>
  <si>
    <t>(281) 408-6960</t>
  </si>
  <si>
    <t>Haircut Javier</t>
  </si>
  <si>
    <t>832-217-0555</t>
  </si>
  <si>
    <t>Halie Smith</t>
  </si>
  <si>
    <t>(210) 867-0188</t>
  </si>
  <si>
    <t>Hannah</t>
  </si>
  <si>
    <t>210-835-8212</t>
  </si>
  <si>
    <t>Hannah Class From</t>
  </si>
  <si>
    <t>(409) 739-7698</t>
  </si>
  <si>
    <t>Harley West</t>
  </si>
  <si>
    <t>(512) 761-1915</t>
  </si>
  <si>
    <t>Harmony</t>
  </si>
  <si>
    <t>Hcc Sonography</t>
  </si>
  <si>
    <t>(713) 718-7650</t>
  </si>
  <si>
    <t>Hector Church /</t>
  </si>
  <si>
    <t>(972) 800-0300</t>
  </si>
  <si>
    <t>Henry Wadsworth</t>
  </si>
  <si>
    <t>(832) 294-9411</t>
  </si>
  <si>
    <t>Hiring paperwork</t>
  </si>
  <si>
    <t>(512) 475-6611</t>
  </si>
  <si>
    <t>Isaiah ( Actor)</t>
  </si>
  <si>
    <t>(832) 714-9837</t>
  </si>
  <si>
    <t>Ishmel</t>
  </si>
  <si>
    <t>832-335-2060</t>
  </si>
  <si>
    <t>Issac A</t>
  </si>
  <si>
    <t>(940) 595-1136</t>
  </si>
  <si>
    <t>(281) 964-7411</t>
  </si>
  <si>
    <t>J V</t>
  </si>
  <si>
    <t>(512) 998-9124</t>
  </si>
  <si>
    <t>Jabarri Hicks</t>
  </si>
  <si>
    <t>(713) 553-9075</t>
  </si>
  <si>
    <t>Jacob</t>
  </si>
  <si>
    <t>(936) 661-7018</t>
  </si>
  <si>
    <t>Jade Nabors</t>
  </si>
  <si>
    <t>(619) 209-9876</t>
  </si>
  <si>
    <t>Jae</t>
  </si>
  <si>
    <t>(281) 433-4770</t>
  </si>
  <si>
    <t>James</t>
  </si>
  <si>
    <t>(832) 299-9107</t>
  </si>
  <si>
    <t>(512) 550-5001</t>
  </si>
  <si>
    <t>(281) 408-5426</t>
  </si>
  <si>
    <t>Janea New</t>
  </si>
  <si>
    <t>(281) 883-6629</t>
  </si>
  <si>
    <t>Jarvier</t>
  </si>
  <si>
    <t>(972) 804-0591</t>
  </si>
  <si>
    <t>Jasmine Man</t>
  </si>
  <si>
    <t>832-618-6670</t>
  </si>
  <si>
    <t>Jasmine Robinson</t>
  </si>
  <si>
    <t>Jason craft</t>
  </si>
  <si>
    <t>(832) 507-2990</t>
  </si>
  <si>
    <t>Javier Ppls</t>
  </si>
  <si>
    <t>(409) 543-9630</t>
  </si>
  <si>
    <t>Javonte Starling</t>
  </si>
  <si>
    <t>469-258-3495</t>
  </si>
  <si>
    <t>Jay</t>
  </si>
  <si>
    <t>(512) 214-2076</t>
  </si>
  <si>
    <t>(832) 896-4223</t>
  </si>
  <si>
    <t>Jazz</t>
  </si>
  <si>
    <t>469-855-6833 ::: 469-855-6833</t>
  </si>
  <si>
    <t>Jd</t>
  </si>
  <si>
    <t>(713) 305-8503</t>
  </si>
  <si>
    <t>Jedidiah Gregory</t>
  </si>
  <si>
    <t>(281) 220-7535</t>
  </si>
  <si>
    <t>Jeremy</t>
  </si>
  <si>
    <t>(832) 812-9623</t>
  </si>
  <si>
    <t>(936) 522-8491</t>
  </si>
  <si>
    <t>Jerson</t>
  </si>
  <si>
    <t>(832) 381-7814</t>
  </si>
  <si>
    <t>Jessica law</t>
  </si>
  <si>
    <t>Jessica LTA</t>
  </si>
  <si>
    <t>(956) 639-9528</t>
  </si>
  <si>
    <t>Jessica Nguyen</t>
  </si>
  <si>
    <t>832-451-2949</t>
  </si>
  <si>
    <t>(281) 906-6986</t>
  </si>
  <si>
    <t>Jj</t>
  </si>
  <si>
    <t>832-329-3325</t>
  </si>
  <si>
    <t>Joaquin Morris</t>
  </si>
  <si>
    <t>(281) 733-1721</t>
  </si>
  <si>
    <t>Joe</t>
  </si>
  <si>
    <t>832-329-4003</t>
  </si>
  <si>
    <t>(512) 705-1239</t>
  </si>
  <si>
    <t>Joel</t>
  </si>
  <si>
    <t>(832) 444-5874</t>
  </si>
  <si>
    <t>Joel Wienburg</t>
  </si>
  <si>
    <t>408-426-0671</t>
  </si>
  <si>
    <t>John Goodman</t>
  </si>
  <si>
    <t>(512) 815-406</t>
  </si>
  <si>
    <t>(832) 902-3051</t>
  </si>
  <si>
    <t>Johnathan</t>
  </si>
  <si>
    <t>972-922-1689 ::: 972-922-1689</t>
  </si>
  <si>
    <t>Johnathan LTD San Antonio</t>
  </si>
  <si>
    <t>(830) 377-1102</t>
  </si>
  <si>
    <t>San Antinio</t>
  </si>
  <si>
    <t>Johnathan O Phi De</t>
  </si>
  <si>
    <t>(512) 809-9239</t>
  </si>
  <si>
    <t>Johnny Gym</t>
  </si>
  <si>
    <t>(214) 661-0652</t>
  </si>
  <si>
    <t>Jojo</t>
  </si>
  <si>
    <t>(214) 563-7925</t>
  </si>
  <si>
    <t>Jordan (Starbucks)</t>
  </si>
  <si>
    <t>(832) 833-2850</t>
  </si>
  <si>
    <t>(832) 758-4897</t>
  </si>
  <si>
    <t>Jordan Jones</t>
  </si>
  <si>
    <t>(254) 258-0328</t>
  </si>
  <si>
    <t>Jordan Marshall</t>
  </si>
  <si>
    <t>(832) 294-1666</t>
  </si>
  <si>
    <t>Jordan Whole Foods</t>
  </si>
  <si>
    <t>(405) 204-7081</t>
  </si>
  <si>
    <t>Jorge Banda</t>
  </si>
  <si>
    <t>1 (832) 247-0861</t>
  </si>
  <si>
    <t>Jose</t>
  </si>
  <si>
    <t>Jose Alvarez</t>
  </si>
  <si>
    <t>(832) 454-7568</t>
  </si>
  <si>
    <t>Jose Ortiz</t>
  </si>
  <si>
    <t>(713) 557-6198</t>
  </si>
  <si>
    <t>Jose Reyes</t>
  </si>
  <si>
    <t>(832) 896-8088</t>
  </si>
  <si>
    <t>Joseph Brennan</t>
  </si>
  <si>
    <t>(713) 551-3498</t>
  </si>
  <si>
    <t>Joseph Stewart</t>
  </si>
  <si>
    <t>(832) 641-5822</t>
  </si>
  <si>
    <t>(214) 704-3911</t>
  </si>
  <si>
    <t>Josh Blount</t>
  </si>
  <si>
    <t>713-823-1669 ::: 713-823-1669</t>
  </si>
  <si>
    <t>Joshua Jackson</t>
  </si>
  <si>
    <t>(512) 591-5672</t>
  </si>
  <si>
    <t>Joshua Jones</t>
  </si>
  <si>
    <t>(346) 266-4152</t>
  </si>
  <si>
    <t>Joshua ware</t>
  </si>
  <si>
    <t>(512) 775-9297</t>
  </si>
  <si>
    <t>Josiah</t>
  </si>
  <si>
    <t>(832) 647-9012</t>
  </si>
  <si>
    <t>(512) 999-1221</t>
  </si>
  <si>
    <t>Joylee</t>
  </si>
  <si>
    <t>832-266-2161</t>
  </si>
  <si>
    <t>Juan</t>
  </si>
  <si>
    <t>281-236-6677</t>
  </si>
  <si>
    <t>Juan Carlos Martinez</t>
  </si>
  <si>
    <t>(832) 498-5996</t>
  </si>
  <si>
    <t>Judy</t>
  </si>
  <si>
    <t>(713) 924-7030</t>
  </si>
  <si>
    <t>Julie</t>
  </si>
  <si>
    <t>Jullian</t>
  </si>
  <si>
    <t>(346) 319-9325</t>
  </si>
  <si>
    <t>Justin B.</t>
  </si>
  <si>
    <t>(929) 365-1170</t>
  </si>
  <si>
    <t>Justin Hackney</t>
  </si>
  <si>
    <t>(281) 740-7728</t>
  </si>
  <si>
    <t>Justin Moonhean</t>
  </si>
  <si>
    <t>k. Derrow</t>
  </si>
  <si>
    <t>832-297-3330</t>
  </si>
  <si>
    <t>(281) 660-9599</t>
  </si>
  <si>
    <t>Kamryn (Reminder)</t>
  </si>
  <si>
    <t>(254) 870-5814</t>
  </si>
  <si>
    <t>Kamryn S.</t>
  </si>
  <si>
    <t>(281) 883-8541</t>
  </si>
  <si>
    <t>Kareem</t>
  </si>
  <si>
    <t>(512) 905-4469</t>
  </si>
  <si>
    <t>Kashyap</t>
  </si>
  <si>
    <t>(660) 238-6457</t>
  </si>
  <si>
    <t>Katrina Korenek</t>
  </si>
  <si>
    <t>(832) 257-8526</t>
  </si>
  <si>
    <t>Kayla</t>
  </si>
  <si>
    <t>956-289-6520</t>
  </si>
  <si>
    <t>Keke</t>
  </si>
  <si>
    <t>(832) 894-2633 ::: (832) 894-2633</t>
  </si>
  <si>
    <t>(346) 900-3806</t>
  </si>
  <si>
    <t>(281) 216-0792</t>
  </si>
  <si>
    <t>(832) 495-3060</t>
  </si>
  <si>
    <t>Ken</t>
  </si>
  <si>
    <t>972-816-8861</t>
  </si>
  <si>
    <t>Ken (Starbucks)</t>
  </si>
  <si>
    <t>1 (713) 240-0139</t>
  </si>
  <si>
    <t>Ken Landscaping</t>
  </si>
  <si>
    <t>(832) 353-9142</t>
  </si>
  <si>
    <t>Kendell Wilson</t>
  </si>
  <si>
    <t>(346) 779-4522</t>
  </si>
  <si>
    <t>Kenn Gorman</t>
  </si>
  <si>
    <t>(805) 813-9247</t>
  </si>
  <si>
    <t>Kenneth</t>
  </si>
  <si>
    <t>Kenneth Thomas</t>
  </si>
  <si>
    <t>(713) 894-7652</t>
  </si>
  <si>
    <t>Kerion</t>
  </si>
  <si>
    <t>(612) 249-2443</t>
  </si>
  <si>
    <t>Keron</t>
  </si>
  <si>
    <t>(713) 835-8116</t>
  </si>
  <si>
    <t>Kevin (HEB)</t>
  </si>
  <si>
    <t>(346) 779-2698</t>
  </si>
  <si>
    <t>Kevin (Starbucks)</t>
  </si>
  <si>
    <t>(832) 455-0921</t>
  </si>
  <si>
    <t>281-961-6183</t>
  </si>
  <si>
    <t>361-876-1151 ::: 361-876-1151</t>
  </si>
  <si>
    <t>(512) 413-0140</t>
  </si>
  <si>
    <t>Keyanna</t>
  </si>
  <si>
    <t>325-864-2026</t>
  </si>
  <si>
    <t>Keyla</t>
  </si>
  <si>
    <t>(704) 978-9701</t>
  </si>
  <si>
    <t>Kids</t>
  </si>
  <si>
    <t>713-371-8390</t>
  </si>
  <si>
    <t>Kim Possible</t>
  </si>
  <si>
    <t>(214) 557-4090</t>
  </si>
  <si>
    <t>Kishwar</t>
  </si>
  <si>
    <t>(713) 345-0287</t>
  </si>
  <si>
    <t>Kj</t>
  </si>
  <si>
    <t>Kourtney MFRM</t>
  </si>
  <si>
    <t>(281) 610-0715</t>
  </si>
  <si>
    <t>Kristen</t>
  </si>
  <si>
    <t>Kristi</t>
  </si>
  <si>
    <t>(361) 296-5303</t>
  </si>
  <si>
    <t>(915) 539-7363</t>
  </si>
  <si>
    <t>Krystal Barber</t>
  </si>
  <si>
    <t>(281) 312-9029</t>
  </si>
  <si>
    <t>(713) 301-2243</t>
  </si>
  <si>
    <t>Laura</t>
  </si>
  <si>
    <t>Lebron</t>
  </si>
  <si>
    <t>281-796-5063</t>
  </si>
  <si>
    <t>228-424-2550</t>
  </si>
  <si>
    <t>Lenard</t>
  </si>
  <si>
    <t>(281) 875-5081</t>
  </si>
  <si>
    <t>Leoman Momoah</t>
  </si>
  <si>
    <t>(901) 289-8381</t>
  </si>
  <si>
    <t>Leslie</t>
  </si>
  <si>
    <t>8324285391 ::: (832) 909-4966</t>
  </si>
  <si>
    <t>Leslie (Starbucks)</t>
  </si>
  <si>
    <t>(832) 233-6584</t>
  </si>
  <si>
    <t>Lil Joe</t>
  </si>
  <si>
    <t>Lil Joe2</t>
  </si>
  <si>
    <t>(832) 996-6241</t>
  </si>
  <si>
    <t>Lisa Williams</t>
  </si>
  <si>
    <t>1 832-290-3403</t>
  </si>
  <si>
    <t>Liz</t>
  </si>
  <si>
    <t>Logan MFRM</t>
  </si>
  <si>
    <t>(316) 613-1050</t>
  </si>
  <si>
    <t>Loren Hines</t>
  </si>
  <si>
    <t>(432) 770-9833</t>
  </si>
  <si>
    <t>Lorence Dancer</t>
  </si>
  <si>
    <t>(224) 818-3377</t>
  </si>
  <si>
    <t>Loryn</t>
  </si>
  <si>
    <t>309-472-4078</t>
  </si>
  <si>
    <t>Luis Gatian</t>
  </si>
  <si>
    <t>(832) 764-1101</t>
  </si>
  <si>
    <t>(214) 876-8167</t>
  </si>
  <si>
    <t>Mail</t>
  </si>
  <si>
    <t>(713) 743-5840</t>
  </si>
  <si>
    <t>Man Call</t>
  </si>
  <si>
    <t>(281) 888-0755</t>
  </si>
  <si>
    <t>Mandela</t>
  </si>
  <si>
    <t>(713) 474-0965</t>
  </si>
  <si>
    <t>Mandelea</t>
  </si>
  <si>
    <t>(281) 904-4372</t>
  </si>
  <si>
    <t>(832) 359-5230</t>
  </si>
  <si>
    <t>Marcos UT Rivera</t>
  </si>
  <si>
    <t>(512) 629-0235</t>
  </si>
  <si>
    <t>Mariah</t>
  </si>
  <si>
    <t>(504) 541-3446</t>
  </si>
  <si>
    <t>Mariana Bernal</t>
  </si>
  <si>
    <t>(210) 309-4360</t>
  </si>
  <si>
    <t>Mark Fonseca</t>
  </si>
  <si>
    <t>(832) 290-0066</t>
  </si>
  <si>
    <t>Mark Jr</t>
  </si>
  <si>
    <t>(832) 894-2982</t>
  </si>
  <si>
    <t>Mark Sanchez</t>
  </si>
  <si>
    <t>(512) 507-1375</t>
  </si>
  <si>
    <t>Markus Bibbs</t>
  </si>
  <si>
    <t>(512) 373-0986</t>
  </si>
  <si>
    <t>Marshall Wayland</t>
  </si>
  <si>
    <t>(540) 303-3799</t>
  </si>
  <si>
    <t>Mason</t>
  </si>
  <si>
    <t>512-550-2037</t>
  </si>
  <si>
    <t>Mason Lynaugh</t>
  </si>
  <si>
    <t>(512) 775-4556</t>
  </si>
  <si>
    <t>Math Chrisrina</t>
  </si>
  <si>
    <t>408-564-1200 ::: 408-564-1200</t>
  </si>
  <si>
    <t>Math Micheal</t>
  </si>
  <si>
    <t>806-283-0509</t>
  </si>
  <si>
    <t>Matthew (Half Price Books)</t>
  </si>
  <si>
    <t>(832) 475-6940</t>
  </si>
  <si>
    <t>(281) 620-0283</t>
  </si>
  <si>
    <t>Max Dinh</t>
  </si>
  <si>
    <t>(832) 279-6023</t>
  </si>
  <si>
    <t>Mayank (The G.O.A.T) Gala</t>
  </si>
  <si>
    <t>(434) 531-3127</t>
  </si>
  <si>
    <t>Meetup Lex</t>
  </si>
  <si>
    <t>(405) 549-4815</t>
  </si>
  <si>
    <t>Megan</t>
  </si>
  <si>
    <t>512-673-6979</t>
  </si>
  <si>
    <t>Megaphone</t>
  </si>
  <si>
    <t>1 832-439-9082</t>
  </si>
  <si>
    <t>Megaphone # director</t>
  </si>
  <si>
    <t>(408) 614-4323</t>
  </si>
  <si>
    <t>Mel</t>
  </si>
  <si>
    <t>830-765-7050</t>
  </si>
  <si>
    <t>Miach Gardner</t>
  </si>
  <si>
    <t>(239) 478-2552</t>
  </si>
  <si>
    <t>Micah</t>
  </si>
  <si>
    <t>Michael Braint</t>
  </si>
  <si>
    <t>832-381-8295 ::: 832-381-8295</t>
  </si>
  <si>
    <t>Michael Holmes</t>
  </si>
  <si>
    <t>1 409-338-1025</t>
  </si>
  <si>
    <t>Michael Satterfield</t>
  </si>
  <si>
    <t>(817) 459-8515</t>
  </si>
  <si>
    <t>Michelle</t>
  </si>
  <si>
    <t>Miguel</t>
  </si>
  <si>
    <t>(832) 837-0173</t>
  </si>
  <si>
    <t>Mike (Grace)</t>
  </si>
  <si>
    <t>(281) 686-5920</t>
  </si>
  <si>
    <t>(713) 325-1505</t>
  </si>
  <si>
    <t>Mike Webb</t>
  </si>
  <si>
    <t>(281) 989-891</t>
  </si>
  <si>
    <t>Million</t>
  </si>
  <si>
    <t>(605) 400-2009</t>
  </si>
  <si>
    <t>Miracle</t>
  </si>
  <si>
    <t>832-596-6601</t>
  </si>
  <si>
    <t>Mordecai</t>
  </si>
  <si>
    <t>(832) 800-6829</t>
  </si>
  <si>
    <t>Mr.Adams</t>
  </si>
  <si>
    <t>(713) 775-4449</t>
  </si>
  <si>
    <t>Mr Jackson</t>
  </si>
  <si>
    <t>(713) 542-7916</t>
  </si>
  <si>
    <t>Mr. Chambers</t>
  </si>
  <si>
    <t>972-839-6125</t>
  </si>
  <si>
    <t>Mrs Kim</t>
  </si>
  <si>
    <t>832-868-2291</t>
  </si>
  <si>
    <t>Mrs Young</t>
  </si>
  <si>
    <t>(832) 246-9253</t>
  </si>
  <si>
    <t>MS GONZALES</t>
  </si>
  <si>
    <t>(512) 550-8355</t>
  </si>
  <si>
    <t>Ms Tracy</t>
  </si>
  <si>
    <t>832-877-9210</t>
  </si>
  <si>
    <t>Ms.nicole</t>
  </si>
  <si>
    <t>832-353-8216</t>
  </si>
  <si>
    <t>Mudi</t>
  </si>
  <si>
    <t>(404) 649-7243</t>
  </si>
  <si>
    <t>Nabhiea</t>
  </si>
  <si>
    <t>832-232-2414</t>
  </si>
  <si>
    <t>Nat</t>
  </si>
  <si>
    <t>713-376-6314</t>
  </si>
  <si>
    <t>Nate Scott</t>
  </si>
  <si>
    <t>(281) 684-8565</t>
  </si>
  <si>
    <t>Nathan Lindsey</t>
  </si>
  <si>
    <t>(832) 418-5612</t>
  </si>
  <si>
    <t>(281) 706-7409</t>
  </si>
  <si>
    <t>Neek</t>
  </si>
  <si>
    <t>(713) 201-8161</t>
  </si>
  <si>
    <t>Nell</t>
  </si>
  <si>
    <t>(512) 203-3530</t>
  </si>
  <si>
    <t>Nicholas Hunt</t>
  </si>
  <si>
    <t>(346) 303-6339</t>
  </si>
  <si>
    <t>Nick Id Liason Tech</t>
  </si>
  <si>
    <t>(734) 307-8816</t>
  </si>
  <si>
    <t>Nick Kendall</t>
  </si>
  <si>
    <t>(617) 959-4338</t>
  </si>
  <si>
    <t>Nick Lundin</t>
  </si>
  <si>
    <t>(469) 408-7229</t>
  </si>
  <si>
    <t>Nicolos</t>
  </si>
  <si>
    <t>512-709-5777 ::: 512-709-5777</t>
  </si>
  <si>
    <t>Niecy</t>
  </si>
  <si>
    <t>Nikkita</t>
  </si>
  <si>
    <t>(512) 986-3000</t>
  </si>
  <si>
    <t>Norma</t>
  </si>
  <si>
    <t>Norman D</t>
  </si>
  <si>
    <t>(346) 310-3649</t>
  </si>
  <si>
    <t>Olu</t>
  </si>
  <si>
    <t>(646) 249-2596</t>
  </si>
  <si>
    <t>(832) 367-5263</t>
  </si>
  <si>
    <t>Paige</t>
  </si>
  <si>
    <t>(832) 971-1919</t>
  </si>
  <si>
    <t>Parakh</t>
  </si>
  <si>
    <t>512-983-4651</t>
  </si>
  <si>
    <t>512-574-8557</t>
  </si>
  <si>
    <t>Passion</t>
  </si>
  <si>
    <t>Pastor Durant</t>
  </si>
  <si>
    <t>832-677-4938</t>
  </si>
  <si>
    <t>Pat Convey</t>
  </si>
  <si>
    <t>651-291-1750</t>
  </si>
  <si>
    <t>Patrica A</t>
  </si>
  <si>
    <t>(832) 660-5643</t>
  </si>
  <si>
    <t>Patrick Brezik</t>
  </si>
  <si>
    <t>(512) 296-7721</t>
  </si>
  <si>
    <t>Patrick Neal</t>
  </si>
  <si>
    <t>(817) 441-3360</t>
  </si>
  <si>
    <t>Paul</t>
  </si>
  <si>
    <t>(832) 275-5262</t>
  </si>
  <si>
    <t>Paul Winfield</t>
  </si>
  <si>
    <t>(713) 539-2422</t>
  </si>
  <si>
    <t>Peta</t>
  </si>
  <si>
    <t>(786) 725-6813</t>
  </si>
  <si>
    <t>832-607-7376</t>
  </si>
  <si>
    <t>(281) 300-9011</t>
  </si>
  <si>
    <t>Phyllis</t>
  </si>
  <si>
    <t>Pokey</t>
  </si>
  <si>
    <t>(346) 300-9326</t>
  </si>
  <si>
    <t>Preston O'Bryan</t>
  </si>
  <si>
    <t>(281) 217-0891</t>
  </si>
  <si>
    <t>Quin</t>
  </si>
  <si>
    <t>949-296-5227</t>
  </si>
  <si>
    <t>Quincy 2</t>
  </si>
  <si>
    <t>Quincy New</t>
  </si>
  <si>
    <t>(281) 788-7193</t>
  </si>
  <si>
    <t>Quinton</t>
  </si>
  <si>
    <t>(336) 895-2686</t>
  </si>
  <si>
    <t>Rachel</t>
  </si>
  <si>
    <t>713-834-7943 ::: 713-834-7943</t>
  </si>
  <si>
    <t>Rachel Shuler</t>
  </si>
  <si>
    <t>(713) 502-2282</t>
  </si>
  <si>
    <t>Rae</t>
  </si>
  <si>
    <t>281-886-6938</t>
  </si>
  <si>
    <t>Raisa Hernandez</t>
  </si>
  <si>
    <t>Ralph Jean-Noel</t>
  </si>
  <si>
    <t>(973) 518-3929</t>
  </si>
  <si>
    <t>(832) 725-7082</t>
  </si>
  <si>
    <t>Rasta</t>
  </si>
  <si>
    <t>(832) 599-1027</t>
  </si>
  <si>
    <t>Raul Juarez</t>
  </si>
  <si>
    <t>(832) 373-1097</t>
  </si>
  <si>
    <t>(281) 520-8712</t>
  </si>
  <si>
    <t>(443) 867-0237</t>
  </si>
  <si>
    <t>Rhonda Mallard</t>
  </si>
  <si>
    <t>(346) 205-3231 ::: (346)2429622</t>
  </si>
  <si>
    <t>Rian Miklos</t>
  </si>
  <si>
    <t>(832) 970-6910</t>
  </si>
  <si>
    <t>Robert</t>
  </si>
  <si>
    <t>(281) 773-1218</t>
  </si>
  <si>
    <t>832-588-7608</t>
  </si>
  <si>
    <t>Robert Johnson</t>
  </si>
  <si>
    <t>(832) 527-7768</t>
  </si>
  <si>
    <t>Robert Ward</t>
  </si>
  <si>
    <t>832.515.8880</t>
  </si>
  <si>
    <t>Robin</t>
  </si>
  <si>
    <t>(972) 746-6135</t>
  </si>
  <si>
    <t>(281) 905-5034</t>
  </si>
  <si>
    <t>Roger Davis</t>
  </si>
  <si>
    <t>(713)2539039</t>
  </si>
  <si>
    <t>Roger Thomas</t>
  </si>
  <si>
    <t>(281) 755-6368</t>
  </si>
  <si>
    <t>Ron</t>
  </si>
  <si>
    <t>(910) 284-6558</t>
  </si>
  <si>
    <t>(254) 768-3241</t>
  </si>
  <si>
    <t>RU :)</t>
  </si>
  <si>
    <t>361-537-6348</t>
  </si>
  <si>
    <t>Ruby Pham</t>
  </si>
  <si>
    <t>(713) 367-2019</t>
  </si>
  <si>
    <t>361-290-5584</t>
  </si>
  <si>
    <t>(361) 290-5584</t>
  </si>
  <si>
    <t>Sabrah</t>
  </si>
  <si>
    <t>972-839-1923</t>
  </si>
  <si>
    <t>Sam</t>
  </si>
  <si>
    <t>(817) 264-2330 ::: 281-617-8303 ::: 2816178303</t>
  </si>
  <si>
    <t>Sam \m/</t>
  </si>
  <si>
    <t>832-574-0920</t>
  </si>
  <si>
    <t>Sam XA Garza</t>
  </si>
  <si>
    <t>(956) 455-3879</t>
  </si>
  <si>
    <t>(832) 798-8463</t>
  </si>
  <si>
    <t>Sasha Kontchou</t>
  </si>
  <si>
    <t>(832) 236-4991</t>
  </si>
  <si>
    <t>Saxson</t>
  </si>
  <si>
    <t>(773) 951-6212</t>
  </si>
  <si>
    <t>September Alc</t>
  </si>
  <si>
    <t>(281) 705-1465</t>
  </si>
  <si>
    <t>Sergio P.</t>
  </si>
  <si>
    <t>(281) 256-5941</t>
  </si>
  <si>
    <t>Shakem Nero</t>
  </si>
  <si>
    <t>(713) 226-9335</t>
  </si>
  <si>
    <t>Shanell B.</t>
  </si>
  <si>
    <t>(936) 676-7199</t>
  </si>
  <si>
    <t>Shanesha</t>
  </si>
  <si>
    <t>(512) 705-3535</t>
  </si>
  <si>
    <t>(713) 909-9176</t>
  </si>
  <si>
    <t>Shayla White</t>
  </si>
  <si>
    <t>Sheena McCarthy</t>
  </si>
  <si>
    <t>(408) 656-1939</t>
  </si>
  <si>
    <t>(346) 341-8568</t>
  </si>
  <si>
    <t>Sheriff</t>
  </si>
  <si>
    <t>(719) 464-1340</t>
  </si>
  <si>
    <t>Sid</t>
  </si>
  <si>
    <t>(832) 443-9666</t>
  </si>
  <si>
    <t>Sigma</t>
  </si>
  <si>
    <t>(817) 917-4910</t>
  </si>
  <si>
    <t>Simi Randhawa</t>
  </si>
  <si>
    <t>(832) 955-3259</t>
  </si>
  <si>
    <t>Simion Lively</t>
  </si>
  <si>
    <t>(678) 349-1173</t>
  </si>
  <si>
    <t>Sis Tuets</t>
  </si>
  <si>
    <t>713-501-8294</t>
  </si>
  <si>
    <t>Sis. Wriley</t>
  </si>
  <si>
    <t>(281) 701-0713</t>
  </si>
  <si>
    <t>Sofi</t>
  </si>
  <si>
    <t>(713) 540-6244</t>
  </si>
  <si>
    <t>Solomen</t>
  </si>
  <si>
    <t>(832) 963-1968</t>
  </si>
  <si>
    <t>Soojee</t>
  </si>
  <si>
    <t>(469) 396-5185</t>
  </si>
  <si>
    <t>Sprint</t>
  </si>
  <si>
    <t>(281) 630-3858</t>
  </si>
  <si>
    <t>Stephen Davis</t>
  </si>
  <si>
    <t>(251) 554-8980</t>
  </si>
  <si>
    <t>Sterling</t>
  </si>
  <si>
    <t>(512) 351-0612</t>
  </si>
  <si>
    <t>Steve Schomber</t>
  </si>
  <si>
    <t>(830) 278-0750</t>
  </si>
  <si>
    <t>Sublease</t>
  </si>
  <si>
    <t>(915) 873-5312</t>
  </si>
  <si>
    <t>Suzanne Silvera</t>
  </si>
  <si>
    <t>(713) 398-6862</t>
  </si>
  <si>
    <t>Sydney Gmz</t>
  </si>
  <si>
    <t>(512) 466-8901</t>
  </si>
  <si>
    <t>Taft</t>
  </si>
  <si>
    <t>713-516-8767</t>
  </si>
  <si>
    <t>Tamera</t>
  </si>
  <si>
    <t>832-207-7700</t>
  </si>
  <si>
    <t>Ted The Barber</t>
  </si>
  <si>
    <t>(832) 216-2697</t>
  </si>
  <si>
    <t>Teni</t>
  </si>
  <si>
    <t>832-797-9908</t>
  </si>
  <si>
    <t>Terrance Gulfport</t>
  </si>
  <si>
    <t>(228) 265-0169</t>
  </si>
  <si>
    <t>Terry Miller</t>
  </si>
  <si>
    <t>(832) 845-6998</t>
  </si>
  <si>
    <t>The University of Texas at Austin</t>
  </si>
  <si>
    <t>(512) 471-4726 ::: (512) 471-3121</t>
  </si>
  <si>
    <t>Theo</t>
  </si>
  <si>
    <t>(214) 646-7787</t>
  </si>
  <si>
    <t>Tianna Chapman</t>
  </si>
  <si>
    <t>(346) 274-7543</t>
  </si>
  <si>
    <t>Tiffany M</t>
  </si>
  <si>
    <t>Tim Kelly</t>
  </si>
  <si>
    <t>(806) 239-7296</t>
  </si>
  <si>
    <t>Tim P</t>
  </si>
  <si>
    <t>(608) 658-5974</t>
  </si>
  <si>
    <t>Timothy Mayes</t>
  </si>
  <si>
    <t>(281) 705-3202</t>
  </si>
  <si>
    <t>Tj</t>
  </si>
  <si>
    <t>832-875-7752 ::: 832-875-7752</t>
  </si>
  <si>
    <t>(832) 350-5894</t>
  </si>
  <si>
    <t>Tommy Tang</t>
  </si>
  <si>
    <t>(562) 682-8808</t>
  </si>
  <si>
    <t>Torrey Marsh</t>
  </si>
  <si>
    <t>(832) 210-4830</t>
  </si>
  <si>
    <t>(832) 677-7610</t>
  </si>
  <si>
    <t>Travis</t>
  </si>
  <si>
    <t>(512) 981-3068</t>
  </si>
  <si>
    <t>Tre</t>
  </si>
  <si>
    <t>(214) 545-8923</t>
  </si>
  <si>
    <t>Tre Harmon</t>
  </si>
  <si>
    <t>(832) 296-6836</t>
  </si>
  <si>
    <t>Tre J</t>
  </si>
  <si>
    <t>(936) 520-6831</t>
  </si>
  <si>
    <t>Trevor</t>
  </si>
  <si>
    <t>(832) 995-8442</t>
  </si>
  <si>
    <t>(512) 516-2875</t>
  </si>
  <si>
    <t>Tristen Madden</t>
  </si>
  <si>
    <t>(205) 915-0682</t>
  </si>
  <si>
    <t>Twin</t>
  </si>
  <si>
    <t>512-663-2155 ::: 512-663-2155</t>
  </si>
  <si>
    <t>Tyra</t>
  </si>
  <si>
    <t>(832) 340-6567</t>
  </si>
  <si>
    <t>Tyrell Warren</t>
  </si>
  <si>
    <t>(832) 902-0825</t>
  </si>
  <si>
    <t>Uncle Michael</t>
  </si>
  <si>
    <t>Utpd</t>
  </si>
  <si>
    <t>(512) 471-4441</t>
  </si>
  <si>
    <t>Valerie</t>
  </si>
  <si>
    <t>956-204-1515</t>
  </si>
  <si>
    <t>Vamsi</t>
  </si>
  <si>
    <t>(713) 591-2738</t>
  </si>
  <si>
    <t>Vannah Paez</t>
  </si>
  <si>
    <t>Vecente</t>
  </si>
  <si>
    <t>(512) 584-0553</t>
  </si>
  <si>
    <t>Vic</t>
  </si>
  <si>
    <t>(832) 202-3432</t>
  </si>
  <si>
    <t>Victoria Alc</t>
  </si>
  <si>
    <t>(512) 775-5099</t>
  </si>
  <si>
    <t>Victory Marketing</t>
  </si>
  <si>
    <t>(239) 332-7392</t>
  </si>
  <si>
    <t>Vincent</t>
  </si>
  <si>
    <t>Wandeson</t>
  </si>
  <si>
    <t>(512) 694-2246</t>
  </si>
  <si>
    <t>Wayne (Spring)</t>
  </si>
  <si>
    <t>(281) 528-3932</t>
  </si>
  <si>
    <t>Ga'vaughn</t>
  </si>
  <si>
    <t>(512) 473-9262</t>
  </si>
  <si>
    <t>(281) 770-6773</t>
  </si>
  <si>
    <t>(617)7109710</t>
  </si>
  <si>
    <t>(832) 515-9815</t>
  </si>
  <si>
    <t>Winner</t>
  </si>
  <si>
    <t>1 949-316-9061</t>
  </si>
  <si>
    <t>Xavier Leonard</t>
  </si>
  <si>
    <t>(318) 805-7021</t>
  </si>
  <si>
    <t>Yahsa</t>
  </si>
  <si>
    <t>(713) 551-6005</t>
  </si>
  <si>
    <t>Yaser</t>
  </si>
  <si>
    <t>(832) 458-5210</t>
  </si>
  <si>
    <t>Yash</t>
  </si>
  <si>
    <t>512-947-5145</t>
  </si>
  <si>
    <t>Zach (Barber)</t>
  </si>
  <si>
    <t>(832) 818-6291</t>
  </si>
  <si>
    <t>zena</t>
  </si>
  <si>
    <t>Scott Cecil</t>
  </si>
  <si>
    <t>Timothy Baker</t>
  </si>
  <si>
    <t>Linda Gozurian McMahon</t>
  </si>
  <si>
    <t>Beloa N'Guessan</t>
  </si>
  <si>
    <t>Lisa Piechowski</t>
  </si>
  <si>
    <t>Andrew Weber</t>
  </si>
  <si>
    <t>Berenice Villarreal</t>
  </si>
  <si>
    <t>Norman Deculus</t>
  </si>
  <si>
    <t>Adam Sann</t>
  </si>
  <si>
    <t>Scott Nicholson</t>
  </si>
  <si>
    <t>Vivek Pathak</t>
  </si>
  <si>
    <t>Bethany Fogler</t>
  </si>
  <si>
    <t>Jobin Varghese</t>
  </si>
  <si>
    <t>River Galli</t>
  </si>
  <si>
    <t>Rashad Aziz</t>
  </si>
  <si>
    <t>Chris Leisring</t>
  </si>
  <si>
    <t>Tatiana Portillo</t>
  </si>
  <si>
    <t>Monu Kumar</t>
  </si>
  <si>
    <t>George T. Farrell</t>
  </si>
  <si>
    <t>Jordan Dupuis</t>
  </si>
  <si>
    <t>Alexander Bretoi</t>
  </si>
  <si>
    <t>Farai Chidavaenzi</t>
  </si>
  <si>
    <t>Taylor Journey</t>
  </si>
  <si>
    <t>Salt Lake City Utah</t>
  </si>
  <si>
    <t>Raina Sharma</t>
  </si>
  <si>
    <t>Isaac Poolman</t>
  </si>
  <si>
    <t>Tyler Smith, MBA</t>
  </si>
  <si>
    <t>Tina Pham</t>
  </si>
  <si>
    <t>Corey Dickerson, PRC, CIR</t>
  </si>
  <si>
    <t>Zachary Long</t>
  </si>
  <si>
    <t>Renita Hutchinson</t>
  </si>
  <si>
    <t>Samuelson Jones</t>
  </si>
  <si>
    <t>Erica Siri</t>
  </si>
  <si>
    <t>Queen Ekejija</t>
  </si>
  <si>
    <t>Eric Jordan</t>
  </si>
  <si>
    <t>Scott Burman</t>
  </si>
  <si>
    <t>Jim Ritter</t>
  </si>
  <si>
    <t>Sunandani Rajput</t>
  </si>
  <si>
    <t>Melissa Garcia</t>
  </si>
  <si>
    <t>Rey Mohsin</t>
  </si>
  <si>
    <t>Ashley Phillips, PRC, CIR</t>
  </si>
  <si>
    <t>David Onufer</t>
  </si>
  <si>
    <t>Jim Hageman</t>
  </si>
  <si>
    <t>Deepsikha Khurana</t>
  </si>
  <si>
    <t>Crystal Lively, PRC, CIR</t>
  </si>
  <si>
    <t>Olivia Ivi</t>
  </si>
  <si>
    <t>Yash Taparia</t>
  </si>
  <si>
    <t>David Deleon MS-HRM, SHRM-CP</t>
  </si>
  <si>
    <t>Anthony Nguyen</t>
  </si>
  <si>
    <t>Daja Pope, PRC, CIR</t>
  </si>
  <si>
    <t>Josh Feinberg</t>
  </si>
  <si>
    <t>Jasline Armstead</t>
  </si>
  <si>
    <t>Azeez Ali-Oke</t>
  </si>
  <si>
    <t>Eniscia (Nece) Ruff</t>
  </si>
  <si>
    <t>Darris L Howe ðŸ’¡ðŸŒ</t>
  </si>
  <si>
    <t>Veronica Lucena</t>
  </si>
  <si>
    <t>Lola Qin</t>
  </si>
  <si>
    <t>Nishi Mishra</t>
  </si>
  <si>
    <t>Ahmad Alawneh</t>
  </si>
  <si>
    <t>Evelyn Mclean (MHRM)</t>
  </si>
  <si>
    <t>Phoneix</t>
  </si>
  <si>
    <t>Justin Dela Torre</t>
  </si>
  <si>
    <t>Salmina Sadruddin</t>
  </si>
  <si>
    <t>Ayodele Matthew Olawaiye</t>
  </si>
  <si>
    <t>Sierra Green</t>
  </si>
  <si>
    <t>Jonathan Dixon, PRC</t>
  </si>
  <si>
    <t>Chelsea Uzoukwu</t>
  </si>
  <si>
    <t>Dr. Meena Shah</t>
  </si>
  <si>
    <t>Calvin"Cal" Coleman</t>
  </si>
  <si>
    <t>Lucy Wang Waterpoof Mattress protector</t>
  </si>
  <si>
    <t>Jaime Herrera</t>
  </si>
  <si>
    <t>Brian McCormick</t>
  </si>
  <si>
    <t>Mike Putzke</t>
  </si>
  <si>
    <t>Michelle Boyd</t>
  </si>
  <si>
    <t>Michelle Stokely</t>
  </si>
  <si>
    <t>Leslie Hinds</t>
  </si>
  <si>
    <t>Wesley C. Nash, Esq.</t>
  </si>
  <si>
    <t>SUZY DAY</t>
  </si>
  <si>
    <t>Victoria Copriviza</t>
  </si>
  <si>
    <t>Courtney DanielleHarris</t>
  </si>
  <si>
    <t>Tyler Fee</t>
  </si>
  <si>
    <t>Yan Xu</t>
  </si>
  <si>
    <t>San Fran</t>
  </si>
  <si>
    <t>Ishnoor Kaur</t>
  </si>
  <si>
    <t>Getaneh Mekonen</t>
  </si>
  <si>
    <t>Eugene Stuart</t>
  </si>
  <si>
    <t>Justin Mooneyhan</t>
  </si>
  <si>
    <t>Anthony Clark Jr</t>
  </si>
  <si>
    <t>Mike Alley</t>
  </si>
  <si>
    <t>Travis Bruns</t>
  </si>
  <si>
    <t>Lyndsey Weber</t>
  </si>
  <si>
    <t>Isaiah Carter</t>
  </si>
  <si>
    <t>Grahm R Gonzalez</t>
  </si>
  <si>
    <t>Brigid Calloway</t>
  </si>
  <si>
    <t>Selvin Newman</t>
  </si>
  <si>
    <t>Colton Squires</t>
  </si>
  <si>
    <t>Hikma Yassin</t>
  </si>
  <si>
    <t>Julian C. Delaney - PhD Candidate</t>
  </si>
  <si>
    <t>Chase Moncrieffe Mitchem</t>
  </si>
  <si>
    <t>Ashly Williams</t>
  </si>
  <si>
    <t>Len Brown</t>
  </si>
  <si>
    <t>Trevor Phillips</t>
  </si>
  <si>
    <t>Owen Snow</t>
  </si>
  <si>
    <t>Alex Cattley</t>
  </si>
  <si>
    <t>El Paso</t>
  </si>
  <si>
    <t>Kevin Jones</t>
  </si>
  <si>
    <t>Abby Ludens</t>
  </si>
  <si>
    <t>Nahal Ziaie, MBA</t>
  </si>
  <si>
    <t>JAXSON TWINE</t>
  </si>
  <si>
    <t>Philip Busker</t>
  </si>
  <si>
    <t>Ashley Freeman, MBA</t>
  </si>
  <si>
    <t>Betsey Albrecht</t>
  </si>
  <si>
    <t>Dr Telford E.K. Ammons Sr</t>
  </si>
  <si>
    <t>Mayra Rodriguez</t>
  </si>
  <si>
    <t>Olivia Patsfield</t>
  </si>
  <si>
    <t>Shauna Hardwick</t>
  </si>
  <si>
    <t>Jesse Kwok</t>
  </si>
  <si>
    <t>Sharlene Lanier</t>
  </si>
  <si>
    <t>James Johnson</t>
  </si>
  <si>
    <t>Colin Williams</t>
  </si>
  <si>
    <t>Nabta Hamid</t>
  </si>
  <si>
    <t>sahithi visvanathan</t>
  </si>
  <si>
    <t>Ayan Karim</t>
  </si>
  <si>
    <t>William Owuama</t>
  </si>
  <si>
    <t>Beverly J. Brown - Owner</t>
  </si>
  <si>
    <t>Timothy Simpson</t>
  </si>
  <si>
    <t>Matthew Bander</t>
  </si>
  <si>
    <t>Kevin McLeod</t>
  </si>
  <si>
    <t>Taylor L</t>
  </si>
  <si>
    <t>Ryan Stiehler, MS</t>
  </si>
  <si>
    <t>Dr. Enin Perryman</t>
  </si>
  <si>
    <t>Arabella cambridge</t>
  </si>
  <si>
    <t>Ernie Owens ll</t>
  </si>
  <si>
    <t>Dr. Charlotte M. Farmer</t>
  </si>
  <si>
    <t>Casey Rodriguez</t>
  </si>
  <si>
    <t>Patrick Lee</t>
  </si>
  <si>
    <t>Raymond Shepherd</t>
  </si>
  <si>
    <t>TANIKA WRIGHT, MBA</t>
  </si>
  <si>
    <t>Michelle Egbuna</t>
  </si>
  <si>
    <t>Myles Boone</t>
  </si>
  <si>
    <t>Neo Nanna</t>
  </si>
  <si>
    <t>Michael Calamari</t>
  </si>
  <si>
    <t>ElderCharles E Brefford~Carter I</t>
  </si>
  <si>
    <t>Tera Barber, REALTOR, MBA, MSM, MRP, PHR, PSA, SFR</t>
  </si>
  <si>
    <t>George Brabec</t>
  </si>
  <si>
    <t>Russell Carter</t>
  </si>
  <si>
    <t>Sherryann Bourne ACCA</t>
  </si>
  <si>
    <t>Coker George</t>
  </si>
  <si>
    <t>Michael Smalls</t>
  </si>
  <si>
    <t>Veronica Hariharan</t>
  </si>
  <si>
    <t>Kourtney Howell</t>
  </si>
  <si>
    <t>Crystal Wesnoski</t>
  </si>
  <si>
    <t>Kevan Shah, MBA</t>
  </si>
  <si>
    <t>John Eck</t>
  </si>
  <si>
    <t>Ifeoluwapo Abraham Bankole</t>
  </si>
  <si>
    <t>Jesse Mercado</t>
  </si>
  <si>
    <t>Taylor Andry</t>
  </si>
  <si>
    <t>Stu Schlackman</t>
  </si>
  <si>
    <t>Yousuf Moton</t>
  </si>
  <si>
    <t>Marlon Hoogdorp</t>
  </si>
  <si>
    <t>Vanessa Brewer</t>
  </si>
  <si>
    <t>Tommy Ward</t>
  </si>
  <si>
    <t>Morgen Smith</t>
  </si>
  <si>
    <t>Clayton Young</t>
  </si>
  <si>
    <t>Califi</t>
  </si>
  <si>
    <t>Adeyemi Sijuwade. MBA, MIB.</t>
  </si>
  <si>
    <t>MARK PEREZ</t>
  </si>
  <si>
    <t>ðŸŒŸðŸŒŸ Yvette Owo</t>
  </si>
  <si>
    <t>New York</t>
  </si>
  <si>
    <t>Osen Tait</t>
  </si>
  <si>
    <t>LaKiesha Burke MSN RNC-NIC</t>
  </si>
  <si>
    <t>Alexander Owuor</t>
  </si>
  <si>
    <t>Israel Askew</t>
  </si>
  <si>
    <t>Tom Schoettle</t>
  </si>
  <si>
    <t>Valarie (Val) Wimes</t>
  </si>
  <si>
    <t>Vander E. Harris, Jr.</t>
  </si>
  <si>
    <t>Hilary Bartlett</t>
  </si>
  <si>
    <t>Joshua M. King</t>
  </si>
  <si>
    <t>Greg Gerdeman</t>
  </si>
  <si>
    <t>Roland Jones</t>
  </si>
  <si>
    <t>Justin Allen</t>
  </si>
  <si>
    <t>MUKESH BAIRWA</t>
  </si>
  <si>
    <t>Chester Henderson</t>
  </si>
  <si>
    <t>Abdoulaye Kante</t>
  </si>
  <si>
    <t>Philly</t>
  </si>
  <si>
    <t>Reagan Alhadef</t>
  </si>
  <si>
    <t>JW Honeybuns Spencer</t>
  </si>
  <si>
    <t>Marcus Anderson</t>
  </si>
  <si>
    <t>Dexter Jones</t>
  </si>
  <si>
    <t>Raul Salas</t>
  </si>
  <si>
    <t>Tera Horne, BBA</t>
  </si>
  <si>
    <t>Amy Carter</t>
  </si>
  <si>
    <t>Dane' Williams</t>
  </si>
  <si>
    <t>Reddit Andrews</t>
  </si>
  <si>
    <t>Addison Hunold</t>
  </si>
  <si>
    <t>Rhonda Davis</t>
  </si>
  <si>
    <t>JesusDavid Moreno Salcedo</t>
  </si>
  <si>
    <t>Bryson Mills</t>
  </si>
  <si>
    <t>Iris Huang</t>
  </si>
  <si>
    <t>Steve Strayer</t>
  </si>
  <si>
    <t>Daniel Baxter</t>
  </si>
  <si>
    <t>Deron Wiley</t>
  </si>
  <si>
    <t>Eduardo Munoz</t>
  </si>
  <si>
    <t>Slavena Dontcheva</t>
  </si>
  <si>
    <t>Dustin Gunning</t>
  </si>
  <si>
    <t>Yong chai Jeong</t>
  </si>
  <si>
    <t>Rachel Williamson</t>
  </si>
  <si>
    <t>Elvis Alvarez</t>
  </si>
  <si>
    <t>Andrea K. Saulter</t>
  </si>
  <si>
    <t>JaMetria Green</t>
  </si>
  <si>
    <t>Aaron Robles</t>
  </si>
  <si>
    <t>Xue (Yuki) Cui</t>
  </si>
  <si>
    <t>Karissa Karrels â˜</t>
  </si>
  <si>
    <t>Luis Leija</t>
  </si>
  <si>
    <t>Sara Stuckly</t>
  </si>
  <si>
    <t>Yiyun (Scarlett) Wang</t>
  </si>
  <si>
    <t>Justin Martinez</t>
  </si>
  <si>
    <t>James Norvell</t>
  </si>
  <si>
    <t>Ryan Chacko</t>
  </si>
  <si>
    <t>Jose Cerna</t>
  </si>
  <si>
    <t>Muneeza Anees</t>
  </si>
  <si>
    <t>Courtney Pierson Jr.</t>
  </si>
  <si>
    <t>Andrew Crawford</t>
  </si>
  <si>
    <t>Jennifer Charles</t>
  </si>
  <si>
    <t>Vicki Nguyen</t>
  </si>
  <si>
    <t>Saboor Salahuddin</t>
  </si>
  <si>
    <t>Bismah Khan</t>
  </si>
  <si>
    <t>Joseph Price</t>
  </si>
  <si>
    <t>Stephen Brent May</t>
  </si>
  <si>
    <t>Johnny Dinh</t>
  </si>
  <si>
    <t>Erin Farmer</t>
  </si>
  <si>
    <t>Ralph Torres</t>
  </si>
  <si>
    <t>Loveth Ohenhen</t>
  </si>
  <si>
    <t>Deniz Felsman</t>
  </si>
  <si>
    <t>Jeancarlos Guerrero</t>
  </si>
  <si>
    <t>Deanna Johnson</t>
  </si>
  <si>
    <t>Wendy Gill</t>
  </si>
  <si>
    <t>Allie Owens</t>
  </si>
  <si>
    <t>Clyde Charles</t>
  </si>
  <si>
    <t>Vin Vashishta</t>
  </si>
  <si>
    <t>Josiah Nwankwo</t>
  </si>
  <si>
    <t>Courtland Charles</t>
  </si>
  <si>
    <t>Matt Avery, MBA, MA</t>
  </si>
  <si>
    <t>Siri Raavi</t>
  </si>
  <si>
    <t>Pamela Frilot, MBA</t>
  </si>
  <si>
    <t>Kathryn Velasquez</t>
  </si>
  <si>
    <t>Briana Nelson</t>
  </si>
  <si>
    <t>Whitney Ferguson</t>
  </si>
  <si>
    <t>Sally Carter</t>
  </si>
  <si>
    <t>Chris Anthony</t>
  </si>
  <si>
    <t>Kassie Phebillo</t>
  </si>
  <si>
    <t>Patrick Sullivan</t>
  </si>
  <si>
    <t>Jordan Guillory</t>
  </si>
  <si>
    <t>Lindsay Kridler</t>
  </si>
  <si>
    <t>Dazia Briscoe</t>
  </si>
  <si>
    <t>Shad Murray</t>
  </si>
  <si>
    <t>Exzentrius Sturdivant</t>
  </si>
  <si>
    <t>Emmanuel Akatugba</t>
  </si>
  <si>
    <t>Charles Anumnu, E.I.T.</t>
  </si>
  <si>
    <t>janea davis</t>
  </si>
  <si>
    <t>Paul Dang</t>
  </si>
  <si>
    <t>Jamilla Karemo, CPA</t>
  </si>
  <si>
    <t>Ashleigh Garza</t>
  </si>
  <si>
    <t>Rebecca Johnston</t>
  </si>
  <si>
    <t>Mohammad Qasim Adil</t>
  </si>
  <si>
    <t>KahilDivision</t>
  </si>
  <si>
    <t>Denys Locke</t>
  </si>
  <si>
    <t>Diana L. Orozco-Lapray, PhD</t>
  </si>
  <si>
    <t>Chris Uschold</t>
  </si>
  <si>
    <t>Taylor Anne Peele, Ph.D.</t>
  </si>
  <si>
    <t>Sarah Groman</t>
  </si>
  <si>
    <t>Coray Cunningham</t>
  </si>
  <si>
    <t>Vicente Hernandez</t>
  </si>
  <si>
    <t>Phoebe Vandemoer</t>
  </si>
  <si>
    <t>Desmond B. Manuel, M.S.</t>
  </si>
  <si>
    <t>Heather K. Teague</t>
  </si>
  <si>
    <t>Cherise Lee</t>
  </si>
  <si>
    <t>Todd Strayhorn Jr.</t>
  </si>
  <si>
    <t>Eric L. Gant, BSME, MBA</t>
  </si>
  <si>
    <t>Gabriel Roberts</t>
  </si>
  <si>
    <t>UK</t>
  </si>
  <si>
    <t>Caren Clark, CCMP</t>
  </si>
  <si>
    <t>Abhinav Wasnik</t>
  </si>
  <si>
    <t>Manuel Garcia</t>
  </si>
  <si>
    <t>SamRadcliffMitchell</t>
  </si>
  <si>
    <t>Bukola Adebayo</t>
  </si>
  <si>
    <t>Elise Coleman</t>
  </si>
  <si>
    <t>Aaron Dallas II</t>
  </si>
  <si>
    <t>Ousmane Diallo</t>
  </si>
  <si>
    <t>Getta Cole</t>
  </si>
  <si>
    <t>Florida</t>
  </si>
  <si>
    <t>David Mims</t>
  </si>
  <si>
    <t>Dagerfield</t>
  </si>
  <si>
    <t>Tao Xie</t>
  </si>
  <si>
    <t>Malav Dani</t>
  </si>
  <si>
    <t>Scott Kreitzer</t>
  </si>
  <si>
    <t>AJ Loving</t>
  </si>
  <si>
    <t>Chanel Fisher</t>
  </si>
  <si>
    <t>Rebecca Welty</t>
  </si>
  <si>
    <t>Amir Faghri</t>
  </si>
  <si>
    <t>Ryan Hundemer</t>
  </si>
  <si>
    <t>Jae G. Autry</t>
  </si>
  <si>
    <t>samina jiwani</t>
  </si>
  <si>
    <t>Hana Byers</t>
  </si>
  <si>
    <t>Woodway</t>
  </si>
  <si>
    <t>Bertice Scott</t>
  </si>
  <si>
    <t>Gregory Hardnett</t>
  </si>
  <si>
    <t>Jorge Cardenas</t>
  </si>
  <si>
    <t>Houson</t>
  </si>
  <si>
    <t>Kenny Ubeh</t>
  </si>
  <si>
    <t>Arilington</t>
  </si>
  <si>
    <t>LaKyia White</t>
  </si>
  <si>
    <t>Cody Soutar</t>
  </si>
  <si>
    <t>Oreoluwa Ademola Tobun</t>
  </si>
  <si>
    <t>Issac Harper</t>
  </si>
  <si>
    <t>Samuel Bell</t>
  </si>
  <si>
    <t>LaRonda Lewis</t>
  </si>
  <si>
    <t>Tiffani Robinson</t>
  </si>
  <si>
    <t>Luis Madrid</t>
  </si>
  <si>
    <t>Mat Mathews</t>
  </si>
  <si>
    <t>Darrell Calloway</t>
  </si>
  <si>
    <t>Jodie Wong</t>
  </si>
  <si>
    <t>Kristina Tolmachoff</t>
  </si>
  <si>
    <t>Katherine Schueths, MBA</t>
  </si>
  <si>
    <t>Rees Saathoff</t>
  </si>
  <si>
    <t>Jacqueline Rivas</t>
  </si>
  <si>
    <t>Matthew H. Sage</t>
  </si>
  <si>
    <t>Quentin Mouton</t>
  </si>
  <si>
    <t>Ernest Decuuire</t>
  </si>
  <si>
    <t>Brian Hobbs</t>
  </si>
  <si>
    <t>Edward DeCambre</t>
  </si>
  <si>
    <t>Ryan Wishnow</t>
  </si>
  <si>
    <t>Aprill Hawthorne</t>
  </si>
  <si>
    <t>Simon Lively</t>
  </si>
  <si>
    <t>Olivia Fields</t>
  </si>
  <si>
    <t>Nathanial Close</t>
  </si>
  <si>
    <t>John Regan</t>
  </si>
  <si>
    <t>Adam Merlino</t>
  </si>
  <si>
    <t>Thomas "TJ" Johnson</t>
  </si>
  <si>
    <t>Lavanya Kumar</t>
  </si>
  <si>
    <t>Columbus, Ohio</t>
  </si>
  <si>
    <t>Usha Chawla</t>
  </si>
  <si>
    <t>DC Metro Area</t>
  </si>
  <si>
    <t>Danielle Mayes</t>
  </si>
  <si>
    <t>ERICA OLIVER</t>
  </si>
  <si>
    <t>Joseph Fields</t>
  </si>
  <si>
    <t>Benjamin Kornfuehrer</t>
  </si>
  <si>
    <t>Evan Glosson</t>
  </si>
  <si>
    <t>Kimberly Benoit</t>
  </si>
  <si>
    <t>Rhonda T. Mallard, CPA</t>
  </si>
  <si>
    <t>Dennis Lynn Holtman</t>
  </si>
  <si>
    <t>Jared Stewart</t>
  </si>
  <si>
    <t>Karen Wong</t>
  </si>
  <si>
    <t>Mona Reddy</t>
  </si>
  <si>
    <t>Pratima Singhaniya</t>
  </si>
  <si>
    <t>Jeromy Benavides</t>
  </si>
  <si>
    <t>Charisma D. Milledge, Ph.D.</t>
  </si>
  <si>
    <t>Alex Castillo, EIT</t>
  </si>
  <si>
    <t>Kelly Hathaway</t>
  </si>
  <si>
    <t>Jerome D. Lacy</t>
  </si>
  <si>
    <t>Muhammad Baig</t>
  </si>
  <si>
    <t>Lincoln Scott</t>
  </si>
  <si>
    <t>Ravali Parasa</t>
  </si>
  <si>
    <t>Lianne Kim</t>
  </si>
  <si>
    <t>Michael C. Murillo</t>
  </si>
  <si>
    <t>Tyra Hill</t>
  </si>
  <si>
    <t>Charles Watkins Jr.</t>
  </si>
  <si>
    <t>Austin Rummel</t>
  </si>
  <si>
    <t>Adam Rose</t>
  </si>
  <si>
    <t>Markus Fennell- Bibbs</t>
  </si>
  <si>
    <t>Itzayana Serna</t>
  </si>
  <si>
    <t>Amaya J. Fields</t>
  </si>
  <si>
    <t>Sherri Miller - National Agency Development Director</t>
  </si>
  <si>
    <t>Sean Saterfiel</t>
  </si>
  <si>
    <t>Rolando Andre Cruz</t>
  </si>
  <si>
    <t>Regina Price</t>
  </si>
  <si>
    <t>Shrunkhala Gadpayle (Ten K Plus)</t>
  </si>
  <si>
    <t>Greg Watts</t>
  </si>
  <si>
    <t>Gail Culp</t>
  </si>
  <si>
    <t>PC Willis</t>
  </si>
  <si>
    <t>Matt Badger, BSME, MBA</t>
  </si>
  <si>
    <t>Duane Campbell</t>
  </si>
  <si>
    <t>Kevin Cook</t>
  </si>
  <si>
    <t>Christian Smith</t>
  </si>
  <si>
    <t>David Price</t>
  </si>
  <si>
    <t>Tim Loving</t>
  </si>
  <si>
    <t>Arif Siddiqui</t>
  </si>
  <si>
    <t>Arlina GarcÃ­a</t>
  </si>
  <si>
    <t>Fan Shi</t>
  </si>
  <si>
    <t>Hanny Sui</t>
  </si>
  <si>
    <t>Scott W. McKinney</t>
  </si>
  <si>
    <t>Michele Allen Kalas, PHR</t>
  </si>
  <si>
    <t>Matts RehnstrÃ¶m</t>
  </si>
  <si>
    <t>Ashley Grant, NRCMA</t>
  </si>
  <si>
    <t>Mick'n Zeno</t>
  </si>
  <si>
    <t>Zeuwa Nwana</t>
  </si>
  <si>
    <t>JUSTICE O'SUEKE</t>
  </si>
  <si>
    <t>Jahidul Islam</t>
  </si>
  <si>
    <t>Justin Kane</t>
  </si>
  <si>
    <t>Megan Fortson</t>
  </si>
  <si>
    <t>Kenneth Oliver</t>
  </si>
  <si>
    <t>Amanda Shang</t>
  </si>
  <si>
    <t>Chioma Ujari</t>
  </si>
  <si>
    <t>Jessica Keno</t>
  </si>
  <si>
    <t>Tiffany Hilliard</t>
  </si>
  <si>
    <t>Ciarrah Brown</t>
  </si>
  <si>
    <t>Chinedu Onwudebe</t>
  </si>
  <si>
    <t>AbrahamPaul</t>
  </si>
  <si>
    <t>Amy Ford</t>
  </si>
  <si>
    <t>Grapevine Texas</t>
  </si>
  <si>
    <t>Troy Zhen</t>
  </si>
  <si>
    <t>Georgia</t>
  </si>
  <si>
    <t>Collette Portis M.Ed.</t>
  </si>
  <si>
    <t>Kevin Thompson</t>
  </si>
  <si>
    <t>Datrick Edwards</t>
  </si>
  <si>
    <t>Gerald Points, M. Ed.</t>
  </si>
  <si>
    <t>Danielle Scaife</t>
  </si>
  <si>
    <t>Crystal Nehs, MA, LPC-I</t>
  </si>
  <si>
    <t>Brandon E. Okezie</t>
  </si>
  <si>
    <t>Jaime Sternes, MBA, PMP</t>
  </si>
  <si>
    <t>Jorge A. Segovia, Jr., M.Ed.</t>
  </si>
  <si>
    <t>Amanda (Mandy) Aguirre</t>
  </si>
  <si>
    <t>Kira Pachall</t>
  </si>
  <si>
    <t>Richard Pino Expert Menâ€™s Therapist</t>
  </si>
  <si>
    <t>brandon davis</t>
  </si>
  <si>
    <t>Barbara French</t>
  </si>
  <si>
    <t>Ebony Starr</t>
  </si>
  <si>
    <t>Dr. David D. Colter</t>
  </si>
  <si>
    <t>Roopa Bonala</t>
  </si>
  <si>
    <t>Nia Daughtry</t>
  </si>
  <si>
    <t>Jeffrey Nwabeke, MHA</t>
  </si>
  <si>
    <t>Abhi Nandan</t>
  </si>
  <si>
    <t>Jasmin Singh</t>
  </si>
  <si>
    <t>Dallas FT Worth</t>
  </si>
  <si>
    <t>Bradley Poole</t>
  </si>
  <si>
    <t>David Obitade</t>
  </si>
  <si>
    <t>Josh Harkins</t>
  </si>
  <si>
    <t>Madelyn Flores</t>
  </si>
  <si>
    <t>Michelle Cho</t>
  </si>
  <si>
    <t>Chelsea Donovan, MBA</t>
  </si>
  <si>
    <t>Travis Hilton</t>
  </si>
  <si>
    <t>Seth Essuman</t>
  </si>
  <si>
    <t>Ghana</t>
  </si>
  <si>
    <t>Will Glazener</t>
  </si>
  <si>
    <t>Julius De Guzman</t>
  </si>
  <si>
    <t>Brianca Berry</t>
  </si>
  <si>
    <t>Tiffiny Simon, SHRM-CP</t>
  </si>
  <si>
    <t>Christian Young</t>
  </si>
  <si>
    <t>Jasmine Powell</t>
  </si>
  <si>
    <t>Larry Swonke</t>
  </si>
  <si>
    <t>Bowen Cai</t>
  </si>
  <si>
    <t>San Fransico</t>
  </si>
  <si>
    <t>Thomas Dunn</t>
  </si>
  <si>
    <t>Keren Flores</t>
  </si>
  <si>
    <t>Chicago</t>
  </si>
  <si>
    <t>Donald Brooks</t>
  </si>
  <si>
    <t>Erik Solorzano</t>
  </si>
  <si>
    <t>Damon Reynolds</t>
  </si>
  <si>
    <t>Benjamin Wondwossen</t>
  </si>
  <si>
    <t>Panos Patrick Melisaris</t>
  </si>
  <si>
    <t>Steve Hudgson</t>
  </si>
  <si>
    <t>Alex Shelaev</t>
  </si>
  <si>
    <t>Delia Garrido</t>
  </si>
  <si>
    <t>Ryan Thielke</t>
  </si>
  <si>
    <t>Prem Patel</t>
  </si>
  <si>
    <t>Duc M. Vo, MHA</t>
  </si>
  <si>
    <t>Dawn Martin, MBA, SPHR, SHRM-SCP</t>
  </si>
  <si>
    <t>Abhisek Chakraborty</t>
  </si>
  <si>
    <t>Brian Liu</t>
  </si>
  <si>
    <t>Justin Jensen</t>
  </si>
  <si>
    <t>Dennis McGregor II, MBA IT</t>
  </si>
  <si>
    <t>Lynda Parish</t>
  </si>
  <si>
    <t>Joel Abraham</t>
  </si>
  <si>
    <t>Marvin Bertin</t>
  </si>
  <si>
    <t>BHARAT SURIMALLA</t>
  </si>
  <si>
    <t>Padma Mallika Boddanapalli</t>
  </si>
  <si>
    <t>David Ovienmhada</t>
  </si>
  <si>
    <t>Steve Lam</t>
  </si>
  <si>
    <t>Joe Kelly</t>
  </si>
  <si>
    <t>Arthur Langham</t>
  </si>
  <si>
    <t>Asif Majeed</t>
  </si>
  <si>
    <t>Alexandria Guevara</t>
  </si>
  <si>
    <t>Matthew Tulli</t>
  </si>
  <si>
    <t>Nathan Vermylen</t>
  </si>
  <si>
    <t>Kathleen Mullaney</t>
  </si>
  <si>
    <t>Crosby Johnson</t>
  </si>
  <si>
    <t>Louisana</t>
  </si>
  <si>
    <t>Conner McBride</t>
  </si>
  <si>
    <t>Chelsea Bryant, MHA, CCHW</t>
  </si>
  <si>
    <t>Benhur Tedros</t>
  </si>
  <si>
    <t>Rhenton Cauley</t>
  </si>
  <si>
    <t>Hunter Brumley</t>
  </si>
  <si>
    <t>Leoman Momoh</t>
  </si>
  <si>
    <t>Chiranjeevi Vegi</t>
  </si>
  <si>
    <t>Mohit Patel</t>
  </si>
  <si>
    <t>Prarthana Neotia</t>
  </si>
  <si>
    <t>Yue Joy Duan</t>
  </si>
  <si>
    <t>Vikram Vysyaraju</t>
  </si>
  <si>
    <t>Ibrahim Islam</t>
  </si>
  <si>
    <t>Jeannette Tang</t>
  </si>
  <si>
    <t>Reginaldo Valdez</t>
  </si>
  <si>
    <t>Laura Myers</t>
  </si>
  <si>
    <t>Nick Zuiker, PE</t>
  </si>
  <si>
    <t>Anil Bodepudi</t>
  </si>
  <si>
    <t>Katherine Peterson</t>
  </si>
  <si>
    <t>San Jose</t>
  </si>
  <si>
    <t>Kurt Valdez</t>
  </si>
  <si>
    <t xml:space="preserve">St. Louis </t>
  </si>
  <si>
    <t>Malcolm Dang</t>
  </si>
  <si>
    <t>Willie Kingori</t>
  </si>
  <si>
    <t>Rick Moreno</t>
  </si>
  <si>
    <t>Jacob Dodd</t>
  </si>
  <si>
    <t>Aparna Shriraksha KN</t>
  </si>
  <si>
    <t>Collin Hazlett</t>
  </si>
  <si>
    <t>Yang Cong, PhD</t>
  </si>
  <si>
    <t>Margaret Acres</t>
  </si>
  <si>
    <t>Kaleb Chatmon</t>
  </si>
  <si>
    <t>Persia Abdollahi</t>
  </si>
  <si>
    <t>Mireya Blankenship</t>
  </si>
  <si>
    <t>Keimon McDowell</t>
  </si>
  <si>
    <t>Dal Dean, Ph.D.</t>
  </si>
  <si>
    <t>San Diego</t>
  </si>
  <si>
    <t>Alvin "Trent" Fortune</t>
  </si>
  <si>
    <t>Dhevi Rajendran</t>
  </si>
  <si>
    <t>Joe Wojniak</t>
  </si>
  <si>
    <t>Tao Feng, Ph.D</t>
  </si>
  <si>
    <t>Alvan Chow</t>
  </si>
  <si>
    <t>Sang Shin</t>
  </si>
  <si>
    <t>Kevin Zhao</t>
  </si>
  <si>
    <t>Ashton Moore</t>
  </si>
  <si>
    <t>Saadman Reza</t>
  </si>
  <si>
    <t>Greg Hsiao</t>
  </si>
  <si>
    <t>Afif Asad</t>
  </si>
  <si>
    <t>Erin Hines</t>
  </si>
  <si>
    <t>Omoniyi Wilkins, M.Ed.</t>
  </si>
  <si>
    <t>RUDOLPH HARDIN</t>
  </si>
  <si>
    <t>Saurabh Chauhan</t>
  </si>
  <si>
    <t>Lauren Joy McLean</t>
  </si>
  <si>
    <t>Eseoghene Igbru</t>
  </si>
  <si>
    <t>Kelley Bickerstaff</t>
  </si>
  <si>
    <t>Manvel</t>
  </si>
  <si>
    <t>Oluwatosin Akintan</t>
  </si>
  <si>
    <t>Mason Chamblee</t>
  </si>
  <si>
    <t>Chelsea N. Jones</t>
  </si>
  <si>
    <t>Raju Polamarasetty</t>
  </si>
  <si>
    <t>Prashanth Vajjhala</t>
  </si>
  <si>
    <t>Cindy Saldivar Fitchpatrick</t>
  </si>
  <si>
    <t>Alicia Conwell,CIR</t>
  </si>
  <si>
    <t>Mark Prentice</t>
  </si>
  <si>
    <t>Dynasty Holland</t>
  </si>
  <si>
    <t>UT Austin National Society of Black Engineers</t>
  </si>
  <si>
    <t>DeVry Anderson MD, MBA, CPE, FACHE</t>
  </si>
  <si>
    <t>Darren Kelly</t>
  </si>
  <si>
    <t>Phylicia Hill, M.Ed.</t>
  </si>
  <si>
    <t>Ashea Squire</t>
  </si>
  <si>
    <t>Alletia Smith</t>
  </si>
  <si>
    <t>Dione Gumbs, MBA</t>
  </si>
  <si>
    <t>Missy Cheatham</t>
  </si>
  <si>
    <t>Desmond Jackson</t>
  </si>
  <si>
    <t>Marcy Cassaro</t>
  </si>
  <si>
    <t>Melissa Liao</t>
  </si>
  <si>
    <t>Patrick Tangphao</t>
  </si>
  <si>
    <t>Luke Rouker</t>
  </si>
  <si>
    <t>Terrence Maiden</t>
  </si>
  <si>
    <t>Maxine Okwah</t>
  </si>
  <si>
    <t>Bradford Ferguson</t>
  </si>
  <si>
    <t>Geoffrey McMahon</t>
  </si>
  <si>
    <t>Mass</t>
  </si>
  <si>
    <t>Antonio Beasley</t>
  </si>
  <si>
    <t>Scott Finley</t>
  </si>
  <si>
    <t>MB Monjok</t>
  </si>
  <si>
    <t>Chas Moore</t>
  </si>
  <si>
    <t>Trina Snyder</t>
  </si>
  <si>
    <t>Susan Cook</t>
  </si>
  <si>
    <t>Zac Nagy</t>
  </si>
  <si>
    <t>Mark Brown</t>
  </si>
  <si>
    <t>Ian Burgess</t>
  </si>
  <si>
    <t>Ram Donga</t>
  </si>
  <si>
    <t>Nicholas Smith</t>
  </si>
  <si>
    <t>Utah</t>
  </si>
  <si>
    <t>Oscar L. Orias</t>
  </si>
  <si>
    <t>Lawrence Pelt</t>
  </si>
  <si>
    <t>Troy Zimpfer</t>
  </si>
  <si>
    <t>Russell Williamson</t>
  </si>
  <si>
    <t>Tison Bolen</t>
  </si>
  <si>
    <t>Bryan Burrs</t>
  </si>
  <si>
    <t>Dominic Bunch</t>
  </si>
  <si>
    <t>Chloe Mark</t>
  </si>
  <si>
    <t>Nick Engmann</t>
  </si>
  <si>
    <t>Rosalind Haith</t>
  </si>
  <si>
    <t>Brandon J. Savoy</t>
  </si>
  <si>
    <t>Jade Ware</t>
  </si>
  <si>
    <t>Devin Walker</t>
  </si>
  <si>
    <t>Miles Schwarz</t>
  </si>
  <si>
    <t>Alexander Onyina, MS, CHES</t>
  </si>
  <si>
    <t>Jacoy Reed</t>
  </si>
  <si>
    <t>Joshua Sherden</t>
  </si>
  <si>
    <t>Monic Atkinson</t>
  </si>
  <si>
    <t>Caryn Williamsâ˜</t>
  </si>
  <si>
    <t>Kareena Athias</t>
  </si>
  <si>
    <t>Rosy Chen</t>
  </si>
  <si>
    <t>Charles Douglas III, EIT</t>
  </si>
  <si>
    <t>Amanda Moncure</t>
  </si>
  <si>
    <t>Joe Maranto</t>
  </si>
  <si>
    <t>Richard Thai</t>
  </si>
  <si>
    <t>LA</t>
  </si>
  <si>
    <t>Jeffrey Nicolich, Ph.D.</t>
  </si>
  <si>
    <t>Brig Seaver</t>
  </si>
  <si>
    <t>Nathan Walker</t>
  </si>
  <si>
    <t>Parivesh Priye</t>
  </si>
  <si>
    <t>Taylor Sansom</t>
  </si>
  <si>
    <t>Rahul Verma</t>
  </si>
  <si>
    <t>Sunil Ayyappan</t>
  </si>
  <si>
    <t>Chris Mangum</t>
  </si>
  <si>
    <t>Phoenix</t>
  </si>
  <si>
    <t>Julie Bell</t>
  </si>
  <si>
    <t>Illinois</t>
  </si>
  <si>
    <t>GuLed Hersi</t>
  </si>
  <si>
    <t>H.E. Hendricks</t>
  </si>
  <si>
    <t>United States</t>
  </si>
  <si>
    <t>Lakeem Wilson</t>
  </si>
  <si>
    <t>Suraj Kumar</t>
  </si>
  <si>
    <t>Hamen Lo</t>
  </si>
  <si>
    <t>Chris Prinz</t>
  </si>
  <si>
    <t>Taylor Townsend, PE, CFM</t>
  </si>
  <si>
    <t>JV Pinto</t>
  </si>
  <si>
    <t>Ruby Foster</t>
  </si>
  <si>
    <t>Dontae' McGaugh</t>
  </si>
  <si>
    <t>Courtney Penry</t>
  </si>
  <si>
    <t>Micaela Efimova</t>
  </si>
  <si>
    <t>Mikhaela Stavrinou</t>
  </si>
  <si>
    <t>Brittney Palacios</t>
  </si>
  <si>
    <t>Charles Richard</t>
  </si>
  <si>
    <t>Kristina Chung</t>
  </si>
  <si>
    <t>Susan Keeran</t>
  </si>
  <si>
    <t>Cody Bryant</t>
  </si>
  <si>
    <t>Briana Dugas, BSW</t>
  </si>
  <si>
    <t>Quinlan Jones</t>
  </si>
  <si>
    <t>Krista Hewitt</t>
  </si>
  <si>
    <t>Alex Jones</t>
  </si>
  <si>
    <t>Stephanie Ani, MBA</t>
  </si>
  <si>
    <t>David Douglas Hall, Pharm D, ANP, MBB</t>
  </si>
  <si>
    <t>Crystal Nwannunu</t>
  </si>
  <si>
    <t>Farrien Khan</t>
  </si>
  <si>
    <t>Francine Perry</t>
  </si>
  <si>
    <t>Livi Zheng</t>
  </si>
  <si>
    <t xml:space="preserve">Los Angles </t>
  </si>
  <si>
    <t>George Nassan</t>
  </si>
  <si>
    <t>Yared Shewarade</t>
  </si>
  <si>
    <t>Virginia Stroup</t>
  </si>
  <si>
    <t>Kishwar Kabiruddin</t>
  </si>
  <si>
    <t>Christine Edomwande, MS</t>
  </si>
  <si>
    <t>New Orleans</t>
  </si>
  <si>
    <t>Matthew Gill</t>
  </si>
  <si>
    <t>Jordan Johnson</t>
  </si>
  <si>
    <t>Joseph Dain Williams</t>
  </si>
  <si>
    <t>Taryn Bright-Haskett</t>
  </si>
  <si>
    <t>Kenneth Jackson</t>
  </si>
  <si>
    <t>Jeff Battisti</t>
  </si>
  <si>
    <t>Nedre Deajon</t>
  </si>
  <si>
    <t>Tonika Roberson</t>
  </si>
  <si>
    <t>Cary Yarber</t>
  </si>
  <si>
    <t>Merridith Smith</t>
  </si>
  <si>
    <t>Jose George Sanchez</t>
  </si>
  <si>
    <t>Kimberly Barrett, MBA</t>
  </si>
  <si>
    <t>Krystal Hawkins</t>
  </si>
  <si>
    <t>Vanessa Ross</t>
  </si>
  <si>
    <t>Jobin Abraham</t>
  </si>
  <si>
    <t>Choquette Hamilton,Ph.D</t>
  </si>
  <si>
    <t>Ondrey Lawson, MBA</t>
  </si>
  <si>
    <t>Kevin Mokoli</t>
  </si>
  <si>
    <t>Rosevelt Hawkins</t>
  </si>
  <si>
    <t>Brittney Johnson</t>
  </si>
  <si>
    <t>Molly Graham</t>
  </si>
  <si>
    <t>Michael Thompson</t>
  </si>
  <si>
    <t>Charles E. Gee, M.Ed</t>
  </si>
  <si>
    <t>Jim Garner, CSM, SA4</t>
  </si>
  <si>
    <t>Baltimore</t>
  </si>
  <si>
    <t>Langston Clark</t>
  </si>
  <si>
    <t>Tracy Allen, MS-HRD</t>
  </si>
  <si>
    <t>Ken Anderson</t>
  </si>
  <si>
    <t>Joshua Smith</t>
  </si>
  <si>
    <t>Tiffany Golding, M.Ed</t>
  </si>
  <si>
    <t>Ashley Robinson</t>
  </si>
  <si>
    <t>Lawrence Garvin, II</t>
  </si>
  <si>
    <t>Eliana Tesfaye</t>
  </si>
  <si>
    <t>Greg Vincent</t>
  </si>
  <si>
    <t>Joe Richard II</t>
  </si>
  <si>
    <t>Azja Stanton</t>
  </si>
  <si>
    <t>Tessie La</t>
  </si>
  <si>
    <t>Bryant Robertson</t>
  </si>
  <si>
    <t>Marcos Munoz</t>
  </si>
  <si>
    <t>Leon Richard</t>
  </si>
  <si>
    <t>Gabrielle Simo</t>
  </si>
  <si>
    <t>Kevin Dee</t>
  </si>
  <si>
    <t>Michael "Ugeo" J. Williams</t>
  </si>
  <si>
    <t>Jade Ajose, MSF</t>
  </si>
  <si>
    <t>Tony Woodard</t>
  </si>
  <si>
    <t>Paul Mannie III</t>
  </si>
  <si>
    <t>Zach Percoski</t>
  </si>
  <si>
    <t>Wilson Amadi Jr, CSMÂ®,CSPOÂ®,CAPM</t>
  </si>
  <si>
    <t>Sara Bemporad</t>
  </si>
  <si>
    <t>G Figgas</t>
  </si>
  <si>
    <t>Nicole Cuming</t>
  </si>
  <si>
    <t>Cheryl Polk</t>
  </si>
  <si>
    <t>Brad Lyssy</t>
  </si>
  <si>
    <t>Barbara Fehlman</t>
  </si>
  <si>
    <t>Mitzi Gonzales</t>
  </si>
  <si>
    <t>Brandon Larry</t>
  </si>
  <si>
    <t>Fizza Rizvi</t>
  </si>
  <si>
    <t>Dr. Carey Yazeed</t>
  </si>
  <si>
    <t>Ken Nwankwo DDS</t>
  </si>
  <si>
    <t>Allie Stroman</t>
  </si>
  <si>
    <t>Shaylyen Michelle Garcia</t>
  </si>
  <si>
    <t>Brenda Burt</t>
  </si>
  <si>
    <t>William Eiref</t>
  </si>
  <si>
    <t>Rohini Sethi</t>
  </si>
  <si>
    <t>Andrea (Annie) Fuentes</t>
  </si>
  <si>
    <t>Jose Aguilar Jr.</t>
  </si>
  <si>
    <t>Kate Stemplinger</t>
  </si>
  <si>
    <t>Charlie Freund</t>
  </si>
  <si>
    <t>Lori Lutz</t>
  </si>
  <si>
    <t>Eberechi Emeanuru</t>
  </si>
  <si>
    <t>Ken Smith</t>
  </si>
  <si>
    <t>Stephen Smith (å²è’‚èŠ¬)</t>
  </si>
  <si>
    <t>Ashley Webb</t>
  </si>
  <si>
    <t>Kyne Onyenze</t>
  </si>
  <si>
    <t>Jessee Lovaas</t>
  </si>
  <si>
    <t>Tim Weathersbee</t>
  </si>
  <si>
    <t>Marquis Ware</t>
  </si>
  <si>
    <t>Harrison Edmonds</t>
  </si>
  <si>
    <t>Joshua Mallett</t>
  </si>
  <si>
    <t>Brittany Jones</t>
  </si>
  <si>
    <t>Joshua Nyangon</t>
  </si>
  <si>
    <t>Shoshana Malfatto</t>
  </si>
  <si>
    <t>Kastina Fishback</t>
  </si>
  <si>
    <t>Armand Chauvin III â˜ï¸</t>
  </si>
  <si>
    <t>Terrance Blackman</t>
  </si>
  <si>
    <t>Royal Haggerty</t>
  </si>
  <si>
    <t>AnnHiatt</t>
  </si>
  <si>
    <t>Jessica Brunk</t>
  </si>
  <si>
    <t>James Coyne</t>
  </si>
  <si>
    <t>Daniel Chapnick</t>
  </si>
  <si>
    <t>Ricky Bennett</t>
  </si>
  <si>
    <t>Anthony Price</t>
  </si>
  <si>
    <t>Kirstin Vaughn</t>
  </si>
  <si>
    <t>Robby Little</t>
  </si>
  <si>
    <t>Jami Smith</t>
  </si>
  <si>
    <t>Seattle Washington</t>
  </si>
  <si>
    <t>Shaina Glass</t>
  </si>
  <si>
    <t>Tevin Jackson</t>
  </si>
  <si>
    <t>Crystal Chambers</t>
  </si>
  <si>
    <t>James Bell</t>
  </si>
  <si>
    <t>Michelle Verrill</t>
  </si>
  <si>
    <t>Rodney Kennedy Jr.</t>
  </si>
  <si>
    <t>Michelle Solomon</t>
  </si>
  <si>
    <t>Webster</t>
  </si>
  <si>
    <t>Joshua Ogedegbe</t>
  </si>
  <si>
    <t>Alexander Thola</t>
  </si>
  <si>
    <t>Volnae Bonner</t>
  </si>
  <si>
    <t>Mashea Ashton</t>
  </si>
  <si>
    <t>DMV</t>
  </si>
  <si>
    <t>William Espinoza</t>
  </si>
  <si>
    <t>Cassie Baker</t>
  </si>
  <si>
    <t>Alvin Logan, Jr., Ph.D</t>
  </si>
  <si>
    <t>Dinesh Ranasinghe</t>
  </si>
  <si>
    <t>Tanya Teagle</t>
  </si>
  <si>
    <t>Courtney J. Coleman â˜</t>
  </si>
  <si>
    <t>Brian Fontenot</t>
  </si>
  <si>
    <t>Bryndan Perdue</t>
  </si>
  <si>
    <t>IvanBenavides</t>
  </si>
  <si>
    <t>Mariah Green</t>
  </si>
  <si>
    <t>Cambridge, Massachusetts</t>
  </si>
  <si>
    <t>Dalton Teagle</t>
  </si>
  <si>
    <t>Symone Enard, LMSW</t>
  </si>
  <si>
    <t>Benita Bamgbade</t>
  </si>
  <si>
    <t>Andre Abraham</t>
  </si>
  <si>
    <t>Joseph Wang</t>
  </si>
  <si>
    <t>James Price</t>
  </si>
  <si>
    <t>Keisha Curtis</t>
  </si>
  <si>
    <t>Minister Mark A. Lewis</t>
  </si>
  <si>
    <t>Jonathon Thomas, MBA</t>
  </si>
  <si>
    <t>September Frederick</t>
  </si>
  <si>
    <t>Bibi Yasmin Katsev</t>
  </si>
  <si>
    <t>Matthew L. Ealy</t>
  </si>
  <si>
    <t>Michael Duquette</t>
  </si>
  <si>
    <t>S. David Wolfe</t>
  </si>
  <si>
    <t>Michelle Facundo</t>
  </si>
  <si>
    <t>Cynthia Nino</t>
  </si>
  <si>
    <t>Theophile Kadia</t>
  </si>
  <si>
    <t>Erin Smith</t>
  </si>
  <si>
    <t>Ari Garcia Oscos</t>
  </si>
  <si>
    <t>Abigail Haile</t>
  </si>
  <si>
    <t>Victor Sanchez</t>
  </si>
  <si>
    <t>Tim Salau</t>
  </si>
  <si>
    <t>Nicholas Kendall</t>
  </si>
  <si>
    <t>Jane Koshy</t>
  </si>
  <si>
    <t>David Daramola</t>
  </si>
  <si>
    <t>Fallon Christian</t>
  </si>
  <si>
    <t>Cody Young, MSBA</t>
  </si>
  <si>
    <t>Kimberly Tryon</t>
  </si>
  <si>
    <t>Fatma Tarlaci, Ph.D.</t>
  </si>
  <si>
    <t>Javonte Starling-Brewster</t>
  </si>
  <si>
    <t>Thomas J. Garza</t>
  </si>
  <si>
    <t>Robert D. Jackson</t>
  </si>
  <si>
    <t>Ansumana Jah-Reese</t>
  </si>
  <si>
    <t>Becky Fliss</t>
  </si>
  <si>
    <t>Christopher Crawford</t>
  </si>
  <si>
    <t>DeVaughn Woodyard</t>
  </si>
  <si>
    <t>Joanna Windom, LMSW</t>
  </si>
  <si>
    <t>David Jikong</t>
  </si>
  <si>
    <t>Bianca Ramos</t>
  </si>
  <si>
    <t>Tanner Bachofer</t>
  </si>
  <si>
    <t>AARRON STEWART</t>
  </si>
  <si>
    <t>Amanda Sims</t>
  </si>
  <si>
    <t>Arianna Fritz</t>
  </si>
  <si>
    <t>Julian Matthew Juarez</t>
  </si>
  <si>
    <t>Joshua H. Jackson, CTS</t>
  </si>
  <si>
    <t>Antony Park</t>
  </si>
  <si>
    <t>Plano</t>
  </si>
  <si>
    <t>Ashleigh Atuahene</t>
  </si>
  <si>
    <t>Taylor Elaine Walker</t>
  </si>
  <si>
    <t>Adrianna Slaughter, CPA</t>
  </si>
  <si>
    <t>Izzy Atueyi</t>
  </si>
  <si>
    <t>Akhilesh latwal</t>
  </si>
  <si>
    <t>Harmony Jane Smith</t>
  </si>
  <si>
    <t>Derrick Payne</t>
  </si>
  <si>
    <t>David Timothy McDonald M.Ed</t>
  </si>
  <si>
    <t>Jorge L. GalÃ¡n</t>
  </si>
  <si>
    <t>Carl Nnaji, CPA</t>
  </si>
  <si>
    <t xml:space="preserve">San Fransisco </t>
  </si>
  <si>
    <t>James Drakes</t>
  </si>
  <si>
    <t>Finish Milligan</t>
  </si>
  <si>
    <t>ðŸŒ Checkron ðŸŒ</t>
  </si>
  <si>
    <t>LEE BATES</t>
  </si>
  <si>
    <t>LaMonica Jones</t>
  </si>
  <si>
    <t>Curtis Goins</t>
  </si>
  <si>
    <t>Lisa Sanders</t>
  </si>
  <si>
    <t>Coneisha Ware</t>
  </si>
  <si>
    <t>Faith K. Carter</t>
  </si>
  <si>
    <t>Brittany Ulmer, MBA</t>
  </si>
  <si>
    <t>Camryn Burkins</t>
  </si>
  <si>
    <t>Alan Wang</t>
  </si>
  <si>
    <t>Jessica Duenas</t>
  </si>
  <si>
    <t>Trinh Phan</t>
  </si>
  <si>
    <t>College Station</t>
  </si>
  <si>
    <t>Anthony Heaven, Ph.D.</t>
  </si>
  <si>
    <t>Giovanni Nunez</t>
  </si>
  <si>
    <t>Cierra Ramey</t>
  </si>
  <si>
    <t>Shakaila N. Jones</t>
  </si>
  <si>
    <t>Hunter Hartwig</t>
  </si>
  <si>
    <t>Dr. Jerry Wallace</t>
  </si>
  <si>
    <t>Philip Witcher, CDP</t>
  </si>
  <si>
    <t>Christina Adebowale, ME.d</t>
  </si>
  <si>
    <t>Irving Reyna, CPA</t>
  </si>
  <si>
    <t>Emeka Ugwu</t>
  </si>
  <si>
    <t>San Francisco</t>
  </si>
  <si>
    <t>Laura Morales</t>
  </si>
  <si>
    <t xml:space="preserve">Houston </t>
  </si>
  <si>
    <t>Greg Grant, MSCRP</t>
  </si>
  <si>
    <t>Jarvier Peeples M.Ed</t>
  </si>
  <si>
    <t>Mary Kossa</t>
  </si>
  <si>
    <t>Amanda Norman</t>
  </si>
  <si>
    <t>William Brown</t>
  </si>
  <si>
    <t>Kiera Tate</t>
  </si>
  <si>
    <t>Sugar Ray Destin Jr</t>
  </si>
  <si>
    <t>Fredrick Ryans</t>
  </si>
  <si>
    <t>Tom Ihekere</t>
  </si>
  <si>
    <t>Frank Ugboh</t>
  </si>
  <si>
    <t>Minneapolis</t>
  </si>
  <si>
    <t>Ibhade Eigbobo, P.E.</t>
  </si>
  <si>
    <t>Jessica Chavez</t>
  </si>
  <si>
    <t>Ariette Agnew</t>
  </si>
  <si>
    <t>Femi Barin</t>
  </si>
  <si>
    <t>Derrik Robinson</t>
  </si>
  <si>
    <t>Vincent Nguyen</t>
  </si>
  <si>
    <t>Demetri Chambers</t>
  </si>
  <si>
    <t>Danielle Minton</t>
  </si>
  <si>
    <t>Jyesha Alexander</t>
  </si>
  <si>
    <t>Jasmine G. Bell</t>
  </si>
  <si>
    <t>Cassandra Brown</t>
  </si>
  <si>
    <t>Ken Howard</t>
  </si>
  <si>
    <t>#ERROR!</t>
  </si>
  <si>
    <t>Food &amp; Dining</t>
  </si>
  <si>
    <t>debit</t>
  </si>
  <si>
    <t>Cookout</t>
  </si>
  <si>
    <t>Chilli's</t>
  </si>
  <si>
    <t>Starbucks</t>
  </si>
  <si>
    <t>IHOP</t>
  </si>
  <si>
    <t>Burger King</t>
  </si>
  <si>
    <t>Category</t>
  </si>
  <si>
    <t>Transaction Type</t>
  </si>
  <si>
    <t>Original Description</t>
  </si>
  <si>
    <t>Denny's</t>
  </si>
  <si>
    <t>Wendy's</t>
  </si>
  <si>
    <t>Pet Food</t>
  </si>
  <si>
    <t>Food - Out to Eat 1</t>
  </si>
  <si>
    <t>Rent</t>
  </si>
  <si>
    <t>Car Note</t>
  </si>
  <si>
    <t>--</t>
  </si>
  <si>
    <t>Credit Card - Game Stop</t>
  </si>
  <si>
    <t>Robinhood</t>
  </si>
  <si>
    <t>Hair Care</t>
  </si>
  <si>
    <t>Insert New Items</t>
  </si>
  <si>
    <t>Food - Out to Eat 2</t>
  </si>
  <si>
    <t>Savings 1</t>
  </si>
  <si>
    <t>Savings 2</t>
  </si>
  <si>
    <t>Current Salary</t>
  </si>
  <si>
    <t>Tax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</si>
</sst>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_(&quot;$&quot;* \(#,##0.00\);_(&quot;$&quot;* &quot;-&quot;??_);_(@_)"/>
    <numFmt numFmtId="164" formatCode="m/d/yyyy"/>
    <numFmt numFmtId="165" formatCode="&quot;$&quot;#,##0.00"/>
    <numFmt numFmtId="166" formatCode="m&quot;/&quot;d"/>
    <numFmt numFmtId="167" formatCode="m/d"/>
    <numFmt numFmtId="168" formatCode="#,##0.###############"/>
    <numFmt numFmtId="169" formatCode="&quot;$&quot;#,##0"/>
    <numFmt numFmtId="170" formatCode="m\-d\-yyyy"/>
    <numFmt numFmtId="171" formatCode="mm/dd/yyyy"/>
    <numFmt numFmtId="176" formatCode="_(&quot;$&quot;* #,##0_);_(&quot;$&quot;* \(#,##0\);_(&quot;$&quot;* &quot;-&quot;??_);_(@_)"/>
  </numFmts>
  <fonts count="52">
    <font>
      <sz val="10"/>
      <color rgb="FF000000"/>
      <name val="Arial"/>
    </font>
    <font>
      <sz val="12"/>
      <color theme="1"/>
      <name val="Calibri"/>
      <family val="2"/>
      <scheme val="minor"/>
    </font>
    <font>
      <sz val="10"/>
      <name val="Arial"/>
      <family val="2"/>
    </font>
    <font>
      <b/>
      <sz val="20"/>
      <color rgb="FFFFFFFF"/>
      <name val="Arial"/>
      <family val="2"/>
    </font>
    <font>
      <sz val="10"/>
      <name val="Arial"/>
      <family val="2"/>
    </font>
    <font>
      <i/>
      <sz val="10"/>
      <color rgb="FF000000"/>
      <name val="Arial"/>
      <family val="2"/>
    </font>
    <font>
      <b/>
      <sz val="10"/>
      <color rgb="FF000000"/>
      <name val="Arial"/>
      <family val="2"/>
    </font>
    <font>
      <sz val="10"/>
      <color rgb="FF000000"/>
      <name val="Arial"/>
      <family val="2"/>
    </font>
    <font>
      <sz val="10"/>
      <color rgb="FF000000"/>
      <name val="Arial"/>
      <family val="2"/>
    </font>
    <font>
      <b/>
      <sz val="18"/>
      <name val="Arial"/>
      <family val="2"/>
    </font>
    <font>
      <b/>
      <sz val="10"/>
      <name val="Arial"/>
      <family val="2"/>
    </font>
    <font>
      <sz val="9"/>
      <name val="Arial"/>
      <family val="2"/>
    </font>
    <font>
      <b/>
      <sz val="14"/>
      <color rgb="FFFFFFFF"/>
      <name val="Arial"/>
      <family val="2"/>
    </font>
    <font>
      <b/>
      <sz val="14"/>
      <name val="Arial"/>
      <family val="2"/>
    </font>
    <font>
      <b/>
      <sz val="12"/>
      <name val="Arial"/>
      <family val="2"/>
    </font>
    <font>
      <b/>
      <sz val="14"/>
      <name val="Arial"/>
      <family val="2"/>
    </font>
    <font>
      <b/>
      <sz val="14"/>
      <color rgb="FFFFFFFF"/>
      <name val="Arial"/>
      <family val="2"/>
    </font>
    <font>
      <u/>
      <sz val="10"/>
      <color rgb="FF1155CC"/>
      <name val="Arial"/>
      <family val="2"/>
    </font>
    <font>
      <u/>
      <sz val="10"/>
      <color rgb="FF1155CC"/>
      <name val="Arial"/>
      <family val="2"/>
    </font>
    <font>
      <b/>
      <sz val="10"/>
      <color rgb="FF000000"/>
      <name val="Roboto"/>
    </font>
    <font>
      <b/>
      <sz val="12"/>
      <color rgb="FF000000"/>
      <name val="Arial"/>
      <family val="2"/>
    </font>
    <font>
      <b/>
      <u/>
      <sz val="12"/>
      <color rgb="FF000000"/>
      <name val="Arial"/>
      <family val="2"/>
    </font>
    <font>
      <b/>
      <u/>
      <sz val="12"/>
      <color rgb="FF000000"/>
      <name val="Arial"/>
      <family val="2"/>
    </font>
    <font>
      <b/>
      <sz val="10"/>
      <name val="Arial"/>
      <family val="2"/>
    </font>
    <font>
      <b/>
      <u/>
      <sz val="12"/>
      <color rgb="FF000000"/>
      <name val="Arial"/>
      <family val="2"/>
    </font>
    <font>
      <i/>
      <sz val="10"/>
      <color rgb="FF000000"/>
      <name val="Arial"/>
      <family val="2"/>
    </font>
    <font>
      <sz val="9"/>
      <color rgb="FF000000"/>
      <name val="Arial"/>
      <family val="2"/>
    </font>
    <font>
      <sz val="11"/>
      <color rgb="FF000000"/>
      <name val="Arial"/>
      <family val="2"/>
    </font>
    <font>
      <sz val="10"/>
      <color rgb="FF434343"/>
      <name val="Arial"/>
      <family val="2"/>
    </font>
    <font>
      <sz val="10"/>
      <name val="Arial"/>
      <family val="2"/>
    </font>
    <font>
      <b/>
      <sz val="10"/>
      <color rgb="FF000000"/>
      <name val="Arial"/>
      <family val="2"/>
    </font>
    <font>
      <sz val="12"/>
      <color rgb="FF000000"/>
      <name val="Calibri"/>
      <family val="2"/>
    </font>
    <font>
      <b/>
      <sz val="12"/>
      <name val="Arial"/>
      <family val="2"/>
    </font>
    <font>
      <b/>
      <sz val="9"/>
      <name val="Arial"/>
      <family val="2"/>
    </font>
    <font>
      <b/>
      <sz val="11"/>
      <name val="Arial"/>
      <family val="2"/>
    </font>
    <font>
      <b/>
      <sz val="14"/>
      <color rgb="FFFF9900"/>
      <name val="Arial"/>
      <family val="2"/>
    </font>
    <font>
      <b/>
      <sz val="14"/>
      <color rgb="FFFFFF00"/>
      <name val="Arial"/>
      <family val="2"/>
    </font>
    <font>
      <sz val="10"/>
      <color rgb="FFFF0000"/>
      <name val="Arial"/>
      <family val="2"/>
    </font>
    <font>
      <b/>
      <sz val="10"/>
      <color rgb="FFFF0000"/>
      <name val="Arial"/>
      <family val="2"/>
    </font>
    <font>
      <sz val="10"/>
      <color rgb="FFFFFFFF"/>
      <name val="Arial"/>
      <family val="2"/>
    </font>
    <font>
      <sz val="11"/>
      <color rgb="FF000000"/>
      <name val="Calibri"/>
      <family val="2"/>
    </font>
    <font>
      <sz val="10"/>
      <color rgb="FFFFFFFF"/>
      <name val="Arial"/>
      <family val="2"/>
    </font>
    <font>
      <sz val="10"/>
      <color rgb="FF000000"/>
      <name val="Inherit"/>
    </font>
    <font>
      <sz val="11"/>
      <color rgb="FF000000"/>
      <name val="-apple-system"/>
    </font>
    <font>
      <b/>
      <sz val="11"/>
      <name val="Calibri"/>
      <family val="2"/>
    </font>
    <font>
      <sz val="11"/>
      <name val="Calibri"/>
      <family val="2"/>
    </font>
    <font>
      <sz val="10"/>
      <color rgb="FF999999"/>
      <name val="Arial"/>
      <family val="2"/>
    </font>
    <font>
      <sz val="11"/>
      <name val="Arial"/>
      <family val="2"/>
    </font>
    <font>
      <sz val="10"/>
      <color rgb="FF000000"/>
      <name val="Arial"/>
      <family val="2"/>
    </font>
    <font>
      <b/>
      <sz val="12"/>
      <color theme="0"/>
      <name val="Calibri"/>
      <family val="2"/>
      <scheme val="minor"/>
    </font>
    <font>
      <sz val="12"/>
      <name val="Arial"/>
      <family val="2"/>
    </font>
    <font>
      <sz val="12"/>
      <color rgb="FF000000"/>
      <name val="Arial"/>
      <family val="2"/>
    </font>
  </fonts>
  <fills count="23">
    <fill>
      <patternFill patternType="none"/>
    </fill>
    <fill>
      <patternFill patternType="gray125"/>
    </fill>
    <fill>
      <patternFill patternType="solid">
        <fgColor rgb="FF000000"/>
        <bgColor rgb="FF000000"/>
      </patternFill>
    </fill>
    <fill>
      <patternFill patternType="solid">
        <fgColor rgb="FFEAD1DC"/>
        <bgColor rgb="FFEAD1DC"/>
      </patternFill>
    </fill>
    <fill>
      <patternFill patternType="solid">
        <fgColor rgb="FFFFFF00"/>
        <bgColor rgb="FFFFFF00"/>
      </patternFill>
    </fill>
    <fill>
      <patternFill patternType="solid">
        <fgColor rgb="FF00FFFF"/>
        <bgColor rgb="FF00FFFF"/>
      </patternFill>
    </fill>
    <fill>
      <patternFill patternType="solid">
        <fgColor rgb="FF4A86E8"/>
        <bgColor rgb="FF4A86E8"/>
      </patternFill>
    </fill>
    <fill>
      <patternFill patternType="solid">
        <fgColor rgb="FFFCE5CD"/>
        <bgColor rgb="FFFCE5CD"/>
      </patternFill>
    </fill>
    <fill>
      <patternFill patternType="solid">
        <fgColor rgb="FFA4C2F4"/>
        <bgColor rgb="FFA4C2F4"/>
      </patternFill>
    </fill>
    <fill>
      <patternFill patternType="solid">
        <fgColor rgb="FF3D85C6"/>
        <bgColor rgb="FF3D85C6"/>
      </patternFill>
    </fill>
    <fill>
      <patternFill patternType="solid">
        <fgColor rgb="FFEFEFEF"/>
        <bgColor rgb="FFEFEFEF"/>
      </patternFill>
    </fill>
    <fill>
      <patternFill patternType="solid">
        <fgColor rgb="FFFFFFFF"/>
        <bgColor rgb="FFFFFFFF"/>
      </patternFill>
    </fill>
    <fill>
      <patternFill patternType="solid">
        <fgColor rgb="FFB7E1CD"/>
        <bgColor rgb="FFB7E1CD"/>
      </patternFill>
    </fill>
    <fill>
      <patternFill patternType="solid">
        <fgColor rgb="FFEEEEEE"/>
        <bgColor rgb="FFEEEEEE"/>
      </patternFill>
    </fill>
    <fill>
      <patternFill patternType="solid">
        <fgColor rgb="FFFF0000"/>
        <bgColor rgb="FFFF0000"/>
      </patternFill>
    </fill>
    <fill>
      <patternFill patternType="solid">
        <fgColor rgb="FF0099FF"/>
        <bgColor rgb="FF0099FF"/>
      </patternFill>
    </fill>
    <fill>
      <patternFill patternType="solid">
        <fgColor rgb="FFF3F6F8"/>
        <bgColor rgb="FFF3F6F8"/>
      </patternFill>
    </fill>
    <fill>
      <patternFill patternType="solid">
        <fgColor rgb="FFB6D7A8"/>
        <bgColor rgb="FFB6D7A8"/>
      </patternFill>
    </fill>
    <fill>
      <patternFill patternType="solid">
        <fgColor rgb="FF70AD47"/>
        <bgColor rgb="FF70AD47"/>
      </patternFill>
    </fill>
    <fill>
      <patternFill patternType="solid">
        <fgColor rgb="FFE2EFD9"/>
        <bgColor rgb="FFE2EFD9"/>
      </patternFill>
    </fill>
    <fill>
      <patternFill patternType="solid">
        <fgColor rgb="FFD9E2F3"/>
        <bgColor rgb="FFD9E2F3"/>
      </patternFill>
    </fill>
    <fill>
      <patternFill patternType="solid">
        <fgColor theme="4"/>
        <bgColor theme="4"/>
      </patternFill>
    </fill>
    <fill>
      <patternFill patternType="solid">
        <fgColor theme="5" tint="0.59999389629810485"/>
        <bgColor indexed="64"/>
      </patternFill>
    </fill>
  </fills>
  <borders count="58">
    <border>
      <left/>
      <right/>
      <top/>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top/>
      <bottom/>
      <diagonal/>
    </border>
    <border>
      <left/>
      <right style="thick">
        <color rgb="FF000000"/>
      </right>
      <top/>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ck">
        <color rgb="FF000000"/>
      </right>
      <top/>
      <bottom style="thick">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ck">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4A86E8"/>
      </left>
      <right/>
      <top style="thin">
        <color rgb="FF4A86E8"/>
      </top>
      <bottom/>
      <diagonal/>
    </border>
    <border>
      <left/>
      <right/>
      <top style="thin">
        <color rgb="FF4A86E8"/>
      </top>
      <bottom/>
      <diagonal/>
    </border>
    <border>
      <left/>
      <right style="thin">
        <color rgb="FF4A86E8"/>
      </right>
      <top style="thin">
        <color rgb="FF4A86E8"/>
      </top>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ck">
        <color rgb="FF000000"/>
      </left>
      <right/>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ck">
        <color rgb="FF000000"/>
      </right>
      <top style="thin">
        <color rgb="FF000000"/>
      </top>
      <bottom/>
      <diagonal/>
    </border>
    <border>
      <left/>
      <right style="thin">
        <color rgb="FF000000"/>
      </right>
      <top/>
      <bottom/>
      <diagonal/>
    </border>
    <border>
      <left style="thin">
        <color rgb="FF000000"/>
      </left>
      <right/>
      <top/>
      <bottom/>
      <diagonal/>
    </border>
    <border>
      <left/>
      <right/>
      <top/>
      <bottom style="thick">
        <color rgb="FF000000"/>
      </bottom>
      <diagonal/>
    </border>
    <border>
      <left style="thin">
        <color rgb="FF000000"/>
      </left>
      <right/>
      <top/>
      <bottom style="thick">
        <color rgb="FF000000"/>
      </bottom>
      <diagonal/>
    </border>
    <border>
      <left style="thin">
        <color rgb="FFFF0000"/>
      </left>
      <right style="thin">
        <color rgb="FFFF0000"/>
      </right>
      <top style="thin">
        <color rgb="FFFF0000"/>
      </top>
      <bottom style="thin">
        <color rgb="FFFF0000"/>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op>
      <bottom/>
      <diagonal/>
    </border>
    <border>
      <left style="thin">
        <color theme="4"/>
      </left>
      <right/>
      <top style="thin">
        <color theme="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4" fontId="48" fillId="0" borderId="0" applyFont="0" applyFill="0" applyBorder="0" applyAlignment="0" applyProtection="0"/>
    <xf numFmtId="0" fontId="1" fillId="0" borderId="36"/>
  </cellStyleXfs>
  <cellXfs count="292">
    <xf numFmtId="0" fontId="0"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2" fillId="0" borderId="5" xfId="0" applyFont="1" applyBorder="1" applyAlignment="1">
      <alignment wrapText="1"/>
    </xf>
    <xf numFmtId="0" fontId="2" fillId="0" borderId="6" xfId="0" applyFont="1" applyBorder="1" applyAlignment="1">
      <alignment wrapText="1"/>
    </xf>
    <xf numFmtId="0" fontId="2" fillId="0" borderId="10" xfId="0" applyFont="1" applyBorder="1" applyAlignment="1">
      <alignment wrapText="1"/>
    </xf>
    <xf numFmtId="0" fontId="10" fillId="0" borderId="0" xfId="0" applyFont="1" applyAlignment="1">
      <alignment horizontal="center" wrapText="1"/>
    </xf>
    <xf numFmtId="0" fontId="4" fillId="0" borderId="8" xfId="0" applyFont="1" applyBorder="1" applyAlignment="1">
      <alignment wrapText="1"/>
    </xf>
    <xf numFmtId="0" fontId="11" fillId="0" borderId="8" xfId="0" applyFont="1" applyBorder="1" applyAlignment="1">
      <alignment wrapText="1"/>
    </xf>
    <xf numFmtId="165" fontId="4" fillId="0" borderId="8" xfId="0" applyNumberFormat="1" applyFont="1" applyBorder="1" applyAlignment="1">
      <alignment wrapText="1"/>
    </xf>
    <xf numFmtId="0" fontId="4" fillId="0" borderId="8" xfId="0" applyFont="1" applyBorder="1" applyAlignment="1">
      <alignment wrapText="1"/>
    </xf>
    <xf numFmtId="165" fontId="4" fillId="0" borderId="8" xfId="0" applyNumberFormat="1" applyFont="1" applyBorder="1" applyAlignment="1">
      <alignment wrapText="1"/>
    </xf>
    <xf numFmtId="0" fontId="11" fillId="0" borderId="8" xfId="0" applyFont="1" applyBorder="1" applyAlignment="1">
      <alignment wrapText="1"/>
    </xf>
    <xf numFmtId="0" fontId="10" fillId="0" borderId="8" xfId="0" applyFont="1" applyBorder="1" applyAlignment="1">
      <alignment wrapText="1"/>
    </xf>
    <xf numFmtId="165" fontId="10" fillId="0" borderId="8" xfId="0" applyNumberFormat="1" applyFont="1" applyBorder="1" applyAlignment="1">
      <alignment wrapText="1"/>
    </xf>
    <xf numFmtId="165" fontId="10" fillId="0" borderId="8" xfId="0" applyNumberFormat="1" applyFont="1" applyBorder="1" applyAlignment="1">
      <alignment wrapText="1"/>
    </xf>
    <xf numFmtId="10" fontId="4" fillId="0" borderId="8" xfId="0" applyNumberFormat="1" applyFont="1" applyBorder="1" applyAlignment="1">
      <alignment wrapText="1"/>
    </xf>
    <xf numFmtId="10" fontId="4" fillId="0" borderId="8" xfId="0" applyNumberFormat="1" applyFont="1" applyBorder="1" applyAlignment="1">
      <alignment wrapText="1"/>
    </xf>
    <xf numFmtId="0" fontId="10" fillId="0" borderId="0" xfId="0" applyFont="1" applyAlignment="1">
      <alignment wrapText="1"/>
    </xf>
    <xf numFmtId="165" fontId="4" fillId="0" borderId="0" xfId="0" applyNumberFormat="1" applyFont="1" applyAlignment="1">
      <alignment wrapText="1"/>
    </xf>
    <xf numFmtId="0" fontId="4" fillId="7" borderId="0" xfId="0" applyFont="1" applyFill="1" applyAlignment="1">
      <alignment wrapText="1"/>
    </xf>
    <xf numFmtId="0" fontId="12" fillId="2" borderId="19" xfId="0" applyFont="1" applyFill="1" applyBorder="1" applyAlignment="1">
      <alignment horizontal="center" wrapText="1"/>
    </xf>
    <xf numFmtId="0" fontId="12" fillId="2" borderId="19" xfId="0" applyFont="1" applyFill="1" applyBorder="1" applyAlignment="1">
      <alignment wrapText="1"/>
    </xf>
    <xf numFmtId="0" fontId="14" fillId="0" borderId="21" xfId="0" applyFont="1" applyBorder="1" applyAlignment="1">
      <alignment wrapText="1"/>
    </xf>
    <xf numFmtId="0" fontId="2" fillId="0" borderId="21" xfId="0" applyFont="1" applyBorder="1" applyAlignment="1">
      <alignment wrapText="1"/>
    </xf>
    <xf numFmtId="0" fontId="2" fillId="0" borderId="10" xfId="0" applyFont="1" applyBorder="1" applyAlignment="1">
      <alignment wrapText="1"/>
    </xf>
    <xf numFmtId="0" fontId="7" fillId="0" borderId="10" xfId="0" applyFont="1" applyBorder="1" applyAlignment="1">
      <alignment wrapText="1"/>
    </xf>
    <xf numFmtId="0" fontId="2" fillId="0" borderId="8" xfId="0" applyFont="1" applyBorder="1" applyAlignment="1">
      <alignment wrapText="1"/>
    </xf>
    <xf numFmtId="0" fontId="15" fillId="0" borderId="0" xfId="0" applyFont="1" applyAlignment="1">
      <alignment horizontal="center" wrapText="1"/>
    </xf>
    <xf numFmtId="0" fontId="10" fillId="10" borderId="8" xfId="0" applyFont="1" applyFill="1" applyBorder="1" applyAlignment="1">
      <alignment wrapText="1"/>
    </xf>
    <xf numFmtId="0" fontId="19" fillId="0" borderId="0" xfId="0" applyFont="1" applyAlignment="1">
      <alignment wrapText="1"/>
    </xf>
    <xf numFmtId="0" fontId="19" fillId="10" borderId="8" xfId="0" applyFont="1" applyFill="1" applyBorder="1" applyAlignment="1">
      <alignment wrapText="1"/>
    </xf>
    <xf numFmtId="0" fontId="12" fillId="0" borderId="0" xfId="0" applyFont="1" applyAlignment="1">
      <alignment horizontal="center" wrapText="1"/>
    </xf>
    <xf numFmtId="0" fontId="20" fillId="0" borderId="0" xfId="0" applyFont="1" applyAlignment="1">
      <alignment wrapText="1"/>
    </xf>
    <xf numFmtId="0" fontId="20" fillId="5" borderId="3" xfId="0" applyFont="1" applyFill="1" applyBorder="1" applyAlignment="1">
      <alignment wrapText="1"/>
    </xf>
    <xf numFmtId="0" fontId="21" fillId="5" borderId="4" xfId="0" applyFont="1" applyFill="1" applyBorder="1" applyAlignment="1">
      <alignment horizontal="center" wrapText="1"/>
    </xf>
    <xf numFmtId="0" fontId="5" fillId="0" borderId="0" xfId="0" applyFont="1" applyAlignment="1">
      <alignment wrapText="1"/>
    </xf>
    <xf numFmtId="0" fontId="2" fillId="11" borderId="7" xfId="0" applyFont="1" applyFill="1" applyBorder="1" applyAlignment="1">
      <alignment wrapText="1"/>
    </xf>
    <xf numFmtId="0" fontId="6" fillId="0" borderId="0" xfId="0" applyFont="1" applyAlignment="1">
      <alignment wrapText="1"/>
    </xf>
    <xf numFmtId="0" fontId="7" fillId="0" borderId="0" xfId="0" applyFont="1" applyAlignment="1">
      <alignment wrapText="1"/>
    </xf>
    <xf numFmtId="0" fontId="7" fillId="0" borderId="3" xfId="0" applyFont="1" applyBorder="1" applyAlignment="1">
      <alignment wrapText="1"/>
    </xf>
    <xf numFmtId="0" fontId="22" fillId="0" borderId="4" xfId="0" applyFont="1" applyBorder="1" applyAlignment="1">
      <alignment horizontal="center" wrapText="1"/>
    </xf>
    <xf numFmtId="0" fontId="2" fillId="0" borderId="3" xfId="0" applyFont="1" applyBorder="1" applyAlignment="1">
      <alignment wrapText="1"/>
    </xf>
    <xf numFmtId="0" fontId="2" fillId="0" borderId="4" xfId="0" applyFont="1" applyBorder="1" applyAlignment="1">
      <alignment wrapText="1"/>
    </xf>
    <xf numFmtId="0" fontId="23" fillId="0" borderId="0" xfId="0" applyFont="1" applyAlignment="1">
      <alignment wrapText="1"/>
    </xf>
    <xf numFmtId="0" fontId="2" fillId="0" borderId="22" xfId="0" applyFont="1" applyBorder="1" applyAlignment="1">
      <alignment wrapText="1"/>
    </xf>
    <xf numFmtId="0" fontId="24" fillId="0" borderId="9" xfId="0" applyFont="1" applyBorder="1" applyAlignment="1">
      <alignment horizontal="center" wrapText="1"/>
    </xf>
    <xf numFmtId="0" fontId="27" fillId="3" borderId="0" xfId="0" applyFont="1" applyFill="1" applyAlignment="1">
      <alignment horizontal="center" vertical="center" wrapText="1"/>
    </xf>
    <xf numFmtId="166" fontId="27" fillId="3" borderId="0" xfId="0" applyNumberFormat="1" applyFont="1" applyFill="1" applyAlignment="1">
      <alignment horizontal="center" vertical="center" wrapText="1"/>
    </xf>
    <xf numFmtId="0" fontId="27" fillId="3" borderId="0" xfId="0" applyFont="1" applyFill="1" applyAlignment="1">
      <alignment horizontal="left" vertical="center" wrapText="1"/>
    </xf>
    <xf numFmtId="164" fontId="4" fillId="0" borderId="8" xfId="0" applyNumberFormat="1" applyFont="1" applyBorder="1" applyAlignment="1">
      <alignment horizontal="center" wrapText="1"/>
    </xf>
    <xf numFmtId="166" fontId="28" fillId="0" borderId="8" xfId="0" applyNumberFormat="1" applyFont="1" applyBorder="1" applyAlignment="1">
      <alignment horizontal="center" vertical="center" wrapText="1"/>
    </xf>
    <xf numFmtId="0" fontId="29" fillId="0" borderId="8" xfId="0" applyFont="1" applyBorder="1" applyAlignment="1">
      <alignment wrapText="1"/>
    </xf>
    <xf numFmtId="0" fontId="4" fillId="0" borderId="8" xfId="0" applyFont="1" applyBorder="1" applyAlignment="1">
      <alignment horizontal="center" wrapText="1"/>
    </xf>
    <xf numFmtId="14" fontId="4" fillId="0" borderId="8" xfId="0" applyNumberFormat="1" applyFont="1" applyBorder="1" applyAlignment="1">
      <alignment horizontal="center" wrapText="1"/>
    </xf>
    <xf numFmtId="0" fontId="29" fillId="0" borderId="0" xfId="0" applyFont="1" applyAlignment="1">
      <alignment wrapText="1"/>
    </xf>
    <xf numFmtId="0" fontId="4" fillId="0" borderId="8" xfId="0" applyFont="1" applyBorder="1" applyAlignment="1">
      <alignment horizontal="center" wrapText="1"/>
    </xf>
    <xf numFmtId="0" fontId="30" fillId="5" borderId="8" xfId="0" applyFont="1" applyFill="1" applyBorder="1" applyAlignment="1">
      <alignment horizontal="center" wrapText="1"/>
    </xf>
    <xf numFmtId="0" fontId="30" fillId="5" borderId="8" xfId="0" applyFont="1" applyFill="1" applyBorder="1" applyAlignment="1">
      <alignment wrapText="1"/>
    </xf>
    <xf numFmtId="0" fontId="30" fillId="3" borderId="8" xfId="0" applyFont="1" applyFill="1" applyBorder="1" applyAlignment="1">
      <alignment horizontal="left" wrapText="1"/>
    </xf>
    <xf numFmtId="0" fontId="30" fillId="3" borderId="8" xfId="0" applyFont="1" applyFill="1" applyBorder="1" applyAlignment="1">
      <alignment wrapText="1"/>
    </xf>
    <xf numFmtId="0" fontId="30" fillId="3" borderId="8" xfId="0" applyFont="1" applyFill="1" applyBorder="1" applyAlignment="1">
      <alignment wrapText="1"/>
    </xf>
    <xf numFmtId="0" fontId="30" fillId="3" borderId="8" xfId="0" applyFont="1" applyFill="1" applyBorder="1" applyAlignment="1">
      <alignment horizontal="center" wrapText="1"/>
    </xf>
    <xf numFmtId="0" fontId="30" fillId="4" borderId="8" xfId="0" applyFont="1" applyFill="1" applyBorder="1" applyAlignment="1">
      <alignment horizontal="center" wrapText="1"/>
    </xf>
    <xf numFmtId="0" fontId="4" fillId="11" borderId="8" xfId="0" applyFont="1" applyFill="1" applyBorder="1" applyAlignment="1">
      <alignment wrapText="1"/>
    </xf>
    <xf numFmtId="0" fontId="7" fillId="11" borderId="8" xfId="0" applyFont="1" applyFill="1" applyBorder="1" applyAlignment="1">
      <alignment wrapText="1"/>
    </xf>
    <xf numFmtId="0" fontId="4" fillId="11" borderId="8" xfId="0" applyFont="1" applyFill="1" applyBorder="1" applyAlignment="1">
      <alignment wrapText="1"/>
    </xf>
    <xf numFmtId="14" fontId="4" fillId="0" borderId="8" xfId="0" applyNumberFormat="1" applyFont="1" applyBorder="1" applyAlignment="1">
      <alignment horizontal="center" wrapText="1"/>
    </xf>
    <xf numFmtId="0" fontId="4" fillId="11" borderId="8" xfId="0" applyFont="1" applyFill="1" applyBorder="1" applyAlignment="1">
      <alignment horizontal="center" wrapText="1"/>
    </xf>
    <xf numFmtId="0" fontId="4" fillId="11" borderId="8" xfId="0" applyFont="1" applyFill="1" applyBorder="1" applyAlignment="1">
      <alignment horizontal="center" wrapText="1"/>
    </xf>
    <xf numFmtId="0" fontId="7" fillId="11" borderId="8" xfId="0" applyFont="1" applyFill="1" applyBorder="1" applyAlignment="1">
      <alignment wrapText="1"/>
    </xf>
    <xf numFmtId="14" fontId="4" fillId="11" borderId="8" xfId="0" applyNumberFormat="1" applyFont="1" applyFill="1" applyBorder="1" applyAlignment="1">
      <alignment horizontal="center" wrapText="1"/>
    </xf>
    <xf numFmtId="0" fontId="29" fillId="11" borderId="8" xfId="0" applyFont="1" applyFill="1" applyBorder="1" applyAlignment="1"/>
    <xf numFmtId="0" fontId="29" fillId="11" borderId="8" xfId="0" applyFont="1" applyFill="1" applyBorder="1" applyAlignment="1"/>
    <xf numFmtId="14" fontId="4" fillId="12" borderId="8" xfId="0" applyNumberFormat="1" applyFont="1" applyFill="1" applyBorder="1" applyAlignment="1">
      <alignment horizontal="center" wrapText="1"/>
    </xf>
    <xf numFmtId="0" fontId="4" fillId="12" borderId="8" xfId="0" applyFont="1" applyFill="1" applyBorder="1" applyAlignment="1">
      <alignment horizontal="center" wrapText="1"/>
    </xf>
    <xf numFmtId="0" fontId="4" fillId="12" borderId="8" xfId="0" applyFont="1" applyFill="1" applyBorder="1" applyAlignment="1">
      <alignment horizontal="center" wrapText="1"/>
    </xf>
    <xf numFmtId="167" fontId="4" fillId="0" borderId="8" xfId="0" applyNumberFormat="1" applyFont="1" applyBorder="1" applyAlignment="1">
      <alignment horizontal="center" wrapText="1"/>
    </xf>
    <xf numFmtId="0" fontId="4" fillId="11" borderId="8" xfId="0" applyFont="1" applyFill="1" applyBorder="1" applyAlignment="1">
      <alignment wrapText="1"/>
    </xf>
    <xf numFmtId="168" fontId="7" fillId="11" borderId="8" xfId="0" applyNumberFormat="1" applyFont="1" applyFill="1" applyBorder="1" applyAlignment="1">
      <alignment wrapText="1"/>
    </xf>
    <xf numFmtId="168" fontId="4" fillId="11" borderId="8" xfId="0" applyNumberFormat="1" applyFont="1" applyFill="1" applyBorder="1" applyAlignment="1">
      <alignment wrapText="1"/>
    </xf>
    <xf numFmtId="168" fontId="29" fillId="11" borderId="8" xfId="0" applyNumberFormat="1" applyFont="1" applyFill="1" applyBorder="1" applyAlignment="1"/>
    <xf numFmtId="168" fontId="29" fillId="11" borderId="8" xfId="0" applyNumberFormat="1" applyFont="1" applyFill="1" applyBorder="1" applyAlignment="1"/>
    <xf numFmtId="168" fontId="4" fillId="11" borderId="8" xfId="0" applyNumberFormat="1" applyFont="1" applyFill="1" applyBorder="1" applyAlignment="1">
      <alignment wrapText="1"/>
    </xf>
    <xf numFmtId="0" fontId="31" fillId="0" borderId="8" xfId="0" applyFont="1" applyBorder="1" applyAlignment="1"/>
    <xf numFmtId="0" fontId="31" fillId="0" borderId="8" xfId="0" applyFont="1" applyBorder="1" applyAlignment="1">
      <alignment horizontal="left"/>
    </xf>
    <xf numFmtId="0" fontId="4" fillId="11" borderId="8" xfId="0" applyFont="1" applyFill="1" applyBorder="1" applyAlignment="1">
      <alignment horizontal="left" wrapText="1"/>
    </xf>
    <xf numFmtId="0" fontId="16" fillId="2" borderId="15" xfId="0" applyFont="1" applyFill="1" applyBorder="1" applyAlignment="1">
      <alignment horizontal="center" wrapText="1"/>
    </xf>
    <xf numFmtId="0" fontId="30" fillId="5" borderId="8" xfId="0" applyFont="1" applyFill="1" applyBorder="1" applyAlignment="1">
      <alignment horizontal="center" wrapText="1"/>
    </xf>
    <xf numFmtId="0" fontId="10" fillId="4" borderId="0" xfId="0" applyFont="1" applyFill="1" applyAlignment="1">
      <alignment wrapText="1"/>
    </xf>
    <xf numFmtId="0" fontId="29" fillId="11" borderId="8" xfId="0" applyFont="1" applyFill="1" applyBorder="1" applyAlignment="1">
      <alignment wrapText="1"/>
    </xf>
    <xf numFmtId="0" fontId="29" fillId="0" borderId="8" xfId="0" applyFont="1" applyBorder="1" applyAlignment="1">
      <alignment wrapText="1"/>
    </xf>
    <xf numFmtId="14" fontId="29" fillId="0" borderId="8" xfId="0" applyNumberFormat="1" applyFont="1" applyBorder="1" applyAlignment="1">
      <alignment wrapText="1"/>
    </xf>
    <xf numFmtId="0" fontId="29" fillId="11" borderId="8" xfId="0" applyFont="1" applyFill="1" applyBorder="1" applyAlignment="1">
      <alignment wrapText="1"/>
    </xf>
    <xf numFmtId="14" fontId="4" fillId="0" borderId="8" xfId="0" applyNumberFormat="1" applyFont="1" applyBorder="1" applyAlignment="1">
      <alignment wrapText="1"/>
    </xf>
    <xf numFmtId="0" fontId="29" fillId="0" borderId="8" xfId="0" applyFont="1" applyBorder="1" applyAlignment="1"/>
    <xf numFmtId="14" fontId="4" fillId="0" borderId="8" xfId="0" applyNumberFormat="1" applyFont="1" applyBorder="1" applyAlignment="1">
      <alignment wrapText="1"/>
    </xf>
    <xf numFmtId="14" fontId="4" fillId="0" borderId="8" xfId="0" applyNumberFormat="1" applyFont="1" applyBorder="1" applyAlignment="1">
      <alignment wrapText="1"/>
    </xf>
    <xf numFmtId="0" fontId="12" fillId="0" borderId="0" xfId="0" applyFont="1" applyAlignment="1">
      <alignment horizontal="center" wrapText="1"/>
    </xf>
    <xf numFmtId="0" fontId="2" fillId="11" borderId="0" xfId="0" applyFont="1" applyFill="1" applyAlignment="1">
      <alignment wrapText="1"/>
    </xf>
    <xf numFmtId="0" fontId="32" fillId="0" borderId="0" xfId="0" applyFont="1" applyAlignment="1">
      <alignment wrapText="1"/>
    </xf>
    <xf numFmtId="0" fontId="2" fillId="0" borderId="33" xfId="0" applyFont="1" applyBorder="1" applyAlignment="1">
      <alignment wrapText="1"/>
    </xf>
    <xf numFmtId="14" fontId="10" fillId="0" borderId="8" xfId="0" applyNumberFormat="1" applyFont="1" applyBorder="1" applyAlignment="1">
      <alignment wrapText="1"/>
    </xf>
    <xf numFmtId="0" fontId="10" fillId="5" borderId="8" xfId="0" applyFont="1" applyFill="1" applyBorder="1" applyAlignment="1">
      <alignment wrapText="1"/>
    </xf>
    <xf numFmtId="0" fontId="2" fillId="0" borderId="31" xfId="0" applyFont="1" applyBorder="1" applyAlignment="1">
      <alignment wrapText="1"/>
    </xf>
    <xf numFmtId="14" fontId="23" fillId="0" borderId="15" xfId="0" applyNumberFormat="1" applyFont="1" applyBorder="1" applyAlignment="1">
      <alignment horizontal="right" wrapText="1"/>
    </xf>
    <xf numFmtId="0" fontId="2" fillId="0" borderId="15" xfId="0" applyFont="1" applyBorder="1" applyAlignment="1">
      <alignment wrapText="1"/>
    </xf>
    <xf numFmtId="14" fontId="23" fillId="0" borderId="10" xfId="0" applyNumberFormat="1" applyFont="1" applyBorder="1" applyAlignment="1">
      <alignment horizontal="right" wrapText="1"/>
    </xf>
    <xf numFmtId="0" fontId="23" fillId="5" borderId="10" xfId="0" applyFont="1" applyFill="1" applyBorder="1" applyAlignment="1">
      <alignment wrapText="1"/>
    </xf>
    <xf numFmtId="0" fontId="23" fillId="5" borderId="10" xfId="0" applyFont="1" applyFill="1" applyBorder="1" applyAlignment="1">
      <alignment horizontal="right" wrapText="1"/>
    </xf>
    <xf numFmtId="0" fontId="4" fillId="0" borderId="0" xfId="0" applyFont="1" applyAlignment="1">
      <alignment wrapText="1"/>
    </xf>
    <xf numFmtId="165" fontId="4" fillId="0" borderId="0" xfId="0" applyNumberFormat="1" applyFont="1" applyAlignment="1">
      <alignment wrapText="1"/>
    </xf>
    <xf numFmtId="0" fontId="4" fillId="0" borderId="0" xfId="0" applyFont="1" applyAlignment="1">
      <alignment horizontal="center" wrapText="1"/>
    </xf>
    <xf numFmtId="0" fontId="4" fillId="0" borderId="0" xfId="0" applyFont="1" applyAlignment="1">
      <alignment horizontal="center" vertical="center" wrapText="1"/>
    </xf>
    <xf numFmtId="0" fontId="33" fillId="11" borderId="0" xfId="0" applyFont="1" applyFill="1" applyAlignment="1">
      <alignment horizontal="center" wrapText="1"/>
    </xf>
    <xf numFmtId="0" fontId="9" fillId="0" borderId="0" xfId="0" applyFont="1" applyAlignment="1">
      <alignment horizontal="center" wrapText="1"/>
    </xf>
    <xf numFmtId="165" fontId="11" fillId="0" borderId="8" xfId="0" applyNumberFormat="1" applyFont="1" applyBorder="1" applyAlignment="1">
      <alignment wrapText="1"/>
    </xf>
    <xf numFmtId="165" fontId="4" fillId="0" borderId="8" xfId="0" applyNumberFormat="1" applyFont="1" applyBorder="1" applyAlignment="1">
      <alignment horizontal="center" wrapText="1"/>
    </xf>
    <xf numFmtId="0" fontId="34" fillId="11" borderId="0" xfId="0" applyFont="1" applyFill="1" applyAlignment="1">
      <alignment horizontal="center" wrapText="1"/>
    </xf>
    <xf numFmtId="0" fontId="35" fillId="0" borderId="0" xfId="0" applyFont="1" applyAlignment="1">
      <alignment wrapText="1"/>
    </xf>
    <xf numFmtId="0" fontId="36" fillId="0" borderId="0" xfId="0" applyFont="1" applyAlignment="1">
      <alignment wrapText="1"/>
    </xf>
    <xf numFmtId="165" fontId="11" fillId="0" borderId="31" xfId="0" applyNumberFormat="1" applyFont="1" applyBorder="1" applyAlignment="1">
      <alignment wrapText="1"/>
    </xf>
    <xf numFmtId="165" fontId="4" fillId="0" borderId="31" xfId="0" applyNumberFormat="1" applyFont="1" applyBorder="1" applyAlignment="1">
      <alignment wrapText="1"/>
    </xf>
    <xf numFmtId="0" fontId="10" fillId="0" borderId="8" xfId="0" applyFont="1" applyBorder="1" applyAlignment="1">
      <alignment horizontal="center" wrapText="1"/>
    </xf>
    <xf numFmtId="165" fontId="2" fillId="0" borderId="0" xfId="0" applyNumberFormat="1" applyFont="1" applyAlignment="1">
      <alignment wrapText="1"/>
    </xf>
    <xf numFmtId="165" fontId="4" fillId="4" borderId="8" xfId="0" applyNumberFormat="1" applyFont="1" applyFill="1" applyBorder="1" applyAlignment="1">
      <alignment wrapText="1"/>
    </xf>
    <xf numFmtId="0" fontId="37" fillId="0" borderId="8" xfId="0" applyFont="1" applyBorder="1" applyAlignment="1">
      <alignment wrapText="1"/>
    </xf>
    <xf numFmtId="165" fontId="4" fillId="4" borderId="0" xfId="0" applyNumberFormat="1" applyFont="1" applyFill="1" applyAlignment="1">
      <alignment wrapText="1"/>
    </xf>
    <xf numFmtId="0" fontId="8" fillId="0" borderId="8" xfId="0" applyFont="1" applyBorder="1" applyAlignment="1">
      <alignment wrapText="1"/>
    </xf>
    <xf numFmtId="0" fontId="37" fillId="0" borderId="0" xfId="0" applyFont="1" applyAlignment="1">
      <alignment wrapText="1"/>
    </xf>
    <xf numFmtId="165" fontId="4" fillId="0" borderId="11" xfId="0" applyNumberFormat="1" applyFont="1" applyBorder="1" applyAlignment="1">
      <alignment wrapText="1"/>
    </xf>
    <xf numFmtId="0" fontId="10" fillId="0" borderId="11" xfId="0" applyFont="1" applyBorder="1" applyAlignment="1">
      <alignment wrapText="1"/>
    </xf>
    <xf numFmtId="165" fontId="4" fillId="0" borderId="11" xfId="0" applyNumberFormat="1" applyFont="1" applyBorder="1" applyAlignment="1">
      <alignment wrapText="1"/>
    </xf>
    <xf numFmtId="0" fontId="4" fillId="0" borderId="11" xfId="0" applyFont="1" applyBorder="1" applyAlignment="1">
      <alignment wrapText="1"/>
    </xf>
    <xf numFmtId="0" fontId="10" fillId="0" borderId="20" xfId="0" applyFont="1" applyBorder="1" applyAlignment="1">
      <alignment horizontal="center" wrapText="1"/>
    </xf>
    <xf numFmtId="0" fontId="10" fillId="0" borderId="6" xfId="0" applyFont="1" applyBorder="1" applyAlignment="1">
      <alignment horizontal="center" wrapText="1"/>
    </xf>
    <xf numFmtId="0" fontId="4" fillId="0" borderId="6" xfId="0" applyFont="1" applyBorder="1" applyAlignment="1">
      <alignment wrapText="1"/>
    </xf>
    <xf numFmtId="169" fontId="4" fillId="0" borderId="8" xfId="0" applyNumberFormat="1" applyFont="1" applyBorder="1" applyAlignment="1">
      <alignment wrapText="1"/>
    </xf>
    <xf numFmtId="169" fontId="7" fillId="11" borderId="8" xfId="0" applyNumberFormat="1" applyFont="1" applyFill="1" applyBorder="1" applyAlignment="1">
      <alignment horizontal="right" wrapText="1"/>
    </xf>
    <xf numFmtId="165" fontId="0" fillId="13" borderId="8" xfId="0" applyNumberFormat="1" applyFont="1" applyFill="1" applyBorder="1" applyAlignment="1">
      <alignment horizontal="right" wrapText="1"/>
    </xf>
    <xf numFmtId="0" fontId="2" fillId="7" borderId="0" xfId="0" applyFont="1" applyFill="1" applyAlignment="1">
      <alignment wrapText="1"/>
    </xf>
    <xf numFmtId="0" fontId="2" fillId="7" borderId="8" xfId="0" applyFont="1" applyFill="1" applyBorder="1" applyAlignment="1">
      <alignment wrapText="1"/>
    </xf>
    <xf numFmtId="165" fontId="2" fillId="0" borderId="15" xfId="0" applyNumberFormat="1" applyFont="1" applyBorder="1" applyAlignment="1">
      <alignment horizontal="right" wrapText="1"/>
    </xf>
    <xf numFmtId="0" fontId="4" fillId="14" borderId="0" xfId="0" applyFont="1" applyFill="1" applyAlignment="1">
      <alignment wrapText="1"/>
    </xf>
    <xf numFmtId="0" fontId="38" fillId="14" borderId="0" xfId="0" applyFont="1" applyFill="1" applyAlignment="1">
      <alignment wrapText="1"/>
    </xf>
    <xf numFmtId="165" fontId="38" fillId="14" borderId="0" xfId="0" applyNumberFormat="1" applyFont="1" applyFill="1" applyAlignment="1">
      <alignment wrapText="1"/>
    </xf>
    <xf numFmtId="165" fontId="4" fillId="14" borderId="0" xfId="0" applyNumberFormat="1" applyFont="1" applyFill="1" applyAlignment="1">
      <alignment wrapText="1"/>
    </xf>
    <xf numFmtId="0" fontId="4" fillId="14" borderId="8" xfId="0" applyFont="1" applyFill="1" applyBorder="1" applyAlignment="1">
      <alignment wrapText="1"/>
    </xf>
    <xf numFmtId="165" fontId="4" fillId="0" borderId="13" xfId="0" applyNumberFormat="1" applyFont="1" applyBorder="1" applyAlignment="1">
      <alignment wrapText="1"/>
    </xf>
    <xf numFmtId="165" fontId="4" fillId="0" borderId="35" xfId="0" applyNumberFormat="1" applyFont="1" applyBorder="1" applyAlignment="1">
      <alignment wrapText="1"/>
    </xf>
    <xf numFmtId="165" fontId="4" fillId="0" borderId="20" xfId="0" applyNumberFormat="1" applyFont="1" applyBorder="1" applyAlignment="1">
      <alignment wrapText="1"/>
    </xf>
    <xf numFmtId="165" fontId="8" fillId="0" borderId="0" xfId="0" applyNumberFormat="1" applyFont="1" applyAlignment="1">
      <alignment wrapText="1"/>
    </xf>
    <xf numFmtId="165" fontId="39" fillId="0" borderId="0" xfId="0" applyNumberFormat="1" applyFont="1" applyAlignment="1">
      <alignment wrapText="1"/>
    </xf>
    <xf numFmtId="165" fontId="39" fillId="0" borderId="0" xfId="0" applyNumberFormat="1" applyFont="1" applyAlignment="1">
      <alignment wrapText="1"/>
    </xf>
    <xf numFmtId="169" fontId="4" fillId="0" borderId="0" xfId="0" applyNumberFormat="1" applyFont="1" applyAlignment="1">
      <alignment wrapText="1"/>
    </xf>
    <xf numFmtId="165" fontId="37" fillId="0" borderId="8" xfId="0" applyNumberFormat="1" applyFont="1" applyBorder="1" applyAlignment="1">
      <alignment wrapText="1"/>
    </xf>
    <xf numFmtId="165" fontId="4" fillId="4" borderId="8" xfId="0" applyNumberFormat="1" applyFont="1" applyFill="1" applyBorder="1" applyAlignment="1">
      <alignment wrapText="1"/>
    </xf>
    <xf numFmtId="0" fontId="10" fillId="14" borderId="8" xfId="0" applyFont="1" applyFill="1" applyBorder="1" applyAlignment="1">
      <alignment wrapText="1"/>
    </xf>
    <xf numFmtId="0" fontId="4" fillId="0" borderId="0" xfId="0" applyFont="1" applyAlignment="1">
      <alignment wrapText="1"/>
    </xf>
    <xf numFmtId="0" fontId="41" fillId="15" borderId="0" xfId="0" applyFont="1" applyFill="1" applyAlignment="1">
      <alignment wrapText="1"/>
    </xf>
    <xf numFmtId="0" fontId="42" fillId="0" borderId="0" xfId="0" applyFont="1" applyAlignment="1">
      <alignment wrapText="1"/>
    </xf>
    <xf numFmtId="0" fontId="27" fillId="11" borderId="0" xfId="0" applyFont="1" applyFill="1" applyAlignment="1">
      <alignment wrapText="1"/>
    </xf>
    <xf numFmtId="0" fontId="8" fillId="16" borderId="0" xfId="0" applyFont="1" applyFill="1" applyAlignment="1">
      <alignment wrapText="1"/>
    </xf>
    <xf numFmtId="0" fontId="8" fillId="0" borderId="0" xfId="0" applyFont="1" applyAlignment="1">
      <alignment wrapText="1"/>
    </xf>
    <xf numFmtId="0" fontId="43" fillId="11" borderId="0" xfId="0" applyFont="1" applyFill="1" applyAlignment="1">
      <alignment wrapText="1"/>
    </xf>
    <xf numFmtId="0" fontId="43" fillId="11" borderId="0" xfId="0" applyFont="1" applyFill="1" applyAlignment="1">
      <alignment wrapText="1"/>
    </xf>
    <xf numFmtId="0" fontId="43" fillId="11" borderId="0" xfId="0" applyFont="1" applyFill="1" applyAlignment="1">
      <alignment wrapText="1"/>
    </xf>
    <xf numFmtId="0" fontId="4" fillId="0" borderId="0" xfId="0" applyFont="1" applyAlignment="1">
      <alignment wrapText="1"/>
    </xf>
    <xf numFmtId="170" fontId="4" fillId="0" borderId="0" xfId="0" applyNumberFormat="1" applyFont="1" applyAlignment="1">
      <alignment wrapText="1"/>
    </xf>
    <xf numFmtId="0" fontId="45" fillId="0" borderId="0" xfId="0" applyFont="1" applyAlignment="1">
      <alignment wrapText="1"/>
    </xf>
    <xf numFmtId="0" fontId="4" fillId="0" borderId="0" xfId="0" applyFont="1" applyAlignment="1">
      <alignment wrapText="1"/>
    </xf>
    <xf numFmtId="0" fontId="4" fillId="0" borderId="0" xfId="0" applyFont="1" applyAlignment="1">
      <alignment wrapText="1"/>
    </xf>
    <xf numFmtId="0" fontId="46" fillId="0" borderId="0" xfId="0" applyFont="1" applyAlignment="1">
      <alignment wrapText="1"/>
    </xf>
    <xf numFmtId="0" fontId="27" fillId="11" borderId="0" xfId="0" applyFont="1" applyFill="1" applyAlignment="1">
      <alignment wrapText="1"/>
    </xf>
    <xf numFmtId="0" fontId="4" fillId="18" borderId="0" xfId="0" applyFont="1" applyFill="1" applyAlignment="1">
      <alignment wrapText="1"/>
    </xf>
    <xf numFmtId="0" fontId="45" fillId="0" borderId="0" xfId="0" applyFont="1" applyAlignment="1">
      <alignment horizontal="right" wrapText="1"/>
    </xf>
    <xf numFmtId="0" fontId="47" fillId="19" borderId="0" xfId="0" applyFont="1" applyFill="1" applyAlignment="1">
      <alignment wrapText="1"/>
    </xf>
    <xf numFmtId="14" fontId="40" fillId="0" borderId="0" xfId="0" applyNumberFormat="1" applyFont="1" applyAlignment="1">
      <alignment wrapText="1"/>
    </xf>
    <xf numFmtId="0" fontId="40" fillId="0" borderId="0" xfId="0" applyFont="1" applyAlignment="1">
      <alignment wrapText="1"/>
    </xf>
    <xf numFmtId="0" fontId="39" fillId="0" borderId="0" xfId="0" applyFont="1" applyAlignment="1">
      <alignment wrapText="1"/>
    </xf>
    <xf numFmtId="0" fontId="45" fillId="19" borderId="0" xfId="0" applyFont="1" applyFill="1" applyAlignment="1">
      <alignment horizontal="center" wrapText="1"/>
    </xf>
    <xf numFmtId="0" fontId="47" fillId="20" borderId="0" xfId="0" applyFont="1" applyFill="1" applyAlignment="1">
      <alignment wrapText="1"/>
    </xf>
    <xf numFmtId="14" fontId="40" fillId="0" borderId="0" xfId="0" applyNumberFormat="1" applyFont="1" applyAlignment="1">
      <alignment wrapText="1"/>
    </xf>
    <xf numFmtId="14" fontId="4" fillId="0" borderId="0" xfId="0" applyNumberFormat="1" applyFont="1" applyAlignment="1">
      <alignment wrapText="1"/>
    </xf>
    <xf numFmtId="0" fontId="47" fillId="20" borderId="0" xfId="0" applyFont="1" applyFill="1" applyAlignment="1">
      <alignment wrapText="1"/>
    </xf>
    <xf numFmtId="0" fontId="47" fillId="19" borderId="0" xfId="0" applyFont="1" applyFill="1" applyAlignment="1">
      <alignment wrapText="1"/>
    </xf>
    <xf numFmtId="0" fontId="4" fillId="0" borderId="0" xfId="0" applyFont="1" applyAlignment="1">
      <alignment wrapText="1"/>
    </xf>
    <xf numFmtId="171" fontId="4" fillId="0" borderId="0" xfId="0" applyNumberFormat="1" applyFont="1" applyAlignment="1">
      <alignment wrapText="1"/>
    </xf>
    <xf numFmtId="14" fontId="4" fillId="0" borderId="0" xfId="0" applyNumberFormat="1" applyFont="1" applyAlignment="1">
      <alignment wrapText="1"/>
    </xf>
    <xf numFmtId="164" fontId="4" fillId="0" borderId="0" xfId="0" applyNumberFormat="1" applyFont="1" applyAlignment="1">
      <alignment wrapText="1"/>
    </xf>
    <xf numFmtId="0" fontId="47" fillId="20" borderId="0" xfId="0" applyFont="1" applyFill="1" applyAlignment="1">
      <alignment wrapText="1"/>
    </xf>
    <xf numFmtId="164" fontId="4" fillId="0" borderId="0" xfId="0" applyNumberFormat="1" applyFont="1" applyAlignment="1">
      <alignment wrapText="1"/>
    </xf>
    <xf numFmtId="0" fontId="47" fillId="19" borderId="0" xfId="0" applyFont="1" applyFill="1" applyAlignment="1">
      <alignment wrapText="1"/>
    </xf>
    <xf numFmtId="0" fontId="47" fillId="20" borderId="36" xfId="0" applyFont="1" applyFill="1" applyBorder="1" applyAlignment="1"/>
    <xf numFmtId="14" fontId="4" fillId="0" borderId="0" xfId="0" applyNumberFormat="1" applyFont="1" applyAlignment="1">
      <alignment wrapText="1"/>
    </xf>
    <xf numFmtId="0" fontId="47" fillId="19" borderId="36" xfId="0" applyFont="1" applyFill="1" applyBorder="1" applyAlignment="1"/>
    <xf numFmtId="0" fontId="40" fillId="0" borderId="0" xfId="0" applyFont="1" applyAlignment="1"/>
    <xf numFmtId="171" fontId="4" fillId="0" borderId="0" xfId="0" applyNumberFormat="1" applyFont="1" applyAlignment="1">
      <alignment wrapText="1"/>
    </xf>
    <xf numFmtId="11" fontId="40" fillId="0" borderId="0" xfId="0" applyNumberFormat="1" applyFont="1" applyAlignment="1">
      <alignment horizontal="right"/>
    </xf>
    <xf numFmtId="0" fontId="40" fillId="0" borderId="0" xfId="0" applyFont="1" applyAlignment="1"/>
    <xf numFmtId="0" fontId="40" fillId="0" borderId="0" xfId="0" quotePrefix="1" applyFont="1" applyAlignment="1"/>
    <xf numFmtId="0" fontId="4" fillId="0" borderId="2" xfId="0" applyFont="1" applyBorder="1" applyAlignment="1">
      <alignment wrapText="1"/>
    </xf>
    <xf numFmtId="0" fontId="0" fillId="0" borderId="0" xfId="0" applyFont="1" applyAlignment="1">
      <alignment wrapText="1"/>
    </xf>
    <xf numFmtId="0" fontId="4" fillId="0" borderId="4" xfId="0" applyFont="1" applyBorder="1" applyAlignment="1">
      <alignment wrapText="1"/>
    </xf>
    <xf numFmtId="0" fontId="5" fillId="0" borderId="5" xfId="0" applyFont="1" applyBorder="1" applyAlignment="1">
      <alignment wrapText="1"/>
    </xf>
    <xf numFmtId="0" fontId="4" fillId="0" borderId="6" xfId="0" applyFont="1" applyBorder="1" applyAlignment="1">
      <alignment wrapText="1"/>
    </xf>
    <xf numFmtId="0" fontId="4" fillId="0" borderId="7" xfId="0" applyFont="1" applyBorder="1" applyAlignment="1">
      <alignment wrapText="1"/>
    </xf>
    <xf numFmtId="0" fontId="10" fillId="0" borderId="13" xfId="0" applyFont="1" applyBorder="1" applyAlignment="1">
      <alignment horizontal="center" wrapText="1"/>
    </xf>
    <xf numFmtId="0" fontId="4" fillId="0" borderId="15" xfId="0" applyFont="1" applyBorder="1" applyAlignment="1">
      <alignment wrapText="1"/>
    </xf>
    <xf numFmtId="0" fontId="4" fillId="0" borderId="14" xfId="0" applyFont="1" applyBorder="1" applyAlignment="1">
      <alignment wrapText="1"/>
    </xf>
    <xf numFmtId="0" fontId="9" fillId="2" borderId="13" xfId="0" applyFont="1" applyFill="1" applyBorder="1" applyAlignment="1">
      <alignment horizontal="center" wrapText="1"/>
    </xf>
    <xf numFmtId="0" fontId="10" fillId="0" borderId="0" xfId="0" applyFont="1" applyAlignment="1">
      <alignment horizontal="center" wrapText="1"/>
    </xf>
    <xf numFmtId="0" fontId="10" fillId="0" borderId="16" xfId="0" applyFont="1" applyBorder="1" applyAlignment="1">
      <alignment horizontal="center" wrapText="1"/>
    </xf>
    <xf numFmtId="0" fontId="4" fillId="0" borderId="17" xfId="0" applyFont="1" applyBorder="1" applyAlignment="1">
      <alignment wrapText="1"/>
    </xf>
    <xf numFmtId="0" fontId="4" fillId="0" borderId="18" xfId="0" applyFont="1" applyBorder="1" applyAlignment="1">
      <alignment wrapText="1"/>
    </xf>
    <xf numFmtId="0" fontId="10" fillId="6" borderId="13" xfId="0" applyFont="1" applyFill="1" applyBorder="1" applyAlignment="1">
      <alignment horizontal="center" wrapText="1"/>
    </xf>
    <xf numFmtId="0" fontId="13" fillId="8" borderId="20" xfId="0" applyFont="1" applyFill="1" applyBorder="1" applyAlignment="1">
      <alignment horizontal="center" wrapText="1"/>
    </xf>
    <xf numFmtId="0" fontId="4" fillId="0" borderId="10" xfId="0" applyFont="1" applyBorder="1" applyAlignment="1">
      <alignment wrapText="1"/>
    </xf>
    <xf numFmtId="0" fontId="14" fillId="4" borderId="20" xfId="0" applyFont="1" applyFill="1" applyBorder="1" applyAlignment="1">
      <alignment horizontal="center" wrapText="1"/>
    </xf>
    <xf numFmtId="0" fontId="13" fillId="8" borderId="13" xfId="0" applyFont="1" applyFill="1" applyBorder="1" applyAlignment="1">
      <alignment horizontal="center" wrapText="1"/>
    </xf>
    <xf numFmtId="0" fontId="14" fillId="4" borderId="13" xfId="0" applyFont="1" applyFill="1" applyBorder="1" applyAlignment="1">
      <alignment horizontal="center" wrapText="1"/>
    </xf>
    <xf numFmtId="0" fontId="16" fillId="9" borderId="13" xfId="0" applyFont="1" applyFill="1" applyBorder="1" applyAlignment="1">
      <alignment horizontal="center" wrapText="1"/>
    </xf>
    <xf numFmtId="0" fontId="17" fillId="0" borderId="13" xfId="0" applyFont="1" applyBorder="1" applyAlignment="1">
      <alignment vertical="center" wrapText="1"/>
    </xf>
    <xf numFmtId="0" fontId="18" fillId="0" borderId="13" xfId="0" applyFont="1" applyBorder="1" applyAlignment="1">
      <alignment vertical="center" wrapText="1"/>
    </xf>
    <xf numFmtId="0" fontId="4" fillId="0" borderId="13" xfId="0" applyFont="1" applyBorder="1" applyAlignment="1">
      <alignment wrapText="1"/>
    </xf>
    <xf numFmtId="0" fontId="12" fillId="2" borderId="1" xfId="0" applyFont="1" applyFill="1" applyBorder="1" applyAlignment="1">
      <alignment horizontal="center" wrapText="1"/>
    </xf>
    <xf numFmtId="0" fontId="20" fillId="5" borderId="3" xfId="0" applyFont="1" applyFill="1" applyBorder="1" applyAlignment="1">
      <alignment wrapText="1"/>
    </xf>
    <xf numFmtId="0" fontId="5" fillId="0" borderId="3" xfId="0" applyFont="1" applyBorder="1" applyAlignment="1">
      <alignment wrapText="1"/>
    </xf>
    <xf numFmtId="0" fontId="6" fillId="3" borderId="3" xfId="0" applyFont="1" applyFill="1" applyBorder="1" applyAlignment="1">
      <alignment wrapText="1"/>
    </xf>
    <xf numFmtId="0" fontId="23" fillId="3" borderId="3" xfId="0" applyFont="1" applyFill="1" applyBorder="1" applyAlignment="1">
      <alignment wrapText="1"/>
    </xf>
    <xf numFmtId="0" fontId="3" fillId="2" borderId="0" xfId="0" applyFont="1" applyFill="1" applyAlignment="1">
      <alignment horizontal="center" wrapText="1"/>
    </xf>
    <xf numFmtId="0" fontId="25" fillId="4" borderId="0" xfId="0" applyFont="1" applyFill="1" applyAlignment="1">
      <alignment horizontal="right" wrapText="1"/>
    </xf>
    <xf numFmtId="0" fontId="26" fillId="5" borderId="0" xfId="0" applyFont="1" applyFill="1" applyAlignment="1">
      <alignment horizontal="center" wrapText="1"/>
    </xf>
    <xf numFmtId="0" fontId="16" fillId="2" borderId="0" xfId="0" applyFont="1" applyFill="1" applyAlignment="1">
      <alignment horizontal="center" wrapText="1"/>
    </xf>
    <xf numFmtId="0" fontId="16" fillId="2" borderId="13" xfId="0" applyFont="1" applyFill="1" applyBorder="1" applyAlignment="1">
      <alignment horizontal="center" wrapText="1"/>
    </xf>
    <xf numFmtId="0" fontId="2" fillId="0" borderId="32" xfId="0" applyFont="1" applyBorder="1" applyAlignment="1">
      <alignment wrapText="1"/>
    </xf>
    <xf numFmtId="0" fontId="4" fillId="0" borderId="32" xfId="0" applyFont="1" applyBorder="1" applyAlignment="1">
      <alignment wrapText="1"/>
    </xf>
    <xf numFmtId="0" fontId="12" fillId="2" borderId="23" xfId="0" applyFont="1" applyFill="1" applyBorder="1" applyAlignment="1">
      <alignment horizontal="center" wrapText="1"/>
    </xf>
    <xf numFmtId="0" fontId="4" fillId="0" borderId="24" xfId="0" applyFont="1" applyBorder="1" applyAlignment="1">
      <alignment wrapText="1"/>
    </xf>
    <xf numFmtId="0" fontId="4" fillId="0" borderId="25" xfId="0" applyFont="1" applyBorder="1" applyAlignment="1">
      <alignment wrapText="1"/>
    </xf>
    <xf numFmtId="0" fontId="4" fillId="0" borderId="3" xfId="0" applyFont="1" applyBorder="1" applyAlignment="1">
      <alignment wrapText="1"/>
    </xf>
    <xf numFmtId="0" fontId="4" fillId="0" borderId="0" xfId="0" applyFont="1" applyAlignment="1">
      <alignment wrapText="1"/>
    </xf>
    <xf numFmtId="0" fontId="32" fillId="5" borderId="26" xfId="0" applyFont="1" applyFill="1" applyBorder="1" applyAlignment="1">
      <alignment wrapText="1"/>
    </xf>
    <xf numFmtId="0" fontId="4" fillId="0" borderId="27" xfId="0" applyFont="1" applyBorder="1" applyAlignment="1">
      <alignment wrapText="1"/>
    </xf>
    <xf numFmtId="0" fontId="4" fillId="0" borderId="28" xfId="0" applyFont="1" applyBorder="1" applyAlignment="1">
      <alignment wrapText="1"/>
    </xf>
    <xf numFmtId="0" fontId="32" fillId="4" borderId="29" xfId="0" applyFont="1" applyFill="1" applyBorder="1" applyAlignment="1">
      <alignment wrapText="1"/>
    </xf>
    <xf numFmtId="0" fontId="4" fillId="0" borderId="30" xfId="0" applyFont="1" applyBorder="1" applyAlignment="1">
      <alignment wrapText="1"/>
    </xf>
    <xf numFmtId="0" fontId="2" fillId="0" borderId="3" xfId="0" applyFont="1" applyBorder="1" applyAlignment="1">
      <alignment wrapText="1"/>
    </xf>
    <xf numFmtId="0" fontId="4" fillId="0" borderId="31" xfId="0" applyFont="1" applyBorder="1" applyAlignment="1">
      <alignment wrapText="1"/>
    </xf>
    <xf numFmtId="0" fontId="2" fillId="0" borderId="22" xfId="0" applyFont="1" applyBorder="1" applyAlignment="1">
      <alignment wrapText="1"/>
    </xf>
    <xf numFmtId="0" fontId="4" fillId="0" borderId="33" xfId="0" applyFont="1" applyBorder="1" applyAlignment="1">
      <alignment wrapText="1"/>
    </xf>
    <xf numFmtId="0" fontId="4" fillId="0" borderId="12" xfId="0" applyFont="1" applyBorder="1" applyAlignment="1">
      <alignment wrapText="1"/>
    </xf>
    <xf numFmtId="0" fontId="2" fillId="0" borderId="34" xfId="0" applyFont="1" applyBorder="1" applyAlignment="1">
      <alignment wrapText="1"/>
    </xf>
    <xf numFmtId="0" fontId="4" fillId="0" borderId="9" xfId="0" applyFont="1" applyBorder="1" applyAlignment="1">
      <alignment wrapText="1"/>
    </xf>
    <xf numFmtId="0" fontId="2" fillId="11" borderId="0" xfId="0" applyFont="1" applyFill="1" applyAlignment="1">
      <alignment wrapText="1"/>
    </xf>
    <xf numFmtId="0" fontId="4" fillId="0" borderId="22" xfId="0" applyFont="1" applyBorder="1" applyAlignment="1">
      <alignment wrapText="1"/>
    </xf>
    <xf numFmtId="0" fontId="4" fillId="0" borderId="0" xfId="0" applyFont="1" applyAlignment="1">
      <alignment horizontal="center" vertical="center" wrapText="1"/>
    </xf>
    <xf numFmtId="0" fontId="9" fillId="0" borderId="13" xfId="0" applyFont="1" applyBorder="1" applyAlignment="1">
      <alignment horizontal="center" wrapText="1"/>
    </xf>
    <xf numFmtId="0" fontId="44" fillId="17" borderId="0" xfId="0" applyFont="1" applyFill="1" applyAlignment="1">
      <alignment horizontal="center" wrapText="1"/>
    </xf>
    <xf numFmtId="0" fontId="50" fillId="0" borderId="8" xfId="0" applyFont="1" applyBorder="1" applyAlignment="1">
      <alignment wrapText="1"/>
    </xf>
    <xf numFmtId="0" fontId="51" fillId="0" borderId="0" xfId="0" applyFont="1" applyAlignment="1">
      <alignment wrapText="1"/>
    </xf>
    <xf numFmtId="165" fontId="50" fillId="0" borderId="0" xfId="0" applyNumberFormat="1" applyFont="1" applyAlignment="1">
      <alignment wrapText="1"/>
    </xf>
    <xf numFmtId="0" fontId="50" fillId="0" borderId="0" xfId="0" applyFont="1" applyAlignment="1">
      <alignment wrapText="1"/>
    </xf>
    <xf numFmtId="10" fontId="50" fillId="0" borderId="0" xfId="0" applyNumberFormat="1" applyFont="1" applyAlignment="1">
      <alignment wrapText="1"/>
    </xf>
    <xf numFmtId="169" fontId="50" fillId="0" borderId="0" xfId="0" applyNumberFormat="1" applyFont="1" applyAlignment="1">
      <alignment wrapText="1"/>
    </xf>
    <xf numFmtId="0" fontId="14" fillId="0" borderId="0" xfId="0" applyFont="1" applyAlignment="1">
      <alignment wrapText="1"/>
    </xf>
    <xf numFmtId="0" fontId="14" fillId="0" borderId="37" xfId="0" applyFont="1" applyBorder="1" applyAlignment="1">
      <alignment horizontal="center" wrapText="1"/>
    </xf>
    <xf numFmtId="0" fontId="50" fillId="0" borderId="38" xfId="0" applyFont="1" applyBorder="1" applyAlignment="1">
      <alignment wrapText="1"/>
    </xf>
    <xf numFmtId="0" fontId="50" fillId="0" borderId="39" xfId="0" applyFont="1" applyBorder="1" applyAlignment="1">
      <alignment wrapText="1"/>
    </xf>
    <xf numFmtId="0" fontId="50" fillId="0" borderId="40" xfId="0" applyFont="1" applyBorder="1" applyAlignment="1">
      <alignment wrapText="1"/>
    </xf>
    <xf numFmtId="0" fontId="50" fillId="0" borderId="41" xfId="0" applyFont="1" applyBorder="1" applyAlignment="1">
      <alignment wrapText="1"/>
    </xf>
    <xf numFmtId="0" fontId="50" fillId="0" borderId="42" xfId="0" applyFont="1" applyBorder="1" applyAlignment="1">
      <alignment wrapText="1"/>
    </xf>
    <xf numFmtId="165" fontId="50" fillId="0" borderId="43" xfId="0" applyNumberFormat="1" applyFont="1" applyBorder="1" applyAlignment="1">
      <alignment wrapText="1"/>
    </xf>
    <xf numFmtId="165" fontId="50" fillId="0" borderId="44" xfId="0" applyNumberFormat="1" applyFont="1" applyBorder="1" applyAlignment="1">
      <alignment wrapText="1"/>
    </xf>
    <xf numFmtId="0" fontId="50" fillId="0" borderId="45" xfId="0" applyFont="1" applyBorder="1" applyAlignment="1">
      <alignment horizontal="center" wrapText="1"/>
    </xf>
    <xf numFmtId="0" fontId="50" fillId="0" borderId="46" xfId="0" applyFont="1" applyBorder="1" applyAlignment="1">
      <alignment horizontal="center" wrapText="1"/>
    </xf>
    <xf numFmtId="0" fontId="50" fillId="0" borderId="47" xfId="0" applyFont="1" applyBorder="1" applyAlignment="1">
      <alignment horizontal="center" wrapText="1"/>
    </xf>
    <xf numFmtId="165" fontId="50" fillId="0" borderId="36" xfId="0" applyNumberFormat="1" applyFont="1" applyBorder="1" applyAlignment="1">
      <alignment wrapText="1"/>
    </xf>
    <xf numFmtId="165" fontId="50" fillId="0" borderId="48" xfId="0" applyNumberFormat="1" applyFont="1" applyBorder="1" applyAlignment="1">
      <alignment wrapText="1"/>
    </xf>
    <xf numFmtId="0" fontId="50" fillId="0" borderId="49" xfId="0" applyFont="1" applyBorder="1" applyAlignment="1">
      <alignment wrapText="1"/>
    </xf>
    <xf numFmtId="165" fontId="50" fillId="0" borderId="50" xfId="0" applyNumberFormat="1" applyFont="1" applyBorder="1" applyAlignment="1">
      <alignment wrapText="1"/>
    </xf>
    <xf numFmtId="165" fontId="50" fillId="0" borderId="51" xfId="0" applyNumberFormat="1" applyFont="1" applyBorder="1" applyAlignment="1">
      <alignment wrapText="1"/>
    </xf>
    <xf numFmtId="0" fontId="1" fillId="0" borderId="36" xfId="2"/>
    <xf numFmtId="0" fontId="1" fillId="0" borderId="52" xfId="2" applyBorder="1"/>
    <xf numFmtId="14" fontId="1" fillId="0" borderId="53" xfId="2" applyNumberFormat="1" applyBorder="1"/>
    <xf numFmtId="0" fontId="49" fillId="21" borderId="52" xfId="2" applyFont="1" applyFill="1" applyBorder="1"/>
    <xf numFmtId="0" fontId="49" fillId="21" borderId="53" xfId="2" applyFont="1" applyFill="1" applyBorder="1"/>
    <xf numFmtId="0" fontId="51" fillId="0" borderId="0" xfId="0" quotePrefix="1" applyFont="1" applyAlignment="1">
      <alignment wrapText="1"/>
    </xf>
    <xf numFmtId="176" fontId="51" fillId="0" borderId="56" xfId="1" applyNumberFormat="1" applyFont="1" applyBorder="1" applyAlignment="1">
      <alignment wrapText="1"/>
    </xf>
    <xf numFmtId="9" fontId="51" fillId="0" borderId="57" xfId="0" applyNumberFormat="1" applyFont="1" applyBorder="1" applyAlignment="1">
      <alignment wrapText="1"/>
    </xf>
    <xf numFmtId="0" fontId="51" fillId="22" borderId="54" xfId="0" applyFont="1" applyFill="1" applyBorder="1" applyAlignment="1">
      <alignment wrapText="1"/>
    </xf>
    <xf numFmtId="0" fontId="51" fillId="22" borderId="55" xfId="0" applyFont="1" applyFill="1" applyBorder="1" applyAlignment="1">
      <alignment wrapText="1"/>
    </xf>
  </cellXfs>
  <cellStyles count="3">
    <cellStyle name="Currency" xfId="1" builtinId="4"/>
    <cellStyle name="Normal" xfId="0" builtinId="0"/>
    <cellStyle name="Normal 2" xfId="2" xr:uid="{468B1A6E-E99F-464B-8FA1-75903E57A455}"/>
  </cellStyles>
  <dxfs count="152">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ont>
        <color rgb="FF9C0006"/>
      </font>
      <fill>
        <patternFill>
          <bgColor rgb="FFFFC7CE"/>
        </patternFill>
      </fill>
    </dxf>
    <dxf>
      <fill>
        <patternFill patternType="solid">
          <fgColor rgb="FFFCE5CD"/>
          <bgColor rgb="FFFCE5CD"/>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strike/>
        <color rgb="FF666666"/>
      </font>
      <fill>
        <patternFill patternType="solid">
          <fgColor rgb="FFF3F3F3"/>
          <bgColor rgb="FFF3F3F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C9DAF8"/>
          <bgColor rgb="FFC9DAF8"/>
        </patternFill>
      </fill>
    </dxf>
    <dxf>
      <fill>
        <patternFill patternType="solid">
          <fgColor rgb="FFB7E1CD"/>
          <bgColor rgb="FFB7E1CD"/>
        </patternFill>
      </fill>
    </dxf>
    <dxf>
      <fill>
        <patternFill patternType="solid">
          <fgColor rgb="FFC9DAF8"/>
          <bgColor rgb="FFC9DAF8"/>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ont>
        <color rgb="FF000000"/>
      </font>
      <fill>
        <patternFill patternType="solid">
          <fgColor rgb="FFB7E1CD"/>
          <bgColor rgb="FFB7E1CD"/>
        </patternFill>
      </fill>
    </dxf>
    <dxf>
      <fill>
        <patternFill patternType="solid">
          <fgColor rgb="FFC9DAF8"/>
          <bgColor rgb="FFC9DAF8"/>
        </patternFill>
      </fill>
    </dxf>
    <dxf>
      <font>
        <strike val="0"/>
        <outline val="0"/>
        <shadow val="0"/>
        <u val="none"/>
        <vertAlign val="baseline"/>
        <sz val="12"/>
        <color rgb="FF000000"/>
        <name val="Arial"/>
        <scheme val="none"/>
      </font>
    </dxf>
    <dxf>
      <font>
        <strike val="0"/>
        <outline val="0"/>
        <shadow val="0"/>
        <u val="none"/>
        <vertAlign val="baseline"/>
        <sz val="12"/>
        <color rgb="FF000000"/>
        <name val="Arial"/>
        <scheme val="none"/>
      </font>
    </dxf>
    <dxf>
      <font>
        <strike val="0"/>
        <outline val="0"/>
        <shadow val="0"/>
        <u val="none"/>
        <vertAlign val="baseline"/>
        <sz val="12"/>
        <color rgb="FF000000"/>
        <name val="Arial"/>
        <scheme val="none"/>
      </font>
    </dxf>
    <dxf>
      <font>
        <strike val="0"/>
        <outline val="0"/>
        <shadow val="0"/>
        <u val="none"/>
        <vertAlign val="baseline"/>
        <sz val="12"/>
        <color rgb="FF000000"/>
        <name val="Arial"/>
        <scheme val="none"/>
      </font>
    </dxf>
    <dxf>
      <font>
        <strike val="0"/>
        <outline val="0"/>
        <shadow val="0"/>
        <u val="none"/>
        <vertAlign val="baseline"/>
        <sz val="12"/>
        <color rgb="FF000000"/>
        <name val="Arial"/>
        <scheme val="none"/>
      </font>
    </dxf>
    <dxf>
      <font>
        <strike val="0"/>
        <outline val="0"/>
        <shadow val="0"/>
        <u val="none"/>
        <vertAlign val="baseline"/>
        <sz val="12"/>
        <color rgb="FF000000"/>
        <name val="Arial"/>
        <scheme val="none"/>
      </font>
    </dxf>
    <dxf>
      <fill>
        <patternFill patternType="solid">
          <fgColor rgb="FFFCE5CD"/>
          <bgColor rgb="FFFCE5CD"/>
        </patternFill>
      </fill>
    </dxf>
    <dxf>
      <fill>
        <patternFill patternType="solid">
          <fgColor rgb="FFFCE5CD"/>
          <bgColor rgb="FFFCE5CD"/>
        </patternFill>
      </fill>
    </dxf>
    <dxf>
      <font>
        <color rgb="FF9C0006"/>
      </font>
      <fill>
        <patternFill>
          <bgColor rgb="FFFFC7CE"/>
        </patternFill>
      </fill>
    </dxf>
    <dxf>
      <fill>
        <patternFill patternType="solid">
          <fgColor rgb="FFFCE5CD"/>
          <bgColor rgb="FFFCE5CD"/>
        </patternFill>
      </fill>
    </dxf>
    <dxf>
      <font>
        <color rgb="FF000000"/>
      </font>
      <fill>
        <patternFill patternType="solid">
          <fgColor rgb="FFC9DAF8"/>
          <bgColor rgb="FFC9DAF8"/>
        </patternFill>
      </fill>
    </dxf>
    <dxf>
      <fill>
        <patternFill patternType="solid">
          <fgColor rgb="FFFCE5CD"/>
          <bgColor rgb="FFFCE5CD"/>
        </patternFill>
      </fill>
    </dxf>
    <dxf>
      <fill>
        <patternFill patternType="solid">
          <fgColor rgb="FFFCE5CD"/>
          <bgColor rgb="FFFCE5CD"/>
        </patternFill>
      </fill>
    </dxf>
    <dxf>
      <fill>
        <patternFill patternType="solid">
          <fgColor rgb="FFC9DAF8"/>
          <bgColor rgb="FFC9DAF8"/>
        </patternFill>
      </fill>
    </dxf>
    <dxf>
      <fill>
        <patternFill patternType="solid">
          <fgColor rgb="FFD9E2F3"/>
          <bgColor rgb="FFD9E2F3"/>
        </patternFill>
      </fill>
    </dxf>
    <dxf>
      <fill>
        <patternFill patternType="solid">
          <fgColor rgb="FFE2EFD9"/>
          <bgColor rgb="FFE2EFD9"/>
        </patternFill>
      </fill>
    </dxf>
    <dxf>
      <fill>
        <patternFill patternType="solid">
          <fgColor rgb="FFD9E2F3"/>
          <bgColor rgb="FFD9E2F3"/>
        </patternFill>
      </fill>
    </dxf>
    <dxf>
      <fill>
        <patternFill patternType="solid">
          <fgColor rgb="FFE2EFD9"/>
          <bgColor rgb="FFE2EFD9"/>
        </patternFill>
      </fill>
    </dxf>
    <dxf>
      <fill>
        <patternFill patternType="solid">
          <fgColor rgb="FF70AD47"/>
          <bgColor rgb="FF70AD47"/>
        </patternFill>
      </fill>
    </dxf>
  </dxfs>
  <tableStyles count="2">
    <tableStyle name="Dash-style" pivot="0" count="3" xr9:uid="{00000000-0011-0000-FFFF-FFFF00000000}">
      <tableStyleElement type="headerRow" dxfId="151"/>
      <tableStyleElement type="firstRowStripe" dxfId="150"/>
      <tableStyleElement type="secondRowStripe" dxfId="149"/>
    </tableStyle>
    <tableStyle name="Canidate list-style" pivot="0" count="2" xr9:uid="{00000000-0011-0000-FFFF-FFFF01000000}">
      <tableStyleElement type="firstRowStripe" dxfId="148"/>
      <tableStyleElement type="secondRowStripe" dxfId="1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 Id="rId4"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439025" cy="5381625"/>
    <xdr:pic>
      <xdr:nvPicPr>
        <xdr:cNvPr id="2" name="image1.jp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1123950</xdr:colOff>
      <xdr:row>0</xdr:row>
      <xdr:rowOff>0</xdr:rowOff>
    </xdr:from>
    <xdr:ext cx="5762625" cy="7439025"/>
    <xdr:pic>
      <xdr:nvPicPr>
        <xdr:cNvPr id="2" name="image4.jp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1133475</xdr:colOff>
      <xdr:row>0</xdr:row>
      <xdr:rowOff>0</xdr:rowOff>
    </xdr:from>
    <xdr:ext cx="5895975" cy="7572375"/>
    <xdr:pic>
      <xdr:nvPicPr>
        <xdr:cNvPr id="3" name="image3.jp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1123950</xdr:colOff>
      <xdr:row>0</xdr:row>
      <xdr:rowOff>0</xdr:rowOff>
    </xdr:from>
    <xdr:ext cx="5895975" cy="7572375"/>
    <xdr:pic>
      <xdr:nvPicPr>
        <xdr:cNvPr id="4" name="image5.jp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18</xdr:col>
      <xdr:colOff>1114425</xdr:colOff>
      <xdr:row>1</xdr:row>
      <xdr:rowOff>-200025</xdr:rowOff>
    </xdr:from>
    <xdr:ext cx="5705475" cy="7572375"/>
    <xdr:pic>
      <xdr:nvPicPr>
        <xdr:cNvPr id="5" name="image2.jpg" title="Image">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AA8F2C-594A-8247-804B-82FD7BF382F8}" name="Table_13" displayName="Table_13" ref="F1:H38" headerRowDxfId="135" dataDxfId="133" totalsRowDxfId="134">
  <autoFilter ref="F1:H38" xr:uid="{00000000-0009-0000-0100-000001000000}"/>
  <sortState xmlns:xlrd2="http://schemas.microsoft.com/office/spreadsheetml/2017/richdata2" ref="F2:H38">
    <sortCondition ref="G1:G38"/>
  </sortState>
  <tableColumns count="3">
    <tableColumn id="1" xr3:uid="{35296068-01A5-EA48-A821-66FF35E43FD9}" name="Name" dataDxfId="138"/>
    <tableColumn id="2" xr3:uid="{B4C1689A-1102-8A45-A454-5310FE843688}" name="Amount" dataDxfId="137"/>
    <tableColumn id="3" xr3:uid="{EC38BE36-09C4-6B40-BB97-425777AAC122}" name="Timeframe" dataDxfId="136"/>
  </tableColumns>
  <tableStyleInfo name="TableStyleMedium10"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A2">
  <tableColumns count="1">
    <tableColumn id="1" xr3:uid="{00000000-0010-0000-0700-000001000000}" name="Number of Desired Daily Contacts"/>
  </tableColumns>
  <tableStyleInfo name="Dash-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S2:T19" headerRowCount="0">
  <tableColumns count="2">
    <tableColumn id="1" xr3:uid="{00000000-0010-0000-0800-000001000000}" name="Column1"/>
    <tableColumn id="2" xr3:uid="{00000000-0010-0000-0800-000002000000}" name="Column2"/>
  </tableColumns>
  <tableStyleInfo name="Canidate list-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7.33203125" defaultRowHeight="15.7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46"/>
  <sheetViews>
    <sheetView workbookViewId="0">
      <pane ySplit="1" topLeftCell="A2" activePane="bottomLeft" state="frozen"/>
      <selection pane="bottomLeft" activeCell="B3" sqref="B3"/>
    </sheetView>
  </sheetViews>
  <sheetFormatPr baseColWidth="10" defaultColWidth="17.33203125" defaultRowHeight="15.75" customHeight="1"/>
  <cols>
    <col min="1" max="1" width="28.6640625" customWidth="1"/>
    <col min="3" max="3" width="10.83203125" customWidth="1"/>
    <col min="4" max="4" width="20.6640625" customWidth="1"/>
    <col min="5" max="5" width="20.33203125" customWidth="1"/>
    <col min="6" max="6" width="13.6640625" customWidth="1"/>
    <col min="7" max="7" width="22.83203125" customWidth="1"/>
  </cols>
  <sheetData>
    <row r="1" spans="1:8" ht="15.75" customHeight="1">
      <c r="A1" s="210" t="s">
        <v>2</v>
      </c>
      <c r="B1" s="209"/>
      <c r="C1" s="209"/>
      <c r="D1" s="209"/>
      <c r="E1" s="209"/>
      <c r="F1" s="209"/>
      <c r="G1" s="209"/>
      <c r="H1" s="208"/>
    </row>
    <row r="2" spans="1:8" ht="15.75" customHeight="1">
      <c r="A2" s="211"/>
      <c r="B2" s="202"/>
      <c r="C2" s="202"/>
      <c r="E2" s="211"/>
      <c r="F2" s="202"/>
      <c r="G2" s="202"/>
    </row>
    <row r="3" spans="1:8" ht="15.75" customHeight="1">
      <c r="A3" s="212" t="s">
        <v>3</v>
      </c>
      <c r="B3" s="213"/>
      <c r="C3" s="214"/>
      <c r="E3" s="215" t="s">
        <v>4</v>
      </c>
      <c r="F3" s="209"/>
      <c r="G3" s="208"/>
    </row>
    <row r="4" spans="1:8" ht="15.75" customHeight="1">
      <c r="A4" s="7" t="s">
        <v>3</v>
      </c>
      <c r="B4" s="7" t="s">
        <v>5</v>
      </c>
      <c r="C4" s="7" t="s">
        <v>6</v>
      </c>
      <c r="E4" s="7" t="s">
        <v>7</v>
      </c>
      <c r="F4" s="7" t="s">
        <v>5</v>
      </c>
      <c r="G4" s="7" t="s">
        <v>6</v>
      </c>
    </row>
    <row r="5" spans="1:8" ht="15.75" customHeight="1">
      <c r="A5" s="7" t="s">
        <v>8</v>
      </c>
      <c r="B5" s="8"/>
      <c r="C5" s="9"/>
      <c r="E5" s="7" t="s">
        <v>9</v>
      </c>
      <c r="F5" s="10"/>
      <c r="G5" s="11"/>
    </row>
    <row r="6" spans="1:8" ht="15.75" customHeight="1">
      <c r="A6" s="7" t="s">
        <v>10</v>
      </c>
      <c r="B6" s="12"/>
      <c r="C6" s="9"/>
      <c r="E6" s="7" t="s">
        <v>11</v>
      </c>
      <c r="F6" s="10"/>
      <c r="G6" s="11"/>
    </row>
    <row r="7" spans="1:8" ht="15.75" customHeight="1">
      <c r="A7" s="7" t="s">
        <v>12</v>
      </c>
      <c r="B7" s="8"/>
      <c r="C7" s="9"/>
      <c r="E7" s="7" t="s">
        <v>4</v>
      </c>
      <c r="F7" s="10"/>
      <c r="G7" s="11"/>
    </row>
    <row r="8" spans="1:8" ht="15.75" customHeight="1">
      <c r="A8" s="7" t="s">
        <v>13</v>
      </c>
      <c r="B8" s="12"/>
      <c r="C8" s="9"/>
      <c r="E8" s="7" t="s">
        <v>14</v>
      </c>
      <c r="F8" s="10"/>
      <c r="G8" s="9"/>
    </row>
    <row r="9" spans="1:8" ht="15.75" customHeight="1">
      <c r="A9" s="7" t="s">
        <v>13</v>
      </c>
      <c r="B9" s="12"/>
      <c r="C9" s="9"/>
      <c r="E9" s="7" t="s">
        <v>15</v>
      </c>
      <c r="F9" s="10"/>
      <c r="G9" s="9"/>
    </row>
    <row r="10" spans="1:8" ht="15.75" customHeight="1">
      <c r="A10" s="7" t="s">
        <v>16</v>
      </c>
      <c r="B10" s="12"/>
      <c r="C10" s="9"/>
      <c r="E10" s="7" t="s">
        <v>17</v>
      </c>
      <c r="F10" s="10"/>
      <c r="G10" s="9"/>
    </row>
    <row r="11" spans="1:8" ht="15.75" customHeight="1">
      <c r="A11" s="13" t="s">
        <v>18</v>
      </c>
      <c r="B11" s="12"/>
      <c r="C11" s="9">
        <f>SUM(C5:C10)</f>
        <v>0</v>
      </c>
      <c r="E11" s="13" t="s">
        <v>19</v>
      </c>
      <c r="F11" s="10"/>
      <c r="G11" s="9">
        <f>SUM(G5:G10)</f>
        <v>0</v>
      </c>
    </row>
    <row r="12" spans="1:8" ht="15.75" customHeight="1">
      <c r="A12" s="202"/>
      <c r="B12" s="202"/>
      <c r="C12" s="202"/>
    </row>
    <row r="13" spans="1:8" ht="15.75" customHeight="1">
      <c r="A13" s="207" t="s">
        <v>20</v>
      </c>
      <c r="B13" s="208"/>
      <c r="C13" s="202"/>
      <c r="G13" s="207" t="s">
        <v>21</v>
      </c>
      <c r="H13" s="209"/>
    </row>
    <row r="14" spans="1:8" ht="15.75" customHeight="1">
      <c r="A14" s="7" t="s">
        <v>22</v>
      </c>
      <c r="B14" s="9"/>
      <c r="C14" s="202"/>
      <c r="G14" s="13" t="s">
        <v>23</v>
      </c>
      <c r="H14" s="13" t="s">
        <v>6</v>
      </c>
    </row>
    <row r="15" spans="1:8" ht="15.75" customHeight="1">
      <c r="A15" s="7" t="s">
        <v>24</v>
      </c>
      <c r="B15" s="9"/>
      <c r="C15" s="202"/>
      <c r="D15" s="207" t="s">
        <v>25</v>
      </c>
      <c r="E15" s="209"/>
      <c r="G15" s="13" t="s">
        <v>26</v>
      </c>
      <c r="H15" s="14">
        <f>C11</f>
        <v>0</v>
      </c>
    </row>
    <row r="16" spans="1:8" ht="15.75" customHeight="1">
      <c r="A16" s="7" t="s">
        <v>1</v>
      </c>
      <c r="B16" s="9"/>
      <c r="C16" s="202"/>
      <c r="D16" s="7" t="s">
        <v>27</v>
      </c>
      <c r="E16" s="9"/>
      <c r="G16" s="13" t="s">
        <v>28</v>
      </c>
      <c r="H16" s="14">
        <f>B42</f>
        <v>569</v>
      </c>
    </row>
    <row r="17" spans="1:8" ht="15.75" customHeight="1">
      <c r="A17" s="7" t="s">
        <v>29</v>
      </c>
      <c r="B17" s="9"/>
      <c r="C17" s="202"/>
      <c r="D17" s="7" t="s">
        <v>30</v>
      </c>
      <c r="E17" s="9"/>
      <c r="G17" s="13" t="s">
        <v>31</v>
      </c>
      <c r="H17" s="15">
        <f>E31</f>
        <v>0</v>
      </c>
    </row>
    <row r="18" spans="1:8" ht="15.75" customHeight="1">
      <c r="A18" s="7" t="s">
        <v>32</v>
      </c>
      <c r="B18" s="11"/>
      <c r="C18" s="202"/>
      <c r="D18" s="7" t="s">
        <v>33</v>
      </c>
      <c r="E18" s="9"/>
      <c r="G18" s="13" t="s">
        <v>34</v>
      </c>
      <c r="H18" s="15">
        <f>E46</f>
        <v>0</v>
      </c>
    </row>
    <row r="19" spans="1:8" ht="15.75" customHeight="1">
      <c r="A19" s="7" t="s">
        <v>35</v>
      </c>
      <c r="B19" s="9"/>
      <c r="C19" s="202"/>
      <c r="D19" s="7" t="s">
        <v>36</v>
      </c>
      <c r="E19" s="9"/>
      <c r="G19" s="13" t="s">
        <v>37</v>
      </c>
      <c r="H19" s="15">
        <f>H15-H16-H17-H18</f>
        <v>-569</v>
      </c>
    </row>
    <row r="20" spans="1:8" ht="15.75" customHeight="1">
      <c r="A20" s="7" t="s">
        <v>38</v>
      </c>
      <c r="B20" s="9"/>
      <c r="C20" s="202"/>
      <c r="D20" s="7" t="s">
        <v>39</v>
      </c>
      <c r="E20" s="11"/>
      <c r="G20" s="202"/>
      <c r="H20" s="202"/>
    </row>
    <row r="21" spans="1:8" ht="15.75" customHeight="1">
      <c r="A21" s="7" t="s">
        <v>40</v>
      </c>
      <c r="B21" s="11"/>
      <c r="C21" s="202"/>
      <c r="D21" s="7" t="s">
        <v>41</v>
      </c>
      <c r="E21" s="11"/>
      <c r="G21" s="202"/>
      <c r="H21" s="202"/>
    </row>
    <row r="22" spans="1:8" ht="15.75" customHeight="1">
      <c r="A22" s="7" t="s">
        <v>42</v>
      </c>
      <c r="B22" s="11"/>
      <c r="C22" s="202"/>
      <c r="D22" s="7" t="s">
        <v>43</v>
      </c>
      <c r="E22" s="9"/>
      <c r="G22" s="202"/>
      <c r="H22" s="202"/>
    </row>
    <row r="23" spans="1:8" ht="15.75" customHeight="1">
      <c r="A23" s="7" t="s">
        <v>44</v>
      </c>
      <c r="B23" s="11"/>
      <c r="C23" s="202"/>
      <c r="D23" s="7" t="s">
        <v>45</v>
      </c>
      <c r="E23" s="11"/>
      <c r="G23" s="202"/>
      <c r="H23" s="202"/>
    </row>
    <row r="24" spans="1:8" ht="15.75" customHeight="1">
      <c r="A24" s="7" t="s">
        <v>46</v>
      </c>
      <c r="B24" s="9"/>
      <c r="C24" s="202"/>
      <c r="D24" s="7" t="s">
        <v>47</v>
      </c>
      <c r="E24" s="11"/>
      <c r="G24" s="202"/>
      <c r="H24" s="202"/>
    </row>
    <row r="25" spans="1:8" ht="15.75" customHeight="1">
      <c r="A25" s="7" t="s">
        <v>48</v>
      </c>
      <c r="B25" s="11"/>
      <c r="C25" s="202"/>
      <c r="D25" s="7" t="s">
        <v>49</v>
      </c>
      <c r="E25" s="11"/>
      <c r="G25" s="202"/>
      <c r="H25" s="202"/>
    </row>
    <row r="26" spans="1:8" ht="15.75" customHeight="1">
      <c r="A26" s="7" t="s">
        <v>50</v>
      </c>
      <c r="B26" s="11"/>
      <c r="C26" s="202"/>
      <c r="D26" s="7" t="s">
        <v>51</v>
      </c>
      <c r="E26" s="11"/>
      <c r="G26" s="202"/>
      <c r="H26" s="202"/>
    </row>
    <row r="27" spans="1:8" ht="15.75" customHeight="1">
      <c r="A27" s="7" t="s">
        <v>52</v>
      </c>
      <c r="B27" s="11"/>
      <c r="C27" s="202"/>
      <c r="D27" s="7" t="s">
        <v>53</v>
      </c>
      <c r="E27" s="11"/>
      <c r="G27" s="202"/>
      <c r="H27" s="202"/>
    </row>
    <row r="28" spans="1:8" ht="15.75" customHeight="1">
      <c r="A28" s="7" t="s">
        <v>54</v>
      </c>
      <c r="B28" s="11"/>
      <c r="C28" s="202"/>
      <c r="D28" s="7" t="s">
        <v>55</v>
      </c>
      <c r="E28" s="11"/>
      <c r="G28" s="202"/>
      <c r="H28" s="202"/>
    </row>
    <row r="29" spans="1:8" ht="15.75" customHeight="1">
      <c r="A29" s="7" t="s">
        <v>56</v>
      </c>
      <c r="B29" s="11"/>
      <c r="C29" s="202"/>
      <c r="D29" s="7" t="s">
        <v>57</v>
      </c>
      <c r="E29" s="9"/>
      <c r="G29" s="202"/>
      <c r="H29" s="202"/>
    </row>
    <row r="30" spans="1:8" ht="15.75" customHeight="1">
      <c r="A30" s="7" t="s">
        <v>58</v>
      </c>
      <c r="B30" s="9"/>
      <c r="C30" s="202"/>
      <c r="D30" s="7" t="s">
        <v>17</v>
      </c>
      <c r="E30" s="11"/>
      <c r="G30" s="202"/>
      <c r="H30" s="202"/>
    </row>
    <row r="31" spans="1:8" ht="15.75" customHeight="1">
      <c r="A31" s="7" t="s">
        <v>59</v>
      </c>
      <c r="B31" s="9"/>
      <c r="C31" s="202"/>
      <c r="D31" s="7" t="s">
        <v>60</v>
      </c>
      <c r="E31" s="11">
        <f>SUM(E16:E30)</f>
        <v>0</v>
      </c>
      <c r="G31" s="202"/>
      <c r="H31" s="202"/>
    </row>
    <row r="32" spans="1:8" ht="15.75" customHeight="1">
      <c r="A32" s="7" t="s">
        <v>61</v>
      </c>
      <c r="B32" s="11"/>
      <c r="C32" s="202"/>
      <c r="D32" s="202"/>
      <c r="E32" s="202"/>
      <c r="G32" s="202"/>
      <c r="H32" s="202"/>
    </row>
    <row r="33" spans="1:8" ht="15.75" customHeight="1">
      <c r="A33" s="7" t="s">
        <v>62</v>
      </c>
      <c r="B33" s="11"/>
      <c r="C33" s="202"/>
      <c r="D33" s="207" t="s">
        <v>63</v>
      </c>
      <c r="E33" s="209"/>
      <c r="F33" s="209"/>
      <c r="G33" s="209"/>
      <c r="H33" s="202"/>
    </row>
    <row r="34" spans="1:8" ht="15.75" customHeight="1">
      <c r="A34" s="7" t="s">
        <v>64</v>
      </c>
      <c r="B34" s="11"/>
      <c r="C34" s="202"/>
      <c r="D34" s="7" t="s">
        <v>7</v>
      </c>
      <c r="E34" s="7" t="s">
        <v>65</v>
      </c>
      <c r="F34" s="7" t="s">
        <v>66</v>
      </c>
      <c r="G34" s="7" t="s">
        <v>67</v>
      </c>
      <c r="H34" s="202"/>
    </row>
    <row r="35" spans="1:8" ht="15.75" customHeight="1">
      <c r="A35" s="7" t="s">
        <v>68</v>
      </c>
      <c r="B35" s="11"/>
      <c r="C35" s="202"/>
      <c r="D35" s="7" t="s">
        <v>69</v>
      </c>
      <c r="E35" s="9"/>
      <c r="F35" s="16"/>
      <c r="G35" s="9"/>
      <c r="H35" s="202"/>
    </row>
    <row r="36" spans="1:8" ht="15.75" customHeight="1">
      <c r="A36" s="7" t="s">
        <v>70</v>
      </c>
      <c r="B36" s="9">
        <v>330</v>
      </c>
      <c r="C36" s="202"/>
      <c r="D36" s="7" t="s">
        <v>71</v>
      </c>
      <c r="E36" s="11"/>
      <c r="F36" s="17"/>
      <c r="G36" s="11"/>
      <c r="H36" s="202"/>
    </row>
    <row r="37" spans="1:8" ht="15.75" customHeight="1">
      <c r="A37" s="7" t="s">
        <v>72</v>
      </c>
      <c r="B37" s="9">
        <v>60</v>
      </c>
      <c r="C37" s="202"/>
      <c r="D37" s="7" t="s">
        <v>73</v>
      </c>
      <c r="E37" s="9"/>
      <c r="F37" s="16"/>
      <c r="G37" s="9"/>
      <c r="H37" s="202"/>
    </row>
    <row r="38" spans="1:8" ht="15.75" customHeight="1">
      <c r="A38" s="7" t="s">
        <v>74</v>
      </c>
      <c r="B38" s="9">
        <v>125</v>
      </c>
      <c r="C38" s="202"/>
      <c r="D38" s="7" t="s">
        <v>75</v>
      </c>
      <c r="E38" s="9"/>
      <c r="F38" s="16"/>
      <c r="G38" s="9"/>
      <c r="H38" s="202"/>
    </row>
    <row r="39" spans="1:8" ht="15.75" customHeight="1">
      <c r="A39" s="7" t="s">
        <v>76</v>
      </c>
      <c r="B39" s="9">
        <v>24</v>
      </c>
      <c r="C39" s="202"/>
      <c r="D39" s="7" t="s">
        <v>77</v>
      </c>
      <c r="E39" s="11"/>
      <c r="F39" s="17"/>
      <c r="G39" s="11"/>
      <c r="H39" s="202"/>
    </row>
    <row r="40" spans="1:8" ht="15.75" customHeight="1">
      <c r="A40" s="7" t="s">
        <v>78</v>
      </c>
      <c r="B40" s="9">
        <v>10</v>
      </c>
      <c r="C40" s="202"/>
      <c r="D40" s="7" t="s">
        <v>79</v>
      </c>
      <c r="E40" s="11"/>
      <c r="F40" s="17"/>
      <c r="G40" s="11"/>
      <c r="H40" s="202"/>
    </row>
    <row r="41" spans="1:8" ht="15.75" customHeight="1">
      <c r="A41" s="7" t="s">
        <v>80</v>
      </c>
      <c r="B41" s="9">
        <v>20</v>
      </c>
      <c r="C41" s="202"/>
      <c r="D41" s="7" t="s">
        <v>81</v>
      </c>
      <c r="E41" s="9"/>
      <c r="F41" s="16"/>
      <c r="G41" s="9"/>
      <c r="H41" s="202"/>
    </row>
    <row r="42" spans="1:8" ht="15.75" customHeight="1">
      <c r="A42" s="13" t="s">
        <v>82</v>
      </c>
      <c r="B42" s="11">
        <f>SUM(B14:B41)</f>
        <v>569</v>
      </c>
      <c r="C42" s="202"/>
      <c r="D42" s="7" t="s">
        <v>83</v>
      </c>
      <c r="E42" s="9"/>
      <c r="F42" s="17"/>
      <c r="G42" s="11"/>
      <c r="H42" s="202"/>
    </row>
    <row r="43" spans="1:8" ht="15.75" customHeight="1">
      <c r="A43" s="202"/>
      <c r="B43" s="202"/>
      <c r="C43" s="202"/>
      <c r="D43" s="7" t="s">
        <v>17</v>
      </c>
      <c r="E43" s="11"/>
      <c r="F43" s="17"/>
      <c r="G43" s="10"/>
      <c r="H43" s="202"/>
    </row>
    <row r="44" spans="1:8" ht="15.75" customHeight="1">
      <c r="A44" s="202"/>
      <c r="B44" s="202"/>
      <c r="C44" s="202"/>
      <c r="D44" s="7" t="s">
        <v>17</v>
      </c>
      <c r="E44" s="9"/>
      <c r="F44" s="16"/>
      <c r="G44" s="9"/>
      <c r="H44" s="202"/>
    </row>
    <row r="45" spans="1:8" ht="15.75" customHeight="1">
      <c r="D45" s="7" t="s">
        <v>17</v>
      </c>
      <c r="E45" s="11"/>
      <c r="F45" s="17"/>
      <c r="G45" s="11"/>
      <c r="H45" s="202"/>
    </row>
    <row r="46" spans="1:8" ht="15.75" customHeight="1">
      <c r="D46" s="13" t="s">
        <v>84</v>
      </c>
      <c r="E46" s="11">
        <f>SUM(E35:E45)</f>
        <v>0</v>
      </c>
      <c r="F46" s="13" t="s">
        <v>85</v>
      </c>
      <c r="G46" s="11">
        <f>SUM(G35:G45)</f>
        <v>0</v>
      </c>
      <c r="H46" s="202"/>
    </row>
    <row r="47" spans="1:8" ht="15.75" customHeight="1">
      <c r="D47" s="18"/>
      <c r="E47" s="19"/>
      <c r="F47" s="18"/>
      <c r="G47" s="19"/>
    </row>
    <row r="48" spans="1:8" ht="14">
      <c r="A48" s="20" t="s">
        <v>86</v>
      </c>
      <c r="D48" s="18"/>
      <c r="E48" s="19"/>
      <c r="F48" s="18"/>
      <c r="G48" s="19"/>
    </row>
    <row r="49" spans="4:7" ht="13">
      <c r="D49" s="18"/>
      <c r="E49" s="19"/>
      <c r="F49" s="18"/>
      <c r="G49" s="19"/>
    </row>
    <row r="50" spans="4:7" ht="13">
      <c r="D50" s="18"/>
      <c r="E50" s="19"/>
      <c r="F50" s="18"/>
      <c r="G50" s="19"/>
    </row>
    <row r="51" spans="4:7" ht="13">
      <c r="D51" s="18"/>
      <c r="E51" s="19"/>
      <c r="F51" s="18"/>
      <c r="G51" s="19"/>
    </row>
    <row r="52" spans="4:7" ht="13">
      <c r="D52" s="18"/>
      <c r="E52" s="19"/>
      <c r="F52" s="18"/>
      <c r="G52" s="19"/>
    </row>
    <row r="53" spans="4:7" ht="13">
      <c r="D53" s="18"/>
      <c r="E53" s="19"/>
      <c r="F53" s="18"/>
      <c r="G53" s="19"/>
    </row>
    <row r="54" spans="4:7" ht="13">
      <c r="D54" s="18"/>
      <c r="E54" s="19"/>
      <c r="F54" s="18"/>
      <c r="G54" s="19"/>
    </row>
    <row r="55" spans="4:7" ht="13">
      <c r="D55" s="18"/>
      <c r="E55" s="19"/>
      <c r="F55" s="18"/>
      <c r="G55" s="19"/>
    </row>
    <row r="56" spans="4:7" ht="13">
      <c r="D56" s="18"/>
      <c r="E56" s="19"/>
      <c r="F56" s="18"/>
      <c r="G56" s="19"/>
    </row>
    <row r="57" spans="4:7" ht="13">
      <c r="D57" s="18"/>
      <c r="E57" s="19"/>
      <c r="F57" s="18"/>
      <c r="G57" s="19"/>
    </row>
    <row r="58" spans="4:7" ht="13">
      <c r="D58" s="18"/>
      <c r="E58" s="19"/>
      <c r="F58" s="18"/>
      <c r="G58" s="19"/>
    </row>
    <row r="59" spans="4:7" ht="13">
      <c r="D59" s="18"/>
      <c r="E59" s="19"/>
      <c r="F59" s="18"/>
      <c r="G59" s="19"/>
    </row>
    <row r="60" spans="4:7" ht="13">
      <c r="D60" s="18"/>
      <c r="E60" s="19"/>
      <c r="F60" s="18"/>
      <c r="G60" s="19"/>
    </row>
    <row r="61" spans="4:7" ht="13">
      <c r="D61" s="18"/>
      <c r="E61" s="19"/>
      <c r="F61" s="18"/>
      <c r="G61" s="19"/>
    </row>
    <row r="62" spans="4:7" ht="13">
      <c r="D62" s="18"/>
      <c r="E62" s="19"/>
      <c r="F62" s="18"/>
      <c r="G62" s="19"/>
    </row>
    <row r="63" spans="4:7" ht="13">
      <c r="D63" s="18"/>
      <c r="E63" s="19"/>
      <c r="F63" s="18"/>
      <c r="G63" s="19"/>
    </row>
    <row r="64" spans="4:7" ht="13">
      <c r="D64" s="18"/>
      <c r="E64" s="19"/>
      <c r="F64" s="18"/>
      <c r="G64" s="19"/>
    </row>
    <row r="65" spans="4:7" ht="13">
      <c r="D65" s="18"/>
      <c r="E65" s="19"/>
      <c r="F65" s="18"/>
      <c r="G65" s="19"/>
    </row>
    <row r="66" spans="4:7" ht="13">
      <c r="D66" s="18"/>
      <c r="E66" s="19"/>
      <c r="F66" s="18"/>
      <c r="G66" s="19"/>
    </row>
    <row r="67" spans="4:7" ht="13">
      <c r="D67" s="18"/>
      <c r="E67" s="19"/>
      <c r="F67" s="18"/>
      <c r="G67" s="19"/>
    </row>
    <row r="68" spans="4:7" ht="13">
      <c r="D68" s="18"/>
      <c r="E68" s="19"/>
      <c r="F68" s="18"/>
      <c r="G68" s="19"/>
    </row>
    <row r="69" spans="4:7" ht="13">
      <c r="D69" s="18"/>
      <c r="E69" s="19"/>
      <c r="F69" s="18"/>
      <c r="G69" s="19"/>
    </row>
    <row r="70" spans="4:7" ht="13">
      <c r="D70" s="18"/>
      <c r="E70" s="19"/>
      <c r="F70" s="18"/>
      <c r="G70" s="19"/>
    </row>
    <row r="71" spans="4:7" ht="13">
      <c r="D71" s="18"/>
      <c r="E71" s="19"/>
      <c r="F71" s="18"/>
      <c r="G71" s="19"/>
    </row>
    <row r="72" spans="4:7" ht="13">
      <c r="D72" s="18"/>
      <c r="E72" s="19"/>
      <c r="F72" s="18"/>
      <c r="G72" s="19"/>
    </row>
    <row r="73" spans="4:7" ht="13">
      <c r="D73" s="18"/>
      <c r="E73" s="19"/>
      <c r="F73" s="18"/>
      <c r="G73" s="19"/>
    </row>
    <row r="74" spans="4:7" ht="13">
      <c r="D74" s="18"/>
      <c r="E74" s="19"/>
      <c r="F74" s="18"/>
      <c r="G74" s="19"/>
    </row>
    <row r="75" spans="4:7" ht="13">
      <c r="D75" s="18"/>
      <c r="E75" s="19"/>
      <c r="F75" s="18"/>
      <c r="G75" s="19"/>
    </row>
    <row r="76" spans="4:7" ht="13">
      <c r="D76" s="18"/>
      <c r="E76" s="19"/>
      <c r="F76" s="18"/>
      <c r="G76" s="19"/>
    </row>
    <row r="77" spans="4:7" ht="13">
      <c r="D77" s="18"/>
      <c r="E77" s="19"/>
      <c r="F77" s="18"/>
      <c r="G77" s="19"/>
    </row>
    <row r="78" spans="4:7" ht="13">
      <c r="D78" s="18"/>
      <c r="E78" s="19"/>
      <c r="F78" s="18"/>
      <c r="G78" s="19"/>
    </row>
    <row r="79" spans="4:7" ht="13">
      <c r="D79" s="18"/>
      <c r="E79" s="19"/>
      <c r="F79" s="18"/>
      <c r="G79" s="19"/>
    </row>
    <row r="80" spans="4:7" ht="13">
      <c r="D80" s="18"/>
      <c r="E80" s="19"/>
      <c r="F80" s="18"/>
      <c r="G80" s="19"/>
    </row>
    <row r="81" spans="4:7" ht="13">
      <c r="D81" s="18"/>
      <c r="E81" s="19"/>
      <c r="F81" s="18"/>
      <c r="G81" s="19"/>
    </row>
    <row r="82" spans="4:7" ht="13">
      <c r="D82" s="18"/>
      <c r="E82" s="19"/>
      <c r="F82" s="18"/>
      <c r="G82" s="19"/>
    </row>
    <row r="83" spans="4:7" ht="13">
      <c r="D83" s="18"/>
      <c r="E83" s="19"/>
      <c r="F83" s="18"/>
      <c r="G83" s="19"/>
    </row>
    <row r="84" spans="4:7" ht="13">
      <c r="D84" s="18"/>
      <c r="E84" s="19"/>
      <c r="F84" s="18"/>
      <c r="G84" s="19"/>
    </row>
    <row r="85" spans="4:7" ht="13">
      <c r="D85" s="18"/>
      <c r="E85" s="19"/>
      <c r="F85" s="18"/>
      <c r="G85" s="19"/>
    </row>
    <row r="86" spans="4:7" ht="13">
      <c r="D86" s="18"/>
      <c r="E86" s="19"/>
      <c r="F86" s="18"/>
      <c r="G86" s="19"/>
    </row>
    <row r="87" spans="4:7" ht="13">
      <c r="D87" s="18"/>
      <c r="E87" s="19"/>
      <c r="F87" s="18"/>
      <c r="G87" s="19"/>
    </row>
    <row r="88" spans="4:7" ht="13">
      <c r="D88" s="18"/>
      <c r="E88" s="19"/>
      <c r="F88" s="18"/>
      <c r="G88" s="19"/>
    </row>
    <row r="89" spans="4:7" ht="13">
      <c r="D89" s="18"/>
      <c r="E89" s="19"/>
      <c r="F89" s="18"/>
      <c r="G89" s="19"/>
    </row>
    <row r="90" spans="4:7" ht="13">
      <c r="D90" s="18"/>
      <c r="E90" s="19"/>
      <c r="F90" s="18"/>
      <c r="G90" s="19"/>
    </row>
    <row r="91" spans="4:7" ht="13">
      <c r="D91" s="18"/>
      <c r="E91" s="19"/>
      <c r="F91" s="18"/>
      <c r="G91" s="19"/>
    </row>
    <row r="92" spans="4:7" ht="13">
      <c r="D92" s="18"/>
      <c r="E92" s="19"/>
      <c r="F92" s="18"/>
      <c r="G92" s="19"/>
    </row>
    <row r="93" spans="4:7" ht="13">
      <c r="D93" s="18"/>
      <c r="E93" s="19"/>
      <c r="F93" s="18"/>
      <c r="G93" s="19"/>
    </row>
    <row r="94" spans="4:7" ht="13">
      <c r="D94" s="18"/>
      <c r="E94" s="19"/>
      <c r="F94" s="18"/>
      <c r="G94" s="19"/>
    </row>
    <row r="95" spans="4:7" ht="13">
      <c r="D95" s="18"/>
      <c r="E95" s="19"/>
      <c r="F95" s="18"/>
      <c r="G95" s="19"/>
    </row>
    <row r="96" spans="4:7" ht="13">
      <c r="D96" s="18"/>
      <c r="E96" s="19"/>
      <c r="F96" s="18"/>
      <c r="G96" s="19"/>
    </row>
    <row r="97" spans="4:7" ht="13">
      <c r="D97" s="18"/>
      <c r="E97" s="19"/>
      <c r="F97" s="18"/>
      <c r="G97" s="19"/>
    </row>
    <row r="98" spans="4:7" ht="13">
      <c r="D98" s="18"/>
      <c r="E98" s="19"/>
      <c r="F98" s="18"/>
      <c r="G98" s="19"/>
    </row>
    <row r="99" spans="4:7" ht="13">
      <c r="D99" s="18"/>
      <c r="E99" s="19"/>
      <c r="F99" s="18"/>
      <c r="G99" s="19"/>
    </row>
    <row r="100" spans="4:7" ht="13">
      <c r="D100" s="18"/>
      <c r="E100" s="19"/>
      <c r="F100" s="18"/>
      <c r="G100" s="19"/>
    </row>
    <row r="101" spans="4:7" ht="13">
      <c r="D101" s="18"/>
      <c r="E101" s="19"/>
      <c r="F101" s="18"/>
      <c r="G101" s="19"/>
    </row>
    <row r="102" spans="4:7" ht="13">
      <c r="D102" s="18"/>
      <c r="E102" s="19"/>
      <c r="F102" s="18"/>
      <c r="G102" s="19"/>
    </row>
    <row r="103" spans="4:7" ht="13">
      <c r="D103" s="18"/>
      <c r="E103" s="19"/>
      <c r="F103" s="18"/>
      <c r="G103" s="19"/>
    </row>
    <row r="104" spans="4:7" ht="13">
      <c r="D104" s="18"/>
      <c r="E104" s="19"/>
      <c r="F104" s="18"/>
      <c r="G104" s="19"/>
    </row>
    <row r="105" spans="4:7" ht="13">
      <c r="D105" s="18"/>
      <c r="E105" s="19"/>
      <c r="F105" s="18"/>
      <c r="G105" s="19"/>
    </row>
    <row r="106" spans="4:7" ht="13">
      <c r="D106" s="18"/>
      <c r="E106" s="19"/>
      <c r="F106" s="18"/>
      <c r="G106" s="19"/>
    </row>
    <row r="107" spans="4:7" ht="13">
      <c r="D107" s="18"/>
      <c r="E107" s="19"/>
      <c r="F107" s="18"/>
      <c r="G107" s="19"/>
    </row>
    <row r="108" spans="4:7" ht="13">
      <c r="D108" s="18"/>
      <c r="E108" s="19"/>
      <c r="F108" s="18"/>
      <c r="G108" s="19"/>
    </row>
    <row r="109" spans="4:7" ht="13">
      <c r="D109" s="18"/>
      <c r="E109" s="19"/>
      <c r="F109" s="18"/>
      <c r="G109" s="19"/>
    </row>
    <row r="110" spans="4:7" ht="13">
      <c r="D110" s="18"/>
      <c r="E110" s="19"/>
      <c r="F110" s="18"/>
      <c r="G110" s="19"/>
    </row>
    <row r="111" spans="4:7" ht="13">
      <c r="D111" s="18"/>
      <c r="E111" s="19"/>
      <c r="F111" s="18"/>
      <c r="G111" s="19"/>
    </row>
    <row r="112" spans="4:7" ht="13">
      <c r="D112" s="18"/>
      <c r="E112" s="19"/>
      <c r="F112" s="18"/>
      <c r="G112" s="19"/>
    </row>
    <row r="113" spans="4:7" ht="13">
      <c r="D113" s="18"/>
      <c r="E113" s="19"/>
      <c r="F113" s="18"/>
      <c r="G113" s="19"/>
    </row>
    <row r="114" spans="4:7" ht="13">
      <c r="D114" s="18"/>
      <c r="E114" s="19"/>
      <c r="F114" s="18"/>
      <c r="G114" s="19"/>
    </row>
    <row r="115" spans="4:7" ht="13">
      <c r="D115" s="18"/>
      <c r="E115" s="19"/>
      <c r="F115" s="18"/>
      <c r="G115" s="19"/>
    </row>
    <row r="116" spans="4:7" ht="13">
      <c r="D116" s="18"/>
      <c r="E116" s="19"/>
      <c r="F116" s="18"/>
      <c r="G116" s="19"/>
    </row>
    <row r="117" spans="4:7" ht="13">
      <c r="D117" s="18"/>
      <c r="E117" s="19"/>
      <c r="F117" s="18"/>
      <c r="G117" s="19"/>
    </row>
    <row r="118" spans="4:7" ht="13">
      <c r="D118" s="18"/>
      <c r="E118" s="19"/>
      <c r="F118" s="18"/>
      <c r="G118" s="19"/>
    </row>
    <row r="119" spans="4:7" ht="13">
      <c r="D119" s="18"/>
      <c r="E119" s="19"/>
      <c r="F119" s="18"/>
      <c r="G119" s="19"/>
    </row>
    <row r="120" spans="4:7" ht="13">
      <c r="D120" s="18"/>
      <c r="E120" s="19"/>
      <c r="F120" s="18"/>
      <c r="G120" s="19"/>
    </row>
    <row r="121" spans="4:7" ht="13">
      <c r="D121" s="18"/>
      <c r="E121" s="19"/>
      <c r="F121" s="18"/>
      <c r="G121" s="19"/>
    </row>
    <row r="122" spans="4:7" ht="13">
      <c r="D122" s="18"/>
      <c r="E122" s="19"/>
      <c r="F122" s="18"/>
      <c r="G122" s="19"/>
    </row>
    <row r="123" spans="4:7" ht="13">
      <c r="D123" s="18"/>
      <c r="E123" s="19"/>
      <c r="F123" s="18"/>
      <c r="G123" s="19"/>
    </row>
    <row r="124" spans="4:7" ht="13">
      <c r="D124" s="18"/>
      <c r="E124" s="19"/>
      <c r="F124" s="18"/>
      <c r="G124" s="19"/>
    </row>
    <row r="125" spans="4:7" ht="13">
      <c r="D125" s="18"/>
      <c r="E125" s="19"/>
      <c r="F125" s="18"/>
      <c r="G125" s="19"/>
    </row>
    <row r="126" spans="4:7" ht="13">
      <c r="D126" s="18"/>
      <c r="E126" s="19"/>
      <c r="F126" s="18"/>
      <c r="G126" s="19"/>
    </row>
    <row r="127" spans="4:7" ht="13">
      <c r="D127" s="18"/>
      <c r="E127" s="19"/>
      <c r="F127" s="18"/>
      <c r="G127" s="19"/>
    </row>
    <row r="128" spans="4:7" ht="13">
      <c r="D128" s="18"/>
      <c r="E128" s="19"/>
      <c r="F128" s="18"/>
      <c r="G128" s="19"/>
    </row>
    <row r="129" spans="4:7" ht="13">
      <c r="D129" s="18"/>
      <c r="E129" s="19"/>
      <c r="F129" s="18"/>
      <c r="G129" s="19"/>
    </row>
    <row r="130" spans="4:7" ht="13">
      <c r="D130" s="18"/>
      <c r="E130" s="19"/>
      <c r="F130" s="18"/>
      <c r="G130" s="19"/>
    </row>
    <row r="131" spans="4:7" ht="13">
      <c r="D131" s="18"/>
      <c r="E131" s="19"/>
      <c r="F131" s="18"/>
      <c r="G131" s="19"/>
    </row>
    <row r="132" spans="4:7" ht="13">
      <c r="D132" s="18"/>
      <c r="E132" s="19"/>
      <c r="F132" s="18"/>
      <c r="G132" s="19"/>
    </row>
    <row r="133" spans="4:7" ht="13">
      <c r="D133" s="18"/>
      <c r="E133" s="19"/>
      <c r="F133" s="18"/>
      <c r="G133" s="19"/>
    </row>
    <row r="134" spans="4:7" ht="13">
      <c r="D134" s="18"/>
      <c r="E134" s="19"/>
      <c r="F134" s="18"/>
      <c r="G134" s="19"/>
    </row>
    <row r="135" spans="4:7" ht="13">
      <c r="D135" s="18"/>
      <c r="E135" s="19"/>
      <c r="F135" s="18"/>
      <c r="G135" s="19"/>
    </row>
    <row r="136" spans="4:7" ht="13">
      <c r="D136" s="18"/>
      <c r="E136" s="19"/>
      <c r="F136" s="18"/>
      <c r="G136" s="19"/>
    </row>
    <row r="137" spans="4:7" ht="13">
      <c r="D137" s="18"/>
      <c r="E137" s="19"/>
      <c r="F137" s="18"/>
      <c r="G137" s="19"/>
    </row>
    <row r="138" spans="4:7" ht="13">
      <c r="D138" s="18"/>
      <c r="E138" s="19"/>
      <c r="F138" s="18"/>
      <c r="G138" s="19"/>
    </row>
    <row r="139" spans="4:7" ht="13">
      <c r="D139" s="18"/>
      <c r="E139" s="19"/>
      <c r="F139" s="18"/>
      <c r="G139" s="19"/>
    </row>
    <row r="140" spans="4:7" ht="13">
      <c r="D140" s="18"/>
      <c r="E140" s="19"/>
      <c r="F140" s="18"/>
      <c r="G140" s="19"/>
    </row>
    <row r="141" spans="4:7" ht="13">
      <c r="D141" s="18"/>
      <c r="E141" s="19"/>
      <c r="F141" s="18"/>
      <c r="G141" s="19"/>
    </row>
    <row r="142" spans="4:7" ht="13">
      <c r="D142" s="18"/>
      <c r="E142" s="19"/>
      <c r="F142" s="18"/>
      <c r="G142" s="19"/>
    </row>
    <row r="143" spans="4:7" ht="13">
      <c r="D143" s="18"/>
      <c r="E143" s="19"/>
      <c r="F143" s="18"/>
      <c r="G143" s="19"/>
    </row>
    <row r="144" spans="4:7" ht="13">
      <c r="D144" s="18"/>
      <c r="E144" s="19"/>
      <c r="F144" s="18"/>
      <c r="G144" s="19"/>
    </row>
    <row r="145" spans="4:7" ht="13">
      <c r="D145" s="18"/>
      <c r="E145" s="19"/>
      <c r="F145" s="18"/>
      <c r="G145" s="19"/>
    </row>
    <row r="146" spans="4:7" ht="13">
      <c r="D146" s="18"/>
      <c r="E146" s="19"/>
      <c r="F146" s="18"/>
      <c r="G146" s="19"/>
    </row>
  </sheetData>
  <mergeCells count="15">
    <mergeCell ref="A12:B12"/>
    <mergeCell ref="C12:C44"/>
    <mergeCell ref="A43:B44"/>
    <mergeCell ref="A1:H1"/>
    <mergeCell ref="A2:C2"/>
    <mergeCell ref="E2:G2"/>
    <mergeCell ref="A3:C3"/>
    <mergeCell ref="E3:G3"/>
    <mergeCell ref="A13:B13"/>
    <mergeCell ref="G13:H13"/>
    <mergeCell ref="D15:E15"/>
    <mergeCell ref="G20:G32"/>
    <mergeCell ref="D32:E32"/>
    <mergeCell ref="H20:H46"/>
    <mergeCell ref="D33:G33"/>
  </mergeCells>
  <conditionalFormatting sqref="A4:C4 A5 A6 A7 A8 A9 A10 A11">
    <cfRule type="notContainsBlanks" dxfId="132" priority="1">
      <formula>LEN(TRIM(A4))&gt;0</formula>
    </cfRule>
  </conditionalFormatting>
  <conditionalFormatting sqref="C5:C11">
    <cfRule type="cellIs" dxfId="131" priority="2" operator="greaterThan">
      <formula>0</formula>
    </cfRule>
  </conditionalFormatting>
  <conditionalFormatting sqref="A14:A42 A13:B13 A13:B13">
    <cfRule type="notContainsBlanks" dxfId="130" priority="3">
      <formula>LEN(TRIM(A14))&gt;0</formula>
    </cfRule>
  </conditionalFormatting>
  <conditionalFormatting sqref="D33:D147 E34:G34">
    <cfRule type="notContainsBlanks" dxfId="129" priority="4">
      <formula>LEN(TRIM(D33))&gt;0</formula>
    </cfRule>
  </conditionalFormatting>
  <conditionalFormatting sqref="D15:D31">
    <cfRule type="notContainsBlanks" dxfId="128" priority="5">
      <formula>LEN(TRIM(D15))&gt;0</formula>
    </cfRule>
  </conditionalFormatting>
  <conditionalFormatting sqref="A4:A11 B4 C4 A1:C3 A1:C3">
    <cfRule type="notContainsBlanks" dxfId="127" priority="6">
      <formula>LEN(TRIM(A4))&gt;0</formula>
    </cfRule>
  </conditionalFormatting>
  <conditionalFormatting sqref="E2:E11 F4:G4">
    <cfRule type="notContainsBlanks" dxfId="126" priority="7">
      <formula>LEN(TRIM(E2))&gt;0</formula>
    </cfRule>
  </conditionalFormatting>
  <conditionalFormatting sqref="G5:G11">
    <cfRule type="cellIs" dxfId="125" priority="8" operator="greaterThan">
      <formula>0</formula>
    </cfRule>
  </conditionalFormatting>
  <conditionalFormatting sqref="G13:G19 H14">
    <cfRule type="notContainsBlanks" dxfId="124" priority="9">
      <formula>LEN(TRIM(G13))&gt;0</formula>
    </cfRule>
  </conditionalFormatting>
  <conditionalFormatting sqref="H19">
    <cfRule type="cellIs" dxfId="123" priority="10" operator="greaterThan">
      <formula>0</formula>
    </cfRule>
  </conditionalFormatting>
  <conditionalFormatting sqref="H19">
    <cfRule type="cellIs" dxfId="122" priority="11" operator="lessThan">
      <formula>0</formula>
    </cfRule>
  </conditionalFormatting>
  <conditionalFormatting sqref="D2:D14">
    <cfRule type="notContainsBlanks" dxfId="121" priority="12">
      <formula>LEN(TRIM(D2))&gt;0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30"/>
  <sheetViews>
    <sheetView workbookViewId="0"/>
  </sheetViews>
  <sheetFormatPr baseColWidth="10" defaultColWidth="17.33203125" defaultRowHeight="15.75" customHeight="1"/>
  <cols>
    <col min="1" max="1" width="34.83203125" customWidth="1"/>
    <col min="2" max="3" width="35.33203125" customWidth="1"/>
  </cols>
  <sheetData>
    <row r="1" spans="1:26">
      <c r="A1" s="21" t="s">
        <v>87</v>
      </c>
      <c r="B1" s="21" t="s">
        <v>88</v>
      </c>
      <c r="C1" s="22" t="s">
        <v>89</v>
      </c>
      <c r="D1" s="2"/>
      <c r="E1" s="2"/>
      <c r="F1" s="2"/>
      <c r="G1" s="2"/>
      <c r="H1" s="2"/>
      <c r="I1" s="2"/>
      <c r="J1" s="2"/>
      <c r="K1" s="2"/>
      <c r="L1" s="2"/>
      <c r="M1" s="2"/>
      <c r="N1" s="2"/>
      <c r="O1" s="2"/>
      <c r="P1" s="2"/>
      <c r="Q1" s="2"/>
      <c r="R1" s="2"/>
      <c r="S1" s="2"/>
      <c r="T1" s="2"/>
      <c r="U1" s="2"/>
      <c r="V1" s="2"/>
      <c r="W1" s="2"/>
      <c r="X1" s="2"/>
      <c r="Y1" s="2"/>
      <c r="Z1" s="2"/>
    </row>
    <row r="2" spans="1:26">
      <c r="A2" s="216" t="s">
        <v>90</v>
      </c>
      <c r="B2" s="205"/>
      <c r="C2" s="217"/>
      <c r="D2" s="2"/>
      <c r="E2" s="2"/>
      <c r="F2" s="2"/>
      <c r="G2" s="2"/>
      <c r="H2" s="2"/>
      <c r="I2" s="2"/>
      <c r="J2" s="2"/>
      <c r="K2" s="2"/>
      <c r="L2" s="2"/>
      <c r="M2" s="2"/>
      <c r="N2" s="2"/>
      <c r="O2" s="2"/>
      <c r="P2" s="2"/>
      <c r="Q2" s="2"/>
      <c r="R2" s="2"/>
      <c r="S2" s="2"/>
      <c r="T2" s="2"/>
      <c r="U2" s="2"/>
      <c r="V2" s="2"/>
      <c r="W2" s="2"/>
      <c r="X2" s="2"/>
      <c r="Y2" s="2"/>
      <c r="Z2" s="2"/>
    </row>
    <row r="3" spans="1:26">
      <c r="A3" s="23" t="s">
        <v>91</v>
      </c>
      <c r="B3" s="5" t="s">
        <v>92</v>
      </c>
      <c r="C3" s="5"/>
      <c r="D3" s="2"/>
      <c r="E3" s="2"/>
      <c r="F3" s="2"/>
      <c r="G3" s="2"/>
      <c r="H3" s="2"/>
      <c r="I3" s="2"/>
      <c r="J3" s="2"/>
      <c r="K3" s="2"/>
      <c r="L3" s="2"/>
      <c r="M3" s="2"/>
      <c r="N3" s="2"/>
      <c r="O3" s="2"/>
      <c r="P3" s="2"/>
      <c r="Q3" s="2"/>
      <c r="R3" s="2"/>
      <c r="S3" s="2"/>
      <c r="T3" s="2"/>
      <c r="U3" s="2"/>
      <c r="V3" s="2"/>
      <c r="W3" s="2"/>
      <c r="X3" s="2"/>
      <c r="Y3" s="2"/>
      <c r="Z3" s="2"/>
    </row>
    <row r="4" spans="1:26" ht="15.75" customHeight="1">
      <c r="A4" s="24" t="s">
        <v>93</v>
      </c>
      <c r="B4" s="5" t="s">
        <v>94</v>
      </c>
      <c r="C4" s="5"/>
      <c r="D4" s="2"/>
      <c r="E4" s="2"/>
      <c r="F4" s="2"/>
      <c r="G4" s="2"/>
      <c r="H4" s="2"/>
      <c r="I4" s="2"/>
      <c r="J4" s="2"/>
      <c r="K4" s="2"/>
      <c r="L4" s="2"/>
      <c r="M4" s="2"/>
      <c r="N4" s="2"/>
      <c r="O4" s="2"/>
      <c r="P4" s="2"/>
      <c r="Q4" s="2"/>
      <c r="R4" s="2"/>
      <c r="S4" s="2"/>
      <c r="T4" s="2"/>
      <c r="U4" s="2"/>
      <c r="V4" s="2"/>
      <c r="W4" s="2"/>
      <c r="X4" s="2"/>
      <c r="Y4" s="2"/>
      <c r="Z4" s="2"/>
    </row>
    <row r="5" spans="1:26" ht="15.75" customHeight="1">
      <c r="A5" s="24" t="s">
        <v>95</v>
      </c>
      <c r="B5" s="5" t="s">
        <v>96</v>
      </c>
      <c r="C5" s="5"/>
      <c r="D5" s="2"/>
      <c r="E5" s="2"/>
      <c r="F5" s="2"/>
      <c r="G5" s="2"/>
      <c r="H5" s="2"/>
      <c r="I5" s="2"/>
      <c r="J5" s="2"/>
      <c r="K5" s="2"/>
      <c r="L5" s="2"/>
      <c r="M5" s="2"/>
      <c r="N5" s="2"/>
      <c r="O5" s="2"/>
      <c r="P5" s="2"/>
      <c r="Q5" s="2"/>
      <c r="R5" s="2"/>
      <c r="S5" s="2"/>
      <c r="T5" s="2"/>
      <c r="U5" s="2"/>
      <c r="V5" s="2"/>
      <c r="W5" s="2"/>
      <c r="X5" s="2"/>
      <c r="Y5" s="2"/>
      <c r="Z5" s="2"/>
    </row>
    <row r="6" spans="1:26" ht="15.75" customHeight="1">
      <c r="A6" s="24" t="s">
        <v>97</v>
      </c>
      <c r="B6" s="5" t="s">
        <v>98</v>
      </c>
      <c r="C6" s="5"/>
      <c r="D6" s="2"/>
      <c r="E6" s="2"/>
      <c r="F6" s="2"/>
      <c r="G6" s="2"/>
      <c r="H6" s="2"/>
      <c r="I6" s="2"/>
      <c r="J6" s="2"/>
      <c r="K6" s="2"/>
      <c r="L6" s="2"/>
      <c r="M6" s="2"/>
      <c r="N6" s="2"/>
      <c r="O6" s="2"/>
      <c r="P6" s="2"/>
      <c r="Q6" s="2"/>
      <c r="R6" s="2"/>
      <c r="S6" s="2"/>
      <c r="T6" s="2"/>
      <c r="U6" s="2"/>
      <c r="V6" s="2"/>
      <c r="W6" s="2"/>
      <c r="X6" s="2"/>
      <c r="Y6" s="2"/>
      <c r="Z6" s="2"/>
    </row>
    <row r="7" spans="1:26" ht="15.75" customHeight="1">
      <c r="A7" s="24" t="s">
        <v>99</v>
      </c>
      <c r="B7" s="25" t="s">
        <v>100</v>
      </c>
      <c r="C7" s="5"/>
      <c r="D7" s="2"/>
      <c r="E7" s="2"/>
      <c r="F7" s="2"/>
      <c r="G7" s="2"/>
      <c r="H7" s="2"/>
      <c r="I7" s="2"/>
      <c r="J7" s="2"/>
      <c r="K7" s="2"/>
      <c r="L7" s="2"/>
      <c r="M7" s="2"/>
      <c r="N7" s="2"/>
      <c r="O7" s="2"/>
      <c r="P7" s="2"/>
      <c r="Q7" s="2"/>
      <c r="R7" s="2"/>
      <c r="S7" s="2"/>
      <c r="T7" s="2"/>
      <c r="U7" s="2"/>
      <c r="V7" s="2"/>
      <c r="W7" s="2"/>
      <c r="X7" s="2"/>
      <c r="Y7" s="2"/>
      <c r="Z7" s="2"/>
    </row>
    <row r="8" spans="1:26" ht="15.75" customHeight="1">
      <c r="A8" s="24" t="s">
        <v>0</v>
      </c>
      <c r="B8" s="25" t="s">
        <v>101</v>
      </c>
      <c r="C8" s="5"/>
      <c r="D8" s="2"/>
      <c r="E8" s="2"/>
      <c r="F8" s="2"/>
      <c r="G8" s="2"/>
      <c r="H8" s="2"/>
      <c r="I8" s="2"/>
      <c r="J8" s="2"/>
      <c r="K8" s="2"/>
      <c r="L8" s="2"/>
      <c r="M8" s="2"/>
      <c r="N8" s="2"/>
      <c r="O8" s="2"/>
      <c r="P8" s="2"/>
      <c r="Q8" s="2"/>
      <c r="R8" s="2"/>
      <c r="S8" s="2"/>
      <c r="T8" s="2"/>
      <c r="U8" s="2"/>
      <c r="V8" s="2"/>
      <c r="W8" s="2"/>
      <c r="X8" s="2"/>
      <c r="Y8" s="2"/>
      <c r="Z8" s="2"/>
    </row>
    <row r="9" spans="1:26" ht="15.75" customHeight="1">
      <c r="A9" s="24"/>
      <c r="B9" s="5" t="s">
        <v>102</v>
      </c>
      <c r="C9" s="5"/>
      <c r="D9" s="2"/>
      <c r="E9" s="2"/>
      <c r="F9" s="2"/>
      <c r="G9" s="2"/>
      <c r="H9" s="2"/>
      <c r="I9" s="2"/>
      <c r="J9" s="2"/>
      <c r="K9" s="2"/>
      <c r="L9" s="2"/>
      <c r="M9" s="2"/>
      <c r="N9" s="2"/>
      <c r="O9" s="2"/>
      <c r="P9" s="2"/>
      <c r="Q9" s="2"/>
      <c r="R9" s="2"/>
      <c r="S9" s="2"/>
      <c r="T9" s="2"/>
      <c r="U9" s="2"/>
      <c r="V9" s="2"/>
      <c r="W9" s="2"/>
      <c r="X9" s="2"/>
      <c r="Y9" s="2"/>
      <c r="Z9" s="2"/>
    </row>
    <row r="10" spans="1:26">
      <c r="A10" s="23" t="s">
        <v>103</v>
      </c>
      <c r="B10" s="5" t="s">
        <v>104</v>
      </c>
      <c r="C10" s="5"/>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4" t="s">
        <v>105</v>
      </c>
      <c r="B11" s="5" t="s">
        <v>106</v>
      </c>
      <c r="C11" s="5"/>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4" t="s">
        <v>107</v>
      </c>
      <c r="B12" s="5" t="s">
        <v>108</v>
      </c>
      <c r="C12" s="5"/>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4" t="s">
        <v>109</v>
      </c>
      <c r="B13" s="26" t="s">
        <v>110</v>
      </c>
      <c r="C13" s="5"/>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4"/>
      <c r="B14" s="26" t="s">
        <v>111</v>
      </c>
      <c r="C14" s="5"/>
      <c r="D14" s="2"/>
      <c r="E14" s="2"/>
      <c r="F14" s="2"/>
      <c r="G14" s="2"/>
      <c r="H14" s="2"/>
      <c r="I14" s="2"/>
      <c r="J14" s="2"/>
      <c r="K14" s="2"/>
      <c r="L14" s="2"/>
      <c r="M14" s="2"/>
      <c r="N14" s="2"/>
      <c r="O14" s="2"/>
      <c r="P14" s="2"/>
      <c r="Q14" s="2"/>
      <c r="R14" s="2"/>
      <c r="S14" s="2"/>
      <c r="T14" s="2"/>
      <c r="U14" s="2"/>
      <c r="V14" s="2"/>
      <c r="W14" s="2"/>
      <c r="X14" s="2"/>
      <c r="Y14" s="2"/>
      <c r="Z14" s="2"/>
    </row>
    <row r="15" spans="1:26">
      <c r="A15" s="23" t="s">
        <v>112</v>
      </c>
      <c r="B15" s="25" t="s">
        <v>113</v>
      </c>
      <c r="C15" s="5"/>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4" t="s">
        <v>114</v>
      </c>
      <c r="B16" s="25" t="s">
        <v>115</v>
      </c>
      <c r="C16" s="5"/>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4" t="s">
        <v>116</v>
      </c>
      <c r="B17" s="5"/>
      <c r="C17" s="5"/>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4" t="s">
        <v>117</v>
      </c>
      <c r="B18" s="5"/>
      <c r="C18" s="5"/>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4"/>
      <c r="B19" s="5"/>
      <c r="C19" s="5"/>
      <c r="D19" s="2"/>
      <c r="E19" s="2"/>
      <c r="F19" s="2"/>
      <c r="G19" s="2"/>
      <c r="H19" s="2"/>
      <c r="I19" s="2"/>
      <c r="J19" s="2"/>
      <c r="K19" s="2"/>
      <c r="L19" s="2"/>
      <c r="M19" s="2"/>
      <c r="N19" s="2"/>
      <c r="O19" s="2"/>
      <c r="P19" s="2"/>
      <c r="Q19" s="2"/>
      <c r="R19" s="2"/>
      <c r="S19" s="2"/>
      <c r="T19" s="2"/>
      <c r="U19" s="2"/>
      <c r="V19" s="2"/>
      <c r="W19" s="2"/>
      <c r="X19" s="2"/>
      <c r="Y19" s="2"/>
      <c r="Z19" s="2"/>
    </row>
    <row r="20" spans="1:26">
      <c r="A20" s="218" t="s">
        <v>118</v>
      </c>
      <c r="B20" s="205"/>
      <c r="C20" s="217"/>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4"/>
      <c r="B21" s="4"/>
      <c r="C21" s="2"/>
      <c r="D21" s="2"/>
      <c r="E21" s="2"/>
      <c r="F21" s="2"/>
      <c r="G21" s="2"/>
      <c r="H21" s="2"/>
      <c r="I21" s="2"/>
      <c r="J21" s="2"/>
      <c r="K21" s="2"/>
      <c r="L21" s="2"/>
      <c r="M21" s="2"/>
      <c r="N21" s="2"/>
      <c r="O21" s="2"/>
      <c r="P21" s="2"/>
      <c r="Q21" s="2"/>
      <c r="R21" s="2"/>
      <c r="S21" s="2"/>
      <c r="T21" s="2"/>
      <c r="U21" s="2"/>
      <c r="V21" s="2"/>
      <c r="W21" s="2"/>
      <c r="X21" s="2"/>
      <c r="Y21" s="2"/>
      <c r="Z21" s="2"/>
    </row>
    <row r="22" spans="1:26">
      <c r="A22" s="219" t="s">
        <v>119</v>
      </c>
      <c r="B22" s="209"/>
      <c r="C22" s="208"/>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7" t="s">
        <v>120</v>
      </c>
      <c r="B23" s="27" t="s">
        <v>121</v>
      </c>
      <c r="C23" s="27"/>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7" t="s">
        <v>122</v>
      </c>
      <c r="B24" s="27" t="s">
        <v>123</v>
      </c>
      <c r="C24" s="27"/>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7" t="s">
        <v>124</v>
      </c>
      <c r="B25" s="27" t="s">
        <v>125</v>
      </c>
      <c r="C25" s="27"/>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7" t="s">
        <v>126</v>
      </c>
      <c r="B26" s="27" t="s">
        <v>127</v>
      </c>
      <c r="C26" s="27"/>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7"/>
      <c r="B27" s="27" t="s">
        <v>128</v>
      </c>
      <c r="C27" s="27"/>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7"/>
      <c r="B28" s="27" t="s">
        <v>129</v>
      </c>
      <c r="C28" s="27"/>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7"/>
      <c r="B29" s="27" t="s">
        <v>130</v>
      </c>
      <c r="C29" s="27"/>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7"/>
      <c r="B30" s="27" t="s">
        <v>131</v>
      </c>
      <c r="C30" s="27"/>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7"/>
      <c r="B31" s="27" t="s">
        <v>132</v>
      </c>
      <c r="C31" s="27"/>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7"/>
      <c r="B32" s="27" t="s">
        <v>133</v>
      </c>
      <c r="C32" s="27"/>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7"/>
      <c r="B33" s="27" t="s">
        <v>134</v>
      </c>
      <c r="C33" s="27"/>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7"/>
      <c r="B34" s="27" t="s">
        <v>135</v>
      </c>
      <c r="C34" s="27"/>
      <c r="D34" s="2"/>
      <c r="E34" s="2"/>
      <c r="F34" s="2"/>
      <c r="G34" s="2"/>
      <c r="H34" s="2"/>
      <c r="I34" s="2"/>
      <c r="J34" s="2"/>
      <c r="K34" s="2"/>
      <c r="L34" s="2"/>
      <c r="M34" s="2"/>
      <c r="N34" s="2"/>
      <c r="O34" s="2"/>
      <c r="P34" s="2"/>
      <c r="Q34" s="2"/>
      <c r="R34" s="2"/>
      <c r="S34" s="2"/>
      <c r="T34" s="2"/>
      <c r="U34" s="2"/>
      <c r="V34" s="2"/>
      <c r="W34" s="2"/>
      <c r="X34" s="2"/>
      <c r="Y34" s="2"/>
      <c r="Z34" s="2"/>
    </row>
    <row r="35" spans="1:26">
      <c r="A35" s="220" t="s">
        <v>136</v>
      </c>
      <c r="B35" s="209"/>
      <c r="C35" s="208"/>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4"/>
      <c r="B36" s="4"/>
      <c r="C36" s="2"/>
      <c r="D36" s="2"/>
      <c r="E36" s="2"/>
      <c r="F36" s="2"/>
      <c r="G36" s="2"/>
      <c r="H36" s="2"/>
      <c r="I36" s="2"/>
      <c r="J36" s="2"/>
      <c r="K36" s="2"/>
      <c r="L36" s="2"/>
      <c r="M36" s="2"/>
      <c r="N36" s="2"/>
      <c r="O36" s="2"/>
      <c r="P36" s="2"/>
      <c r="Q36" s="2"/>
      <c r="R36" s="2"/>
      <c r="S36" s="2"/>
      <c r="T36" s="2"/>
      <c r="U36" s="2"/>
      <c r="V36" s="2"/>
      <c r="W36" s="2"/>
      <c r="X36" s="2"/>
      <c r="Y36" s="2"/>
      <c r="Z36" s="2"/>
    </row>
    <row r="37" spans="1:26">
      <c r="A37" s="219" t="s">
        <v>137</v>
      </c>
      <c r="B37" s="209"/>
      <c r="C37" s="208"/>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7" t="s">
        <v>138</v>
      </c>
      <c r="B38" s="27" t="s">
        <v>139</v>
      </c>
      <c r="C38" s="27"/>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7" t="s">
        <v>140</v>
      </c>
      <c r="B39" s="27" t="s">
        <v>141</v>
      </c>
      <c r="C39" s="27"/>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7"/>
      <c r="B40" s="27" t="s">
        <v>142</v>
      </c>
      <c r="C40" s="27"/>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7"/>
      <c r="B41" s="27" t="s">
        <v>143</v>
      </c>
      <c r="C41" s="27"/>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7"/>
      <c r="B42" s="27" t="s">
        <v>144</v>
      </c>
      <c r="C42" s="27"/>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7"/>
      <c r="B43" s="27" t="s">
        <v>145</v>
      </c>
      <c r="C43" s="27"/>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7"/>
      <c r="B44" s="27" t="s">
        <v>146</v>
      </c>
      <c r="C44" s="27"/>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7"/>
      <c r="B45" s="27" t="s">
        <v>147</v>
      </c>
      <c r="C45" s="27"/>
      <c r="D45" s="2"/>
      <c r="E45" s="2"/>
      <c r="F45" s="2"/>
      <c r="G45" s="2"/>
      <c r="H45" s="2"/>
      <c r="I45" s="2"/>
      <c r="J45" s="2"/>
      <c r="K45" s="2"/>
      <c r="L45" s="2"/>
      <c r="M45" s="2"/>
      <c r="N45" s="2"/>
      <c r="O45" s="2"/>
      <c r="P45" s="2"/>
      <c r="Q45" s="2"/>
      <c r="R45" s="2"/>
      <c r="S45" s="2"/>
      <c r="T45" s="2"/>
      <c r="U45" s="2"/>
      <c r="V45" s="2"/>
      <c r="W45" s="2"/>
      <c r="X45" s="2"/>
      <c r="Y45" s="2"/>
      <c r="Z45" s="2"/>
    </row>
    <row r="46" spans="1:26" ht="14">
      <c r="A46" s="27"/>
      <c r="B46" s="27" t="s">
        <v>148</v>
      </c>
      <c r="C46" s="27"/>
      <c r="D46" s="2"/>
      <c r="E46" s="2"/>
      <c r="F46" s="2"/>
      <c r="G46" s="2"/>
      <c r="H46" s="2"/>
      <c r="I46" s="2"/>
      <c r="J46" s="2"/>
      <c r="K46" s="2"/>
      <c r="L46" s="2"/>
      <c r="M46" s="2"/>
      <c r="N46" s="2"/>
      <c r="O46" s="2"/>
      <c r="P46" s="2"/>
      <c r="Q46" s="2"/>
      <c r="R46" s="2"/>
      <c r="S46" s="2"/>
      <c r="T46" s="2"/>
      <c r="U46" s="2"/>
      <c r="V46" s="2"/>
      <c r="W46" s="2"/>
      <c r="X46" s="2"/>
      <c r="Y46" s="2"/>
      <c r="Z46" s="2"/>
    </row>
    <row r="47" spans="1:26" ht="28">
      <c r="A47" s="27"/>
      <c r="B47" s="27" t="s">
        <v>149</v>
      </c>
      <c r="C47" s="27"/>
      <c r="D47" s="2"/>
      <c r="E47" s="2"/>
      <c r="F47" s="2"/>
      <c r="G47" s="2"/>
      <c r="H47" s="2"/>
      <c r="I47" s="2"/>
      <c r="J47" s="2"/>
      <c r="K47" s="2"/>
      <c r="L47" s="2"/>
      <c r="M47" s="2"/>
      <c r="N47" s="2"/>
      <c r="O47" s="2"/>
      <c r="P47" s="2"/>
      <c r="Q47" s="2"/>
      <c r="R47" s="2"/>
      <c r="S47" s="2"/>
      <c r="T47" s="2"/>
      <c r="U47" s="2"/>
      <c r="V47" s="2"/>
      <c r="W47" s="2"/>
      <c r="X47" s="2"/>
      <c r="Y47" s="2"/>
      <c r="Z47" s="2"/>
    </row>
    <row r="48" spans="1:26" ht="14">
      <c r="A48" s="27"/>
      <c r="B48" s="27" t="s">
        <v>150</v>
      </c>
      <c r="C48" s="27"/>
      <c r="D48" s="2"/>
      <c r="E48" s="2"/>
      <c r="F48" s="2"/>
      <c r="G48" s="2"/>
      <c r="H48" s="2"/>
      <c r="I48" s="2"/>
      <c r="J48" s="2"/>
      <c r="K48" s="2"/>
      <c r="L48" s="2"/>
      <c r="M48" s="2"/>
      <c r="N48" s="2"/>
      <c r="O48" s="2"/>
      <c r="P48" s="2"/>
      <c r="Q48" s="2"/>
      <c r="R48" s="2"/>
      <c r="S48" s="2"/>
      <c r="T48" s="2"/>
      <c r="U48" s="2"/>
      <c r="V48" s="2"/>
      <c r="W48" s="2"/>
      <c r="X48" s="2"/>
      <c r="Y48" s="2"/>
      <c r="Z48" s="2"/>
    </row>
    <row r="49" spans="1:26" ht="14">
      <c r="A49" s="27"/>
      <c r="B49" s="27" t="s">
        <v>151</v>
      </c>
      <c r="C49" s="27"/>
      <c r="D49" s="2"/>
      <c r="E49" s="2"/>
      <c r="F49" s="2"/>
      <c r="G49" s="2"/>
      <c r="H49" s="2"/>
      <c r="I49" s="2"/>
      <c r="J49" s="2"/>
      <c r="K49" s="2"/>
      <c r="L49" s="2"/>
      <c r="M49" s="2"/>
      <c r="N49" s="2"/>
      <c r="O49" s="2"/>
      <c r="P49" s="2"/>
      <c r="Q49" s="2"/>
      <c r="R49" s="2"/>
      <c r="S49" s="2"/>
      <c r="T49" s="2"/>
      <c r="U49" s="2"/>
      <c r="V49" s="2"/>
      <c r="W49" s="2"/>
      <c r="X49" s="2"/>
      <c r="Y49" s="2"/>
      <c r="Z49" s="2"/>
    </row>
    <row r="50" spans="1:26" ht="14">
      <c r="A50" s="27"/>
      <c r="B50" s="27" t="s">
        <v>152</v>
      </c>
      <c r="C50" s="27"/>
      <c r="D50" s="2"/>
      <c r="E50" s="2"/>
      <c r="F50" s="2"/>
      <c r="G50" s="2"/>
      <c r="H50" s="2"/>
      <c r="I50" s="2"/>
      <c r="J50" s="2"/>
      <c r="K50" s="2"/>
      <c r="L50" s="2"/>
      <c r="M50" s="2"/>
      <c r="N50" s="2"/>
      <c r="O50" s="2"/>
      <c r="P50" s="2"/>
      <c r="Q50" s="2"/>
      <c r="R50" s="2"/>
      <c r="S50" s="2"/>
      <c r="T50" s="2"/>
      <c r="U50" s="2"/>
      <c r="V50" s="2"/>
      <c r="W50" s="2"/>
      <c r="X50" s="2"/>
      <c r="Y50" s="2"/>
      <c r="Z50" s="2"/>
    </row>
    <row r="51" spans="1:26" ht="14">
      <c r="A51" s="27"/>
      <c r="B51" s="27" t="s">
        <v>153</v>
      </c>
      <c r="C51" s="27"/>
      <c r="D51" s="2"/>
      <c r="E51" s="2"/>
      <c r="F51" s="2"/>
      <c r="G51" s="2"/>
      <c r="H51" s="2"/>
      <c r="I51" s="2"/>
      <c r="J51" s="2"/>
      <c r="K51" s="2"/>
      <c r="L51" s="2"/>
      <c r="M51" s="2"/>
      <c r="N51" s="2"/>
      <c r="O51" s="2"/>
      <c r="P51" s="2"/>
      <c r="Q51" s="2"/>
      <c r="R51" s="2"/>
      <c r="S51" s="2"/>
      <c r="T51" s="2"/>
      <c r="U51" s="2"/>
      <c r="V51" s="2"/>
      <c r="W51" s="2"/>
      <c r="X51" s="2"/>
      <c r="Y51" s="2"/>
      <c r="Z51" s="2"/>
    </row>
    <row r="52" spans="1:26" ht="14">
      <c r="A52" s="27"/>
      <c r="B52" s="27" t="s">
        <v>154</v>
      </c>
      <c r="C52" s="27"/>
      <c r="D52" s="2"/>
      <c r="E52" s="2"/>
      <c r="F52" s="2"/>
      <c r="G52" s="2"/>
      <c r="H52" s="2"/>
      <c r="I52" s="2"/>
      <c r="J52" s="2"/>
      <c r="K52" s="2"/>
      <c r="L52" s="2"/>
      <c r="M52" s="2"/>
      <c r="N52" s="2"/>
      <c r="O52" s="2"/>
      <c r="P52" s="2"/>
      <c r="Q52" s="2"/>
      <c r="R52" s="2"/>
      <c r="S52" s="2"/>
      <c r="T52" s="2"/>
      <c r="U52" s="2"/>
      <c r="V52" s="2"/>
      <c r="W52" s="2"/>
      <c r="X52" s="2"/>
      <c r="Y52" s="2"/>
      <c r="Z52" s="2"/>
    </row>
    <row r="53" spans="1:26" ht="14">
      <c r="A53" s="27"/>
      <c r="B53" s="27" t="s">
        <v>155</v>
      </c>
      <c r="C53" s="27"/>
      <c r="D53" s="2"/>
      <c r="E53" s="2"/>
      <c r="F53" s="2"/>
      <c r="G53" s="2"/>
      <c r="H53" s="2"/>
      <c r="I53" s="2"/>
      <c r="J53" s="2"/>
      <c r="K53" s="2"/>
      <c r="L53" s="2"/>
      <c r="M53" s="2"/>
      <c r="N53" s="2"/>
      <c r="O53" s="2"/>
      <c r="P53" s="2"/>
      <c r="Q53" s="2"/>
      <c r="R53" s="2"/>
      <c r="S53" s="2"/>
      <c r="T53" s="2"/>
      <c r="U53" s="2"/>
      <c r="V53" s="2"/>
      <c r="W53" s="2"/>
      <c r="X53" s="2"/>
      <c r="Y53" s="2"/>
      <c r="Z53" s="2"/>
    </row>
    <row r="54" spans="1:26" ht="14">
      <c r="A54" s="27"/>
      <c r="B54" s="27" t="s">
        <v>156</v>
      </c>
      <c r="C54" s="27"/>
      <c r="D54" s="2"/>
      <c r="E54" s="2"/>
      <c r="F54" s="2"/>
      <c r="G54" s="2"/>
      <c r="H54" s="2"/>
      <c r="I54" s="2"/>
      <c r="J54" s="2"/>
      <c r="K54" s="2"/>
      <c r="L54" s="2"/>
      <c r="M54" s="2"/>
      <c r="N54" s="2"/>
      <c r="O54" s="2"/>
      <c r="P54" s="2"/>
      <c r="Q54" s="2"/>
      <c r="R54" s="2"/>
      <c r="S54" s="2"/>
      <c r="T54" s="2"/>
      <c r="U54" s="2"/>
      <c r="V54" s="2"/>
      <c r="W54" s="2"/>
      <c r="X54" s="2"/>
      <c r="Y54" s="2"/>
      <c r="Z54" s="2"/>
    </row>
    <row r="55" spans="1:26" ht="14">
      <c r="A55" s="27"/>
      <c r="B55" s="27" t="s">
        <v>157</v>
      </c>
      <c r="C55" s="27"/>
      <c r="D55" s="2"/>
      <c r="E55" s="2"/>
      <c r="F55" s="2"/>
      <c r="G55" s="2"/>
      <c r="H55" s="2"/>
      <c r="I55" s="2"/>
      <c r="J55" s="2"/>
      <c r="K55" s="2"/>
      <c r="L55" s="2"/>
      <c r="M55" s="2"/>
      <c r="N55" s="2"/>
      <c r="O55" s="2"/>
      <c r="P55" s="2"/>
      <c r="Q55" s="2"/>
      <c r="R55" s="2"/>
      <c r="S55" s="2"/>
      <c r="T55" s="2"/>
      <c r="U55" s="2"/>
      <c r="V55" s="2"/>
      <c r="W55" s="2"/>
      <c r="X55" s="2"/>
      <c r="Y55" s="2"/>
      <c r="Z55" s="2"/>
    </row>
    <row r="56" spans="1:26" ht="14">
      <c r="A56" s="27"/>
      <c r="B56" s="27" t="s">
        <v>158</v>
      </c>
      <c r="C56" s="27"/>
      <c r="D56" s="2"/>
      <c r="E56" s="2"/>
      <c r="F56" s="2"/>
      <c r="G56" s="2"/>
      <c r="H56" s="2"/>
      <c r="I56" s="2"/>
      <c r="J56" s="2"/>
      <c r="K56" s="2"/>
      <c r="L56" s="2"/>
      <c r="M56" s="2"/>
      <c r="N56" s="2"/>
      <c r="O56" s="2"/>
      <c r="P56" s="2"/>
      <c r="Q56" s="2"/>
      <c r="R56" s="2"/>
      <c r="S56" s="2"/>
      <c r="T56" s="2"/>
      <c r="U56" s="2"/>
      <c r="V56" s="2"/>
      <c r="W56" s="2"/>
      <c r="X56" s="2"/>
      <c r="Y56" s="2"/>
      <c r="Z56" s="2"/>
    </row>
    <row r="57" spans="1:26" ht="13">
      <c r="A57" s="4"/>
      <c r="B57" s="4"/>
      <c r="C57" s="2"/>
      <c r="D57" s="2"/>
      <c r="E57" s="2"/>
      <c r="F57" s="2"/>
      <c r="G57" s="2"/>
      <c r="H57" s="2"/>
      <c r="I57" s="2"/>
      <c r="J57" s="2"/>
      <c r="K57" s="2"/>
      <c r="L57" s="2"/>
      <c r="M57" s="2"/>
      <c r="N57" s="2"/>
      <c r="O57" s="2"/>
      <c r="P57" s="2"/>
      <c r="Q57" s="2"/>
      <c r="R57" s="2"/>
      <c r="S57" s="2"/>
      <c r="T57" s="2"/>
      <c r="U57" s="2"/>
      <c r="V57" s="2"/>
      <c r="W57" s="2"/>
      <c r="X57" s="2"/>
      <c r="Y57" s="2"/>
      <c r="Z57" s="2"/>
    </row>
    <row r="58" spans="1:26" ht="14">
      <c r="A58" s="219" t="s">
        <v>159</v>
      </c>
      <c r="B58" s="209"/>
      <c r="C58" s="208"/>
      <c r="D58" s="2"/>
      <c r="E58" s="2"/>
      <c r="F58" s="2"/>
      <c r="G58" s="2"/>
      <c r="H58" s="2"/>
      <c r="I58" s="2"/>
      <c r="J58" s="2"/>
      <c r="K58" s="2"/>
      <c r="L58" s="2"/>
      <c r="M58" s="2"/>
      <c r="N58" s="2"/>
      <c r="O58" s="2"/>
      <c r="P58" s="2"/>
      <c r="Q58" s="2"/>
      <c r="R58" s="2"/>
      <c r="S58" s="2"/>
      <c r="T58" s="2"/>
      <c r="U58" s="2"/>
      <c r="V58" s="2"/>
      <c r="W58" s="2"/>
      <c r="X58" s="2"/>
      <c r="Y58" s="2"/>
      <c r="Z58" s="2"/>
    </row>
    <row r="59" spans="1:26" ht="14">
      <c r="A59" s="27" t="s">
        <v>160</v>
      </c>
      <c r="B59" s="27"/>
      <c r="C59" s="27"/>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3">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sheetData>
  <mergeCells count="6">
    <mergeCell ref="A58:C58"/>
    <mergeCell ref="A2:C2"/>
    <mergeCell ref="A20:C20"/>
    <mergeCell ref="A22:C22"/>
    <mergeCell ref="A35:C35"/>
    <mergeCell ref="A37:C3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workbookViewId="0"/>
  </sheetViews>
  <sheetFormatPr baseColWidth="10" defaultColWidth="17.33203125" defaultRowHeight="15.75" customHeight="1"/>
  <cols>
    <col min="1" max="1" width="112" customWidth="1"/>
    <col min="2" max="2" width="31.33203125" customWidth="1"/>
    <col min="3" max="3" width="37.1640625" customWidth="1"/>
    <col min="4" max="4" width="34.6640625" customWidth="1"/>
  </cols>
  <sheetData>
    <row r="1" spans="1:4" ht="27.75" customHeight="1">
      <c r="A1" s="28"/>
      <c r="B1" s="28"/>
      <c r="C1" s="28"/>
    </row>
    <row r="2" spans="1:4" ht="18">
      <c r="A2" s="28"/>
      <c r="B2" s="221" t="s">
        <v>161</v>
      </c>
      <c r="C2" s="209"/>
      <c r="D2" s="208"/>
    </row>
    <row r="3" spans="1:4" ht="28">
      <c r="A3" s="18"/>
      <c r="B3" s="29" t="s">
        <v>162</v>
      </c>
      <c r="C3" s="222" t="str">
        <f>HYPERLINK("https://docs.google.com/document/d/144FTPM-dD6mGQG7xdbZN8DTzwuVL5NyW9ODjrUCuiEo/edit","How to Share Your Story")</f>
        <v>How to Share Your Story</v>
      </c>
      <c r="D3" s="208"/>
    </row>
    <row r="4" spans="1:4" ht="14">
      <c r="A4" s="18"/>
      <c r="B4" s="29" t="s">
        <v>163</v>
      </c>
      <c r="C4" s="223" t="str">
        <f>HYPERLINK("https://docs.google.com/document/d/1R3Bus0Iam480MgAsU_1HY3jOoBPBbY8LCDr_GJKI4TE/edit#heading=h.xj6206pupnin","Networking Tips")</f>
        <v>Networking Tips</v>
      </c>
      <c r="D4" s="208"/>
    </row>
    <row r="5" spans="1:4" ht="87.75" customHeight="1">
      <c r="A5" s="18"/>
      <c r="B5" s="29" t="s">
        <v>164</v>
      </c>
      <c r="C5" s="224" t="s">
        <v>165</v>
      </c>
      <c r="D5" s="208"/>
    </row>
    <row r="6" spans="1:4" ht="81" customHeight="1">
      <c r="A6" s="18"/>
      <c r="B6" s="29" t="s">
        <v>166</v>
      </c>
      <c r="C6" s="224" t="s">
        <v>165</v>
      </c>
      <c r="D6" s="208"/>
    </row>
    <row r="7" spans="1:4" ht="58.5" customHeight="1">
      <c r="A7" s="30"/>
      <c r="B7" s="31" t="s">
        <v>167</v>
      </c>
      <c r="C7" s="224"/>
      <c r="D7" s="208"/>
    </row>
    <row r="8" spans="1:4" ht="28">
      <c r="A8" s="18"/>
      <c r="B8" s="29" t="s">
        <v>168</v>
      </c>
      <c r="C8" s="224" t="s">
        <v>165</v>
      </c>
      <c r="D8" s="208"/>
    </row>
  </sheetData>
  <mergeCells count="7">
    <mergeCell ref="C7:D7"/>
    <mergeCell ref="C8:D8"/>
    <mergeCell ref="B2:D2"/>
    <mergeCell ref="C3:D3"/>
    <mergeCell ref="C4:D4"/>
    <mergeCell ref="C5:D5"/>
    <mergeCell ref="C6:D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7"/>
  <sheetViews>
    <sheetView workbookViewId="0"/>
  </sheetViews>
  <sheetFormatPr baseColWidth="10" defaultColWidth="17.33203125" defaultRowHeight="15.75" customHeight="1"/>
  <cols>
    <col min="1" max="1" width="15.6640625" customWidth="1"/>
    <col min="2" max="2" width="47.83203125" customWidth="1"/>
    <col min="3" max="3" width="23.5" customWidth="1"/>
  </cols>
  <sheetData>
    <row r="1" spans="1:27">
      <c r="A1" s="32"/>
      <c r="B1" s="225" t="s">
        <v>169</v>
      </c>
      <c r="C1" s="201"/>
      <c r="D1" s="2"/>
      <c r="E1" s="2"/>
      <c r="F1" s="2"/>
      <c r="G1" s="2"/>
      <c r="H1" s="2"/>
      <c r="I1" s="2"/>
      <c r="J1" s="2"/>
      <c r="K1" s="2"/>
      <c r="L1" s="2"/>
      <c r="M1" s="2"/>
      <c r="N1" s="2"/>
      <c r="O1" s="2"/>
      <c r="P1" s="2"/>
      <c r="Q1" s="2"/>
      <c r="R1" s="2"/>
      <c r="S1" s="2"/>
      <c r="T1" s="2"/>
      <c r="U1" s="2"/>
      <c r="V1" s="2"/>
      <c r="W1" s="2"/>
      <c r="X1" s="2"/>
      <c r="Y1" s="2"/>
      <c r="Z1" s="2"/>
      <c r="AA1" s="2"/>
    </row>
    <row r="2" spans="1:27">
      <c r="A2" s="33"/>
      <c r="B2" s="34" t="s">
        <v>170</v>
      </c>
      <c r="C2" s="35" t="str">
        <f>HYPERLINK("https://docs.google.com/document/d/1rLHvn8BZujpnkwlGIzcZASJJLCIOBeZ7pFFsp-yNkC0/edit?usp=sharing","Link")</f>
        <v>Link</v>
      </c>
      <c r="D2" s="2"/>
      <c r="E2" s="2"/>
      <c r="F2" s="2"/>
      <c r="G2" s="2"/>
      <c r="H2" s="2"/>
      <c r="I2" s="2"/>
      <c r="J2" s="2"/>
      <c r="K2" s="2"/>
      <c r="L2" s="2"/>
      <c r="M2" s="2"/>
      <c r="N2" s="2"/>
      <c r="O2" s="2"/>
      <c r="P2" s="2"/>
      <c r="Q2" s="2"/>
      <c r="R2" s="2"/>
      <c r="S2" s="2"/>
      <c r="T2" s="2"/>
      <c r="U2" s="2"/>
      <c r="V2" s="2"/>
      <c r="W2" s="2"/>
      <c r="X2" s="2"/>
      <c r="Y2" s="2"/>
      <c r="Z2" s="2"/>
      <c r="AA2" s="2"/>
    </row>
    <row r="3" spans="1:27" ht="15.75" customHeight="1">
      <c r="A3" s="36"/>
      <c r="B3" s="204" t="s">
        <v>171</v>
      </c>
      <c r="C3" s="206"/>
      <c r="D3" s="2"/>
      <c r="E3" s="2"/>
      <c r="F3" s="2"/>
      <c r="G3" s="2"/>
      <c r="H3" s="2"/>
      <c r="I3" s="2"/>
      <c r="J3" s="2"/>
      <c r="K3" s="2"/>
      <c r="L3" s="2"/>
      <c r="M3" s="2"/>
      <c r="N3" s="2"/>
      <c r="O3" s="2"/>
      <c r="P3" s="2"/>
      <c r="Q3" s="2"/>
      <c r="R3" s="2"/>
      <c r="S3" s="2"/>
      <c r="T3" s="2"/>
      <c r="U3" s="2"/>
      <c r="V3" s="2"/>
      <c r="W3" s="2"/>
      <c r="X3" s="2"/>
      <c r="Y3" s="2"/>
      <c r="Z3" s="2"/>
      <c r="AA3" s="2"/>
    </row>
    <row r="4" spans="1:27" ht="15.75" customHeight="1">
      <c r="A4" s="2"/>
      <c r="B4" s="3"/>
      <c r="C4" s="37"/>
      <c r="D4" s="2"/>
      <c r="E4" s="2"/>
      <c r="F4" s="2"/>
      <c r="G4" s="2"/>
      <c r="H4" s="2"/>
      <c r="I4" s="2"/>
      <c r="J4" s="2"/>
      <c r="K4" s="2"/>
      <c r="L4" s="2"/>
      <c r="M4" s="2"/>
      <c r="N4" s="2"/>
      <c r="O4" s="2"/>
      <c r="P4" s="2"/>
      <c r="Q4" s="2"/>
      <c r="R4" s="2"/>
      <c r="S4" s="2"/>
      <c r="T4" s="2"/>
      <c r="U4" s="2"/>
      <c r="V4" s="2"/>
      <c r="W4" s="2"/>
      <c r="X4" s="2"/>
      <c r="Y4" s="2"/>
      <c r="Z4" s="2"/>
      <c r="AA4" s="2"/>
    </row>
    <row r="5" spans="1:27">
      <c r="A5" s="33"/>
      <c r="B5" s="226" t="s">
        <v>172</v>
      </c>
      <c r="C5" s="203"/>
      <c r="D5" s="2"/>
      <c r="E5" s="2"/>
      <c r="F5" s="2"/>
      <c r="G5" s="2"/>
      <c r="H5" s="2"/>
      <c r="I5" s="2"/>
      <c r="J5" s="2"/>
      <c r="K5" s="2"/>
      <c r="L5" s="2"/>
      <c r="M5" s="2"/>
      <c r="N5" s="2"/>
      <c r="O5" s="2"/>
      <c r="P5" s="2"/>
      <c r="Q5" s="2"/>
      <c r="R5" s="2"/>
      <c r="S5" s="2"/>
      <c r="T5" s="2"/>
      <c r="U5" s="2"/>
      <c r="V5" s="2"/>
      <c r="W5" s="2"/>
      <c r="X5" s="2"/>
      <c r="Y5" s="2"/>
      <c r="Z5" s="2"/>
      <c r="AA5" s="2"/>
    </row>
    <row r="6" spans="1:27" ht="15.75" customHeight="1">
      <c r="A6" s="36"/>
      <c r="B6" s="227" t="s">
        <v>173</v>
      </c>
      <c r="C6" s="203"/>
      <c r="D6" s="2"/>
      <c r="E6" s="2"/>
      <c r="F6" s="2"/>
      <c r="G6" s="2"/>
      <c r="H6" s="2"/>
      <c r="I6" s="2"/>
      <c r="J6" s="2"/>
      <c r="K6" s="2"/>
      <c r="L6" s="2"/>
      <c r="M6" s="2"/>
      <c r="N6" s="2"/>
      <c r="O6" s="2"/>
      <c r="P6" s="2"/>
      <c r="Q6" s="2"/>
      <c r="R6" s="2"/>
      <c r="S6" s="2"/>
      <c r="T6" s="2"/>
      <c r="U6" s="2"/>
      <c r="V6" s="2"/>
      <c r="W6" s="2"/>
      <c r="X6" s="2"/>
      <c r="Y6" s="2"/>
      <c r="Z6" s="2"/>
      <c r="AA6" s="2"/>
    </row>
    <row r="7" spans="1:27" ht="15.75" customHeight="1">
      <c r="A7" s="38"/>
      <c r="B7" s="228" t="s">
        <v>174</v>
      </c>
      <c r="C7" s="203"/>
      <c r="D7" s="2"/>
      <c r="E7" s="2"/>
      <c r="F7" s="2"/>
      <c r="G7" s="2"/>
      <c r="H7" s="2"/>
      <c r="I7" s="2"/>
      <c r="J7" s="2"/>
      <c r="K7" s="2"/>
      <c r="L7" s="2"/>
      <c r="M7" s="2"/>
      <c r="N7" s="2"/>
      <c r="O7" s="2"/>
      <c r="P7" s="2"/>
      <c r="Q7" s="2"/>
      <c r="R7" s="2"/>
      <c r="S7" s="2"/>
      <c r="T7" s="2"/>
      <c r="U7" s="2"/>
      <c r="V7" s="2"/>
      <c r="W7" s="2"/>
      <c r="X7" s="2"/>
      <c r="Y7" s="2"/>
      <c r="Z7" s="2"/>
      <c r="AA7" s="2"/>
    </row>
    <row r="8" spans="1:27">
      <c r="A8" s="39"/>
      <c r="B8" s="40" t="s">
        <v>175</v>
      </c>
      <c r="C8" s="41" t="str">
        <f>HYPERLINK("https://learning.amway.com/mapi/share/activity/3/52525","Link")</f>
        <v>Link</v>
      </c>
      <c r="D8" s="2"/>
      <c r="E8" s="2"/>
      <c r="F8" s="2"/>
      <c r="G8" s="2"/>
      <c r="H8" s="2"/>
      <c r="I8" s="2"/>
      <c r="J8" s="2"/>
      <c r="K8" s="2"/>
      <c r="L8" s="2"/>
      <c r="M8" s="2"/>
      <c r="N8" s="2"/>
      <c r="O8" s="2"/>
      <c r="P8" s="2"/>
      <c r="Q8" s="2"/>
      <c r="R8" s="2"/>
      <c r="S8" s="2"/>
      <c r="T8" s="2"/>
      <c r="U8" s="2"/>
      <c r="V8" s="2"/>
      <c r="W8" s="2"/>
      <c r="X8" s="2"/>
      <c r="Y8" s="2"/>
      <c r="Z8" s="2"/>
      <c r="AA8" s="2"/>
    </row>
    <row r="9" spans="1:27">
      <c r="A9" s="39"/>
      <c r="B9" s="40" t="s">
        <v>176</v>
      </c>
      <c r="C9" s="41" t="str">
        <f>HYPERLINK("https://learning.amway.com/mapi/share/activity/3/52531","Link")</f>
        <v>Link</v>
      </c>
      <c r="D9" s="2"/>
      <c r="E9" s="2"/>
      <c r="F9" s="2"/>
      <c r="G9" s="2"/>
      <c r="H9" s="2"/>
      <c r="I9" s="2"/>
      <c r="J9" s="2"/>
      <c r="K9" s="2"/>
      <c r="L9" s="2"/>
      <c r="M9" s="2"/>
      <c r="N9" s="2"/>
      <c r="O9" s="2"/>
      <c r="P9" s="2"/>
      <c r="Q9" s="2"/>
      <c r="R9" s="2"/>
      <c r="S9" s="2"/>
      <c r="T9" s="2"/>
      <c r="U9" s="2"/>
      <c r="V9" s="2"/>
      <c r="W9" s="2"/>
      <c r="X9" s="2"/>
      <c r="Y9" s="2"/>
      <c r="Z9" s="2"/>
      <c r="AA9" s="2"/>
    </row>
    <row r="10" spans="1:27">
      <c r="A10" s="39"/>
      <c r="B10" s="40" t="s">
        <v>177</v>
      </c>
      <c r="C10" s="41" t="str">
        <f>HYPERLINK("https://learning.amway.com/mapi/share/activity/3/52537","Link")</f>
        <v>Link</v>
      </c>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c r="A11" s="2"/>
      <c r="B11" s="42"/>
      <c r="C11" s="43"/>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c r="A12" s="38"/>
      <c r="B12" s="228" t="s">
        <v>178</v>
      </c>
      <c r="C12" s="203"/>
      <c r="D12" s="2"/>
      <c r="E12" s="2"/>
      <c r="F12" s="2"/>
      <c r="G12" s="2"/>
      <c r="H12" s="2"/>
      <c r="I12" s="2"/>
      <c r="J12" s="2"/>
      <c r="K12" s="2"/>
      <c r="L12" s="2"/>
      <c r="M12" s="2"/>
      <c r="N12" s="2"/>
      <c r="O12" s="2"/>
      <c r="P12" s="2"/>
      <c r="Q12" s="2"/>
      <c r="R12" s="2"/>
      <c r="S12" s="2"/>
      <c r="T12" s="2"/>
      <c r="U12" s="2"/>
      <c r="V12" s="2"/>
      <c r="W12" s="2"/>
      <c r="X12" s="2"/>
      <c r="Y12" s="2"/>
      <c r="Z12" s="2"/>
      <c r="AA12" s="2"/>
    </row>
    <row r="13" spans="1:27">
      <c r="A13" s="39"/>
      <c r="B13" s="40" t="s">
        <v>179</v>
      </c>
      <c r="C13" s="41" t="str">
        <f>HYPERLINK("https://learning.amway.com/mapi/share/activity/3/53218","Link")</f>
        <v>Link</v>
      </c>
      <c r="D13" s="2"/>
      <c r="E13" s="2"/>
      <c r="F13" s="2"/>
      <c r="G13" s="2"/>
      <c r="H13" s="2"/>
      <c r="I13" s="2"/>
      <c r="J13" s="2"/>
      <c r="K13" s="2"/>
      <c r="L13" s="2"/>
      <c r="M13" s="2"/>
      <c r="N13" s="2"/>
      <c r="O13" s="2"/>
      <c r="P13" s="2"/>
      <c r="Q13" s="2"/>
      <c r="R13" s="2"/>
      <c r="S13" s="2"/>
      <c r="T13" s="2"/>
      <c r="U13" s="2"/>
      <c r="V13" s="2"/>
      <c r="W13" s="2"/>
      <c r="X13" s="2"/>
      <c r="Y13" s="2"/>
      <c r="Z13" s="2"/>
      <c r="AA13" s="2"/>
    </row>
    <row r="14" spans="1:27">
      <c r="A14" s="39"/>
      <c r="B14" s="40" t="s">
        <v>180</v>
      </c>
      <c r="C14" s="41" t="str">
        <f>HYPERLINK("https://learning.amway.com/mapi/share/activity/3/53226","Link")</f>
        <v>Link</v>
      </c>
      <c r="D14" s="2"/>
      <c r="E14" s="2"/>
      <c r="F14" s="2"/>
      <c r="G14" s="2"/>
      <c r="H14" s="2"/>
      <c r="I14" s="2"/>
      <c r="J14" s="2"/>
      <c r="K14" s="2"/>
      <c r="L14" s="2"/>
      <c r="M14" s="2"/>
      <c r="N14" s="2"/>
      <c r="O14" s="2"/>
      <c r="P14" s="2"/>
      <c r="Q14" s="2"/>
      <c r="R14" s="2"/>
      <c r="S14" s="2"/>
      <c r="T14" s="2"/>
      <c r="U14" s="2"/>
      <c r="V14" s="2"/>
      <c r="W14" s="2"/>
      <c r="X14" s="2"/>
      <c r="Y14" s="2"/>
      <c r="Z14" s="2"/>
      <c r="AA14" s="2"/>
    </row>
    <row r="15" spans="1:27">
      <c r="A15" s="39"/>
      <c r="B15" s="40" t="s">
        <v>181</v>
      </c>
      <c r="C15" s="41" t="str">
        <f>HYPERLINK("https://learning.amway.com/mapi/share/activity/3/53228","Link")</f>
        <v>Link</v>
      </c>
      <c r="D15" s="2"/>
      <c r="E15" s="2"/>
      <c r="F15" s="2"/>
      <c r="G15" s="2"/>
      <c r="H15" s="2"/>
      <c r="I15" s="2"/>
      <c r="J15" s="2"/>
      <c r="K15" s="2"/>
      <c r="L15" s="2"/>
      <c r="M15" s="2"/>
      <c r="N15" s="2"/>
      <c r="O15" s="2"/>
      <c r="P15" s="2"/>
      <c r="Q15" s="2"/>
      <c r="R15" s="2"/>
      <c r="S15" s="2"/>
      <c r="T15" s="2"/>
      <c r="U15" s="2"/>
      <c r="V15" s="2"/>
      <c r="W15" s="2"/>
      <c r="X15" s="2"/>
      <c r="Y15" s="2"/>
      <c r="Z15" s="2"/>
      <c r="AA15" s="2"/>
    </row>
    <row r="16" spans="1:27">
      <c r="A16" s="39"/>
      <c r="B16" s="40" t="s">
        <v>182</v>
      </c>
      <c r="C16" s="41" t="str">
        <f>HYPERLINK("https://learning.amway.com/mapi/share/activity/3/53232","Link")</f>
        <v>Link</v>
      </c>
      <c r="D16" s="2"/>
      <c r="E16" s="2"/>
      <c r="F16" s="2"/>
      <c r="G16" s="2"/>
      <c r="H16" s="2"/>
      <c r="I16" s="2"/>
      <c r="J16" s="2"/>
      <c r="K16" s="2"/>
      <c r="L16" s="2"/>
      <c r="M16" s="2"/>
      <c r="N16" s="2"/>
      <c r="O16" s="2"/>
      <c r="P16" s="2"/>
      <c r="Q16" s="2"/>
      <c r="R16" s="2"/>
      <c r="S16" s="2"/>
      <c r="T16" s="2"/>
      <c r="U16" s="2"/>
      <c r="V16" s="2"/>
      <c r="W16" s="2"/>
      <c r="X16" s="2"/>
      <c r="Y16" s="2"/>
      <c r="Z16" s="2"/>
      <c r="AA16" s="2"/>
    </row>
    <row r="17" spans="1:27">
      <c r="A17" s="39"/>
      <c r="B17" s="40" t="s">
        <v>183</v>
      </c>
      <c r="C17" s="41" t="str">
        <f>HYPERLINK("https://learning.amway.com/mapi/share/activity/3/55874","Link")</f>
        <v>Link</v>
      </c>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c r="A18" s="2"/>
      <c r="B18" s="42"/>
      <c r="C18" s="43"/>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c r="A19" s="38"/>
      <c r="B19" s="228" t="s">
        <v>184</v>
      </c>
      <c r="C19" s="203"/>
      <c r="D19" s="2"/>
      <c r="E19" s="2"/>
      <c r="F19" s="2"/>
      <c r="G19" s="2"/>
      <c r="H19" s="2"/>
      <c r="I19" s="2"/>
      <c r="J19" s="2"/>
      <c r="K19" s="2"/>
      <c r="L19" s="2"/>
      <c r="M19" s="2"/>
      <c r="N19" s="2"/>
      <c r="O19" s="2"/>
      <c r="P19" s="2"/>
      <c r="Q19" s="2"/>
      <c r="R19" s="2"/>
      <c r="S19" s="2"/>
      <c r="T19" s="2"/>
      <c r="U19" s="2"/>
      <c r="V19" s="2"/>
      <c r="W19" s="2"/>
      <c r="X19" s="2"/>
      <c r="Y19" s="2"/>
      <c r="Z19" s="2"/>
      <c r="AA19" s="2"/>
    </row>
    <row r="20" spans="1:27">
      <c r="A20" s="39"/>
      <c r="B20" s="40" t="s">
        <v>185</v>
      </c>
      <c r="C20" s="41" t="str">
        <f>HYPERLINK("https://learning.amway.com/mapi/share/activity/3/52539","Link")</f>
        <v>Link</v>
      </c>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42"/>
      <c r="C21" s="43"/>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44"/>
      <c r="B22" s="229" t="s">
        <v>186</v>
      </c>
      <c r="C22" s="203"/>
      <c r="D22" s="2"/>
      <c r="E22" s="2"/>
      <c r="F22" s="2"/>
      <c r="G22" s="2"/>
      <c r="H22" s="2"/>
      <c r="I22" s="2"/>
      <c r="J22" s="2"/>
      <c r="K22" s="2"/>
      <c r="L22" s="2"/>
      <c r="M22" s="2"/>
      <c r="N22" s="2"/>
      <c r="O22" s="2"/>
      <c r="P22" s="2"/>
      <c r="Q22" s="2"/>
      <c r="R22" s="2"/>
      <c r="S22" s="2"/>
      <c r="T22" s="2"/>
      <c r="U22" s="2"/>
      <c r="V22" s="2"/>
      <c r="W22" s="2"/>
      <c r="X22" s="2"/>
      <c r="Y22" s="2"/>
      <c r="Z22" s="2"/>
      <c r="AA22" s="2"/>
    </row>
    <row r="23" spans="1:27">
      <c r="A23" s="2"/>
      <c r="B23" s="45" t="s">
        <v>187</v>
      </c>
      <c r="C23" s="46" t="str">
        <f>HYPERLINK("https://www.amway.com/Shop/ResourceCenter/ResourceDisplay.aspx?mrid=5330098667001&amp;lng=EN","Link")</f>
        <v>Link</v>
      </c>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ht="1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ht="1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spans="1:27" ht="1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spans="1:27" ht="1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spans="1:27" ht="1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sheetData>
  <mergeCells count="8">
    <mergeCell ref="B12:C12"/>
    <mergeCell ref="B19:C19"/>
    <mergeCell ref="B22:C22"/>
    <mergeCell ref="B1:C1"/>
    <mergeCell ref="B3:C3"/>
    <mergeCell ref="B5:C5"/>
    <mergeCell ref="B6:C6"/>
    <mergeCell ref="B7:C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baseColWidth="10" defaultColWidth="17.33203125" defaultRowHeight="15.75" customHeigh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outlinePr summaryBelow="0" summaryRight="0"/>
  </sheetPr>
  <dimension ref="A1:D43"/>
  <sheetViews>
    <sheetView workbookViewId="0"/>
  </sheetViews>
  <sheetFormatPr baseColWidth="10" defaultColWidth="17.33203125" defaultRowHeight="15.75" customHeight="1"/>
  <cols>
    <col min="1" max="1" width="33.5" customWidth="1"/>
    <col min="2" max="2" width="8.1640625" customWidth="1"/>
    <col min="3" max="3" width="49" customWidth="1"/>
  </cols>
  <sheetData>
    <row r="1" spans="1:4" ht="15">
      <c r="A1" s="230" t="s">
        <v>188</v>
      </c>
      <c r="B1" s="202"/>
      <c r="C1" s="202"/>
    </row>
    <row r="2" spans="1:4" ht="13">
      <c r="A2" s="231" t="str">
        <f>CONCATENATE(COUNTA($A$6:$A$43), "/", COUNTA($C$6:$C$43), " completed  ")</f>
        <v xml:space="preserve">9/21 completed  </v>
      </c>
      <c r="B2" s="202"/>
      <c r="C2" s="202"/>
    </row>
    <row r="3" spans="1:4" ht="13">
      <c r="A3" s="232" t="s">
        <v>189</v>
      </c>
      <c r="B3" s="202"/>
      <c r="C3" s="202"/>
    </row>
    <row r="4" spans="1:4" ht="13">
      <c r="A4" s="232" t="s">
        <v>190</v>
      </c>
      <c r="B4" s="202"/>
      <c r="C4" s="202"/>
    </row>
    <row r="5" spans="1:4" ht="15">
      <c r="A5" s="47" t="s">
        <v>191</v>
      </c>
      <c r="B5" s="48"/>
      <c r="C5" s="49" t="s">
        <v>192</v>
      </c>
    </row>
    <row r="6" spans="1:4" ht="14">
      <c r="A6" s="50">
        <v>43831</v>
      </c>
      <c r="B6" s="51"/>
      <c r="C6" s="52" t="s">
        <v>193</v>
      </c>
    </row>
    <row r="7" spans="1:4" ht="14">
      <c r="A7" s="50">
        <v>43831</v>
      </c>
      <c r="B7" s="10"/>
      <c r="C7" s="7" t="s">
        <v>194</v>
      </c>
    </row>
    <row r="8" spans="1:4" ht="14">
      <c r="A8" s="53"/>
      <c r="B8" s="10"/>
      <c r="C8" s="7" t="s">
        <v>195</v>
      </c>
    </row>
    <row r="9" spans="1:4" ht="14">
      <c r="A9" s="50">
        <v>43831</v>
      </c>
      <c r="B9" s="10"/>
      <c r="C9" s="7" t="s">
        <v>196</v>
      </c>
    </row>
    <row r="10" spans="1:4" ht="14">
      <c r="A10" s="50">
        <v>43831</v>
      </c>
      <c r="B10" s="10"/>
      <c r="C10" s="7" t="s">
        <v>197</v>
      </c>
    </row>
    <row r="11" spans="1:4" ht="14">
      <c r="A11" s="54">
        <v>43975</v>
      </c>
      <c r="B11" s="10"/>
      <c r="C11" s="7" t="s">
        <v>198</v>
      </c>
    </row>
    <row r="12" spans="1:4" ht="14">
      <c r="A12" s="50">
        <v>43831</v>
      </c>
      <c r="B12" s="10"/>
      <c r="C12" s="52" t="s">
        <v>199</v>
      </c>
    </row>
    <row r="13" spans="1:4" ht="14">
      <c r="A13" s="50">
        <v>43831</v>
      </c>
      <c r="B13" s="10"/>
      <c r="C13" s="52" t="s">
        <v>200</v>
      </c>
      <c r="D13" s="55"/>
    </row>
    <row r="14" spans="1:4" ht="14">
      <c r="A14" s="56"/>
      <c r="B14" s="10"/>
      <c r="C14" s="52" t="s">
        <v>201</v>
      </c>
    </row>
    <row r="15" spans="1:4" ht="14">
      <c r="A15" s="56"/>
      <c r="B15" s="10"/>
      <c r="C15" s="52" t="s">
        <v>202</v>
      </c>
    </row>
    <row r="16" spans="1:4" ht="14">
      <c r="A16" s="56"/>
      <c r="B16" s="10"/>
      <c r="C16" s="52" t="s">
        <v>203</v>
      </c>
      <c r="D16" s="55"/>
    </row>
    <row r="17" spans="1:4" ht="14">
      <c r="A17" s="56"/>
      <c r="B17" s="10"/>
      <c r="C17" s="52" t="s">
        <v>204</v>
      </c>
      <c r="D17" s="55"/>
    </row>
    <row r="18" spans="1:4" ht="14">
      <c r="A18" s="56"/>
      <c r="B18" s="10"/>
      <c r="C18" s="52" t="s">
        <v>205</v>
      </c>
    </row>
    <row r="19" spans="1:4" ht="14">
      <c r="A19" s="56"/>
      <c r="B19" s="10"/>
      <c r="C19" s="52" t="s">
        <v>206</v>
      </c>
    </row>
    <row r="20" spans="1:4" ht="14">
      <c r="A20" s="50">
        <v>43831</v>
      </c>
      <c r="B20" s="10"/>
      <c r="C20" s="52" t="s">
        <v>207</v>
      </c>
    </row>
    <row r="21" spans="1:4" ht="14">
      <c r="A21" s="56"/>
      <c r="B21" s="10"/>
      <c r="C21" s="52" t="s">
        <v>208</v>
      </c>
    </row>
    <row r="22" spans="1:4" ht="14">
      <c r="A22" s="56"/>
      <c r="B22" s="10"/>
      <c r="C22" s="52" t="s">
        <v>209</v>
      </c>
    </row>
    <row r="23" spans="1:4" ht="14">
      <c r="A23" s="56"/>
      <c r="B23" s="10"/>
      <c r="C23" s="52" t="s">
        <v>210</v>
      </c>
    </row>
    <row r="24" spans="1:4" ht="14">
      <c r="A24" s="50">
        <v>43831</v>
      </c>
      <c r="B24" s="10"/>
      <c r="C24" s="52" t="s">
        <v>211</v>
      </c>
    </row>
    <row r="25" spans="1:4" ht="14">
      <c r="A25" s="56"/>
      <c r="B25" s="10"/>
      <c r="C25" s="7" t="s">
        <v>212</v>
      </c>
    </row>
    <row r="26" spans="1:4" ht="14">
      <c r="A26" s="56"/>
      <c r="B26" s="10"/>
      <c r="C26" s="7" t="s">
        <v>213</v>
      </c>
    </row>
    <row r="27" spans="1:4" ht="13" hidden="1">
      <c r="A27" s="10"/>
      <c r="B27" s="10"/>
      <c r="C27" s="10"/>
    </row>
    <row r="28" spans="1:4" ht="13" hidden="1">
      <c r="A28" s="10"/>
      <c r="B28" s="10"/>
      <c r="C28" s="10"/>
    </row>
    <row r="29" spans="1:4" ht="13" hidden="1">
      <c r="A29" s="10"/>
      <c r="B29" s="10"/>
      <c r="C29" s="10"/>
    </row>
    <row r="30" spans="1:4" ht="13" hidden="1">
      <c r="A30" s="10"/>
      <c r="B30" s="10"/>
      <c r="C30" s="10"/>
    </row>
    <row r="31" spans="1:4" ht="13" hidden="1">
      <c r="A31" s="10"/>
      <c r="B31" s="10"/>
      <c r="C31" s="10"/>
    </row>
    <row r="32" spans="1:4" ht="13" hidden="1">
      <c r="A32" s="10"/>
      <c r="B32" s="10"/>
      <c r="C32" s="10"/>
    </row>
    <row r="33" spans="1:3" ht="13" hidden="1">
      <c r="A33" s="10"/>
      <c r="B33" s="10"/>
      <c r="C33" s="10"/>
    </row>
    <row r="34" spans="1:3" ht="13" hidden="1">
      <c r="A34" s="10"/>
      <c r="B34" s="10"/>
      <c r="C34" s="10"/>
    </row>
    <row r="35" spans="1:3" ht="13" hidden="1">
      <c r="A35" s="10"/>
      <c r="B35" s="10"/>
      <c r="C35" s="10"/>
    </row>
    <row r="36" spans="1:3" ht="13" hidden="1">
      <c r="A36" s="10"/>
      <c r="B36" s="10"/>
      <c r="C36" s="10"/>
    </row>
    <row r="37" spans="1:3" ht="13" hidden="1">
      <c r="A37" s="10"/>
      <c r="B37" s="10"/>
      <c r="C37" s="10"/>
    </row>
    <row r="38" spans="1:3" ht="13" hidden="1">
      <c r="A38" s="10"/>
      <c r="B38" s="10"/>
      <c r="C38" s="10"/>
    </row>
    <row r="39" spans="1:3" ht="13" hidden="1">
      <c r="A39" s="10"/>
      <c r="B39" s="10"/>
      <c r="C39" s="10"/>
    </row>
    <row r="40" spans="1:3" ht="13" hidden="1">
      <c r="A40" s="10"/>
      <c r="B40" s="10"/>
      <c r="C40" s="10"/>
    </row>
    <row r="41" spans="1:3" ht="13" hidden="1">
      <c r="A41" s="10"/>
      <c r="B41" s="10"/>
      <c r="C41" s="10"/>
    </row>
    <row r="42" spans="1:3" ht="13" hidden="1">
      <c r="A42" s="10"/>
      <c r="B42" s="10"/>
      <c r="C42" s="10"/>
    </row>
    <row r="43" spans="1:3" ht="13" hidden="1">
      <c r="A43" s="10"/>
      <c r="B43" s="10"/>
      <c r="C43" s="10"/>
    </row>
  </sheetData>
  <autoFilter ref="A5:C43" xr:uid="{00000000-0009-0000-0000-000007000000}">
    <filterColumn colId="2">
      <filters>
        <filter val="Acres of Diamonds"/>
        <filter val="Bringing Out the Best in People"/>
        <filter val="Developing the Leader Within You"/>
        <filter val="Go For No!"/>
        <filter val="How I Raised Myself From Failure To Success In Selling"/>
        <filter val="How To Win Friends &amp; Influence People"/>
        <filter val="Hung by the Tongue"/>
        <filter val="LIVE THE DREAM: No More Excuses"/>
        <filter val="Skill with People"/>
        <filter val="The 5 Love Languages"/>
        <filter val="The Business of the 21st Century"/>
        <filter val="The Compound Effect"/>
        <filter val="The Go-Getter (HB)"/>
        <filter val="The Go-Giver"/>
        <filter val="The Greatest Miracle in the World"/>
        <filter val="The Magic of Thinking Big"/>
        <filter val="The Master-Key To Riches"/>
        <filter val="The Slight Edge"/>
        <filter val="Think and Grow Rich"/>
        <filter val="What to Say When You talk to Yourself"/>
        <filter val="Wired That Way"/>
      </filters>
    </filterColumn>
  </autoFilter>
  <mergeCells count="4">
    <mergeCell ref="A1:C1"/>
    <mergeCell ref="A2:C2"/>
    <mergeCell ref="A3:C3"/>
    <mergeCell ref="A4:C4"/>
  </mergeCells>
  <conditionalFormatting sqref="A6:C26">
    <cfRule type="expression" dxfId="120" priority="1">
      <formula>NOT(ISBLANK($A6))</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T500"/>
  <sheetViews>
    <sheetView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17.33203125" defaultRowHeight="15.75" customHeight="1"/>
  <cols>
    <col min="1" max="1" width="15.5" customWidth="1"/>
    <col min="2" max="3" width="22.6640625" customWidth="1"/>
    <col min="4" max="4" width="17.5" customWidth="1"/>
    <col min="5" max="5" width="7.6640625" customWidth="1"/>
    <col min="6" max="8" width="19" customWidth="1"/>
    <col min="9" max="9" width="15.5" customWidth="1"/>
    <col min="10" max="20" width="14.33203125" customWidth="1"/>
  </cols>
  <sheetData>
    <row r="1" spans="1:20" ht="14">
      <c r="A1" s="233" t="s">
        <v>214</v>
      </c>
      <c r="B1" s="202"/>
      <c r="C1" s="202"/>
      <c r="D1" s="233" t="s">
        <v>215</v>
      </c>
      <c r="E1" s="202"/>
      <c r="F1" s="202"/>
      <c r="G1" s="202"/>
      <c r="H1" s="202"/>
      <c r="I1" s="202"/>
      <c r="J1" s="202"/>
      <c r="K1" s="233" t="s">
        <v>216</v>
      </c>
      <c r="L1" s="202"/>
      <c r="M1" s="202"/>
      <c r="N1" s="202"/>
      <c r="O1" s="202"/>
      <c r="P1" s="202"/>
      <c r="Q1" s="202"/>
      <c r="R1" s="202"/>
      <c r="S1" s="202"/>
      <c r="T1" s="202"/>
    </row>
    <row r="2" spans="1:20" ht="42">
      <c r="A2" s="57" t="s">
        <v>217</v>
      </c>
      <c r="B2" s="58" t="s">
        <v>218</v>
      </c>
      <c r="C2" s="58" t="s">
        <v>219</v>
      </c>
      <c r="D2" s="59" t="s">
        <v>220</v>
      </c>
      <c r="E2" s="60" t="s">
        <v>221</v>
      </c>
      <c r="F2" s="60" t="s">
        <v>222</v>
      </c>
      <c r="G2" s="60" t="s">
        <v>223</v>
      </c>
      <c r="H2" s="61" t="s">
        <v>224</v>
      </c>
      <c r="I2" s="61" t="s">
        <v>225</v>
      </c>
      <c r="J2" s="62" t="s">
        <v>226</v>
      </c>
      <c r="K2" s="57" t="s">
        <v>227</v>
      </c>
      <c r="L2" s="63" t="s">
        <v>228</v>
      </c>
      <c r="M2" s="63" t="s">
        <v>229</v>
      </c>
      <c r="N2" s="63" t="s">
        <v>230</v>
      </c>
      <c r="O2" s="63" t="s">
        <v>231</v>
      </c>
      <c r="P2" s="63" t="s">
        <v>232</v>
      </c>
      <c r="Q2" s="63" t="s">
        <v>233</v>
      </c>
      <c r="R2" s="63" t="s">
        <v>234</v>
      </c>
      <c r="S2" s="63" t="s">
        <v>235</v>
      </c>
      <c r="T2" s="63" t="s">
        <v>236</v>
      </c>
    </row>
    <row r="3" spans="1:20" ht="13">
      <c r="A3" s="64"/>
      <c r="B3" s="65"/>
      <c r="C3" s="65"/>
      <c r="D3" s="65"/>
      <c r="E3" s="66"/>
      <c r="F3" s="64"/>
      <c r="G3" s="64"/>
      <c r="H3" s="64"/>
      <c r="I3" s="64"/>
      <c r="J3" s="53"/>
      <c r="K3" s="53"/>
      <c r="L3" s="67"/>
      <c r="M3" s="68"/>
      <c r="N3" s="68"/>
      <c r="O3" s="56"/>
      <c r="P3" s="69"/>
      <c r="Q3" s="69"/>
      <c r="R3" s="69"/>
      <c r="S3" s="69"/>
      <c r="T3" s="69"/>
    </row>
    <row r="4" spans="1:20" ht="13">
      <c r="A4" s="64"/>
      <c r="B4" s="65"/>
      <c r="C4" s="65"/>
      <c r="D4" s="70"/>
      <c r="E4" s="66"/>
      <c r="F4" s="64"/>
      <c r="G4" s="64"/>
      <c r="H4" s="64"/>
      <c r="I4" s="64"/>
      <c r="J4" s="53"/>
      <c r="K4" s="53"/>
      <c r="L4" s="67"/>
      <c r="M4" s="71"/>
      <c r="N4" s="71"/>
      <c r="O4" s="67"/>
      <c r="P4" s="68"/>
      <c r="Q4" s="69"/>
      <c r="R4" s="69"/>
      <c r="S4" s="69"/>
      <c r="T4" s="69"/>
    </row>
    <row r="5" spans="1:20" ht="13">
      <c r="A5" s="64"/>
      <c r="B5" s="65"/>
      <c r="C5" s="65"/>
      <c r="D5" s="65"/>
      <c r="E5" s="66"/>
      <c r="F5" s="64"/>
      <c r="G5" s="64"/>
      <c r="H5" s="64"/>
      <c r="I5" s="64"/>
      <c r="J5" s="53"/>
      <c r="K5" s="53"/>
      <c r="L5" s="56"/>
      <c r="M5" s="69"/>
      <c r="N5" s="69"/>
      <c r="O5" s="56"/>
      <c r="P5" s="69"/>
      <c r="Q5" s="69"/>
      <c r="R5" s="69"/>
      <c r="S5" s="69"/>
      <c r="T5" s="69"/>
    </row>
    <row r="6" spans="1:20" ht="14" hidden="1">
      <c r="A6" s="64" t="s">
        <v>237</v>
      </c>
      <c r="B6" s="65" t="s">
        <v>238</v>
      </c>
      <c r="C6" s="65"/>
      <c r="D6" s="65"/>
      <c r="E6" s="72">
        <v>21</v>
      </c>
      <c r="F6" s="72" t="s">
        <v>239</v>
      </c>
      <c r="G6" s="73"/>
      <c r="H6" s="64" t="s">
        <v>240</v>
      </c>
      <c r="I6" s="64" t="s">
        <v>241</v>
      </c>
      <c r="J6" s="74"/>
      <c r="K6" s="74">
        <v>43011</v>
      </c>
      <c r="L6" s="74">
        <v>43011</v>
      </c>
      <c r="M6" s="71">
        <v>43015</v>
      </c>
      <c r="N6" s="68" t="s">
        <v>242</v>
      </c>
      <c r="O6" s="75"/>
      <c r="P6" s="69"/>
      <c r="Q6" s="69"/>
      <c r="R6" s="69"/>
      <c r="S6" s="69"/>
      <c r="T6" s="69"/>
    </row>
    <row r="7" spans="1:20" ht="13">
      <c r="A7" s="64"/>
      <c r="B7" s="65"/>
      <c r="C7" s="65"/>
      <c r="D7" s="65"/>
      <c r="E7" s="66"/>
      <c r="F7" s="64"/>
      <c r="G7" s="64"/>
      <c r="H7" s="66"/>
      <c r="I7" s="64"/>
      <c r="J7" s="53"/>
      <c r="K7" s="53"/>
      <c r="L7" s="67"/>
      <c r="M7" s="68"/>
      <c r="N7" s="69"/>
      <c r="O7" s="56"/>
      <c r="P7" s="69"/>
      <c r="Q7" s="69"/>
      <c r="R7" s="69"/>
      <c r="S7" s="69"/>
      <c r="T7" s="69"/>
    </row>
    <row r="8" spans="1:20" ht="14" hidden="1">
      <c r="A8" s="64" t="s">
        <v>243</v>
      </c>
      <c r="B8" s="65" t="s">
        <v>244</v>
      </c>
      <c r="C8" s="65"/>
      <c r="D8" s="65"/>
      <c r="E8" s="66"/>
      <c r="F8" s="64" t="s">
        <v>245</v>
      </c>
      <c r="G8" s="66"/>
      <c r="H8" s="66"/>
      <c r="I8" s="64" t="s">
        <v>241</v>
      </c>
      <c r="J8" s="76"/>
      <c r="K8" s="76" t="s">
        <v>246</v>
      </c>
      <c r="L8" s="74">
        <v>42993</v>
      </c>
      <c r="M8" s="71">
        <v>42996</v>
      </c>
      <c r="N8" s="71">
        <v>43003</v>
      </c>
      <c r="O8" s="74">
        <v>43004</v>
      </c>
      <c r="P8" s="71">
        <v>43005</v>
      </c>
      <c r="Q8" s="71">
        <v>43011</v>
      </c>
      <c r="R8" s="71">
        <v>43010</v>
      </c>
      <c r="S8" s="69"/>
      <c r="T8" s="69"/>
    </row>
    <row r="9" spans="1:20" ht="14" hidden="1">
      <c r="A9" s="64" t="s">
        <v>247</v>
      </c>
      <c r="B9" s="65" t="s">
        <v>248</v>
      </c>
      <c r="C9" s="65"/>
      <c r="D9" s="65"/>
      <c r="E9" s="66"/>
      <c r="F9" s="64" t="s">
        <v>249</v>
      </c>
      <c r="G9" s="66"/>
      <c r="H9" s="66"/>
      <c r="I9" s="64" t="s">
        <v>241</v>
      </c>
      <c r="J9" s="76"/>
      <c r="K9" s="76" t="s">
        <v>250</v>
      </c>
      <c r="L9" s="76" t="s">
        <v>250</v>
      </c>
      <c r="M9" s="68" t="s">
        <v>246</v>
      </c>
      <c r="N9" s="68" t="s">
        <v>246</v>
      </c>
      <c r="O9" s="74">
        <v>42999</v>
      </c>
      <c r="P9" s="71">
        <v>43008</v>
      </c>
      <c r="Q9" s="71">
        <v>43006</v>
      </c>
      <c r="R9" s="71">
        <v>43012</v>
      </c>
      <c r="S9" s="71">
        <v>43012</v>
      </c>
      <c r="T9" s="71">
        <v>43016</v>
      </c>
    </row>
    <row r="10" spans="1:20" ht="13">
      <c r="A10" s="64"/>
      <c r="B10" s="65"/>
      <c r="C10" s="65"/>
      <c r="D10" s="65"/>
      <c r="E10" s="66"/>
      <c r="F10" s="64"/>
      <c r="G10" s="64"/>
      <c r="H10" s="64"/>
      <c r="I10" s="64"/>
      <c r="J10" s="53"/>
      <c r="K10" s="53"/>
      <c r="L10" s="56"/>
      <c r="M10" s="69"/>
      <c r="N10" s="69"/>
      <c r="O10" s="56"/>
      <c r="P10" s="69"/>
      <c r="Q10" s="69"/>
      <c r="R10" s="69"/>
      <c r="S10" s="69"/>
      <c r="T10" s="69"/>
    </row>
    <row r="11" spans="1:20" ht="14" hidden="1">
      <c r="A11" s="64" t="s">
        <v>243</v>
      </c>
      <c r="B11" s="65" t="s">
        <v>251</v>
      </c>
      <c r="C11" s="65"/>
      <c r="D11" s="65"/>
      <c r="E11" s="66"/>
      <c r="F11" s="64" t="s">
        <v>252</v>
      </c>
      <c r="G11" s="64" t="s">
        <v>253</v>
      </c>
      <c r="H11" s="66"/>
      <c r="I11" s="64" t="s">
        <v>241</v>
      </c>
      <c r="J11" s="76"/>
      <c r="K11" s="76" t="s">
        <v>250</v>
      </c>
      <c r="L11" s="76" t="s">
        <v>250</v>
      </c>
      <c r="M11" s="68" t="s">
        <v>250</v>
      </c>
      <c r="N11" s="68" t="s">
        <v>250</v>
      </c>
      <c r="O11" s="74">
        <v>43018</v>
      </c>
      <c r="P11" s="69"/>
      <c r="Q11" s="69"/>
      <c r="R11" s="69"/>
      <c r="S11" s="69"/>
      <c r="T11" s="69"/>
    </row>
    <row r="12" spans="1:20" ht="14" hidden="1">
      <c r="A12" s="64" t="s">
        <v>237</v>
      </c>
      <c r="B12" s="65" t="s">
        <v>254</v>
      </c>
      <c r="C12" s="65"/>
      <c r="D12" s="65"/>
      <c r="E12" s="66"/>
      <c r="F12" s="64" t="s">
        <v>255</v>
      </c>
      <c r="G12" s="64" t="s">
        <v>256</v>
      </c>
      <c r="H12" s="64" t="s">
        <v>257</v>
      </c>
      <c r="I12" s="64" t="s">
        <v>241</v>
      </c>
      <c r="J12" s="75"/>
      <c r="K12" s="75"/>
      <c r="L12" s="75"/>
      <c r="M12" s="71">
        <v>43026</v>
      </c>
      <c r="N12" s="68" t="s">
        <v>258</v>
      </c>
      <c r="O12" s="76" t="s">
        <v>258</v>
      </c>
      <c r="P12" s="69"/>
      <c r="Q12" s="69"/>
      <c r="R12" s="69"/>
      <c r="S12" s="69"/>
      <c r="T12" s="69"/>
    </row>
    <row r="13" spans="1:20" ht="28" hidden="1">
      <c r="A13" s="64" t="s">
        <v>237</v>
      </c>
      <c r="B13" s="65" t="s">
        <v>259</v>
      </c>
      <c r="C13" s="65"/>
      <c r="D13" s="65"/>
      <c r="E13" s="72"/>
      <c r="F13" s="72" t="s">
        <v>260</v>
      </c>
      <c r="G13" s="64" t="s">
        <v>261</v>
      </c>
      <c r="H13" s="66"/>
      <c r="I13" s="64" t="s">
        <v>241</v>
      </c>
      <c r="J13" s="75"/>
      <c r="K13" s="75"/>
      <c r="L13" s="76" t="s">
        <v>262</v>
      </c>
      <c r="M13" s="69"/>
      <c r="N13" s="71">
        <v>43045</v>
      </c>
      <c r="O13" s="74">
        <v>43046</v>
      </c>
      <c r="P13" s="68" t="s">
        <v>263</v>
      </c>
      <c r="Q13" s="69"/>
      <c r="R13" s="69"/>
      <c r="S13" s="69"/>
      <c r="T13" s="69"/>
    </row>
    <row r="14" spans="1:20" ht="13">
      <c r="A14" s="64"/>
      <c r="B14" s="65"/>
      <c r="C14" s="65"/>
      <c r="D14" s="65"/>
      <c r="E14" s="66"/>
      <c r="F14" s="64"/>
      <c r="G14" s="64"/>
      <c r="H14" s="64"/>
      <c r="I14" s="64"/>
      <c r="J14" s="53"/>
      <c r="K14" s="53"/>
      <c r="L14" s="56"/>
      <c r="M14" s="69"/>
      <c r="N14" s="69"/>
      <c r="O14" s="56"/>
      <c r="P14" s="69"/>
      <c r="Q14" s="69"/>
      <c r="R14" s="69"/>
      <c r="S14" s="69"/>
      <c r="T14" s="69"/>
    </row>
    <row r="15" spans="1:20" ht="13">
      <c r="A15" s="64"/>
      <c r="B15" s="65"/>
      <c r="C15" s="65"/>
      <c r="D15" s="65"/>
      <c r="E15" s="66"/>
      <c r="F15" s="64"/>
      <c r="G15" s="64"/>
      <c r="H15" s="64"/>
      <c r="I15" s="64"/>
      <c r="J15" s="53"/>
      <c r="K15" s="53"/>
      <c r="L15" s="56"/>
      <c r="M15" s="69"/>
      <c r="N15" s="69"/>
      <c r="O15" s="56"/>
      <c r="P15" s="69"/>
      <c r="Q15" s="69"/>
      <c r="R15" s="69"/>
      <c r="S15" s="69"/>
      <c r="T15" s="69"/>
    </row>
    <row r="16" spans="1:20" ht="13">
      <c r="A16" s="64"/>
      <c r="B16" s="65"/>
      <c r="C16" s="65"/>
      <c r="D16" s="65"/>
      <c r="E16" s="66"/>
      <c r="F16" s="64"/>
      <c r="G16" s="64"/>
      <c r="H16" s="64"/>
      <c r="I16" s="64"/>
      <c r="J16" s="53"/>
      <c r="K16" s="53"/>
      <c r="L16" s="56"/>
      <c r="M16" s="69"/>
      <c r="N16" s="69"/>
      <c r="O16" s="56"/>
      <c r="P16" s="69"/>
      <c r="Q16" s="69"/>
      <c r="R16" s="69"/>
      <c r="S16" s="69"/>
      <c r="T16" s="69"/>
    </row>
    <row r="17" spans="1:20" ht="13">
      <c r="A17" s="64"/>
      <c r="B17" s="65"/>
      <c r="C17" s="65"/>
      <c r="D17" s="65"/>
      <c r="E17" s="73"/>
      <c r="F17" s="72"/>
      <c r="G17" s="64"/>
      <c r="H17" s="64"/>
      <c r="I17" s="64"/>
      <c r="J17" s="53"/>
      <c r="K17" s="53"/>
      <c r="L17" s="67"/>
      <c r="M17" s="71"/>
      <c r="N17" s="68"/>
      <c r="O17" s="56"/>
      <c r="P17" s="69"/>
      <c r="Q17" s="69"/>
      <c r="R17" s="69"/>
      <c r="S17" s="69"/>
      <c r="T17" s="69"/>
    </row>
    <row r="18" spans="1:20" ht="13">
      <c r="A18" s="64"/>
      <c r="B18" s="65"/>
      <c r="C18" s="65"/>
      <c r="D18" s="65"/>
      <c r="E18" s="66"/>
      <c r="F18" s="64"/>
      <c r="G18" s="64"/>
      <c r="H18" s="64"/>
      <c r="I18" s="64"/>
      <c r="J18" s="53"/>
      <c r="K18" s="53"/>
      <c r="L18" s="67"/>
      <c r="M18" s="68"/>
      <c r="N18" s="71"/>
      <c r="O18" s="67"/>
      <c r="P18" s="68"/>
      <c r="Q18" s="69"/>
      <c r="R18" s="69"/>
      <c r="S18" s="69"/>
      <c r="T18" s="69"/>
    </row>
    <row r="19" spans="1:20" ht="13">
      <c r="A19" s="64"/>
      <c r="B19" s="65"/>
      <c r="C19" s="65"/>
      <c r="D19" s="65"/>
      <c r="E19" s="72"/>
      <c r="F19" s="72"/>
      <c r="G19" s="64"/>
      <c r="H19" s="64"/>
      <c r="I19" s="64"/>
      <c r="J19" s="67"/>
      <c r="K19" s="67"/>
      <c r="L19" s="56"/>
      <c r="M19" s="69"/>
      <c r="N19" s="69"/>
      <c r="O19" s="56"/>
      <c r="P19" s="69"/>
      <c r="Q19" s="69"/>
      <c r="R19" s="69"/>
      <c r="S19" s="69"/>
      <c r="T19" s="69"/>
    </row>
    <row r="20" spans="1:20" ht="13">
      <c r="A20" s="64"/>
      <c r="B20" s="65"/>
      <c r="C20" s="65"/>
      <c r="D20" s="65"/>
      <c r="E20" s="66"/>
      <c r="F20" s="64"/>
      <c r="G20" s="64"/>
      <c r="H20" s="64"/>
      <c r="I20" s="64"/>
      <c r="J20" s="77"/>
      <c r="K20" s="77"/>
      <c r="L20" s="56"/>
      <c r="M20" s="69"/>
      <c r="N20" s="69"/>
      <c r="O20" s="56"/>
      <c r="P20" s="69"/>
      <c r="Q20" s="69"/>
      <c r="R20" s="69"/>
      <c r="S20" s="69"/>
      <c r="T20" s="69"/>
    </row>
    <row r="21" spans="1:20" ht="13">
      <c r="A21" s="64"/>
      <c r="B21" s="65"/>
      <c r="C21" s="65"/>
      <c r="D21" s="65"/>
      <c r="E21" s="66"/>
      <c r="F21" s="64"/>
      <c r="G21" s="64"/>
      <c r="H21" s="64"/>
      <c r="I21" s="64"/>
      <c r="J21" s="67"/>
      <c r="K21" s="67"/>
      <c r="L21" s="56"/>
      <c r="M21" s="69"/>
      <c r="N21" s="69"/>
      <c r="O21" s="56"/>
      <c r="P21" s="69"/>
      <c r="Q21" s="69"/>
      <c r="R21" s="69"/>
      <c r="S21" s="69"/>
      <c r="T21" s="69"/>
    </row>
    <row r="22" spans="1:20" ht="13">
      <c r="A22" s="64"/>
      <c r="B22" s="65"/>
      <c r="C22" s="65"/>
      <c r="D22" s="65"/>
      <c r="E22" s="73"/>
      <c r="F22" s="72"/>
      <c r="G22" s="64"/>
      <c r="H22" s="64"/>
      <c r="I22" s="64"/>
      <c r="J22" s="67"/>
      <c r="K22" s="67"/>
      <c r="L22" s="56"/>
      <c r="M22" s="69"/>
      <c r="N22" s="69"/>
      <c r="O22" s="56"/>
      <c r="P22" s="69"/>
      <c r="Q22" s="69"/>
      <c r="R22" s="69"/>
      <c r="S22" s="69"/>
      <c r="T22" s="69"/>
    </row>
    <row r="23" spans="1:20" ht="14" hidden="1">
      <c r="A23" s="64" t="s">
        <v>237</v>
      </c>
      <c r="B23" s="65" t="s">
        <v>264</v>
      </c>
      <c r="C23" s="65"/>
      <c r="D23" s="65"/>
      <c r="E23" s="66"/>
      <c r="F23" s="64" t="s">
        <v>265</v>
      </c>
      <c r="G23" s="64" t="s">
        <v>266</v>
      </c>
      <c r="H23" s="64" t="s">
        <v>267</v>
      </c>
      <c r="I23" s="64" t="s">
        <v>241</v>
      </c>
      <c r="J23" s="75"/>
      <c r="K23" s="75"/>
      <c r="L23" s="74">
        <v>43049</v>
      </c>
      <c r="M23" s="68" t="s">
        <v>262</v>
      </c>
      <c r="N23" s="69"/>
      <c r="O23" s="76" t="s">
        <v>268</v>
      </c>
      <c r="P23" s="69"/>
      <c r="Q23" s="69"/>
      <c r="R23" s="69"/>
      <c r="S23" s="69"/>
      <c r="T23" s="69"/>
    </row>
    <row r="24" spans="1:20" ht="13">
      <c r="A24" s="64"/>
      <c r="B24" s="65"/>
      <c r="C24" s="65"/>
      <c r="D24" s="65"/>
      <c r="E24" s="73"/>
      <c r="F24" s="72"/>
      <c r="G24" s="64"/>
      <c r="H24" s="64"/>
      <c r="I24" s="64"/>
      <c r="J24" s="67"/>
      <c r="K24" s="67"/>
      <c r="L24" s="56"/>
      <c r="M24" s="69"/>
      <c r="N24" s="69"/>
      <c r="O24" s="56"/>
      <c r="P24" s="69"/>
      <c r="Q24" s="69"/>
      <c r="R24" s="69"/>
      <c r="S24" s="69"/>
      <c r="T24" s="69"/>
    </row>
    <row r="25" spans="1:20" ht="13">
      <c r="A25" s="64"/>
      <c r="B25" s="65"/>
      <c r="C25" s="65"/>
      <c r="D25" s="65"/>
      <c r="E25" s="66"/>
      <c r="F25" s="64"/>
      <c r="G25" s="64"/>
      <c r="H25" s="64"/>
      <c r="I25" s="64"/>
      <c r="J25" s="67"/>
      <c r="K25" s="67"/>
      <c r="L25" s="53"/>
      <c r="M25" s="69"/>
      <c r="N25" s="69"/>
      <c r="O25" s="56"/>
      <c r="P25" s="69"/>
      <c r="Q25" s="69"/>
      <c r="R25" s="69"/>
      <c r="S25" s="69"/>
      <c r="T25" s="69"/>
    </row>
    <row r="26" spans="1:20" ht="13">
      <c r="A26" s="64"/>
      <c r="B26" s="65"/>
      <c r="C26" s="65"/>
      <c r="D26" s="65"/>
      <c r="E26" s="66"/>
      <c r="F26" s="64"/>
      <c r="G26" s="64"/>
      <c r="H26" s="64"/>
      <c r="I26" s="64"/>
      <c r="J26" s="67"/>
      <c r="K26" s="67"/>
      <c r="L26" s="53"/>
      <c r="M26" s="69"/>
      <c r="N26" s="69"/>
      <c r="O26" s="56"/>
      <c r="P26" s="69"/>
      <c r="Q26" s="69"/>
      <c r="R26" s="69"/>
      <c r="S26" s="69"/>
      <c r="T26" s="69"/>
    </row>
    <row r="27" spans="1:20" ht="13">
      <c r="A27" s="64"/>
      <c r="B27" s="65"/>
      <c r="C27" s="65"/>
      <c r="D27" s="65"/>
      <c r="E27" s="66"/>
      <c r="F27" s="64"/>
      <c r="G27" s="64"/>
      <c r="H27" s="64"/>
      <c r="I27" s="64"/>
      <c r="J27" s="67"/>
      <c r="K27" s="67"/>
      <c r="L27" s="56"/>
      <c r="M27" s="69"/>
      <c r="N27" s="69"/>
      <c r="O27" s="56"/>
      <c r="P27" s="69"/>
      <c r="Q27" s="69"/>
      <c r="R27" s="69"/>
      <c r="S27" s="69"/>
      <c r="T27" s="69"/>
    </row>
    <row r="28" spans="1:20" ht="13">
      <c r="A28" s="64"/>
      <c r="B28" s="65"/>
      <c r="C28" s="65"/>
      <c r="D28" s="65"/>
      <c r="E28" s="66"/>
      <c r="F28" s="64"/>
      <c r="G28" s="66"/>
      <c r="H28" s="64"/>
      <c r="I28" s="66"/>
      <c r="J28" s="56"/>
      <c r="K28" s="56"/>
      <c r="L28" s="56"/>
      <c r="M28" s="69"/>
      <c r="N28" s="69"/>
      <c r="O28" s="56"/>
      <c r="P28" s="69"/>
      <c r="Q28" s="69"/>
      <c r="R28" s="69"/>
      <c r="S28" s="69"/>
      <c r="T28" s="69"/>
    </row>
    <row r="29" spans="1:20" ht="13">
      <c r="A29" s="64"/>
      <c r="B29" s="65"/>
      <c r="C29" s="65"/>
      <c r="D29" s="65"/>
      <c r="E29" s="66"/>
      <c r="F29" s="66"/>
      <c r="G29" s="66"/>
      <c r="H29" s="66"/>
      <c r="I29" s="66"/>
      <c r="J29" s="56"/>
      <c r="K29" s="56"/>
      <c r="L29" s="56"/>
      <c r="M29" s="69"/>
      <c r="N29" s="69"/>
      <c r="O29" s="56"/>
      <c r="P29" s="69"/>
      <c r="Q29" s="69"/>
      <c r="R29" s="69"/>
      <c r="S29" s="69"/>
      <c r="T29" s="69"/>
    </row>
    <row r="30" spans="1:20" ht="13">
      <c r="A30" s="64"/>
      <c r="B30" s="65"/>
      <c r="C30" s="65"/>
      <c r="D30" s="65"/>
      <c r="E30" s="66"/>
      <c r="F30" s="66"/>
      <c r="G30" s="66"/>
      <c r="H30" s="66"/>
      <c r="I30" s="66"/>
      <c r="J30" s="56"/>
      <c r="K30" s="56"/>
      <c r="L30" s="56"/>
      <c r="M30" s="69"/>
      <c r="N30" s="69"/>
      <c r="O30" s="56"/>
      <c r="P30" s="69"/>
      <c r="Q30" s="69"/>
      <c r="R30" s="69"/>
      <c r="S30" s="69"/>
      <c r="T30" s="69"/>
    </row>
    <row r="31" spans="1:20" ht="13">
      <c r="A31" s="64"/>
      <c r="B31" s="65"/>
      <c r="C31" s="65"/>
      <c r="D31" s="65"/>
      <c r="E31" s="66"/>
      <c r="F31" s="66"/>
      <c r="G31" s="66"/>
      <c r="H31" s="66"/>
      <c r="I31" s="66"/>
      <c r="J31" s="56"/>
      <c r="K31" s="56"/>
      <c r="L31" s="56"/>
      <c r="M31" s="69"/>
      <c r="N31" s="69"/>
      <c r="O31" s="56"/>
      <c r="P31" s="69"/>
      <c r="Q31" s="69"/>
      <c r="R31" s="69"/>
      <c r="S31" s="69"/>
      <c r="T31" s="69"/>
    </row>
    <row r="32" spans="1:20" ht="13">
      <c r="A32" s="64"/>
      <c r="B32" s="65"/>
      <c r="C32" s="65"/>
      <c r="D32" s="65"/>
      <c r="E32" s="66"/>
      <c r="F32" s="66"/>
      <c r="G32" s="66"/>
      <c r="H32" s="66"/>
      <c r="I32" s="66"/>
      <c r="J32" s="56"/>
      <c r="K32" s="56"/>
      <c r="L32" s="56"/>
      <c r="M32" s="69"/>
      <c r="N32" s="69"/>
      <c r="O32" s="56"/>
      <c r="P32" s="69"/>
      <c r="Q32" s="69"/>
      <c r="R32" s="69"/>
      <c r="S32" s="69"/>
      <c r="T32" s="69"/>
    </row>
    <row r="33" spans="1:20" ht="13">
      <c r="A33" s="64"/>
      <c r="B33" s="65"/>
      <c r="C33" s="65"/>
      <c r="D33" s="65"/>
      <c r="E33" s="72"/>
      <c r="F33" s="73"/>
      <c r="G33" s="66"/>
      <c r="H33" s="66"/>
      <c r="I33" s="66"/>
      <c r="J33" s="56"/>
      <c r="K33" s="56"/>
      <c r="L33" s="56"/>
      <c r="M33" s="69"/>
      <c r="N33" s="69"/>
      <c r="O33" s="56"/>
      <c r="P33" s="69"/>
      <c r="Q33" s="69"/>
      <c r="R33" s="69"/>
      <c r="S33" s="69"/>
      <c r="T33" s="69"/>
    </row>
    <row r="34" spans="1:20" ht="13">
      <c r="A34" s="64"/>
      <c r="B34" s="65"/>
      <c r="C34" s="65"/>
      <c r="D34" s="65"/>
      <c r="E34" s="73"/>
      <c r="F34" s="72"/>
      <c r="G34" s="66"/>
      <c r="H34" s="66"/>
      <c r="I34" s="66"/>
      <c r="J34" s="56"/>
      <c r="K34" s="56"/>
      <c r="L34" s="56"/>
      <c r="M34" s="69"/>
      <c r="N34" s="69"/>
      <c r="O34" s="56"/>
      <c r="P34" s="69"/>
      <c r="Q34" s="69"/>
      <c r="R34" s="69"/>
      <c r="S34" s="69"/>
      <c r="T34" s="69"/>
    </row>
    <row r="35" spans="1:20" ht="13">
      <c r="A35" s="64"/>
      <c r="B35" s="65"/>
      <c r="C35" s="65"/>
      <c r="D35" s="65"/>
      <c r="E35" s="66"/>
      <c r="F35" s="66"/>
      <c r="G35" s="66"/>
      <c r="H35" s="66"/>
      <c r="I35" s="66"/>
      <c r="J35" s="56"/>
      <c r="K35" s="56"/>
      <c r="L35" s="56"/>
      <c r="M35" s="69"/>
      <c r="N35" s="69"/>
      <c r="O35" s="56"/>
      <c r="P35" s="69"/>
      <c r="Q35" s="69"/>
      <c r="R35" s="69"/>
      <c r="S35" s="69"/>
      <c r="T35" s="69"/>
    </row>
    <row r="36" spans="1:20" ht="13">
      <c r="A36" s="64"/>
      <c r="B36" s="65"/>
      <c r="C36" s="65"/>
      <c r="D36" s="65"/>
      <c r="E36" s="66"/>
      <c r="F36" s="66"/>
      <c r="G36" s="66"/>
      <c r="H36" s="66"/>
      <c r="I36" s="66"/>
      <c r="J36" s="56"/>
      <c r="K36" s="56"/>
      <c r="L36" s="56"/>
      <c r="M36" s="69"/>
      <c r="N36" s="69"/>
      <c r="O36" s="56"/>
      <c r="P36" s="69"/>
      <c r="Q36" s="69"/>
      <c r="R36" s="69"/>
      <c r="S36" s="69"/>
      <c r="T36" s="69"/>
    </row>
    <row r="37" spans="1:20" ht="13">
      <c r="A37" s="64"/>
      <c r="B37" s="65"/>
      <c r="C37" s="65"/>
      <c r="D37" s="65"/>
      <c r="E37" s="66"/>
      <c r="F37" s="66"/>
      <c r="G37" s="66"/>
      <c r="H37" s="66"/>
      <c r="I37" s="66"/>
      <c r="J37" s="56"/>
      <c r="K37" s="56"/>
      <c r="L37" s="56"/>
      <c r="M37" s="69"/>
      <c r="N37" s="69"/>
      <c r="O37" s="56"/>
      <c r="P37" s="69"/>
      <c r="Q37" s="69"/>
      <c r="R37" s="69"/>
      <c r="S37" s="69"/>
      <c r="T37" s="69"/>
    </row>
    <row r="38" spans="1:20" ht="13">
      <c r="A38" s="64"/>
      <c r="B38" s="65"/>
      <c r="C38" s="65"/>
      <c r="D38" s="65"/>
      <c r="E38" s="66"/>
      <c r="F38" s="66"/>
      <c r="G38" s="66"/>
      <c r="H38" s="66"/>
      <c r="I38" s="66"/>
      <c r="J38" s="56"/>
      <c r="K38" s="56"/>
      <c r="L38" s="56"/>
      <c r="M38" s="69"/>
      <c r="N38" s="69"/>
      <c r="O38" s="56"/>
      <c r="P38" s="69"/>
      <c r="Q38" s="69"/>
      <c r="R38" s="69"/>
      <c r="S38" s="69"/>
      <c r="T38" s="69"/>
    </row>
    <row r="39" spans="1:20" ht="13">
      <c r="A39" s="64"/>
      <c r="B39" s="65"/>
      <c r="C39" s="65"/>
      <c r="D39" s="65"/>
      <c r="E39" s="72"/>
      <c r="F39" s="73"/>
      <c r="G39" s="66"/>
      <c r="H39" s="66"/>
      <c r="I39" s="66"/>
      <c r="J39" s="56"/>
      <c r="K39" s="56"/>
      <c r="L39" s="56"/>
      <c r="M39" s="69"/>
      <c r="N39" s="69"/>
      <c r="O39" s="56"/>
      <c r="P39" s="69"/>
      <c r="Q39" s="69"/>
      <c r="R39" s="69"/>
      <c r="S39" s="69"/>
      <c r="T39" s="69"/>
    </row>
    <row r="40" spans="1:20" ht="13">
      <c r="A40" s="64"/>
      <c r="B40" s="65"/>
      <c r="C40" s="65"/>
      <c r="D40" s="65"/>
      <c r="E40" s="66"/>
      <c r="F40" s="66"/>
      <c r="G40" s="66"/>
      <c r="H40" s="66"/>
      <c r="I40" s="66"/>
      <c r="J40" s="56"/>
      <c r="K40" s="56"/>
      <c r="L40" s="56"/>
      <c r="M40" s="69"/>
      <c r="N40" s="69"/>
      <c r="O40" s="56"/>
      <c r="P40" s="69"/>
      <c r="Q40" s="69"/>
      <c r="R40" s="69"/>
      <c r="S40" s="69"/>
      <c r="T40" s="69"/>
    </row>
    <row r="41" spans="1:20" ht="13">
      <c r="A41" s="64"/>
      <c r="B41" s="65"/>
      <c r="C41" s="65"/>
      <c r="D41" s="65"/>
      <c r="E41" s="66"/>
      <c r="F41" s="66"/>
      <c r="G41" s="66"/>
      <c r="H41" s="66"/>
      <c r="I41" s="66"/>
      <c r="J41" s="56"/>
      <c r="K41" s="56"/>
      <c r="L41" s="56"/>
      <c r="M41" s="69"/>
      <c r="N41" s="69"/>
      <c r="O41" s="56"/>
      <c r="P41" s="69"/>
      <c r="Q41" s="69"/>
      <c r="R41" s="69"/>
      <c r="S41" s="69"/>
      <c r="T41" s="69"/>
    </row>
    <row r="42" spans="1:20" ht="13">
      <c r="A42" s="64"/>
      <c r="B42" s="65"/>
      <c r="C42" s="65"/>
      <c r="D42" s="78"/>
      <c r="E42" s="73"/>
      <c r="F42" s="72"/>
      <c r="G42" s="66"/>
      <c r="H42" s="66"/>
      <c r="I42" s="66"/>
      <c r="J42" s="56"/>
      <c r="K42" s="56"/>
      <c r="L42" s="56"/>
      <c r="M42" s="69"/>
      <c r="N42" s="69"/>
      <c r="O42" s="56"/>
      <c r="P42" s="69"/>
      <c r="Q42" s="69"/>
      <c r="R42" s="69"/>
      <c r="S42" s="69"/>
      <c r="T42" s="69"/>
    </row>
    <row r="43" spans="1:20" ht="13">
      <c r="A43" s="64"/>
      <c r="B43" s="65"/>
      <c r="C43" s="65"/>
      <c r="D43" s="78"/>
      <c r="E43" s="73"/>
      <c r="F43" s="72"/>
      <c r="G43" s="66"/>
      <c r="H43" s="66"/>
      <c r="I43" s="66"/>
      <c r="J43" s="56"/>
      <c r="K43" s="56"/>
      <c r="L43" s="56"/>
      <c r="M43" s="69"/>
      <c r="N43" s="69"/>
      <c r="O43" s="56"/>
      <c r="P43" s="69"/>
      <c r="Q43" s="69"/>
      <c r="R43" s="69"/>
      <c r="S43" s="69"/>
      <c r="T43" s="69"/>
    </row>
    <row r="44" spans="1:20" ht="13">
      <c r="A44" s="64"/>
      <c r="B44" s="65"/>
      <c r="C44" s="65"/>
      <c r="D44" s="78"/>
      <c r="E44" s="73"/>
      <c r="F44" s="72"/>
      <c r="G44" s="66"/>
      <c r="H44" s="66"/>
      <c r="I44" s="66"/>
      <c r="J44" s="56"/>
      <c r="K44" s="56"/>
      <c r="L44" s="56"/>
      <c r="M44" s="69"/>
      <c r="N44" s="69"/>
      <c r="O44" s="56"/>
      <c r="P44" s="69"/>
      <c r="Q44" s="69"/>
      <c r="R44" s="69"/>
      <c r="S44" s="69"/>
      <c r="T44" s="69"/>
    </row>
    <row r="45" spans="1:20" ht="13">
      <c r="A45" s="64"/>
      <c r="B45" s="65"/>
      <c r="C45" s="65"/>
      <c r="D45" s="78"/>
      <c r="E45" s="73"/>
      <c r="F45" s="72"/>
      <c r="G45" s="66"/>
      <c r="H45" s="66"/>
      <c r="I45" s="66"/>
      <c r="J45" s="56"/>
      <c r="K45" s="56"/>
      <c r="L45" s="56"/>
      <c r="M45" s="69"/>
      <c r="N45" s="69"/>
      <c r="O45" s="56"/>
      <c r="P45" s="69"/>
      <c r="Q45" s="69"/>
      <c r="R45" s="69"/>
      <c r="S45" s="69"/>
      <c r="T45" s="69"/>
    </row>
    <row r="46" spans="1:20" ht="13">
      <c r="A46" s="64"/>
      <c r="B46" s="65"/>
      <c r="C46" s="65"/>
      <c r="D46" s="78"/>
      <c r="E46" s="73"/>
      <c r="F46" s="72"/>
      <c r="G46" s="66"/>
      <c r="H46" s="66"/>
      <c r="I46" s="66"/>
      <c r="J46" s="56"/>
      <c r="K46" s="56"/>
      <c r="L46" s="56"/>
      <c r="M46" s="69"/>
      <c r="N46" s="69"/>
      <c r="O46" s="56"/>
      <c r="P46" s="69"/>
      <c r="Q46" s="69"/>
      <c r="R46" s="69"/>
      <c r="S46" s="69"/>
      <c r="T46" s="69"/>
    </row>
    <row r="47" spans="1:20" ht="13">
      <c r="A47" s="64"/>
      <c r="B47" s="65"/>
      <c r="C47" s="65"/>
      <c r="D47" s="78"/>
      <c r="E47" s="73"/>
      <c r="F47" s="72"/>
      <c r="G47" s="66"/>
      <c r="H47" s="66"/>
      <c r="I47" s="66"/>
      <c r="J47" s="56"/>
      <c r="K47" s="56"/>
      <c r="L47" s="56"/>
      <c r="M47" s="69"/>
      <c r="N47" s="69"/>
      <c r="O47" s="56"/>
      <c r="P47" s="69"/>
      <c r="Q47" s="69"/>
      <c r="R47" s="69"/>
      <c r="S47" s="69"/>
      <c r="T47" s="69"/>
    </row>
    <row r="48" spans="1:20" ht="13">
      <c r="A48" s="64"/>
      <c r="B48" s="65"/>
      <c r="C48" s="65"/>
      <c r="D48" s="78"/>
      <c r="E48" s="73"/>
      <c r="F48" s="72"/>
      <c r="G48" s="66"/>
      <c r="H48" s="66"/>
      <c r="I48" s="66"/>
      <c r="J48" s="56"/>
      <c r="K48" s="56"/>
      <c r="L48" s="56"/>
      <c r="M48" s="69"/>
      <c r="N48" s="69"/>
      <c r="O48" s="56"/>
      <c r="P48" s="69"/>
      <c r="Q48" s="69"/>
      <c r="R48" s="69"/>
      <c r="S48" s="69"/>
      <c r="T48" s="69"/>
    </row>
    <row r="49" spans="1:20" ht="13">
      <c r="A49" s="64"/>
      <c r="B49" s="65"/>
      <c r="C49" s="65"/>
      <c r="D49" s="78"/>
      <c r="E49" s="73"/>
      <c r="F49" s="72"/>
      <c r="G49" s="66"/>
      <c r="H49" s="66"/>
      <c r="I49" s="66"/>
      <c r="J49" s="56"/>
      <c r="K49" s="56"/>
      <c r="L49" s="56"/>
      <c r="M49" s="69"/>
      <c r="N49" s="69"/>
      <c r="O49" s="56"/>
      <c r="P49" s="69"/>
      <c r="Q49" s="69"/>
      <c r="R49" s="69"/>
      <c r="S49" s="69"/>
      <c r="T49" s="69"/>
    </row>
    <row r="50" spans="1:20" ht="13">
      <c r="A50" s="64"/>
      <c r="B50" s="65"/>
      <c r="C50" s="65"/>
      <c r="D50" s="78"/>
      <c r="E50" s="73"/>
      <c r="F50" s="72"/>
      <c r="G50" s="66"/>
      <c r="H50" s="66"/>
      <c r="I50" s="66"/>
      <c r="J50" s="56"/>
      <c r="K50" s="56"/>
      <c r="L50" s="56"/>
      <c r="M50" s="69"/>
      <c r="N50" s="69"/>
      <c r="O50" s="56"/>
      <c r="P50" s="69"/>
      <c r="Q50" s="69"/>
      <c r="R50" s="69"/>
      <c r="S50" s="69"/>
      <c r="T50" s="69"/>
    </row>
    <row r="51" spans="1:20" ht="13">
      <c r="A51" s="64"/>
      <c r="B51" s="65"/>
      <c r="C51" s="65"/>
      <c r="D51" s="78"/>
      <c r="E51" s="73"/>
      <c r="F51" s="72"/>
      <c r="G51" s="66"/>
      <c r="H51" s="66"/>
      <c r="I51" s="66"/>
      <c r="J51" s="56"/>
      <c r="K51" s="56"/>
      <c r="L51" s="56"/>
      <c r="M51" s="69"/>
      <c r="N51" s="69"/>
      <c r="O51" s="56"/>
      <c r="P51" s="69"/>
      <c r="Q51" s="69"/>
      <c r="R51" s="69"/>
      <c r="S51" s="69"/>
      <c r="T51" s="69"/>
    </row>
    <row r="52" spans="1:20" ht="13">
      <c r="A52" s="64"/>
      <c r="B52" s="65"/>
      <c r="C52" s="65"/>
      <c r="D52" s="78"/>
      <c r="E52" s="73"/>
      <c r="F52" s="72"/>
      <c r="G52" s="66"/>
      <c r="H52" s="66"/>
      <c r="I52" s="66"/>
      <c r="J52" s="56"/>
      <c r="K52" s="56"/>
      <c r="L52" s="56"/>
      <c r="M52" s="69"/>
      <c r="N52" s="69"/>
      <c r="O52" s="56"/>
      <c r="P52" s="69"/>
      <c r="Q52" s="69"/>
      <c r="R52" s="69"/>
      <c r="S52" s="69"/>
      <c r="T52" s="69"/>
    </row>
    <row r="53" spans="1:20" ht="13">
      <c r="A53" s="64"/>
      <c r="B53" s="65"/>
      <c r="C53" s="65"/>
      <c r="D53" s="78"/>
      <c r="E53" s="73"/>
      <c r="F53" s="72"/>
      <c r="G53" s="66"/>
      <c r="H53" s="66"/>
      <c r="I53" s="66"/>
      <c r="J53" s="56"/>
      <c r="K53" s="56"/>
      <c r="L53" s="56"/>
      <c r="M53" s="69"/>
      <c r="N53" s="69"/>
      <c r="O53" s="56"/>
      <c r="P53" s="69"/>
      <c r="Q53" s="69"/>
      <c r="R53" s="69"/>
      <c r="S53" s="69"/>
      <c r="T53" s="69"/>
    </row>
    <row r="54" spans="1:20" ht="13">
      <c r="A54" s="64"/>
      <c r="B54" s="65"/>
      <c r="C54" s="65"/>
      <c r="D54" s="78"/>
      <c r="E54" s="73"/>
      <c r="F54" s="72"/>
      <c r="G54" s="66"/>
      <c r="H54" s="66"/>
      <c r="I54" s="66"/>
      <c r="J54" s="56"/>
      <c r="K54" s="56"/>
      <c r="L54" s="56"/>
      <c r="M54" s="69"/>
      <c r="N54" s="69"/>
      <c r="O54" s="56"/>
      <c r="P54" s="69"/>
      <c r="Q54" s="69"/>
      <c r="R54" s="69"/>
      <c r="S54" s="69"/>
      <c r="T54" s="69"/>
    </row>
    <row r="55" spans="1:20" ht="13">
      <c r="A55" s="64"/>
      <c r="B55" s="65"/>
      <c r="C55" s="65"/>
      <c r="D55" s="78"/>
      <c r="E55" s="73"/>
      <c r="F55" s="72"/>
      <c r="G55" s="66"/>
      <c r="H55" s="66"/>
      <c r="I55" s="66"/>
      <c r="J55" s="56"/>
      <c r="K55" s="56"/>
      <c r="L55" s="56"/>
      <c r="M55" s="69"/>
      <c r="N55" s="69"/>
      <c r="O55" s="56"/>
      <c r="P55" s="69"/>
      <c r="Q55" s="69"/>
      <c r="R55" s="69"/>
      <c r="S55" s="69"/>
      <c r="T55" s="69"/>
    </row>
    <row r="56" spans="1:20" ht="13">
      <c r="A56" s="64"/>
      <c r="B56" s="65"/>
      <c r="C56" s="65"/>
      <c r="D56" s="78"/>
      <c r="E56" s="73"/>
      <c r="F56" s="72"/>
      <c r="G56" s="66"/>
      <c r="H56" s="66"/>
      <c r="I56" s="66"/>
      <c r="J56" s="56"/>
      <c r="K56" s="56"/>
      <c r="L56" s="56"/>
      <c r="M56" s="69"/>
      <c r="N56" s="69"/>
      <c r="O56" s="56"/>
      <c r="P56" s="69"/>
      <c r="Q56" s="69"/>
      <c r="R56" s="69"/>
      <c r="S56" s="69"/>
      <c r="T56" s="69"/>
    </row>
    <row r="57" spans="1:20" ht="13">
      <c r="A57" s="64"/>
      <c r="B57" s="65"/>
      <c r="C57" s="65"/>
      <c r="D57" s="78"/>
      <c r="E57" s="73"/>
      <c r="F57" s="72"/>
      <c r="G57" s="66"/>
      <c r="H57" s="66"/>
      <c r="I57" s="66"/>
      <c r="J57" s="56"/>
      <c r="K57" s="56"/>
      <c r="L57" s="56"/>
      <c r="M57" s="69"/>
      <c r="N57" s="69"/>
      <c r="O57" s="56"/>
      <c r="P57" s="69"/>
      <c r="Q57" s="69"/>
      <c r="R57" s="69"/>
      <c r="S57" s="69"/>
      <c r="T57" s="69"/>
    </row>
    <row r="58" spans="1:20" ht="13">
      <c r="A58" s="64"/>
      <c r="B58" s="65"/>
      <c r="C58" s="65"/>
      <c r="D58" s="78"/>
      <c r="E58" s="66"/>
      <c r="F58" s="66"/>
      <c r="G58" s="66"/>
      <c r="H58" s="66"/>
      <c r="I58" s="66"/>
      <c r="J58" s="56"/>
      <c r="K58" s="56"/>
      <c r="L58" s="56"/>
      <c r="M58" s="69"/>
      <c r="N58" s="69"/>
      <c r="O58" s="56"/>
      <c r="P58" s="69"/>
      <c r="Q58" s="69"/>
      <c r="R58" s="69"/>
      <c r="S58" s="69"/>
      <c r="T58" s="69"/>
    </row>
    <row r="59" spans="1:20" ht="13">
      <c r="A59" s="64"/>
      <c r="B59" s="65"/>
      <c r="C59" s="65"/>
      <c r="D59" s="78"/>
      <c r="E59" s="73"/>
      <c r="F59" s="72"/>
      <c r="G59" s="66"/>
      <c r="H59" s="66"/>
      <c r="I59" s="66"/>
      <c r="J59" s="56"/>
      <c r="K59" s="56"/>
      <c r="L59" s="56"/>
      <c r="M59" s="69"/>
      <c r="N59" s="69"/>
      <c r="O59" s="56"/>
      <c r="P59" s="69"/>
      <c r="Q59" s="69"/>
      <c r="R59" s="69"/>
      <c r="S59" s="69"/>
      <c r="T59" s="69"/>
    </row>
    <row r="60" spans="1:20" ht="13">
      <c r="A60" s="64"/>
      <c r="B60" s="65"/>
      <c r="C60" s="65"/>
      <c r="D60" s="78"/>
      <c r="E60" s="73"/>
      <c r="F60" s="72"/>
      <c r="G60" s="66"/>
      <c r="H60" s="66"/>
      <c r="I60" s="66"/>
      <c r="J60" s="56"/>
      <c r="K60" s="56"/>
      <c r="L60" s="56"/>
      <c r="M60" s="69"/>
      <c r="N60" s="69"/>
      <c r="O60" s="56"/>
      <c r="P60" s="69"/>
      <c r="Q60" s="69"/>
      <c r="R60" s="69"/>
      <c r="S60" s="69"/>
      <c r="T60" s="69"/>
    </row>
    <row r="61" spans="1:20" ht="13">
      <c r="A61" s="64"/>
      <c r="B61" s="65"/>
      <c r="C61" s="65"/>
      <c r="D61" s="78"/>
      <c r="E61" s="73"/>
      <c r="F61" s="72"/>
      <c r="G61" s="66"/>
      <c r="H61" s="66"/>
      <c r="I61" s="66"/>
      <c r="J61" s="56"/>
      <c r="K61" s="56"/>
      <c r="L61" s="56"/>
      <c r="M61" s="69"/>
      <c r="N61" s="69"/>
      <c r="O61" s="56"/>
      <c r="P61" s="69"/>
      <c r="Q61" s="69"/>
      <c r="R61" s="69"/>
      <c r="S61" s="69"/>
      <c r="T61" s="69"/>
    </row>
    <row r="62" spans="1:20" ht="13">
      <c r="A62" s="64"/>
      <c r="B62" s="65"/>
      <c r="C62" s="65"/>
      <c r="D62" s="78"/>
      <c r="E62" s="73"/>
      <c r="F62" s="72"/>
      <c r="G62" s="66"/>
      <c r="H62" s="66"/>
      <c r="I62" s="66"/>
      <c r="J62" s="56"/>
      <c r="K62" s="56"/>
      <c r="L62" s="56"/>
      <c r="M62" s="69"/>
      <c r="N62" s="69"/>
      <c r="O62" s="56"/>
      <c r="P62" s="69"/>
      <c r="Q62" s="69"/>
      <c r="R62" s="69"/>
      <c r="S62" s="69"/>
      <c r="T62" s="69"/>
    </row>
    <row r="63" spans="1:20" ht="13">
      <c r="A63" s="64"/>
      <c r="B63" s="65"/>
      <c r="C63" s="65"/>
      <c r="D63" s="78"/>
      <c r="E63" s="66"/>
      <c r="F63" s="66"/>
      <c r="G63" s="66"/>
      <c r="H63" s="66"/>
      <c r="I63" s="66"/>
      <c r="J63" s="56"/>
      <c r="K63" s="56"/>
      <c r="L63" s="56"/>
      <c r="M63" s="69"/>
      <c r="N63" s="69"/>
      <c r="O63" s="56"/>
      <c r="P63" s="69"/>
      <c r="Q63" s="69"/>
      <c r="R63" s="69"/>
      <c r="S63" s="69"/>
      <c r="T63" s="69"/>
    </row>
    <row r="64" spans="1:20" ht="13">
      <c r="A64" s="64"/>
      <c r="B64" s="65"/>
      <c r="C64" s="65"/>
      <c r="D64" s="78"/>
      <c r="E64" s="73"/>
      <c r="F64" s="72"/>
      <c r="G64" s="66"/>
      <c r="H64" s="66"/>
      <c r="I64" s="66"/>
      <c r="J64" s="56"/>
      <c r="K64" s="56"/>
      <c r="L64" s="56"/>
      <c r="M64" s="69"/>
      <c r="N64" s="69"/>
      <c r="O64" s="56"/>
      <c r="P64" s="69"/>
      <c r="Q64" s="69"/>
      <c r="R64" s="69"/>
      <c r="S64" s="69"/>
      <c r="T64" s="69"/>
    </row>
    <row r="65" spans="1:20" ht="13">
      <c r="A65" s="64"/>
      <c r="B65" s="65"/>
      <c r="C65" s="65"/>
      <c r="D65" s="78"/>
      <c r="E65" s="73"/>
      <c r="F65" s="72"/>
      <c r="G65" s="66"/>
      <c r="H65" s="66"/>
      <c r="I65" s="66"/>
      <c r="J65" s="56"/>
      <c r="K65" s="56"/>
      <c r="L65" s="56"/>
      <c r="M65" s="69"/>
      <c r="N65" s="69"/>
      <c r="O65" s="56"/>
      <c r="P65" s="69"/>
      <c r="Q65" s="69"/>
      <c r="R65" s="69"/>
      <c r="S65" s="69"/>
      <c r="T65" s="69"/>
    </row>
    <row r="66" spans="1:20" ht="13">
      <c r="A66" s="64"/>
      <c r="B66" s="65"/>
      <c r="C66" s="65"/>
      <c r="D66" s="78"/>
      <c r="E66" s="73"/>
      <c r="F66" s="72"/>
      <c r="G66" s="66"/>
      <c r="H66" s="66"/>
      <c r="I66" s="66"/>
      <c r="J66" s="56"/>
      <c r="K66" s="56"/>
      <c r="L66" s="56"/>
      <c r="M66" s="69"/>
      <c r="N66" s="69"/>
      <c r="O66" s="56"/>
      <c r="P66" s="69"/>
      <c r="Q66" s="69"/>
      <c r="R66" s="69"/>
      <c r="S66" s="69"/>
      <c r="T66" s="69"/>
    </row>
    <row r="67" spans="1:20" ht="13">
      <c r="A67" s="64"/>
      <c r="B67" s="65"/>
      <c r="C67" s="65"/>
      <c r="D67" s="78"/>
      <c r="E67" s="73"/>
      <c r="F67" s="72"/>
      <c r="G67" s="66"/>
      <c r="H67" s="66"/>
      <c r="I67" s="66"/>
      <c r="J67" s="56"/>
      <c r="K67" s="56"/>
      <c r="L67" s="56"/>
      <c r="M67" s="69"/>
      <c r="N67" s="69"/>
      <c r="O67" s="56"/>
      <c r="P67" s="69"/>
      <c r="Q67" s="69"/>
      <c r="R67" s="69"/>
      <c r="S67" s="69"/>
      <c r="T67" s="69"/>
    </row>
    <row r="68" spans="1:20" ht="13">
      <c r="A68" s="64"/>
      <c r="B68" s="65"/>
      <c r="C68" s="65"/>
      <c r="D68" s="78"/>
      <c r="E68" s="72"/>
      <c r="F68" s="73"/>
      <c r="G68" s="66"/>
      <c r="H68" s="66"/>
      <c r="I68" s="66"/>
      <c r="J68" s="56"/>
      <c r="K68" s="56"/>
      <c r="L68" s="56"/>
      <c r="M68" s="69"/>
      <c r="N68" s="69"/>
      <c r="O68" s="56"/>
      <c r="P68" s="69"/>
      <c r="Q68" s="69"/>
      <c r="R68" s="69"/>
      <c r="S68" s="69"/>
      <c r="T68" s="69"/>
    </row>
    <row r="69" spans="1:20" ht="13">
      <c r="A69" s="64"/>
      <c r="B69" s="65"/>
      <c r="C69" s="65"/>
      <c r="D69" s="78"/>
      <c r="E69" s="66"/>
      <c r="F69" s="66"/>
      <c r="G69" s="66"/>
      <c r="H69" s="66"/>
      <c r="I69" s="66"/>
      <c r="J69" s="56"/>
      <c r="K69" s="56"/>
      <c r="L69" s="56"/>
      <c r="M69" s="69"/>
      <c r="N69" s="69"/>
      <c r="O69" s="56"/>
      <c r="P69" s="69"/>
      <c r="Q69" s="69"/>
      <c r="R69" s="69"/>
      <c r="S69" s="69"/>
      <c r="T69" s="69"/>
    </row>
    <row r="70" spans="1:20" ht="13">
      <c r="A70" s="64"/>
      <c r="B70" s="65"/>
      <c r="C70" s="65"/>
      <c r="D70" s="78"/>
      <c r="E70" s="66"/>
      <c r="F70" s="66"/>
      <c r="G70" s="66"/>
      <c r="H70" s="66"/>
      <c r="I70" s="66"/>
      <c r="J70" s="56"/>
      <c r="K70" s="56"/>
      <c r="L70" s="56"/>
      <c r="M70" s="69"/>
      <c r="N70" s="69"/>
      <c r="O70" s="56"/>
      <c r="P70" s="69"/>
      <c r="Q70" s="69"/>
      <c r="R70" s="69"/>
      <c r="S70" s="69"/>
      <c r="T70" s="69"/>
    </row>
    <row r="71" spans="1:20" ht="13">
      <c r="A71" s="64"/>
      <c r="B71" s="65"/>
      <c r="C71" s="65"/>
      <c r="D71" s="78"/>
      <c r="E71" s="66"/>
      <c r="F71" s="66"/>
      <c r="G71" s="66"/>
      <c r="H71" s="66"/>
      <c r="I71" s="66"/>
      <c r="J71" s="56"/>
      <c r="K71" s="56"/>
      <c r="L71" s="56"/>
      <c r="M71" s="69"/>
      <c r="N71" s="69"/>
      <c r="O71" s="56"/>
      <c r="P71" s="69"/>
      <c r="Q71" s="69"/>
      <c r="R71" s="69"/>
      <c r="S71" s="69"/>
      <c r="T71" s="69"/>
    </row>
    <row r="72" spans="1:20" ht="13">
      <c r="A72" s="64"/>
      <c r="B72" s="65"/>
      <c r="C72" s="65"/>
      <c r="D72" s="78"/>
      <c r="E72" s="66"/>
      <c r="F72" s="66"/>
      <c r="G72" s="66"/>
      <c r="H72" s="66"/>
      <c r="I72" s="66"/>
      <c r="J72" s="56"/>
      <c r="K72" s="56"/>
      <c r="L72" s="56"/>
      <c r="M72" s="69"/>
      <c r="N72" s="69"/>
      <c r="O72" s="56"/>
      <c r="P72" s="69"/>
      <c r="Q72" s="69"/>
      <c r="R72" s="69"/>
      <c r="S72" s="69"/>
      <c r="T72" s="69"/>
    </row>
    <row r="73" spans="1:20" ht="13">
      <c r="A73" s="64"/>
      <c r="B73" s="65"/>
      <c r="C73" s="65"/>
      <c r="D73" s="78"/>
      <c r="E73" s="66"/>
      <c r="F73" s="66"/>
      <c r="G73" s="66"/>
      <c r="H73" s="66"/>
      <c r="I73" s="66"/>
      <c r="J73" s="56"/>
      <c r="K73" s="56"/>
      <c r="L73" s="56"/>
      <c r="M73" s="69"/>
      <c r="N73" s="69"/>
      <c r="O73" s="56"/>
      <c r="P73" s="69"/>
      <c r="Q73" s="69"/>
      <c r="R73" s="69"/>
      <c r="S73" s="69"/>
      <c r="T73" s="69"/>
    </row>
    <row r="74" spans="1:20" ht="13">
      <c r="A74" s="64"/>
      <c r="B74" s="65"/>
      <c r="C74" s="65"/>
      <c r="D74" s="78"/>
      <c r="E74" s="66"/>
      <c r="F74" s="66"/>
      <c r="G74" s="66"/>
      <c r="H74" s="66"/>
      <c r="I74" s="66"/>
      <c r="J74" s="56"/>
      <c r="K74" s="56"/>
      <c r="L74" s="56"/>
      <c r="M74" s="69"/>
      <c r="N74" s="69"/>
      <c r="O74" s="56"/>
      <c r="P74" s="69"/>
      <c r="Q74" s="69"/>
      <c r="R74" s="69"/>
      <c r="S74" s="69"/>
      <c r="T74" s="69"/>
    </row>
    <row r="75" spans="1:20" ht="13">
      <c r="A75" s="64"/>
      <c r="B75" s="65"/>
      <c r="C75" s="65"/>
      <c r="D75" s="78"/>
      <c r="E75" s="66"/>
      <c r="F75" s="66"/>
      <c r="G75" s="66"/>
      <c r="H75" s="66"/>
      <c r="I75" s="66"/>
      <c r="J75" s="56"/>
      <c r="K75" s="56"/>
      <c r="L75" s="56"/>
      <c r="M75" s="69"/>
      <c r="N75" s="69"/>
      <c r="O75" s="56"/>
      <c r="P75" s="69"/>
      <c r="Q75" s="69"/>
      <c r="R75" s="69"/>
      <c r="S75" s="69"/>
      <c r="T75" s="69"/>
    </row>
    <row r="76" spans="1:20" ht="13">
      <c r="A76" s="64"/>
      <c r="B76" s="65"/>
      <c r="C76" s="65"/>
      <c r="D76" s="78"/>
      <c r="E76" s="66"/>
      <c r="F76" s="66"/>
      <c r="G76" s="66"/>
      <c r="H76" s="66"/>
      <c r="I76" s="66"/>
      <c r="J76" s="56"/>
      <c r="K76" s="56"/>
      <c r="L76" s="56"/>
      <c r="M76" s="69"/>
      <c r="N76" s="69"/>
      <c r="O76" s="56"/>
      <c r="P76" s="69"/>
      <c r="Q76" s="69"/>
      <c r="R76" s="69"/>
      <c r="S76" s="69"/>
      <c r="T76" s="69"/>
    </row>
    <row r="77" spans="1:20" ht="13">
      <c r="A77" s="64"/>
      <c r="B77" s="65"/>
      <c r="C77" s="65"/>
      <c r="D77" s="78"/>
      <c r="E77" s="66"/>
      <c r="F77" s="66"/>
      <c r="G77" s="66"/>
      <c r="H77" s="66"/>
      <c r="I77" s="66"/>
      <c r="J77" s="56"/>
      <c r="K77" s="56"/>
      <c r="L77" s="56"/>
      <c r="M77" s="69"/>
      <c r="N77" s="69"/>
      <c r="O77" s="56"/>
      <c r="P77" s="69"/>
      <c r="Q77" s="69"/>
      <c r="R77" s="69"/>
      <c r="S77" s="69"/>
      <c r="T77" s="69"/>
    </row>
    <row r="78" spans="1:20" ht="13">
      <c r="A78" s="64"/>
      <c r="B78" s="65"/>
      <c r="C78" s="65"/>
      <c r="D78" s="78"/>
      <c r="E78" s="73"/>
      <c r="F78" s="72"/>
      <c r="G78" s="66"/>
      <c r="H78" s="66"/>
      <c r="I78" s="66"/>
      <c r="J78" s="56"/>
      <c r="K78" s="56"/>
      <c r="L78" s="56"/>
      <c r="M78" s="69"/>
      <c r="N78" s="69"/>
      <c r="O78" s="56"/>
      <c r="P78" s="69"/>
      <c r="Q78" s="69"/>
      <c r="R78" s="69"/>
      <c r="S78" s="69"/>
      <c r="T78" s="69"/>
    </row>
    <row r="79" spans="1:20" ht="13">
      <c r="A79" s="64"/>
      <c r="B79" s="65"/>
      <c r="C79" s="65"/>
      <c r="D79" s="78"/>
      <c r="E79" s="66"/>
      <c r="F79" s="66"/>
      <c r="G79" s="66"/>
      <c r="H79" s="66"/>
      <c r="I79" s="66"/>
      <c r="J79" s="56"/>
      <c r="K79" s="56"/>
      <c r="L79" s="56"/>
      <c r="M79" s="69"/>
      <c r="N79" s="69"/>
      <c r="O79" s="56"/>
      <c r="P79" s="69"/>
      <c r="Q79" s="69"/>
      <c r="R79" s="69"/>
      <c r="S79" s="69"/>
      <c r="T79" s="69"/>
    </row>
    <row r="80" spans="1:20" ht="13">
      <c r="A80" s="64"/>
      <c r="B80" s="65"/>
      <c r="C80" s="65"/>
      <c r="D80" s="78"/>
      <c r="E80" s="66"/>
      <c r="F80" s="66"/>
      <c r="G80" s="66"/>
      <c r="H80" s="66"/>
      <c r="I80" s="66"/>
      <c r="J80" s="56"/>
      <c r="K80" s="56"/>
      <c r="L80" s="56"/>
      <c r="M80" s="69"/>
      <c r="N80" s="69"/>
      <c r="O80" s="56"/>
      <c r="P80" s="69"/>
      <c r="Q80" s="69"/>
      <c r="R80" s="69"/>
      <c r="S80" s="69"/>
      <c r="T80" s="69"/>
    </row>
    <row r="81" spans="1:20" ht="13">
      <c r="A81" s="64"/>
      <c r="B81" s="65"/>
      <c r="C81" s="65"/>
      <c r="D81" s="78"/>
      <c r="E81" s="66"/>
      <c r="F81" s="66"/>
      <c r="G81" s="66"/>
      <c r="H81" s="66"/>
      <c r="I81" s="66"/>
      <c r="J81" s="56"/>
      <c r="K81" s="56"/>
      <c r="L81" s="56"/>
      <c r="M81" s="69"/>
      <c r="N81" s="69"/>
      <c r="O81" s="56"/>
      <c r="P81" s="69"/>
      <c r="Q81" s="69"/>
      <c r="R81" s="69"/>
      <c r="S81" s="69"/>
      <c r="T81" s="69"/>
    </row>
    <row r="82" spans="1:20" ht="13">
      <c r="A82" s="64"/>
      <c r="B82" s="65"/>
      <c r="C82" s="65"/>
      <c r="D82" s="78"/>
      <c r="E82" s="66"/>
      <c r="F82" s="66"/>
      <c r="G82" s="66"/>
      <c r="H82" s="66"/>
      <c r="I82" s="66"/>
      <c r="J82" s="56"/>
      <c r="K82" s="56"/>
      <c r="L82" s="56"/>
      <c r="M82" s="69"/>
      <c r="N82" s="69"/>
      <c r="O82" s="56"/>
      <c r="P82" s="69"/>
      <c r="Q82" s="69"/>
      <c r="R82" s="69"/>
      <c r="S82" s="69"/>
      <c r="T82" s="69"/>
    </row>
    <row r="83" spans="1:20" ht="13">
      <c r="A83" s="64"/>
      <c r="B83" s="65"/>
      <c r="C83" s="65"/>
      <c r="D83" s="78"/>
      <c r="E83" s="73"/>
      <c r="F83" s="72"/>
      <c r="G83" s="66"/>
      <c r="H83" s="66"/>
      <c r="I83" s="66"/>
      <c r="J83" s="56"/>
      <c r="K83" s="56"/>
      <c r="L83" s="56"/>
      <c r="M83" s="69"/>
      <c r="N83" s="69"/>
      <c r="O83" s="56"/>
      <c r="P83" s="69"/>
      <c r="Q83" s="69"/>
      <c r="R83" s="69"/>
      <c r="S83" s="69"/>
      <c r="T83" s="69"/>
    </row>
    <row r="84" spans="1:20" ht="13">
      <c r="A84" s="64"/>
      <c r="B84" s="65"/>
      <c r="C84" s="65"/>
      <c r="D84" s="78"/>
      <c r="E84" s="72"/>
      <c r="F84" s="73"/>
      <c r="G84" s="66"/>
      <c r="H84" s="66"/>
      <c r="I84" s="66"/>
      <c r="J84" s="56"/>
      <c r="K84" s="56"/>
      <c r="L84" s="56"/>
      <c r="M84" s="69"/>
      <c r="N84" s="69"/>
      <c r="O84" s="56"/>
      <c r="P84" s="69"/>
      <c r="Q84" s="69"/>
      <c r="R84" s="69"/>
      <c r="S84" s="69"/>
      <c r="T84" s="69"/>
    </row>
    <row r="85" spans="1:20" ht="13">
      <c r="A85" s="64"/>
      <c r="B85" s="65"/>
      <c r="C85" s="65"/>
      <c r="D85" s="78"/>
      <c r="E85" s="72"/>
      <c r="F85" s="73"/>
      <c r="G85" s="66"/>
      <c r="H85" s="66"/>
      <c r="I85" s="66"/>
      <c r="J85" s="56"/>
      <c r="K85" s="56"/>
      <c r="L85" s="56"/>
      <c r="M85" s="69"/>
      <c r="N85" s="69"/>
      <c r="O85" s="56"/>
      <c r="P85" s="69"/>
      <c r="Q85" s="69"/>
      <c r="R85" s="69"/>
      <c r="S85" s="69"/>
      <c r="T85" s="69"/>
    </row>
    <row r="86" spans="1:20" ht="13">
      <c r="A86" s="64"/>
      <c r="B86" s="65"/>
      <c r="C86" s="65"/>
      <c r="D86" s="78"/>
      <c r="E86" s="72"/>
      <c r="F86" s="73"/>
      <c r="G86" s="66"/>
      <c r="H86" s="66"/>
      <c r="I86" s="66"/>
      <c r="J86" s="56"/>
      <c r="K86" s="56"/>
      <c r="L86" s="56"/>
      <c r="M86" s="69"/>
      <c r="N86" s="69"/>
      <c r="O86" s="56"/>
      <c r="P86" s="69"/>
      <c r="Q86" s="69"/>
      <c r="R86" s="69"/>
      <c r="S86" s="69"/>
      <c r="T86" s="69"/>
    </row>
    <row r="87" spans="1:20" ht="13">
      <c r="A87" s="64"/>
      <c r="B87" s="79"/>
      <c r="C87" s="79"/>
      <c r="D87" s="80"/>
      <c r="E87" s="81"/>
      <c r="F87" s="82"/>
      <c r="G87" s="66"/>
      <c r="H87" s="66"/>
      <c r="I87" s="66"/>
      <c r="J87" s="56"/>
      <c r="K87" s="56"/>
      <c r="L87" s="56"/>
      <c r="M87" s="69"/>
      <c r="N87" s="69"/>
      <c r="O87" s="56"/>
      <c r="P87" s="69"/>
      <c r="Q87" s="69"/>
      <c r="R87" s="69"/>
      <c r="S87" s="69"/>
      <c r="T87" s="69"/>
    </row>
    <row r="88" spans="1:20" ht="13">
      <c r="A88" s="64"/>
      <c r="B88" s="65"/>
      <c r="C88" s="65"/>
      <c r="D88" s="78"/>
      <c r="E88" s="73"/>
      <c r="F88" s="72"/>
      <c r="G88" s="66"/>
      <c r="H88" s="66"/>
      <c r="I88" s="66"/>
      <c r="J88" s="56"/>
      <c r="K88" s="56"/>
      <c r="L88" s="56"/>
      <c r="M88" s="69"/>
      <c r="N88" s="69"/>
      <c r="O88" s="56"/>
      <c r="P88" s="69"/>
      <c r="Q88" s="69"/>
      <c r="R88" s="69"/>
      <c r="S88" s="69"/>
      <c r="T88" s="69"/>
    </row>
    <row r="89" spans="1:20" ht="13">
      <c r="A89" s="64"/>
      <c r="B89" s="65"/>
      <c r="C89" s="65"/>
      <c r="D89" s="78"/>
      <c r="E89" s="66"/>
      <c r="F89" s="66"/>
      <c r="G89" s="66"/>
      <c r="H89" s="66"/>
      <c r="I89" s="66"/>
      <c r="J89" s="56"/>
      <c r="K89" s="56"/>
      <c r="L89" s="56"/>
      <c r="M89" s="69"/>
      <c r="N89" s="69"/>
      <c r="O89" s="56"/>
      <c r="P89" s="69"/>
      <c r="Q89" s="69"/>
      <c r="R89" s="69"/>
      <c r="S89" s="69"/>
      <c r="T89" s="69"/>
    </row>
    <row r="90" spans="1:20" ht="13">
      <c r="A90" s="64"/>
      <c r="B90" s="65"/>
      <c r="C90" s="65"/>
      <c r="D90" s="78"/>
      <c r="E90" s="66"/>
      <c r="F90" s="66"/>
      <c r="G90" s="66"/>
      <c r="H90" s="66"/>
      <c r="I90" s="66"/>
      <c r="J90" s="56"/>
      <c r="K90" s="56"/>
      <c r="L90" s="56"/>
      <c r="M90" s="69"/>
      <c r="N90" s="69"/>
      <c r="O90" s="56"/>
      <c r="P90" s="69"/>
      <c r="Q90" s="69"/>
      <c r="R90" s="69"/>
      <c r="S90" s="69"/>
      <c r="T90" s="69"/>
    </row>
    <row r="91" spans="1:20" ht="13">
      <c r="A91" s="64"/>
      <c r="B91" s="65"/>
      <c r="C91" s="65"/>
      <c r="D91" s="78"/>
      <c r="E91" s="73"/>
      <c r="F91" s="73"/>
      <c r="G91" s="66"/>
      <c r="H91" s="66"/>
      <c r="I91" s="66"/>
      <c r="J91" s="56"/>
      <c r="K91" s="56"/>
      <c r="L91" s="56"/>
      <c r="M91" s="69"/>
      <c r="N91" s="69"/>
      <c r="O91" s="56"/>
      <c r="P91" s="69"/>
      <c r="Q91" s="69"/>
      <c r="R91" s="69"/>
      <c r="S91" s="69"/>
      <c r="T91" s="69"/>
    </row>
    <row r="92" spans="1:20" ht="13">
      <c r="A92" s="64"/>
      <c r="B92" s="65"/>
      <c r="C92" s="65"/>
      <c r="D92" s="78"/>
      <c r="E92" s="72"/>
      <c r="F92" s="73"/>
      <c r="G92" s="66"/>
      <c r="H92" s="66"/>
      <c r="I92" s="66"/>
      <c r="J92" s="56"/>
      <c r="K92" s="56"/>
      <c r="L92" s="56"/>
      <c r="M92" s="69"/>
      <c r="N92" s="69"/>
      <c r="O92" s="56"/>
      <c r="P92" s="69"/>
      <c r="Q92" s="69"/>
      <c r="R92" s="69"/>
      <c r="S92" s="69"/>
      <c r="T92" s="69"/>
    </row>
    <row r="93" spans="1:20" ht="13">
      <c r="A93" s="64"/>
      <c r="B93" s="65"/>
      <c r="C93" s="65"/>
      <c r="D93" s="78"/>
      <c r="E93" s="73"/>
      <c r="F93" s="73"/>
      <c r="G93" s="66"/>
      <c r="H93" s="66"/>
      <c r="I93" s="66"/>
      <c r="J93" s="56"/>
      <c r="K93" s="56"/>
      <c r="L93" s="56"/>
      <c r="M93" s="69"/>
      <c r="N93" s="69"/>
      <c r="O93" s="56"/>
      <c r="P93" s="69"/>
      <c r="Q93" s="69"/>
      <c r="R93" s="69"/>
      <c r="S93" s="69"/>
      <c r="T93" s="69"/>
    </row>
    <row r="94" spans="1:20" ht="13">
      <c r="A94" s="64"/>
      <c r="B94" s="65"/>
      <c r="C94" s="65"/>
      <c r="D94" s="78"/>
      <c r="E94" s="73"/>
      <c r="F94" s="72"/>
      <c r="G94" s="66"/>
      <c r="H94" s="66"/>
      <c r="I94" s="66"/>
      <c r="J94" s="56"/>
      <c r="K94" s="56"/>
      <c r="L94" s="56"/>
      <c r="M94" s="69"/>
      <c r="N94" s="69"/>
      <c r="O94" s="56"/>
      <c r="P94" s="69"/>
      <c r="Q94" s="69"/>
      <c r="R94" s="69"/>
      <c r="S94" s="69"/>
      <c r="T94" s="69"/>
    </row>
    <row r="95" spans="1:20" ht="13">
      <c r="A95" s="64"/>
      <c r="B95" s="65"/>
      <c r="C95" s="65"/>
      <c r="D95" s="78"/>
      <c r="E95" s="66"/>
      <c r="F95" s="66"/>
      <c r="G95" s="66"/>
      <c r="H95" s="66"/>
      <c r="I95" s="66"/>
      <c r="J95" s="56"/>
      <c r="K95" s="56"/>
      <c r="L95" s="56"/>
      <c r="M95" s="69"/>
      <c r="N95" s="69"/>
      <c r="O95" s="56"/>
      <c r="P95" s="69"/>
      <c r="Q95" s="69"/>
      <c r="R95" s="69"/>
      <c r="S95" s="69"/>
      <c r="T95" s="69"/>
    </row>
    <row r="96" spans="1:20" ht="13">
      <c r="A96" s="64"/>
      <c r="B96" s="65"/>
      <c r="C96" s="65"/>
      <c r="D96" s="78"/>
      <c r="E96" s="66"/>
      <c r="F96" s="66"/>
      <c r="G96" s="66"/>
      <c r="H96" s="66"/>
      <c r="I96" s="66"/>
      <c r="J96" s="56"/>
      <c r="K96" s="56"/>
      <c r="L96" s="56"/>
      <c r="M96" s="69"/>
      <c r="N96" s="69"/>
      <c r="O96" s="56"/>
      <c r="P96" s="69"/>
      <c r="Q96" s="69"/>
      <c r="R96" s="69"/>
      <c r="S96" s="69"/>
      <c r="T96" s="69"/>
    </row>
    <row r="97" spans="1:20" ht="13">
      <c r="A97" s="64"/>
      <c r="B97" s="65"/>
      <c r="C97" s="65"/>
      <c r="D97" s="78"/>
      <c r="E97" s="66"/>
      <c r="F97" s="66"/>
      <c r="G97" s="66"/>
      <c r="H97" s="66"/>
      <c r="I97" s="66"/>
      <c r="J97" s="56"/>
      <c r="K97" s="56"/>
      <c r="L97" s="56"/>
      <c r="M97" s="69"/>
      <c r="N97" s="69"/>
      <c r="O97" s="56"/>
      <c r="P97" s="69"/>
      <c r="Q97" s="69"/>
      <c r="R97" s="69"/>
      <c r="S97" s="69"/>
      <c r="T97" s="69"/>
    </row>
    <row r="98" spans="1:20" ht="13">
      <c r="A98" s="64"/>
      <c r="B98" s="65"/>
      <c r="C98" s="65"/>
      <c r="D98" s="78"/>
      <c r="E98" s="66"/>
      <c r="F98" s="66"/>
      <c r="G98" s="66"/>
      <c r="H98" s="66"/>
      <c r="I98" s="66"/>
      <c r="J98" s="56"/>
      <c r="K98" s="56"/>
      <c r="L98" s="56"/>
      <c r="M98" s="69"/>
      <c r="N98" s="69"/>
      <c r="O98" s="56"/>
      <c r="P98" s="69"/>
      <c r="Q98" s="69"/>
      <c r="R98" s="69"/>
      <c r="S98" s="69"/>
      <c r="T98" s="69"/>
    </row>
    <row r="99" spans="1:20" ht="13">
      <c r="A99" s="64"/>
      <c r="B99" s="65"/>
      <c r="C99" s="65"/>
      <c r="D99" s="78"/>
      <c r="E99" s="66"/>
      <c r="F99" s="66"/>
      <c r="G99" s="66"/>
      <c r="H99" s="66"/>
      <c r="I99" s="66"/>
      <c r="J99" s="56"/>
      <c r="K99" s="56"/>
      <c r="L99" s="56"/>
      <c r="M99" s="69"/>
      <c r="N99" s="69"/>
      <c r="O99" s="56"/>
      <c r="P99" s="69"/>
      <c r="Q99" s="69"/>
      <c r="R99" s="69"/>
      <c r="S99" s="69"/>
      <c r="T99" s="69"/>
    </row>
    <row r="100" spans="1:20" ht="13">
      <c r="A100" s="64"/>
      <c r="B100" s="65"/>
      <c r="C100" s="65"/>
      <c r="D100" s="78"/>
      <c r="E100" s="66"/>
      <c r="F100" s="66"/>
      <c r="G100" s="66"/>
      <c r="H100" s="66"/>
      <c r="I100" s="66"/>
      <c r="J100" s="56"/>
      <c r="K100" s="56"/>
      <c r="L100" s="56"/>
      <c r="M100" s="69"/>
      <c r="N100" s="69"/>
      <c r="O100" s="56"/>
      <c r="P100" s="69"/>
      <c r="Q100" s="69"/>
      <c r="R100" s="69"/>
      <c r="S100" s="69"/>
      <c r="T100" s="69"/>
    </row>
    <row r="101" spans="1:20" ht="13">
      <c r="A101" s="64"/>
      <c r="B101" s="65"/>
      <c r="C101" s="65"/>
      <c r="D101" s="78"/>
      <c r="E101" s="66"/>
      <c r="F101" s="66"/>
      <c r="G101" s="66"/>
      <c r="H101" s="66"/>
      <c r="I101" s="66"/>
      <c r="J101" s="56"/>
      <c r="K101" s="56"/>
      <c r="L101" s="56"/>
      <c r="M101" s="69"/>
      <c r="N101" s="69"/>
      <c r="O101" s="56"/>
      <c r="P101" s="69"/>
      <c r="Q101" s="69"/>
      <c r="R101" s="69"/>
      <c r="S101" s="69"/>
      <c r="T101" s="69"/>
    </row>
    <row r="102" spans="1:20" ht="13">
      <c r="A102" s="64"/>
      <c r="B102" s="65"/>
      <c r="C102" s="65"/>
      <c r="D102" s="78"/>
      <c r="E102" s="66"/>
      <c r="F102" s="66"/>
      <c r="G102" s="66"/>
      <c r="H102" s="66"/>
      <c r="I102" s="66"/>
      <c r="J102" s="56"/>
      <c r="K102" s="56"/>
      <c r="L102" s="56"/>
      <c r="M102" s="69"/>
      <c r="N102" s="69"/>
      <c r="O102" s="56"/>
      <c r="P102" s="69"/>
      <c r="Q102" s="69"/>
      <c r="R102" s="69"/>
      <c r="S102" s="69"/>
      <c r="T102" s="69"/>
    </row>
    <row r="103" spans="1:20" ht="13">
      <c r="A103" s="64"/>
      <c r="B103" s="65"/>
      <c r="C103" s="65"/>
      <c r="D103" s="78"/>
      <c r="E103" s="66"/>
      <c r="F103" s="66"/>
      <c r="G103" s="66"/>
      <c r="H103" s="66"/>
      <c r="I103" s="66"/>
      <c r="J103" s="56"/>
      <c r="K103" s="56"/>
      <c r="L103" s="56"/>
      <c r="M103" s="69"/>
      <c r="N103" s="69"/>
      <c r="O103" s="56"/>
      <c r="P103" s="69"/>
      <c r="Q103" s="69"/>
      <c r="R103" s="69"/>
      <c r="S103" s="69"/>
      <c r="T103" s="69"/>
    </row>
    <row r="104" spans="1:20" ht="13">
      <c r="A104" s="64"/>
      <c r="B104" s="65"/>
      <c r="C104" s="65"/>
      <c r="D104" s="78"/>
      <c r="E104" s="66"/>
      <c r="F104" s="66"/>
      <c r="G104" s="66"/>
      <c r="H104" s="66"/>
      <c r="I104" s="66"/>
      <c r="J104" s="56"/>
      <c r="K104" s="56"/>
      <c r="L104" s="56"/>
      <c r="M104" s="69"/>
      <c r="N104" s="69"/>
      <c r="O104" s="56"/>
      <c r="P104" s="69"/>
      <c r="Q104" s="69"/>
      <c r="R104" s="69"/>
      <c r="S104" s="69"/>
      <c r="T104" s="69"/>
    </row>
    <row r="105" spans="1:20" ht="13">
      <c r="A105" s="64"/>
      <c r="B105" s="65"/>
      <c r="C105" s="65"/>
      <c r="D105" s="78"/>
      <c r="E105" s="66"/>
      <c r="F105" s="66"/>
      <c r="G105" s="66"/>
      <c r="H105" s="66"/>
      <c r="I105" s="66"/>
      <c r="J105" s="56"/>
      <c r="K105" s="56"/>
      <c r="L105" s="56"/>
      <c r="M105" s="69"/>
      <c r="N105" s="69"/>
      <c r="O105" s="56"/>
      <c r="P105" s="69"/>
      <c r="Q105" s="69"/>
      <c r="R105" s="69"/>
      <c r="S105" s="69"/>
      <c r="T105" s="69"/>
    </row>
    <row r="106" spans="1:20" ht="13">
      <c r="A106" s="64"/>
      <c r="B106" s="65"/>
      <c r="C106" s="65"/>
      <c r="D106" s="78"/>
      <c r="E106" s="66"/>
      <c r="F106" s="66"/>
      <c r="G106" s="66"/>
      <c r="H106" s="66"/>
      <c r="I106" s="66"/>
      <c r="J106" s="56"/>
      <c r="K106" s="56"/>
      <c r="L106" s="56"/>
      <c r="M106" s="69"/>
      <c r="N106" s="69"/>
      <c r="O106" s="56"/>
      <c r="P106" s="69"/>
      <c r="Q106" s="69"/>
      <c r="R106" s="69"/>
      <c r="S106" s="69"/>
      <c r="T106" s="69"/>
    </row>
    <row r="107" spans="1:20" ht="13">
      <c r="A107" s="64"/>
      <c r="B107" s="65"/>
      <c r="C107" s="65"/>
      <c r="D107" s="78"/>
      <c r="E107" s="66"/>
      <c r="F107" s="66"/>
      <c r="G107" s="66"/>
      <c r="H107" s="66"/>
      <c r="I107" s="66"/>
      <c r="J107" s="56"/>
      <c r="K107" s="56"/>
      <c r="L107" s="56"/>
      <c r="M107" s="69"/>
      <c r="N107" s="69"/>
      <c r="O107" s="56"/>
      <c r="P107" s="69"/>
      <c r="Q107" s="69"/>
      <c r="R107" s="69"/>
      <c r="S107" s="69"/>
      <c r="T107" s="69"/>
    </row>
    <row r="108" spans="1:20" ht="13">
      <c r="A108" s="64"/>
      <c r="B108" s="65"/>
      <c r="C108" s="65"/>
      <c r="D108" s="78"/>
      <c r="E108" s="66"/>
      <c r="F108" s="66"/>
      <c r="G108" s="66"/>
      <c r="H108" s="66"/>
      <c r="I108" s="66"/>
      <c r="J108" s="56"/>
      <c r="K108" s="56"/>
      <c r="L108" s="56"/>
      <c r="M108" s="69"/>
      <c r="N108" s="69"/>
      <c r="O108" s="56"/>
      <c r="P108" s="69"/>
      <c r="Q108" s="69"/>
      <c r="R108" s="69"/>
      <c r="S108" s="69"/>
      <c r="T108" s="69"/>
    </row>
    <row r="109" spans="1:20" ht="13">
      <c r="A109" s="64"/>
      <c r="B109" s="65"/>
      <c r="C109" s="65"/>
      <c r="D109" s="78"/>
      <c r="E109" s="66"/>
      <c r="F109" s="66"/>
      <c r="G109" s="66"/>
      <c r="H109" s="66"/>
      <c r="I109" s="66"/>
      <c r="J109" s="56"/>
      <c r="K109" s="56"/>
      <c r="L109" s="56"/>
      <c r="M109" s="69"/>
      <c r="N109" s="69"/>
      <c r="O109" s="56"/>
      <c r="P109" s="69"/>
      <c r="Q109" s="69"/>
      <c r="R109" s="69"/>
      <c r="S109" s="69"/>
      <c r="T109" s="69"/>
    </row>
    <row r="110" spans="1:20" ht="13">
      <c r="A110" s="64"/>
      <c r="B110" s="65"/>
      <c r="C110" s="65"/>
      <c r="D110" s="78"/>
      <c r="E110" s="66"/>
      <c r="F110" s="66"/>
      <c r="G110" s="66"/>
      <c r="H110" s="66"/>
      <c r="I110" s="66"/>
      <c r="J110" s="56"/>
      <c r="K110" s="56"/>
      <c r="L110" s="56"/>
      <c r="M110" s="69"/>
      <c r="N110" s="69"/>
      <c r="O110" s="56"/>
      <c r="P110" s="69"/>
      <c r="Q110" s="69"/>
      <c r="R110" s="69"/>
      <c r="S110" s="69"/>
      <c r="T110" s="69"/>
    </row>
    <row r="111" spans="1:20" ht="13">
      <c r="A111" s="64"/>
      <c r="B111" s="65"/>
      <c r="C111" s="65"/>
      <c r="D111" s="78"/>
      <c r="E111" s="66"/>
      <c r="F111" s="66"/>
      <c r="G111" s="66"/>
      <c r="H111" s="66"/>
      <c r="I111" s="66"/>
      <c r="J111" s="56"/>
      <c r="K111" s="56"/>
      <c r="L111" s="56"/>
      <c r="M111" s="69"/>
      <c r="N111" s="69"/>
      <c r="O111" s="56"/>
      <c r="P111" s="69"/>
      <c r="Q111" s="69"/>
      <c r="R111" s="69"/>
      <c r="S111" s="69"/>
      <c r="T111" s="69"/>
    </row>
    <row r="112" spans="1:20" ht="13">
      <c r="A112" s="64"/>
      <c r="B112" s="65"/>
      <c r="C112" s="65"/>
      <c r="D112" s="78"/>
      <c r="E112" s="66"/>
      <c r="F112" s="66"/>
      <c r="G112" s="66"/>
      <c r="H112" s="66"/>
      <c r="I112" s="66"/>
      <c r="J112" s="56"/>
      <c r="K112" s="56"/>
      <c r="L112" s="56"/>
      <c r="M112" s="69"/>
      <c r="N112" s="69"/>
      <c r="O112" s="56"/>
      <c r="P112" s="69"/>
      <c r="Q112" s="69"/>
      <c r="R112" s="69"/>
      <c r="S112" s="69"/>
      <c r="T112" s="69"/>
    </row>
    <row r="113" spans="1:20" ht="13">
      <c r="A113" s="64"/>
      <c r="B113" s="65"/>
      <c r="C113" s="65"/>
      <c r="D113" s="78"/>
      <c r="E113" s="66"/>
      <c r="F113" s="66"/>
      <c r="G113" s="66"/>
      <c r="H113" s="66"/>
      <c r="I113" s="66"/>
      <c r="J113" s="56"/>
      <c r="K113" s="56"/>
      <c r="L113" s="56"/>
      <c r="M113" s="69"/>
      <c r="N113" s="69"/>
      <c r="O113" s="56"/>
      <c r="P113" s="69"/>
      <c r="Q113" s="69"/>
      <c r="R113" s="69"/>
      <c r="S113" s="69"/>
      <c r="T113" s="69"/>
    </row>
    <row r="114" spans="1:20" ht="13">
      <c r="A114" s="64"/>
      <c r="B114" s="65"/>
      <c r="C114" s="65"/>
      <c r="D114" s="78"/>
      <c r="E114" s="66"/>
      <c r="F114" s="66"/>
      <c r="G114" s="66"/>
      <c r="H114" s="66"/>
      <c r="I114" s="66"/>
      <c r="J114" s="56"/>
      <c r="K114" s="56"/>
      <c r="L114" s="56"/>
      <c r="M114" s="69"/>
      <c r="N114" s="69"/>
      <c r="O114" s="56"/>
      <c r="P114" s="69"/>
      <c r="Q114" s="69"/>
      <c r="R114" s="69"/>
      <c r="S114" s="69"/>
      <c r="T114" s="69"/>
    </row>
    <row r="115" spans="1:20" ht="13">
      <c r="A115" s="64"/>
      <c r="B115" s="65"/>
      <c r="C115" s="65"/>
      <c r="D115" s="78"/>
      <c r="E115" s="66"/>
      <c r="F115" s="66"/>
      <c r="G115" s="66"/>
      <c r="H115" s="66"/>
      <c r="I115" s="66"/>
      <c r="J115" s="56"/>
      <c r="K115" s="56"/>
      <c r="L115" s="56"/>
      <c r="M115" s="69"/>
      <c r="N115" s="69"/>
      <c r="O115" s="56"/>
      <c r="P115" s="69"/>
      <c r="Q115" s="69"/>
      <c r="R115" s="69"/>
      <c r="S115" s="69"/>
      <c r="T115" s="69"/>
    </row>
    <row r="116" spans="1:20" ht="13">
      <c r="A116" s="64"/>
      <c r="B116" s="65"/>
      <c r="C116" s="65"/>
      <c r="D116" s="78"/>
      <c r="E116" s="66"/>
      <c r="F116" s="66"/>
      <c r="G116" s="66"/>
      <c r="H116" s="66"/>
      <c r="I116" s="66"/>
      <c r="J116" s="56"/>
      <c r="K116" s="56"/>
      <c r="L116" s="56"/>
      <c r="M116" s="69"/>
      <c r="N116" s="69"/>
      <c r="O116" s="56"/>
      <c r="P116" s="69"/>
      <c r="Q116" s="69"/>
      <c r="R116" s="69"/>
      <c r="S116" s="69"/>
      <c r="T116" s="69"/>
    </row>
    <row r="117" spans="1:20" ht="13">
      <c r="A117" s="64"/>
      <c r="B117" s="65"/>
      <c r="C117" s="65"/>
      <c r="D117" s="78"/>
      <c r="E117" s="66"/>
      <c r="F117" s="66"/>
      <c r="G117" s="66"/>
      <c r="H117" s="66"/>
      <c r="I117" s="66"/>
      <c r="J117" s="56"/>
      <c r="K117" s="56"/>
      <c r="L117" s="56"/>
      <c r="M117" s="69"/>
      <c r="N117" s="69"/>
      <c r="O117" s="56"/>
      <c r="P117" s="69"/>
      <c r="Q117" s="69"/>
      <c r="R117" s="69"/>
      <c r="S117" s="69"/>
      <c r="T117" s="69"/>
    </row>
    <row r="118" spans="1:20" ht="13">
      <c r="A118" s="64"/>
      <c r="B118" s="65"/>
      <c r="C118" s="65"/>
      <c r="D118" s="78"/>
      <c r="E118" s="66"/>
      <c r="F118" s="66"/>
      <c r="G118" s="66"/>
      <c r="H118" s="66"/>
      <c r="I118" s="66"/>
      <c r="J118" s="56"/>
      <c r="K118" s="56"/>
      <c r="L118" s="56"/>
      <c r="M118" s="69"/>
      <c r="N118" s="69"/>
      <c r="O118" s="56"/>
      <c r="P118" s="69"/>
      <c r="Q118" s="69"/>
      <c r="R118" s="69"/>
      <c r="S118" s="69"/>
      <c r="T118" s="69"/>
    </row>
    <row r="119" spans="1:20" ht="13">
      <c r="A119" s="64"/>
      <c r="B119" s="65"/>
      <c r="C119" s="65"/>
      <c r="D119" s="78"/>
      <c r="E119" s="66"/>
      <c r="F119" s="66"/>
      <c r="G119" s="66"/>
      <c r="H119" s="66"/>
      <c r="I119" s="66"/>
      <c r="J119" s="56"/>
      <c r="K119" s="56"/>
      <c r="L119" s="56"/>
      <c r="M119" s="69"/>
      <c r="N119" s="69"/>
      <c r="O119" s="56"/>
      <c r="P119" s="69"/>
      <c r="Q119" s="69"/>
      <c r="R119" s="69"/>
      <c r="S119" s="69"/>
      <c r="T119" s="69"/>
    </row>
    <row r="120" spans="1:20" ht="13">
      <c r="A120" s="64"/>
      <c r="B120" s="65"/>
      <c r="C120" s="65"/>
      <c r="D120" s="78"/>
      <c r="E120" s="66"/>
      <c r="F120" s="66"/>
      <c r="G120" s="66"/>
      <c r="H120" s="66"/>
      <c r="I120" s="66"/>
      <c r="J120" s="56"/>
      <c r="K120" s="56"/>
      <c r="L120" s="56"/>
      <c r="M120" s="69"/>
      <c r="N120" s="69"/>
      <c r="O120" s="56"/>
      <c r="P120" s="69"/>
      <c r="Q120" s="69"/>
      <c r="R120" s="69"/>
      <c r="S120" s="69"/>
      <c r="T120" s="69"/>
    </row>
    <row r="121" spans="1:20" ht="13">
      <c r="A121" s="64"/>
      <c r="B121" s="65"/>
      <c r="C121" s="65"/>
      <c r="D121" s="78"/>
      <c r="E121" s="66"/>
      <c r="F121" s="66"/>
      <c r="G121" s="66"/>
      <c r="H121" s="66"/>
      <c r="I121" s="66"/>
      <c r="J121" s="56"/>
      <c r="K121" s="56"/>
      <c r="L121" s="56"/>
      <c r="M121" s="69"/>
      <c r="N121" s="69"/>
      <c r="O121" s="56"/>
      <c r="P121" s="69"/>
      <c r="Q121" s="69"/>
      <c r="R121" s="69"/>
      <c r="S121" s="69"/>
      <c r="T121" s="69"/>
    </row>
    <row r="122" spans="1:20" ht="13">
      <c r="A122" s="64"/>
      <c r="B122" s="65"/>
      <c r="C122" s="65"/>
      <c r="D122" s="78"/>
      <c r="E122" s="66"/>
      <c r="F122" s="66"/>
      <c r="G122" s="66"/>
      <c r="H122" s="66"/>
      <c r="I122" s="66"/>
      <c r="J122" s="56"/>
      <c r="K122" s="56"/>
      <c r="L122" s="56"/>
      <c r="M122" s="69"/>
      <c r="N122" s="69"/>
      <c r="O122" s="56"/>
      <c r="P122" s="69"/>
      <c r="Q122" s="69"/>
      <c r="R122" s="69"/>
      <c r="S122" s="69"/>
      <c r="T122" s="69"/>
    </row>
    <row r="123" spans="1:20" ht="13">
      <c r="A123" s="64"/>
      <c r="B123" s="65"/>
      <c r="C123" s="65"/>
      <c r="D123" s="78"/>
      <c r="E123" s="66"/>
      <c r="F123" s="66"/>
      <c r="G123" s="66"/>
      <c r="H123" s="66"/>
      <c r="I123" s="66"/>
      <c r="J123" s="56"/>
      <c r="K123" s="56"/>
      <c r="L123" s="56"/>
      <c r="M123" s="69"/>
      <c r="N123" s="69"/>
      <c r="O123" s="56"/>
      <c r="P123" s="69"/>
      <c r="Q123" s="69"/>
      <c r="R123" s="69"/>
      <c r="S123" s="69"/>
      <c r="T123" s="69"/>
    </row>
    <row r="124" spans="1:20" ht="13">
      <c r="A124" s="64"/>
      <c r="B124" s="65"/>
      <c r="C124" s="65"/>
      <c r="D124" s="78"/>
      <c r="E124" s="66"/>
      <c r="F124" s="66"/>
      <c r="G124" s="66"/>
      <c r="H124" s="66"/>
      <c r="I124" s="66"/>
      <c r="J124" s="56"/>
      <c r="K124" s="56"/>
      <c r="L124" s="56"/>
      <c r="M124" s="69"/>
      <c r="N124" s="69"/>
      <c r="O124" s="56"/>
      <c r="P124" s="69"/>
      <c r="Q124" s="69"/>
      <c r="R124" s="69"/>
      <c r="S124" s="69"/>
      <c r="T124" s="69"/>
    </row>
    <row r="125" spans="1:20" ht="13">
      <c r="A125" s="64"/>
      <c r="B125" s="65"/>
      <c r="C125" s="65"/>
      <c r="D125" s="78"/>
      <c r="E125" s="66"/>
      <c r="F125" s="66"/>
      <c r="G125" s="66"/>
      <c r="H125" s="66"/>
      <c r="I125" s="66"/>
      <c r="J125" s="56"/>
      <c r="K125" s="56"/>
      <c r="L125" s="56"/>
      <c r="M125" s="69"/>
      <c r="N125" s="69"/>
      <c r="O125" s="56"/>
      <c r="P125" s="69"/>
      <c r="Q125" s="69"/>
      <c r="R125" s="69"/>
      <c r="S125" s="69"/>
      <c r="T125" s="69"/>
    </row>
    <row r="126" spans="1:20" ht="13">
      <c r="A126" s="64"/>
      <c r="B126" s="65"/>
      <c r="C126" s="65"/>
      <c r="D126" s="78"/>
      <c r="E126" s="66"/>
      <c r="F126" s="66"/>
      <c r="G126" s="66"/>
      <c r="H126" s="66"/>
      <c r="I126" s="66"/>
      <c r="J126" s="56"/>
      <c r="K126" s="56"/>
      <c r="L126" s="56"/>
      <c r="M126" s="69"/>
      <c r="N126" s="69"/>
      <c r="O126" s="56"/>
      <c r="P126" s="69"/>
      <c r="Q126" s="69"/>
      <c r="R126" s="69"/>
      <c r="S126" s="69"/>
      <c r="T126" s="69"/>
    </row>
    <row r="127" spans="1:20" ht="13">
      <c r="A127" s="64"/>
      <c r="B127" s="65"/>
      <c r="C127" s="65"/>
      <c r="D127" s="78"/>
      <c r="E127" s="66"/>
      <c r="F127" s="66"/>
      <c r="G127" s="66"/>
      <c r="H127" s="66"/>
      <c r="I127" s="66"/>
      <c r="J127" s="56"/>
      <c r="K127" s="56"/>
      <c r="L127" s="56"/>
      <c r="M127" s="69"/>
      <c r="N127" s="69"/>
      <c r="O127" s="56"/>
      <c r="P127" s="69"/>
      <c r="Q127" s="69"/>
      <c r="R127" s="69"/>
      <c r="S127" s="69"/>
      <c r="T127" s="69"/>
    </row>
    <row r="128" spans="1:20" ht="13">
      <c r="A128" s="64"/>
      <c r="B128" s="65"/>
      <c r="C128" s="65"/>
      <c r="D128" s="78"/>
      <c r="E128" s="66"/>
      <c r="F128" s="66"/>
      <c r="G128" s="66"/>
      <c r="H128" s="66"/>
      <c r="I128" s="66"/>
      <c r="J128" s="56"/>
      <c r="K128" s="56"/>
      <c r="L128" s="56"/>
      <c r="M128" s="69"/>
      <c r="N128" s="69"/>
      <c r="O128" s="56"/>
      <c r="P128" s="69"/>
      <c r="Q128" s="69"/>
      <c r="R128" s="69"/>
      <c r="S128" s="69"/>
      <c r="T128" s="69"/>
    </row>
    <row r="129" spans="1:20" ht="13">
      <c r="A129" s="64"/>
      <c r="B129" s="65"/>
      <c r="C129" s="65"/>
      <c r="D129" s="78"/>
      <c r="E129" s="66"/>
      <c r="F129" s="66"/>
      <c r="G129" s="66"/>
      <c r="H129" s="66"/>
      <c r="I129" s="66"/>
      <c r="J129" s="56"/>
      <c r="K129" s="56"/>
      <c r="L129" s="56"/>
      <c r="M129" s="69"/>
      <c r="N129" s="69"/>
      <c r="O129" s="56"/>
      <c r="P129" s="69"/>
      <c r="Q129" s="69"/>
      <c r="R129" s="69"/>
      <c r="S129" s="69"/>
      <c r="T129" s="69"/>
    </row>
    <row r="130" spans="1:20" ht="13">
      <c r="A130" s="64"/>
      <c r="B130" s="65"/>
      <c r="C130" s="65"/>
      <c r="D130" s="78"/>
      <c r="E130" s="66"/>
      <c r="F130" s="66"/>
      <c r="G130" s="66"/>
      <c r="H130" s="66"/>
      <c r="I130" s="66"/>
      <c r="J130" s="56"/>
      <c r="K130" s="56"/>
      <c r="L130" s="56"/>
      <c r="M130" s="69"/>
      <c r="N130" s="69"/>
      <c r="O130" s="56"/>
      <c r="P130" s="69"/>
      <c r="Q130" s="69"/>
      <c r="R130" s="69"/>
      <c r="S130" s="69"/>
      <c r="T130" s="69"/>
    </row>
    <row r="131" spans="1:20" ht="13">
      <c r="A131" s="64"/>
      <c r="B131" s="65"/>
      <c r="C131" s="65"/>
      <c r="D131" s="78"/>
      <c r="E131" s="66"/>
      <c r="F131" s="66"/>
      <c r="G131" s="66"/>
      <c r="H131" s="66"/>
      <c r="I131" s="66"/>
      <c r="J131" s="56"/>
      <c r="K131" s="56"/>
      <c r="L131" s="56"/>
      <c r="M131" s="69"/>
      <c r="N131" s="69"/>
      <c r="O131" s="56"/>
      <c r="P131" s="69"/>
      <c r="Q131" s="69"/>
      <c r="R131" s="69"/>
      <c r="S131" s="69"/>
      <c r="T131" s="69"/>
    </row>
    <row r="132" spans="1:20" ht="13">
      <c r="A132" s="64"/>
      <c r="B132" s="65"/>
      <c r="C132" s="65"/>
      <c r="D132" s="78"/>
      <c r="E132" s="66"/>
      <c r="F132" s="66"/>
      <c r="G132" s="66"/>
      <c r="H132" s="66"/>
      <c r="I132" s="66"/>
      <c r="J132" s="56"/>
      <c r="K132" s="56"/>
      <c r="L132" s="56"/>
      <c r="M132" s="69"/>
      <c r="N132" s="69"/>
      <c r="O132" s="56"/>
      <c r="P132" s="69"/>
      <c r="Q132" s="69"/>
      <c r="R132" s="69"/>
      <c r="S132" s="69"/>
      <c r="T132" s="69"/>
    </row>
    <row r="133" spans="1:20" ht="13">
      <c r="A133" s="64"/>
      <c r="B133" s="65"/>
      <c r="C133" s="65"/>
      <c r="D133" s="78"/>
      <c r="E133" s="66"/>
      <c r="F133" s="66"/>
      <c r="G133" s="66"/>
      <c r="H133" s="66"/>
      <c r="I133" s="66"/>
      <c r="J133" s="56"/>
      <c r="K133" s="56"/>
      <c r="L133" s="56"/>
      <c r="M133" s="69"/>
      <c r="N133" s="69"/>
      <c r="O133" s="56"/>
      <c r="P133" s="69"/>
      <c r="Q133" s="69"/>
      <c r="R133" s="69"/>
      <c r="S133" s="69"/>
      <c r="T133" s="69"/>
    </row>
    <row r="134" spans="1:20" ht="13">
      <c r="A134" s="64"/>
      <c r="B134" s="65"/>
      <c r="C134" s="65"/>
      <c r="D134" s="78"/>
      <c r="E134" s="66"/>
      <c r="F134" s="66"/>
      <c r="G134" s="66"/>
      <c r="H134" s="66"/>
      <c r="I134" s="66"/>
      <c r="J134" s="56"/>
      <c r="K134" s="56"/>
      <c r="L134" s="56"/>
      <c r="M134" s="69"/>
      <c r="N134" s="69"/>
      <c r="O134" s="56"/>
      <c r="P134" s="69"/>
      <c r="Q134" s="69"/>
      <c r="R134" s="69"/>
      <c r="S134" s="69"/>
      <c r="T134" s="69"/>
    </row>
    <row r="135" spans="1:20" ht="13">
      <c r="A135" s="64"/>
      <c r="B135" s="65"/>
      <c r="C135" s="65"/>
      <c r="D135" s="78"/>
      <c r="E135" s="66"/>
      <c r="F135" s="66"/>
      <c r="G135" s="66"/>
      <c r="H135" s="66"/>
      <c r="I135" s="66"/>
      <c r="J135" s="56"/>
      <c r="K135" s="56"/>
      <c r="L135" s="56"/>
      <c r="M135" s="69"/>
      <c r="N135" s="69"/>
      <c r="O135" s="56"/>
      <c r="P135" s="69"/>
      <c r="Q135" s="69"/>
      <c r="R135" s="69"/>
      <c r="S135" s="69"/>
      <c r="T135" s="69"/>
    </row>
    <row r="136" spans="1:20" ht="13">
      <c r="A136" s="64"/>
      <c r="B136" s="65"/>
      <c r="C136" s="65"/>
      <c r="D136" s="78"/>
      <c r="E136" s="66"/>
      <c r="F136" s="66"/>
      <c r="G136" s="66"/>
      <c r="H136" s="66"/>
      <c r="I136" s="66"/>
      <c r="J136" s="56"/>
      <c r="K136" s="56"/>
      <c r="L136" s="56"/>
      <c r="M136" s="69"/>
      <c r="N136" s="69"/>
      <c r="O136" s="56"/>
      <c r="P136" s="69"/>
      <c r="Q136" s="69"/>
      <c r="R136" s="69"/>
      <c r="S136" s="69"/>
      <c r="T136" s="69"/>
    </row>
    <row r="137" spans="1:20" ht="13">
      <c r="A137" s="64"/>
      <c r="B137" s="65"/>
      <c r="C137" s="65"/>
      <c r="D137" s="78"/>
      <c r="E137" s="66"/>
      <c r="F137" s="66"/>
      <c r="G137" s="66"/>
      <c r="H137" s="66"/>
      <c r="I137" s="66"/>
      <c r="J137" s="56"/>
      <c r="K137" s="56"/>
      <c r="L137" s="56"/>
      <c r="M137" s="69"/>
      <c r="N137" s="69"/>
      <c r="O137" s="56"/>
      <c r="P137" s="69"/>
      <c r="Q137" s="69"/>
      <c r="R137" s="69"/>
      <c r="S137" s="69"/>
      <c r="T137" s="69"/>
    </row>
    <row r="138" spans="1:20" ht="13">
      <c r="A138" s="64"/>
      <c r="B138" s="65"/>
      <c r="C138" s="65"/>
      <c r="D138" s="78"/>
      <c r="E138" s="66"/>
      <c r="F138" s="66"/>
      <c r="G138" s="66"/>
      <c r="H138" s="66"/>
      <c r="I138" s="66"/>
      <c r="J138" s="56"/>
      <c r="K138" s="56"/>
      <c r="L138" s="56"/>
      <c r="M138" s="69"/>
      <c r="N138" s="69"/>
      <c r="O138" s="56"/>
      <c r="P138" s="69"/>
      <c r="Q138" s="69"/>
      <c r="R138" s="69"/>
      <c r="S138" s="69"/>
      <c r="T138" s="69"/>
    </row>
    <row r="139" spans="1:20" ht="13">
      <c r="A139" s="64"/>
      <c r="B139" s="65"/>
      <c r="C139" s="65"/>
      <c r="D139" s="78"/>
      <c r="E139" s="66"/>
      <c r="F139" s="66"/>
      <c r="G139" s="66"/>
      <c r="H139" s="66"/>
      <c r="I139" s="66"/>
      <c r="J139" s="56"/>
      <c r="K139" s="56"/>
      <c r="L139" s="56"/>
      <c r="M139" s="69"/>
      <c r="N139" s="69"/>
      <c r="O139" s="56"/>
      <c r="P139" s="69"/>
      <c r="Q139" s="69"/>
      <c r="R139" s="69"/>
      <c r="S139" s="69"/>
      <c r="T139" s="69"/>
    </row>
    <row r="140" spans="1:20" ht="13">
      <c r="A140" s="64"/>
      <c r="B140" s="65"/>
      <c r="C140" s="65"/>
      <c r="D140" s="78"/>
      <c r="E140" s="66"/>
      <c r="F140" s="66"/>
      <c r="G140" s="66"/>
      <c r="H140" s="66"/>
      <c r="I140" s="66"/>
      <c r="J140" s="56"/>
      <c r="K140" s="56"/>
      <c r="L140" s="56"/>
      <c r="M140" s="69"/>
      <c r="N140" s="69"/>
      <c r="O140" s="56"/>
      <c r="P140" s="69"/>
      <c r="Q140" s="69"/>
      <c r="R140" s="69"/>
      <c r="S140" s="69"/>
      <c r="T140" s="69"/>
    </row>
    <row r="141" spans="1:20" ht="13">
      <c r="A141" s="64"/>
      <c r="B141" s="65"/>
      <c r="C141" s="65"/>
      <c r="D141" s="78"/>
      <c r="E141" s="66"/>
      <c r="F141" s="66"/>
      <c r="G141" s="66"/>
      <c r="H141" s="66"/>
      <c r="I141" s="66"/>
      <c r="J141" s="56"/>
      <c r="K141" s="56"/>
      <c r="L141" s="56"/>
      <c r="M141" s="69"/>
      <c r="N141" s="69"/>
      <c r="O141" s="56"/>
      <c r="P141" s="69"/>
      <c r="Q141" s="69"/>
      <c r="R141" s="69"/>
      <c r="S141" s="69"/>
      <c r="T141" s="69"/>
    </row>
    <row r="142" spans="1:20" ht="13">
      <c r="A142" s="64"/>
      <c r="B142" s="65"/>
      <c r="C142" s="65"/>
      <c r="D142" s="78"/>
      <c r="E142" s="66"/>
      <c r="F142" s="66"/>
      <c r="G142" s="66"/>
      <c r="H142" s="66"/>
      <c r="I142" s="66"/>
      <c r="J142" s="56"/>
      <c r="K142" s="56"/>
      <c r="L142" s="56"/>
      <c r="M142" s="69"/>
      <c r="N142" s="69"/>
      <c r="O142" s="56"/>
      <c r="P142" s="69"/>
      <c r="Q142" s="69"/>
      <c r="R142" s="69"/>
      <c r="S142" s="69"/>
      <c r="T142" s="69"/>
    </row>
    <row r="143" spans="1:20" ht="13">
      <c r="A143" s="64"/>
      <c r="B143" s="65"/>
      <c r="C143" s="65"/>
      <c r="D143" s="78"/>
      <c r="E143" s="66"/>
      <c r="F143" s="66"/>
      <c r="G143" s="66"/>
      <c r="H143" s="66"/>
      <c r="I143" s="66"/>
      <c r="J143" s="56"/>
      <c r="K143" s="56"/>
      <c r="L143" s="56"/>
      <c r="M143" s="69"/>
      <c r="N143" s="69"/>
      <c r="O143" s="56"/>
      <c r="P143" s="69"/>
      <c r="Q143" s="69"/>
      <c r="R143" s="69"/>
      <c r="S143" s="69"/>
      <c r="T143" s="69"/>
    </row>
    <row r="144" spans="1:20" ht="13">
      <c r="A144" s="64"/>
      <c r="B144" s="65"/>
      <c r="C144" s="65"/>
      <c r="D144" s="78"/>
      <c r="E144" s="66"/>
      <c r="F144" s="66"/>
      <c r="G144" s="66"/>
      <c r="H144" s="66"/>
      <c r="I144" s="66"/>
      <c r="J144" s="56"/>
      <c r="K144" s="56"/>
      <c r="L144" s="56"/>
      <c r="M144" s="69"/>
      <c r="N144" s="69"/>
      <c r="O144" s="56"/>
      <c r="P144" s="69"/>
      <c r="Q144" s="69"/>
      <c r="R144" s="69"/>
      <c r="S144" s="69"/>
      <c r="T144" s="69"/>
    </row>
    <row r="145" spans="1:20" ht="13">
      <c r="A145" s="64"/>
      <c r="B145" s="65"/>
      <c r="C145" s="65"/>
      <c r="D145" s="78"/>
      <c r="E145" s="66"/>
      <c r="F145" s="66"/>
      <c r="G145" s="66"/>
      <c r="H145" s="66"/>
      <c r="I145" s="66"/>
      <c r="J145" s="56"/>
      <c r="K145" s="56"/>
      <c r="L145" s="56"/>
      <c r="M145" s="69"/>
      <c r="N145" s="69"/>
      <c r="O145" s="56"/>
      <c r="P145" s="69"/>
      <c r="Q145" s="69"/>
      <c r="R145" s="69"/>
      <c r="S145" s="69"/>
      <c r="T145" s="69"/>
    </row>
    <row r="146" spans="1:20" ht="13">
      <c r="A146" s="64"/>
      <c r="B146" s="65"/>
      <c r="C146" s="65"/>
      <c r="D146" s="78"/>
      <c r="E146" s="66"/>
      <c r="F146" s="66"/>
      <c r="G146" s="66"/>
      <c r="H146" s="66"/>
      <c r="I146" s="66"/>
      <c r="J146" s="56"/>
      <c r="K146" s="56"/>
      <c r="L146" s="56"/>
      <c r="M146" s="69"/>
      <c r="N146" s="69"/>
      <c r="O146" s="56"/>
      <c r="P146" s="69"/>
      <c r="Q146" s="69"/>
      <c r="R146" s="69"/>
      <c r="S146" s="69"/>
      <c r="T146" s="69"/>
    </row>
    <row r="147" spans="1:20" ht="13">
      <c r="A147" s="64"/>
      <c r="B147" s="65"/>
      <c r="C147" s="65"/>
      <c r="D147" s="78"/>
      <c r="E147" s="66"/>
      <c r="F147" s="66"/>
      <c r="G147" s="66"/>
      <c r="H147" s="66"/>
      <c r="I147" s="66"/>
      <c r="J147" s="56"/>
      <c r="K147" s="56"/>
      <c r="L147" s="56"/>
      <c r="M147" s="69"/>
      <c r="N147" s="69"/>
      <c r="O147" s="56"/>
      <c r="P147" s="69"/>
      <c r="Q147" s="69"/>
      <c r="R147" s="69"/>
      <c r="S147" s="69"/>
      <c r="T147" s="69"/>
    </row>
    <row r="148" spans="1:20" ht="13">
      <c r="A148" s="64"/>
      <c r="B148" s="79"/>
      <c r="C148" s="79"/>
      <c r="D148" s="80"/>
      <c r="E148" s="83"/>
      <c r="F148" s="83"/>
      <c r="G148" s="83"/>
      <c r="H148" s="66"/>
      <c r="I148" s="66"/>
      <c r="J148" s="56"/>
      <c r="K148" s="56"/>
      <c r="L148" s="56"/>
      <c r="M148" s="69"/>
      <c r="N148" s="69"/>
      <c r="O148" s="56"/>
      <c r="P148" s="69"/>
      <c r="Q148" s="69"/>
      <c r="R148" s="69"/>
      <c r="S148" s="69"/>
      <c r="T148" s="69"/>
    </row>
    <row r="149" spans="1:20" ht="13">
      <c r="A149" s="64"/>
      <c r="B149" s="65"/>
      <c r="C149" s="65"/>
      <c r="D149" s="78"/>
      <c r="E149" s="66"/>
      <c r="F149" s="66"/>
      <c r="G149" s="66"/>
      <c r="H149" s="66"/>
      <c r="I149" s="66"/>
      <c r="J149" s="56"/>
      <c r="K149" s="56"/>
      <c r="L149" s="56"/>
      <c r="M149" s="69"/>
      <c r="N149" s="69"/>
      <c r="O149" s="56"/>
      <c r="P149" s="69"/>
      <c r="Q149" s="69"/>
      <c r="R149" s="69"/>
      <c r="S149" s="69"/>
      <c r="T149" s="69"/>
    </row>
    <row r="150" spans="1:20" ht="13">
      <c r="A150" s="64"/>
      <c r="B150" s="65"/>
      <c r="C150" s="65"/>
      <c r="D150" s="78"/>
      <c r="E150" s="66"/>
      <c r="F150" s="66"/>
      <c r="G150" s="66"/>
      <c r="H150" s="66"/>
      <c r="I150" s="66"/>
      <c r="J150" s="56"/>
      <c r="K150" s="56"/>
      <c r="L150" s="56"/>
      <c r="M150" s="69"/>
      <c r="N150" s="69"/>
      <c r="O150" s="56"/>
      <c r="P150" s="69"/>
      <c r="Q150" s="69"/>
      <c r="R150" s="69"/>
      <c r="S150" s="69"/>
      <c r="T150" s="69"/>
    </row>
    <row r="151" spans="1:20" ht="13">
      <c r="A151" s="64"/>
      <c r="B151" s="65"/>
      <c r="C151" s="65"/>
      <c r="D151" s="78"/>
      <c r="E151" s="73"/>
      <c r="F151" s="72"/>
      <c r="G151" s="66"/>
      <c r="H151" s="66"/>
      <c r="I151" s="66"/>
      <c r="J151" s="56"/>
      <c r="K151" s="56"/>
      <c r="L151" s="56"/>
      <c r="M151" s="69"/>
      <c r="N151" s="69"/>
      <c r="O151" s="56"/>
      <c r="P151" s="69"/>
      <c r="Q151" s="69"/>
      <c r="R151" s="69"/>
      <c r="S151" s="69"/>
      <c r="T151" s="69"/>
    </row>
    <row r="152" spans="1:20" ht="13">
      <c r="A152" s="64"/>
      <c r="B152" s="65"/>
      <c r="C152" s="65"/>
      <c r="D152" s="78"/>
      <c r="E152" s="66"/>
      <c r="F152" s="66"/>
      <c r="G152" s="66"/>
      <c r="H152" s="66"/>
      <c r="I152" s="66"/>
      <c r="J152" s="56"/>
      <c r="K152" s="56"/>
      <c r="L152" s="56"/>
      <c r="M152" s="69"/>
      <c r="N152" s="69"/>
      <c r="O152" s="56"/>
      <c r="P152" s="69"/>
      <c r="Q152" s="69"/>
      <c r="R152" s="69"/>
      <c r="S152" s="69"/>
      <c r="T152" s="69"/>
    </row>
    <row r="153" spans="1:20" ht="13">
      <c r="A153" s="64"/>
      <c r="B153" s="65"/>
      <c r="C153" s="65"/>
      <c r="D153" s="78"/>
      <c r="E153" s="66"/>
      <c r="F153" s="66"/>
      <c r="G153" s="66"/>
      <c r="H153" s="66"/>
      <c r="I153" s="66"/>
      <c r="J153" s="56"/>
      <c r="K153" s="56"/>
      <c r="L153" s="56"/>
      <c r="M153" s="69"/>
      <c r="N153" s="69"/>
      <c r="O153" s="56"/>
      <c r="P153" s="69"/>
      <c r="Q153" s="69"/>
      <c r="R153" s="69"/>
      <c r="S153" s="69"/>
      <c r="T153" s="69"/>
    </row>
    <row r="154" spans="1:20" ht="13">
      <c r="A154" s="64"/>
      <c r="B154" s="65"/>
      <c r="C154" s="65"/>
      <c r="D154" s="78"/>
      <c r="E154" s="66"/>
      <c r="F154" s="66"/>
      <c r="G154" s="66"/>
      <c r="H154" s="66"/>
      <c r="I154" s="66"/>
      <c r="J154" s="56"/>
      <c r="K154" s="56"/>
      <c r="L154" s="56"/>
      <c r="M154" s="69"/>
      <c r="N154" s="69"/>
      <c r="O154" s="56"/>
      <c r="P154" s="69"/>
      <c r="Q154" s="69"/>
      <c r="R154" s="69"/>
      <c r="S154" s="69"/>
      <c r="T154" s="69"/>
    </row>
    <row r="155" spans="1:20" ht="13">
      <c r="A155" s="64"/>
      <c r="B155" s="65"/>
      <c r="C155" s="65"/>
      <c r="D155" s="78"/>
      <c r="E155" s="66"/>
      <c r="F155" s="66"/>
      <c r="G155" s="66"/>
      <c r="H155" s="66"/>
      <c r="I155" s="66"/>
      <c r="J155" s="56"/>
      <c r="K155" s="56"/>
      <c r="L155" s="56"/>
      <c r="M155" s="69"/>
      <c r="N155" s="69"/>
      <c r="O155" s="56"/>
      <c r="P155" s="69"/>
      <c r="Q155" s="69"/>
      <c r="R155" s="69"/>
      <c r="S155" s="69"/>
      <c r="T155" s="69"/>
    </row>
    <row r="156" spans="1:20" ht="13">
      <c r="A156" s="64"/>
      <c r="B156" s="65"/>
      <c r="C156" s="65"/>
      <c r="D156" s="78"/>
      <c r="E156" s="66"/>
      <c r="F156" s="66"/>
      <c r="G156" s="66"/>
      <c r="H156" s="66"/>
      <c r="I156" s="66"/>
      <c r="J156" s="56"/>
      <c r="K156" s="56"/>
      <c r="L156" s="56"/>
      <c r="M156" s="69"/>
      <c r="N156" s="69"/>
      <c r="O156" s="56"/>
      <c r="P156" s="69"/>
      <c r="Q156" s="69"/>
      <c r="R156" s="69"/>
      <c r="S156" s="69"/>
      <c r="T156" s="69"/>
    </row>
    <row r="157" spans="1:20" ht="13">
      <c r="A157" s="64"/>
      <c r="B157" s="65"/>
      <c r="C157" s="65"/>
      <c r="D157" s="78"/>
      <c r="E157" s="66"/>
      <c r="F157" s="66"/>
      <c r="G157" s="66"/>
      <c r="H157" s="66"/>
      <c r="I157" s="66"/>
      <c r="J157" s="56"/>
      <c r="K157" s="56"/>
      <c r="L157" s="56"/>
      <c r="M157" s="69"/>
      <c r="N157" s="69"/>
      <c r="O157" s="56"/>
      <c r="P157" s="69"/>
      <c r="Q157" s="69"/>
      <c r="R157" s="69"/>
      <c r="S157" s="69"/>
      <c r="T157" s="69"/>
    </row>
    <row r="158" spans="1:20" ht="13">
      <c r="A158" s="64"/>
      <c r="B158" s="65"/>
      <c r="C158" s="65"/>
      <c r="D158" s="78"/>
      <c r="E158" s="66"/>
      <c r="F158" s="66"/>
      <c r="G158" s="66"/>
      <c r="H158" s="66"/>
      <c r="I158" s="66"/>
      <c r="J158" s="56"/>
      <c r="K158" s="56"/>
      <c r="L158" s="56"/>
      <c r="M158" s="69"/>
      <c r="N158" s="69"/>
      <c r="O158" s="56"/>
      <c r="P158" s="69"/>
      <c r="Q158" s="69"/>
      <c r="R158" s="69"/>
      <c r="S158" s="69"/>
      <c r="T158" s="69"/>
    </row>
    <row r="159" spans="1:20" ht="13">
      <c r="A159" s="64"/>
      <c r="B159" s="65"/>
      <c r="C159" s="65"/>
      <c r="D159" s="78"/>
      <c r="E159" s="66"/>
      <c r="F159" s="66"/>
      <c r="G159" s="66"/>
      <c r="H159" s="66"/>
      <c r="I159" s="66"/>
      <c r="J159" s="56"/>
      <c r="K159" s="56"/>
      <c r="L159" s="56"/>
      <c r="M159" s="69"/>
      <c r="N159" s="69"/>
      <c r="O159" s="56"/>
      <c r="P159" s="69"/>
      <c r="Q159" s="69"/>
      <c r="R159" s="69"/>
      <c r="S159" s="69"/>
      <c r="T159" s="69"/>
    </row>
    <row r="160" spans="1:20" ht="13">
      <c r="A160" s="64"/>
      <c r="B160" s="65"/>
      <c r="C160" s="65"/>
      <c r="D160" s="78"/>
      <c r="E160" s="66"/>
      <c r="F160" s="66"/>
      <c r="G160" s="66"/>
      <c r="H160" s="66"/>
      <c r="I160" s="66"/>
      <c r="J160" s="56"/>
      <c r="K160" s="56"/>
      <c r="L160" s="56"/>
      <c r="M160" s="69"/>
      <c r="N160" s="69"/>
      <c r="O160" s="56"/>
      <c r="P160" s="69"/>
      <c r="Q160" s="69"/>
      <c r="R160" s="69"/>
      <c r="S160" s="69"/>
      <c r="T160" s="69"/>
    </row>
    <row r="161" spans="1:20" ht="13">
      <c r="A161" s="64"/>
      <c r="B161" s="65"/>
      <c r="C161" s="65"/>
      <c r="D161" s="78"/>
      <c r="E161" s="66"/>
      <c r="F161" s="66"/>
      <c r="G161" s="66"/>
      <c r="H161" s="66"/>
      <c r="I161" s="66"/>
      <c r="J161" s="56"/>
      <c r="K161" s="56"/>
      <c r="L161" s="56"/>
      <c r="M161" s="69"/>
      <c r="N161" s="69"/>
      <c r="O161" s="56"/>
      <c r="P161" s="69"/>
      <c r="Q161" s="69"/>
      <c r="R161" s="69"/>
      <c r="S161" s="69"/>
      <c r="T161" s="69"/>
    </row>
    <row r="162" spans="1:20" ht="13">
      <c r="A162" s="64"/>
      <c r="B162" s="65"/>
      <c r="C162" s="65"/>
      <c r="D162" s="78"/>
      <c r="E162" s="66"/>
      <c r="F162" s="66"/>
      <c r="G162" s="66"/>
      <c r="H162" s="66"/>
      <c r="I162" s="66"/>
      <c r="J162" s="56"/>
      <c r="K162" s="56"/>
      <c r="L162" s="56"/>
      <c r="M162" s="69"/>
      <c r="N162" s="69"/>
      <c r="O162" s="56"/>
      <c r="P162" s="69"/>
      <c r="Q162" s="69"/>
      <c r="R162" s="69"/>
      <c r="S162" s="69"/>
      <c r="T162" s="69"/>
    </row>
    <row r="163" spans="1:20" ht="13">
      <c r="A163" s="64"/>
      <c r="B163" s="65"/>
      <c r="C163" s="65"/>
      <c r="D163" s="78"/>
      <c r="E163" s="66"/>
      <c r="F163" s="66"/>
      <c r="G163" s="66"/>
      <c r="H163" s="66"/>
      <c r="I163" s="66"/>
      <c r="J163" s="56"/>
      <c r="K163" s="56"/>
      <c r="L163" s="56"/>
      <c r="M163" s="69"/>
      <c r="N163" s="69"/>
      <c r="O163" s="56"/>
      <c r="P163" s="69"/>
      <c r="Q163" s="69"/>
      <c r="R163" s="69"/>
      <c r="S163" s="69"/>
      <c r="T163" s="69"/>
    </row>
    <row r="164" spans="1:20" ht="13">
      <c r="A164" s="64"/>
      <c r="B164" s="65"/>
      <c r="C164" s="65"/>
      <c r="D164" s="78"/>
      <c r="E164" s="66"/>
      <c r="F164" s="66"/>
      <c r="G164" s="66"/>
      <c r="H164" s="66"/>
      <c r="I164" s="66"/>
      <c r="J164" s="56"/>
      <c r="K164" s="56"/>
      <c r="L164" s="56"/>
      <c r="M164" s="69"/>
      <c r="N164" s="69"/>
      <c r="O164" s="56"/>
      <c r="P164" s="69"/>
      <c r="Q164" s="69"/>
      <c r="R164" s="69"/>
      <c r="S164" s="69"/>
      <c r="T164" s="69"/>
    </row>
    <row r="165" spans="1:20" ht="13">
      <c r="A165" s="64"/>
      <c r="B165" s="65"/>
      <c r="C165" s="65"/>
      <c r="D165" s="78"/>
      <c r="E165" s="66"/>
      <c r="F165" s="66"/>
      <c r="G165" s="66"/>
      <c r="H165" s="66"/>
      <c r="I165" s="66"/>
      <c r="J165" s="56"/>
      <c r="K165" s="56"/>
      <c r="L165" s="56"/>
      <c r="M165" s="69"/>
      <c r="N165" s="69"/>
      <c r="O165" s="56"/>
      <c r="P165" s="69"/>
      <c r="Q165" s="69"/>
      <c r="R165" s="69"/>
      <c r="S165" s="69"/>
      <c r="T165" s="69"/>
    </row>
    <row r="166" spans="1:20" ht="13">
      <c r="A166" s="64"/>
      <c r="B166" s="65"/>
      <c r="C166" s="65"/>
      <c r="D166" s="78"/>
      <c r="E166" s="66"/>
      <c r="F166" s="66"/>
      <c r="G166" s="66"/>
      <c r="H166" s="66"/>
      <c r="I166" s="66"/>
      <c r="J166" s="56"/>
      <c r="K166" s="56"/>
      <c r="L166" s="56"/>
      <c r="M166" s="69"/>
      <c r="N166" s="69"/>
      <c r="O166" s="56"/>
      <c r="P166" s="69"/>
      <c r="Q166" s="69"/>
      <c r="R166" s="69"/>
      <c r="S166" s="69"/>
      <c r="T166" s="69"/>
    </row>
    <row r="167" spans="1:20" ht="13">
      <c r="A167" s="64"/>
      <c r="B167" s="65"/>
      <c r="C167" s="65"/>
      <c r="D167" s="78"/>
      <c r="E167" s="66"/>
      <c r="F167" s="66"/>
      <c r="G167" s="66"/>
      <c r="H167" s="66"/>
      <c r="I167" s="66"/>
      <c r="J167" s="56"/>
      <c r="K167" s="56"/>
      <c r="L167" s="56"/>
      <c r="M167" s="69"/>
      <c r="N167" s="69"/>
      <c r="O167" s="56"/>
      <c r="P167" s="69"/>
      <c r="Q167" s="69"/>
      <c r="R167" s="69"/>
      <c r="S167" s="69"/>
      <c r="T167" s="69"/>
    </row>
    <row r="168" spans="1:20" ht="13">
      <c r="A168" s="64"/>
      <c r="B168" s="65"/>
      <c r="C168" s="65"/>
      <c r="D168" s="78"/>
      <c r="E168" s="66"/>
      <c r="F168" s="66"/>
      <c r="G168" s="66"/>
      <c r="H168" s="66"/>
      <c r="I168" s="66"/>
      <c r="J168" s="56"/>
      <c r="K168" s="56"/>
      <c r="L168" s="56"/>
      <c r="M168" s="69"/>
      <c r="N168" s="69"/>
      <c r="O168" s="56"/>
      <c r="P168" s="69"/>
      <c r="Q168" s="69"/>
      <c r="R168" s="69"/>
      <c r="S168" s="69"/>
      <c r="T168" s="69"/>
    </row>
    <row r="169" spans="1:20" ht="13">
      <c r="A169" s="64"/>
      <c r="B169" s="65"/>
      <c r="C169" s="65"/>
      <c r="D169" s="78"/>
      <c r="E169" s="66"/>
      <c r="F169" s="66"/>
      <c r="G169" s="66"/>
      <c r="H169" s="66"/>
      <c r="I169" s="66"/>
      <c r="J169" s="56"/>
      <c r="K169" s="56"/>
      <c r="L169" s="56"/>
      <c r="M169" s="69"/>
      <c r="N169" s="69"/>
      <c r="O169" s="56"/>
      <c r="P169" s="69"/>
      <c r="Q169" s="69"/>
      <c r="R169" s="69"/>
      <c r="S169" s="69"/>
      <c r="T169" s="69"/>
    </row>
    <row r="170" spans="1:20" ht="13">
      <c r="A170" s="64"/>
      <c r="B170" s="65"/>
      <c r="C170" s="65"/>
      <c r="D170" s="78"/>
      <c r="E170" s="66"/>
      <c r="F170" s="66"/>
      <c r="G170" s="66"/>
      <c r="H170" s="66"/>
      <c r="I170" s="66"/>
      <c r="J170" s="56"/>
      <c r="K170" s="56"/>
      <c r="L170" s="56"/>
      <c r="M170" s="69"/>
      <c r="N170" s="69"/>
      <c r="O170" s="56"/>
      <c r="P170" s="69"/>
      <c r="Q170" s="69"/>
      <c r="R170" s="69"/>
      <c r="S170" s="69"/>
      <c r="T170" s="69"/>
    </row>
    <row r="171" spans="1:20" ht="13">
      <c r="A171" s="64"/>
      <c r="B171" s="65"/>
      <c r="C171" s="65"/>
      <c r="D171" s="78"/>
      <c r="E171" s="66"/>
      <c r="F171" s="66"/>
      <c r="G171" s="66"/>
      <c r="H171" s="66"/>
      <c r="I171" s="66"/>
      <c r="J171" s="56"/>
      <c r="K171" s="56"/>
      <c r="L171" s="56"/>
      <c r="M171" s="69"/>
      <c r="N171" s="69"/>
      <c r="O171" s="56"/>
      <c r="P171" s="69"/>
      <c r="Q171" s="69"/>
      <c r="R171" s="69"/>
      <c r="S171" s="69"/>
      <c r="T171" s="69"/>
    </row>
    <row r="172" spans="1:20" ht="13">
      <c r="A172" s="64"/>
      <c r="B172" s="65"/>
      <c r="C172" s="65"/>
      <c r="D172" s="78"/>
      <c r="E172" s="66"/>
      <c r="F172" s="66"/>
      <c r="G172" s="66"/>
      <c r="H172" s="66"/>
      <c r="I172" s="66"/>
      <c r="J172" s="56"/>
      <c r="K172" s="56"/>
      <c r="L172" s="56"/>
      <c r="M172" s="69"/>
      <c r="N172" s="69"/>
      <c r="O172" s="56"/>
      <c r="P172" s="69"/>
      <c r="Q172" s="69"/>
      <c r="R172" s="69"/>
      <c r="S172" s="69"/>
      <c r="T172" s="69"/>
    </row>
    <row r="173" spans="1:20" ht="13">
      <c r="A173" s="64"/>
      <c r="B173" s="65"/>
      <c r="C173" s="65"/>
      <c r="D173" s="78"/>
      <c r="E173" s="66"/>
      <c r="F173" s="66"/>
      <c r="G173" s="66"/>
      <c r="H173" s="66"/>
      <c r="I173" s="66"/>
      <c r="J173" s="56"/>
      <c r="K173" s="56"/>
      <c r="L173" s="56"/>
      <c r="M173" s="69"/>
      <c r="N173" s="69"/>
      <c r="O173" s="56"/>
      <c r="P173" s="69"/>
      <c r="Q173" s="69"/>
      <c r="R173" s="69"/>
      <c r="S173" s="69"/>
      <c r="T173" s="69"/>
    </row>
    <row r="174" spans="1:20" ht="13">
      <c r="A174" s="64"/>
      <c r="B174" s="65"/>
      <c r="C174" s="65"/>
      <c r="D174" s="78"/>
      <c r="E174" s="66"/>
      <c r="F174" s="66"/>
      <c r="G174" s="66"/>
      <c r="H174" s="66"/>
      <c r="I174" s="66"/>
      <c r="J174" s="56"/>
      <c r="K174" s="56"/>
      <c r="L174" s="56"/>
      <c r="M174" s="69"/>
      <c r="N174" s="69"/>
      <c r="O174" s="56"/>
      <c r="P174" s="69"/>
      <c r="Q174" s="69"/>
      <c r="R174" s="69"/>
      <c r="S174" s="69"/>
      <c r="T174" s="69"/>
    </row>
    <row r="175" spans="1:20" ht="13">
      <c r="A175" s="64"/>
      <c r="B175" s="65"/>
      <c r="C175" s="65"/>
      <c r="D175" s="78"/>
      <c r="E175" s="66"/>
      <c r="F175" s="66"/>
      <c r="G175" s="66"/>
      <c r="H175" s="66"/>
      <c r="I175" s="66"/>
      <c r="J175" s="56"/>
      <c r="K175" s="56"/>
      <c r="L175" s="56"/>
      <c r="M175" s="69"/>
      <c r="N175" s="69"/>
      <c r="O175" s="56"/>
      <c r="P175" s="69"/>
      <c r="Q175" s="69"/>
      <c r="R175" s="69"/>
      <c r="S175" s="69"/>
      <c r="T175" s="69"/>
    </row>
    <row r="176" spans="1:20" ht="13">
      <c r="A176" s="64"/>
      <c r="B176" s="65"/>
      <c r="C176" s="65"/>
      <c r="D176" s="78"/>
      <c r="E176" s="66"/>
      <c r="F176" s="66"/>
      <c r="G176" s="66"/>
      <c r="H176" s="66"/>
      <c r="I176" s="66"/>
      <c r="J176" s="56"/>
      <c r="K176" s="56"/>
      <c r="L176" s="56"/>
      <c r="M176" s="69"/>
      <c r="N176" s="69"/>
      <c r="O176" s="56"/>
      <c r="P176" s="69"/>
      <c r="Q176" s="69"/>
      <c r="R176" s="69"/>
      <c r="S176" s="69"/>
      <c r="T176" s="69"/>
    </row>
    <row r="177" spans="1:20" ht="13">
      <c r="A177" s="64"/>
      <c r="B177" s="65"/>
      <c r="C177" s="65"/>
      <c r="D177" s="78"/>
      <c r="E177" s="66"/>
      <c r="F177" s="66"/>
      <c r="G177" s="66"/>
      <c r="H177" s="66"/>
      <c r="I177" s="66"/>
      <c r="J177" s="56"/>
      <c r="K177" s="56"/>
      <c r="L177" s="56"/>
      <c r="M177" s="69"/>
      <c r="N177" s="69"/>
      <c r="O177" s="56"/>
      <c r="P177" s="69"/>
      <c r="Q177" s="69"/>
      <c r="R177" s="69"/>
      <c r="S177" s="69"/>
      <c r="T177" s="69"/>
    </row>
    <row r="178" spans="1:20" ht="13">
      <c r="A178" s="64"/>
      <c r="B178" s="65"/>
      <c r="C178" s="65"/>
      <c r="D178" s="78"/>
      <c r="E178" s="66"/>
      <c r="F178" s="66"/>
      <c r="G178" s="66"/>
      <c r="H178" s="66"/>
      <c r="I178" s="66"/>
      <c r="J178" s="56"/>
      <c r="K178" s="56"/>
      <c r="L178" s="56"/>
      <c r="M178" s="69"/>
      <c r="N178" s="69"/>
      <c r="O178" s="56"/>
      <c r="P178" s="69"/>
      <c r="Q178" s="69"/>
      <c r="R178" s="69"/>
      <c r="S178" s="69"/>
      <c r="T178" s="69"/>
    </row>
    <row r="179" spans="1:20" ht="13">
      <c r="A179" s="64"/>
      <c r="B179" s="65"/>
      <c r="C179" s="65"/>
      <c r="D179" s="78"/>
      <c r="E179" s="66"/>
      <c r="F179" s="66"/>
      <c r="G179" s="66"/>
      <c r="H179" s="66"/>
      <c r="I179" s="66"/>
      <c r="J179" s="56"/>
      <c r="K179" s="56"/>
      <c r="L179" s="56"/>
      <c r="M179" s="69"/>
      <c r="N179" s="69"/>
      <c r="O179" s="56"/>
      <c r="P179" s="69"/>
      <c r="Q179" s="69"/>
      <c r="R179" s="69"/>
      <c r="S179" s="69"/>
      <c r="T179" s="69"/>
    </row>
    <row r="180" spans="1:20" ht="13">
      <c r="A180" s="64"/>
      <c r="B180" s="65"/>
      <c r="C180" s="65"/>
      <c r="D180" s="78"/>
      <c r="E180" s="66"/>
      <c r="F180" s="66"/>
      <c r="G180" s="66"/>
      <c r="H180" s="66"/>
      <c r="I180" s="66"/>
      <c r="J180" s="56"/>
      <c r="K180" s="56"/>
      <c r="L180" s="56"/>
      <c r="M180" s="69"/>
      <c r="N180" s="69"/>
      <c r="O180" s="56"/>
      <c r="P180" s="69"/>
      <c r="Q180" s="69"/>
      <c r="R180" s="69"/>
      <c r="S180" s="69"/>
      <c r="T180" s="69"/>
    </row>
    <row r="181" spans="1:20" ht="13">
      <c r="A181" s="64"/>
      <c r="B181" s="65"/>
      <c r="C181" s="65"/>
      <c r="D181" s="78"/>
      <c r="E181" s="66"/>
      <c r="F181" s="66"/>
      <c r="G181" s="66"/>
      <c r="H181" s="66"/>
      <c r="I181" s="66"/>
      <c r="J181" s="56"/>
      <c r="K181" s="56"/>
      <c r="L181" s="56"/>
      <c r="M181" s="69"/>
      <c r="N181" s="69"/>
      <c r="O181" s="56"/>
      <c r="P181" s="69"/>
      <c r="Q181" s="69"/>
      <c r="R181" s="69"/>
      <c r="S181" s="69"/>
      <c r="T181" s="69"/>
    </row>
    <row r="182" spans="1:20" ht="13">
      <c r="A182" s="64"/>
      <c r="B182" s="65"/>
      <c r="C182" s="65"/>
      <c r="D182" s="78"/>
      <c r="E182" s="66"/>
      <c r="F182" s="66"/>
      <c r="G182" s="66"/>
      <c r="H182" s="66"/>
      <c r="I182" s="66"/>
      <c r="J182" s="56"/>
      <c r="K182" s="56"/>
      <c r="L182" s="56"/>
      <c r="M182" s="69"/>
      <c r="N182" s="69"/>
      <c r="O182" s="56"/>
      <c r="P182" s="69"/>
      <c r="Q182" s="69"/>
      <c r="R182" s="69"/>
      <c r="S182" s="69"/>
      <c r="T182" s="69"/>
    </row>
    <row r="183" spans="1:20" ht="13">
      <c r="A183" s="64"/>
      <c r="B183" s="65"/>
      <c r="C183" s="65"/>
      <c r="D183" s="78"/>
      <c r="E183" s="66"/>
      <c r="F183" s="66"/>
      <c r="G183" s="66"/>
      <c r="H183" s="66"/>
      <c r="I183" s="66"/>
      <c r="J183" s="56"/>
      <c r="K183" s="56"/>
      <c r="L183" s="56"/>
      <c r="M183" s="69"/>
      <c r="N183" s="69"/>
      <c r="O183" s="56"/>
      <c r="P183" s="69"/>
      <c r="Q183" s="69"/>
      <c r="R183" s="69"/>
      <c r="S183" s="69"/>
      <c r="T183" s="69"/>
    </row>
    <row r="184" spans="1:20" ht="13">
      <c r="A184" s="64"/>
      <c r="B184" s="65"/>
      <c r="C184" s="65"/>
      <c r="D184" s="78"/>
      <c r="E184" s="66"/>
      <c r="F184" s="66"/>
      <c r="G184" s="66"/>
      <c r="H184" s="66"/>
      <c r="I184" s="66"/>
      <c r="J184" s="56"/>
      <c r="K184" s="56"/>
      <c r="L184" s="56"/>
      <c r="M184" s="69"/>
      <c r="N184" s="69"/>
      <c r="O184" s="56"/>
      <c r="P184" s="69"/>
      <c r="Q184" s="69"/>
      <c r="R184" s="69"/>
      <c r="S184" s="69"/>
      <c r="T184" s="69"/>
    </row>
    <row r="185" spans="1:20" ht="13">
      <c r="A185" s="64"/>
      <c r="B185" s="65"/>
      <c r="C185" s="65"/>
      <c r="D185" s="78"/>
      <c r="E185" s="66"/>
      <c r="F185" s="66"/>
      <c r="G185" s="66"/>
      <c r="H185" s="66"/>
      <c r="I185" s="66"/>
      <c r="J185" s="56"/>
      <c r="K185" s="56"/>
      <c r="L185" s="56"/>
      <c r="M185" s="69"/>
      <c r="N185" s="69"/>
      <c r="O185" s="56"/>
      <c r="P185" s="69"/>
      <c r="Q185" s="69"/>
      <c r="R185" s="69"/>
      <c r="S185" s="69"/>
      <c r="T185" s="69"/>
    </row>
    <row r="186" spans="1:20" ht="13">
      <c r="A186" s="64"/>
      <c r="B186" s="65"/>
      <c r="C186" s="65"/>
      <c r="D186" s="78"/>
      <c r="E186" s="66"/>
      <c r="F186" s="66"/>
      <c r="G186" s="66"/>
      <c r="H186" s="66"/>
      <c r="I186" s="66"/>
      <c r="J186" s="56"/>
      <c r="K186" s="56"/>
      <c r="L186" s="56"/>
      <c r="M186" s="69"/>
      <c r="N186" s="69"/>
      <c r="O186" s="56"/>
      <c r="P186" s="69"/>
      <c r="Q186" s="69"/>
      <c r="R186" s="69"/>
      <c r="S186" s="69"/>
      <c r="T186" s="69"/>
    </row>
    <row r="187" spans="1:20" ht="13">
      <c r="A187" s="64"/>
      <c r="B187" s="65"/>
      <c r="C187" s="65"/>
      <c r="D187" s="78"/>
      <c r="E187" s="66"/>
      <c r="F187" s="66"/>
      <c r="G187" s="66"/>
      <c r="H187" s="66"/>
      <c r="I187" s="66"/>
      <c r="J187" s="56"/>
      <c r="K187" s="56"/>
      <c r="L187" s="56"/>
      <c r="M187" s="69"/>
      <c r="N187" s="69"/>
      <c r="O187" s="56"/>
      <c r="P187" s="69"/>
      <c r="Q187" s="69"/>
      <c r="R187" s="69"/>
      <c r="S187" s="69"/>
      <c r="T187" s="69"/>
    </row>
    <row r="188" spans="1:20" ht="13">
      <c r="A188" s="64"/>
      <c r="B188" s="79"/>
      <c r="C188" s="79"/>
      <c r="D188" s="80"/>
      <c r="E188" s="83"/>
      <c r="F188" s="83"/>
      <c r="G188" s="83"/>
      <c r="H188" s="66"/>
      <c r="I188" s="66"/>
      <c r="J188" s="56"/>
      <c r="K188" s="56"/>
      <c r="L188" s="56"/>
      <c r="M188" s="69"/>
      <c r="N188" s="69"/>
      <c r="O188" s="56"/>
      <c r="P188" s="69"/>
      <c r="Q188" s="69"/>
      <c r="R188" s="69"/>
      <c r="S188" s="69"/>
      <c r="T188" s="69"/>
    </row>
    <row r="189" spans="1:20" ht="13">
      <c r="A189" s="64"/>
      <c r="B189" s="65"/>
      <c r="C189" s="65"/>
      <c r="D189" s="78"/>
      <c r="E189" s="66"/>
      <c r="F189" s="66"/>
      <c r="G189" s="66"/>
      <c r="H189" s="66"/>
      <c r="I189" s="66"/>
      <c r="J189" s="56"/>
      <c r="K189" s="56"/>
      <c r="L189" s="56"/>
      <c r="M189" s="69"/>
      <c r="N189" s="69"/>
      <c r="O189" s="56"/>
      <c r="P189" s="69"/>
      <c r="Q189" s="69"/>
      <c r="R189" s="69"/>
      <c r="S189" s="69"/>
      <c r="T189" s="69"/>
    </row>
    <row r="190" spans="1:20" ht="13">
      <c r="A190" s="64"/>
      <c r="B190" s="65"/>
      <c r="C190" s="65"/>
      <c r="D190" s="78"/>
      <c r="E190" s="66"/>
      <c r="F190" s="66"/>
      <c r="G190" s="66"/>
      <c r="H190" s="66"/>
      <c r="I190" s="66"/>
      <c r="J190" s="56"/>
      <c r="K190" s="56"/>
      <c r="L190" s="56"/>
      <c r="M190" s="69"/>
      <c r="N190" s="69"/>
      <c r="O190" s="56"/>
      <c r="P190" s="69"/>
      <c r="Q190" s="69"/>
      <c r="R190" s="69"/>
      <c r="S190" s="69"/>
      <c r="T190" s="69"/>
    </row>
    <row r="191" spans="1:20" ht="13">
      <c r="A191" s="64"/>
      <c r="B191" s="65"/>
      <c r="C191" s="65"/>
      <c r="D191" s="78"/>
      <c r="E191" s="66"/>
      <c r="F191" s="66"/>
      <c r="G191" s="66"/>
      <c r="H191" s="66"/>
      <c r="I191" s="66"/>
      <c r="J191" s="56"/>
      <c r="K191" s="56"/>
      <c r="L191" s="56"/>
      <c r="M191" s="69"/>
      <c r="N191" s="69"/>
      <c r="O191" s="56"/>
      <c r="P191" s="69"/>
      <c r="Q191" s="69"/>
      <c r="R191" s="69"/>
      <c r="S191" s="69"/>
      <c r="T191" s="69"/>
    </row>
    <row r="192" spans="1:20" ht="13">
      <c r="A192" s="64"/>
      <c r="B192" s="65"/>
      <c r="C192" s="65"/>
      <c r="D192" s="78"/>
      <c r="E192" s="66"/>
      <c r="F192" s="66"/>
      <c r="G192" s="66"/>
      <c r="H192" s="66"/>
      <c r="I192" s="66"/>
      <c r="J192" s="56"/>
      <c r="K192" s="56"/>
      <c r="L192" s="56"/>
      <c r="M192" s="69"/>
      <c r="N192" s="69"/>
      <c r="O192" s="56"/>
      <c r="P192" s="69"/>
      <c r="Q192" s="69"/>
      <c r="R192" s="69"/>
      <c r="S192" s="69"/>
      <c r="T192" s="69"/>
    </row>
    <row r="193" spans="1:20" ht="13">
      <c r="A193" s="64"/>
      <c r="B193" s="65"/>
      <c r="C193" s="65"/>
      <c r="D193" s="78"/>
      <c r="E193" s="66"/>
      <c r="F193" s="66"/>
      <c r="G193" s="66"/>
      <c r="H193" s="66"/>
      <c r="I193" s="66"/>
      <c r="J193" s="56"/>
      <c r="K193" s="56"/>
      <c r="L193" s="56"/>
      <c r="M193" s="69"/>
      <c r="N193" s="69"/>
      <c r="O193" s="56"/>
      <c r="P193" s="69"/>
      <c r="Q193" s="69"/>
      <c r="R193" s="69"/>
      <c r="S193" s="69"/>
      <c r="T193" s="69"/>
    </row>
    <row r="194" spans="1:20" ht="13">
      <c r="A194" s="64"/>
      <c r="B194" s="65"/>
      <c r="C194" s="65"/>
      <c r="D194" s="78"/>
      <c r="E194" s="66"/>
      <c r="F194" s="66"/>
      <c r="G194" s="66"/>
      <c r="H194" s="66"/>
      <c r="I194" s="66"/>
      <c r="J194" s="56"/>
      <c r="K194" s="56"/>
      <c r="L194" s="56"/>
      <c r="M194" s="69"/>
      <c r="N194" s="69"/>
      <c r="O194" s="56"/>
      <c r="P194" s="69"/>
      <c r="Q194" s="69"/>
      <c r="R194" s="69"/>
      <c r="S194" s="69"/>
      <c r="T194" s="69"/>
    </row>
    <row r="195" spans="1:20" ht="13">
      <c r="A195" s="64"/>
      <c r="B195" s="65"/>
      <c r="C195" s="65"/>
      <c r="D195" s="78"/>
      <c r="E195" s="66"/>
      <c r="F195" s="66"/>
      <c r="G195" s="66"/>
      <c r="H195" s="66"/>
      <c r="I195" s="66"/>
      <c r="J195" s="56"/>
      <c r="K195" s="56"/>
      <c r="L195" s="56"/>
      <c r="M195" s="69"/>
      <c r="N195" s="69"/>
      <c r="O195" s="56"/>
      <c r="P195" s="69"/>
      <c r="Q195" s="69"/>
      <c r="R195" s="69"/>
      <c r="S195" s="69"/>
      <c r="T195" s="69"/>
    </row>
    <row r="196" spans="1:20" ht="13">
      <c r="A196" s="64"/>
      <c r="B196" s="65"/>
      <c r="C196" s="65"/>
      <c r="D196" s="78"/>
      <c r="E196" s="66"/>
      <c r="F196" s="66"/>
      <c r="G196" s="66"/>
      <c r="H196" s="66"/>
      <c r="I196" s="66"/>
      <c r="J196" s="56"/>
      <c r="K196" s="56"/>
      <c r="L196" s="56"/>
      <c r="M196" s="69"/>
      <c r="N196" s="69"/>
      <c r="O196" s="56"/>
      <c r="P196" s="69"/>
      <c r="Q196" s="69"/>
      <c r="R196" s="69"/>
      <c r="S196" s="69"/>
      <c r="T196" s="69"/>
    </row>
    <row r="197" spans="1:20" ht="13">
      <c r="A197" s="64"/>
      <c r="B197" s="65"/>
      <c r="C197" s="65"/>
      <c r="D197" s="78"/>
      <c r="E197" s="66"/>
      <c r="F197" s="66"/>
      <c r="G197" s="66"/>
      <c r="H197" s="66"/>
      <c r="I197" s="66"/>
      <c r="J197" s="56"/>
      <c r="K197" s="56"/>
      <c r="L197" s="56"/>
      <c r="M197" s="69"/>
      <c r="N197" s="69"/>
      <c r="O197" s="56"/>
      <c r="P197" s="69"/>
      <c r="Q197" s="69"/>
      <c r="R197" s="69"/>
      <c r="S197" s="69"/>
      <c r="T197" s="69"/>
    </row>
    <row r="198" spans="1:20" ht="13">
      <c r="A198" s="64"/>
      <c r="B198" s="65"/>
      <c r="C198" s="65"/>
      <c r="D198" s="78"/>
      <c r="E198" s="66"/>
      <c r="F198" s="66"/>
      <c r="G198" s="66"/>
      <c r="H198" s="66"/>
      <c r="I198" s="66"/>
      <c r="J198" s="56"/>
      <c r="K198" s="56"/>
      <c r="L198" s="56"/>
      <c r="M198" s="69"/>
      <c r="N198" s="69"/>
      <c r="O198" s="56"/>
      <c r="P198" s="69"/>
      <c r="Q198" s="69"/>
      <c r="R198" s="69"/>
      <c r="S198" s="69"/>
      <c r="T198" s="69"/>
    </row>
    <row r="199" spans="1:20" ht="13">
      <c r="A199" s="64"/>
      <c r="B199" s="65"/>
      <c r="C199" s="65"/>
      <c r="D199" s="78"/>
      <c r="E199" s="66"/>
      <c r="F199" s="66"/>
      <c r="G199" s="66"/>
      <c r="H199" s="66"/>
      <c r="I199" s="66"/>
      <c r="J199" s="56"/>
      <c r="K199" s="56"/>
      <c r="L199" s="56"/>
      <c r="M199" s="69"/>
      <c r="N199" s="69"/>
      <c r="O199" s="56"/>
      <c r="P199" s="69"/>
      <c r="Q199" s="69"/>
      <c r="R199" s="69"/>
      <c r="S199" s="69"/>
      <c r="T199" s="69"/>
    </row>
    <row r="200" spans="1:20" ht="13">
      <c r="A200" s="64"/>
      <c r="B200" s="65"/>
      <c r="C200" s="65"/>
      <c r="D200" s="78"/>
      <c r="E200" s="66"/>
      <c r="F200" s="66"/>
      <c r="G200" s="66"/>
      <c r="H200" s="66"/>
      <c r="I200" s="66"/>
      <c r="J200" s="56"/>
      <c r="K200" s="56"/>
      <c r="L200" s="56"/>
      <c r="M200" s="69"/>
      <c r="N200" s="69"/>
      <c r="O200" s="56"/>
      <c r="P200" s="69"/>
      <c r="Q200" s="69"/>
      <c r="R200" s="69"/>
      <c r="S200" s="69"/>
      <c r="T200" s="69"/>
    </row>
    <row r="201" spans="1:20" ht="13">
      <c r="A201" s="64"/>
      <c r="B201" s="65"/>
      <c r="C201" s="65"/>
      <c r="D201" s="78"/>
      <c r="E201" s="66"/>
      <c r="F201" s="66"/>
      <c r="G201" s="66"/>
      <c r="H201" s="66"/>
      <c r="I201" s="66"/>
      <c r="J201" s="56"/>
      <c r="K201" s="56"/>
      <c r="L201" s="56"/>
      <c r="M201" s="69"/>
      <c r="N201" s="69"/>
      <c r="O201" s="56"/>
      <c r="P201" s="69"/>
      <c r="Q201" s="69"/>
      <c r="R201" s="69"/>
      <c r="S201" s="69"/>
      <c r="T201" s="69"/>
    </row>
    <row r="202" spans="1:20" ht="13">
      <c r="A202" s="64"/>
      <c r="B202" s="65"/>
      <c r="C202" s="65"/>
      <c r="D202" s="78"/>
      <c r="E202" s="66"/>
      <c r="F202" s="66"/>
      <c r="G202" s="66"/>
      <c r="H202" s="66"/>
      <c r="I202" s="66"/>
      <c r="J202" s="56"/>
      <c r="K202" s="56"/>
      <c r="L202" s="56"/>
      <c r="M202" s="69"/>
      <c r="N202" s="69"/>
      <c r="O202" s="56"/>
      <c r="P202" s="69"/>
      <c r="Q202" s="69"/>
      <c r="R202" s="69"/>
      <c r="S202" s="69"/>
      <c r="T202" s="69"/>
    </row>
    <row r="203" spans="1:20" ht="16">
      <c r="A203" s="64"/>
      <c r="B203" s="84"/>
      <c r="C203" s="84"/>
      <c r="D203" s="85"/>
      <c r="E203" s="66"/>
      <c r="F203" s="66"/>
      <c r="G203" s="66"/>
      <c r="H203" s="66"/>
      <c r="I203" s="66"/>
      <c r="J203" s="56"/>
      <c r="K203" s="56"/>
      <c r="L203" s="56"/>
      <c r="M203" s="69"/>
      <c r="N203" s="69"/>
      <c r="O203" s="56"/>
      <c r="P203" s="69"/>
      <c r="Q203" s="69"/>
      <c r="R203" s="69"/>
      <c r="S203" s="69"/>
      <c r="T203" s="69"/>
    </row>
    <row r="204" spans="1:20" ht="16">
      <c r="A204" s="64"/>
      <c r="B204" s="84"/>
      <c r="C204" s="84"/>
      <c r="D204" s="85"/>
      <c r="E204" s="66"/>
      <c r="F204" s="66"/>
      <c r="G204" s="66"/>
      <c r="H204" s="66"/>
      <c r="I204" s="66"/>
      <c r="J204" s="56"/>
      <c r="K204" s="56"/>
      <c r="L204" s="56"/>
      <c r="M204" s="69"/>
      <c r="N204" s="69"/>
      <c r="O204" s="56"/>
      <c r="P204" s="69"/>
      <c r="Q204" s="69"/>
      <c r="R204" s="69"/>
      <c r="S204" s="69"/>
      <c r="T204" s="69"/>
    </row>
    <row r="205" spans="1:20" ht="16">
      <c r="A205" s="64"/>
      <c r="B205" s="84"/>
      <c r="C205" s="84"/>
      <c r="D205" s="85"/>
      <c r="E205" s="66"/>
      <c r="F205" s="66"/>
      <c r="G205" s="66"/>
      <c r="H205" s="66"/>
      <c r="I205" s="66"/>
      <c r="J205" s="56"/>
      <c r="K205" s="56"/>
      <c r="L205" s="56"/>
      <c r="M205" s="69"/>
      <c r="N205" s="69"/>
      <c r="O205" s="56"/>
      <c r="P205" s="69"/>
      <c r="Q205" s="69"/>
      <c r="R205" s="69"/>
      <c r="S205" s="69"/>
      <c r="T205" s="69"/>
    </row>
    <row r="206" spans="1:20" ht="16">
      <c r="A206" s="64"/>
      <c r="B206" s="84"/>
      <c r="C206" s="84"/>
      <c r="D206" s="85"/>
      <c r="E206" s="66"/>
      <c r="F206" s="66"/>
      <c r="G206" s="66"/>
      <c r="H206" s="66"/>
      <c r="I206" s="66"/>
      <c r="J206" s="56"/>
      <c r="K206" s="56"/>
      <c r="L206" s="56"/>
      <c r="M206" s="69"/>
      <c r="N206" s="69"/>
      <c r="O206" s="56"/>
      <c r="P206" s="69"/>
      <c r="Q206" s="69"/>
      <c r="R206" s="69"/>
      <c r="S206" s="69"/>
      <c r="T206" s="69"/>
    </row>
    <row r="207" spans="1:20" ht="16">
      <c r="A207" s="64"/>
      <c r="B207" s="84"/>
      <c r="C207" s="84"/>
      <c r="D207" s="85"/>
      <c r="E207" s="66"/>
      <c r="F207" s="66"/>
      <c r="G207" s="66"/>
      <c r="H207" s="66"/>
      <c r="I207" s="66"/>
      <c r="J207" s="56"/>
      <c r="K207" s="56"/>
      <c r="L207" s="56"/>
      <c r="M207" s="69"/>
      <c r="N207" s="69"/>
      <c r="O207" s="56"/>
      <c r="P207" s="69"/>
      <c r="Q207" s="69"/>
      <c r="R207" s="69"/>
      <c r="S207" s="69"/>
      <c r="T207" s="69"/>
    </row>
    <row r="208" spans="1:20" ht="16">
      <c r="A208" s="64"/>
      <c r="B208" s="84"/>
      <c r="C208" s="84"/>
      <c r="D208" s="85"/>
      <c r="E208" s="66"/>
      <c r="F208" s="66"/>
      <c r="G208" s="66"/>
      <c r="H208" s="66"/>
      <c r="I208" s="66"/>
      <c r="J208" s="56"/>
      <c r="K208" s="56"/>
      <c r="L208" s="56"/>
      <c r="M208" s="69"/>
      <c r="N208" s="69"/>
      <c r="O208" s="56"/>
      <c r="P208" s="69"/>
      <c r="Q208" s="69"/>
      <c r="R208" s="69"/>
      <c r="S208" s="69"/>
      <c r="T208" s="69"/>
    </row>
    <row r="209" spans="1:20" ht="16">
      <c r="A209" s="64"/>
      <c r="B209" s="84"/>
      <c r="C209" s="84"/>
      <c r="D209" s="85"/>
      <c r="E209" s="66"/>
      <c r="F209" s="66"/>
      <c r="G209" s="66"/>
      <c r="H209" s="66"/>
      <c r="I209" s="66"/>
      <c r="J209" s="56"/>
      <c r="K209" s="56"/>
      <c r="L209" s="56"/>
      <c r="M209" s="69"/>
      <c r="N209" s="69"/>
      <c r="O209" s="56"/>
      <c r="P209" s="69"/>
      <c r="Q209" s="69"/>
      <c r="R209" s="69"/>
      <c r="S209" s="69"/>
      <c r="T209" s="69"/>
    </row>
    <row r="210" spans="1:20" ht="16">
      <c r="A210" s="64"/>
      <c r="B210" s="84"/>
      <c r="C210" s="84"/>
      <c r="D210" s="85"/>
      <c r="E210" s="66"/>
      <c r="F210" s="66"/>
      <c r="G210" s="66"/>
      <c r="H210" s="66"/>
      <c r="I210" s="66"/>
      <c r="J210" s="56"/>
      <c r="K210" s="56"/>
      <c r="L210" s="56"/>
      <c r="M210" s="69"/>
      <c r="N210" s="69"/>
      <c r="O210" s="56"/>
      <c r="P210" s="69"/>
      <c r="Q210" s="69"/>
      <c r="R210" s="69"/>
      <c r="S210" s="69"/>
      <c r="T210" s="69"/>
    </row>
    <row r="211" spans="1:20" ht="16">
      <c r="A211" s="64"/>
      <c r="B211" s="84"/>
      <c r="C211" s="84"/>
      <c r="D211" s="85"/>
      <c r="E211" s="66"/>
      <c r="F211" s="66"/>
      <c r="G211" s="66"/>
      <c r="H211" s="66"/>
      <c r="I211" s="66"/>
      <c r="J211" s="56"/>
      <c r="K211" s="56"/>
      <c r="L211" s="56"/>
      <c r="M211" s="69"/>
      <c r="N211" s="69"/>
      <c r="O211" s="56"/>
      <c r="P211" s="69"/>
      <c r="Q211" s="69"/>
      <c r="R211" s="69"/>
      <c r="S211" s="69"/>
      <c r="T211" s="69"/>
    </row>
    <row r="212" spans="1:20" ht="16">
      <c r="A212" s="64"/>
      <c r="B212" s="84"/>
      <c r="C212" s="84"/>
      <c r="D212" s="85"/>
      <c r="E212" s="66"/>
      <c r="F212" s="66"/>
      <c r="G212" s="66"/>
      <c r="H212" s="66"/>
      <c r="I212" s="66"/>
      <c r="J212" s="56"/>
      <c r="K212" s="56"/>
      <c r="L212" s="56"/>
      <c r="M212" s="69"/>
      <c r="N212" s="69"/>
      <c r="O212" s="56"/>
      <c r="P212" s="69"/>
      <c r="Q212" s="69"/>
      <c r="R212" s="69"/>
      <c r="S212" s="69"/>
      <c r="T212" s="69"/>
    </row>
    <row r="213" spans="1:20" ht="16">
      <c r="A213" s="64"/>
      <c r="B213" s="84"/>
      <c r="C213" s="84"/>
      <c r="D213" s="85"/>
      <c r="E213" s="66"/>
      <c r="F213" s="66"/>
      <c r="G213" s="66"/>
      <c r="H213" s="66"/>
      <c r="I213" s="66"/>
      <c r="J213" s="56"/>
      <c r="K213" s="56"/>
      <c r="L213" s="56"/>
      <c r="M213" s="69"/>
      <c r="N213" s="69"/>
      <c r="O213" s="56"/>
      <c r="P213" s="69"/>
      <c r="Q213" s="69"/>
      <c r="R213" s="69"/>
      <c r="S213" s="69"/>
      <c r="T213" s="69"/>
    </row>
    <row r="214" spans="1:20" ht="16">
      <c r="A214" s="64"/>
      <c r="B214" s="84"/>
      <c r="C214" s="84"/>
      <c r="D214" s="85"/>
      <c r="E214" s="66"/>
      <c r="F214" s="66"/>
      <c r="G214" s="66"/>
      <c r="H214" s="66"/>
      <c r="I214" s="66"/>
      <c r="J214" s="56"/>
      <c r="K214" s="56"/>
      <c r="L214" s="56"/>
      <c r="M214" s="69"/>
      <c r="N214" s="69"/>
      <c r="O214" s="56"/>
      <c r="P214" s="69"/>
      <c r="Q214" s="69"/>
      <c r="R214" s="69"/>
      <c r="S214" s="69"/>
      <c r="T214" s="69"/>
    </row>
    <row r="215" spans="1:20" ht="16">
      <c r="A215" s="64"/>
      <c r="B215" s="84"/>
      <c r="C215" s="84"/>
      <c r="D215" s="85"/>
      <c r="E215" s="66"/>
      <c r="F215" s="66"/>
      <c r="G215" s="66"/>
      <c r="H215" s="66"/>
      <c r="I215" s="66"/>
      <c r="J215" s="56"/>
      <c r="K215" s="56"/>
      <c r="L215" s="56"/>
      <c r="M215" s="69"/>
      <c r="N215" s="69"/>
      <c r="O215" s="56"/>
      <c r="P215" s="69"/>
      <c r="Q215" s="69"/>
      <c r="R215" s="69"/>
      <c r="S215" s="69"/>
      <c r="T215" s="69"/>
    </row>
    <row r="216" spans="1:20" ht="16">
      <c r="A216" s="64"/>
      <c r="B216" s="84"/>
      <c r="C216" s="84"/>
      <c r="D216" s="85"/>
      <c r="E216" s="66"/>
      <c r="F216" s="66"/>
      <c r="G216" s="66"/>
      <c r="H216" s="66"/>
      <c r="I216" s="66"/>
      <c r="J216" s="56"/>
      <c r="K216" s="56"/>
      <c r="L216" s="56"/>
      <c r="M216" s="69"/>
      <c r="N216" s="69"/>
      <c r="O216" s="56"/>
      <c r="P216" s="69"/>
      <c r="Q216" s="69"/>
      <c r="R216" s="69"/>
      <c r="S216" s="69"/>
      <c r="T216" s="69"/>
    </row>
    <row r="217" spans="1:20" ht="16">
      <c r="A217" s="64"/>
      <c r="B217" s="84"/>
      <c r="C217" s="84"/>
      <c r="D217" s="85"/>
      <c r="E217" s="66"/>
      <c r="F217" s="66"/>
      <c r="G217" s="66"/>
      <c r="H217" s="66"/>
      <c r="I217" s="66"/>
      <c r="J217" s="56"/>
      <c r="K217" s="56"/>
      <c r="L217" s="56"/>
      <c r="M217" s="69"/>
      <c r="N217" s="69"/>
      <c r="O217" s="56"/>
      <c r="P217" s="69"/>
      <c r="Q217" s="69"/>
      <c r="R217" s="69"/>
      <c r="S217" s="69"/>
      <c r="T217" s="69"/>
    </row>
    <row r="218" spans="1:20" ht="16">
      <c r="A218" s="64"/>
      <c r="B218" s="84"/>
      <c r="C218" s="84"/>
      <c r="D218" s="85"/>
      <c r="E218" s="66"/>
      <c r="F218" s="66"/>
      <c r="G218" s="66"/>
      <c r="H218" s="66"/>
      <c r="I218" s="66"/>
      <c r="J218" s="56"/>
      <c r="K218" s="56"/>
      <c r="L218" s="56"/>
      <c r="M218" s="69"/>
      <c r="N218" s="69"/>
      <c r="O218" s="56"/>
      <c r="P218" s="69"/>
      <c r="Q218" s="69"/>
      <c r="R218" s="69"/>
      <c r="S218" s="69"/>
      <c r="T218" s="69"/>
    </row>
    <row r="219" spans="1:20" ht="16">
      <c r="A219" s="64"/>
      <c r="B219" s="84"/>
      <c r="C219" s="84"/>
      <c r="D219" s="85"/>
      <c r="E219" s="66"/>
      <c r="F219" s="66"/>
      <c r="G219" s="66"/>
      <c r="H219" s="66"/>
      <c r="I219" s="66"/>
      <c r="J219" s="56"/>
      <c r="K219" s="56"/>
      <c r="L219" s="56"/>
      <c r="M219" s="69"/>
      <c r="N219" s="69"/>
      <c r="O219" s="56"/>
      <c r="P219" s="69"/>
      <c r="Q219" s="69"/>
      <c r="R219" s="69"/>
      <c r="S219" s="69"/>
      <c r="T219" s="69"/>
    </row>
    <row r="220" spans="1:20" ht="16">
      <c r="A220" s="64"/>
      <c r="B220" s="84"/>
      <c r="C220" s="84"/>
      <c r="D220" s="85"/>
      <c r="E220" s="66"/>
      <c r="F220" s="66"/>
      <c r="G220" s="66"/>
      <c r="H220" s="66"/>
      <c r="I220" s="66"/>
      <c r="J220" s="56"/>
      <c r="K220" s="56"/>
      <c r="L220" s="56"/>
      <c r="M220" s="69"/>
      <c r="N220" s="69"/>
      <c r="O220" s="56"/>
      <c r="P220" s="69"/>
      <c r="Q220" s="69"/>
      <c r="R220" s="69"/>
      <c r="S220" s="69"/>
      <c r="T220" s="69"/>
    </row>
    <row r="221" spans="1:20" ht="16">
      <c r="A221" s="64"/>
      <c r="B221" s="84"/>
      <c r="C221" s="84"/>
      <c r="D221" s="85"/>
      <c r="E221" s="66"/>
      <c r="F221" s="66"/>
      <c r="G221" s="66"/>
      <c r="H221" s="66"/>
      <c r="I221" s="66"/>
      <c r="J221" s="56"/>
      <c r="K221" s="56"/>
      <c r="L221" s="56"/>
      <c r="M221" s="69"/>
      <c r="N221" s="69"/>
      <c r="O221" s="56"/>
      <c r="P221" s="69"/>
      <c r="Q221" s="69"/>
      <c r="R221" s="69"/>
      <c r="S221" s="69"/>
      <c r="T221" s="69"/>
    </row>
    <row r="222" spans="1:20" ht="16">
      <c r="A222" s="64"/>
      <c r="B222" s="84"/>
      <c r="C222" s="84"/>
      <c r="D222" s="85"/>
      <c r="E222" s="66"/>
      <c r="F222" s="66"/>
      <c r="G222" s="66"/>
      <c r="H222" s="66"/>
      <c r="I222" s="66"/>
      <c r="J222" s="56"/>
      <c r="K222" s="56"/>
      <c r="L222" s="56"/>
      <c r="M222" s="69"/>
      <c r="N222" s="69"/>
      <c r="O222" s="56"/>
      <c r="P222" s="69"/>
      <c r="Q222" s="69"/>
      <c r="R222" s="69"/>
      <c r="S222" s="69"/>
      <c r="T222" s="69"/>
    </row>
    <row r="223" spans="1:20" ht="16">
      <c r="A223" s="64"/>
      <c r="B223" s="84"/>
      <c r="C223" s="84"/>
      <c r="D223" s="85"/>
      <c r="E223" s="66"/>
      <c r="F223" s="66"/>
      <c r="G223" s="66"/>
      <c r="H223" s="66"/>
      <c r="I223" s="66"/>
      <c r="J223" s="56"/>
      <c r="K223" s="56"/>
      <c r="L223" s="56"/>
      <c r="M223" s="69"/>
      <c r="N223" s="69"/>
      <c r="O223" s="56"/>
      <c r="P223" s="69"/>
      <c r="Q223" s="69"/>
      <c r="R223" s="69"/>
      <c r="S223" s="69"/>
      <c r="T223" s="69"/>
    </row>
    <row r="224" spans="1:20" ht="16">
      <c r="A224" s="64"/>
      <c r="B224" s="84"/>
      <c r="C224" s="84"/>
      <c r="D224" s="85"/>
      <c r="E224" s="66"/>
      <c r="F224" s="66"/>
      <c r="G224" s="66"/>
      <c r="H224" s="66"/>
      <c r="I224" s="66"/>
      <c r="J224" s="56"/>
      <c r="K224" s="56"/>
      <c r="L224" s="56"/>
      <c r="M224" s="69"/>
      <c r="N224" s="69"/>
      <c r="O224" s="56"/>
      <c r="P224" s="69"/>
      <c r="Q224" s="69"/>
      <c r="R224" s="69"/>
      <c r="S224" s="69"/>
      <c r="T224" s="69"/>
    </row>
    <row r="225" spans="1:20" ht="16">
      <c r="A225" s="64"/>
      <c r="B225" s="84"/>
      <c r="C225" s="84"/>
      <c r="D225" s="85"/>
      <c r="E225" s="66"/>
      <c r="F225" s="66"/>
      <c r="G225" s="66"/>
      <c r="H225" s="66"/>
      <c r="I225" s="66"/>
      <c r="J225" s="56"/>
      <c r="K225" s="56"/>
      <c r="L225" s="56"/>
      <c r="M225" s="69"/>
      <c r="N225" s="69"/>
      <c r="O225" s="56"/>
      <c r="P225" s="69"/>
      <c r="Q225" s="69"/>
      <c r="R225" s="69"/>
      <c r="S225" s="69"/>
      <c r="T225" s="69"/>
    </row>
    <row r="226" spans="1:20" ht="16">
      <c r="A226" s="64"/>
      <c r="B226" s="84"/>
      <c r="C226" s="84"/>
      <c r="D226" s="85"/>
      <c r="E226" s="66"/>
      <c r="F226" s="66"/>
      <c r="G226" s="66"/>
      <c r="H226" s="66"/>
      <c r="I226" s="66"/>
      <c r="J226" s="56"/>
      <c r="K226" s="56"/>
      <c r="L226" s="56"/>
      <c r="M226" s="69"/>
      <c r="N226" s="69"/>
      <c r="O226" s="56"/>
      <c r="P226" s="69"/>
      <c r="Q226" s="69"/>
      <c r="R226" s="69"/>
      <c r="S226" s="69"/>
      <c r="T226" s="69"/>
    </row>
    <row r="227" spans="1:20" ht="16">
      <c r="A227" s="64"/>
      <c r="B227" s="84"/>
      <c r="C227" s="84"/>
      <c r="D227" s="85"/>
      <c r="E227" s="66"/>
      <c r="F227" s="66"/>
      <c r="G227" s="66"/>
      <c r="H227" s="66"/>
      <c r="I227" s="66"/>
      <c r="J227" s="56"/>
      <c r="K227" s="56"/>
      <c r="L227" s="56"/>
      <c r="M227" s="69"/>
      <c r="N227" s="69"/>
      <c r="O227" s="56"/>
      <c r="P227" s="69"/>
      <c r="Q227" s="69"/>
      <c r="R227" s="69"/>
      <c r="S227" s="69"/>
      <c r="T227" s="69"/>
    </row>
    <row r="228" spans="1:20" ht="16">
      <c r="A228" s="64"/>
      <c r="B228" s="84"/>
      <c r="C228" s="84"/>
      <c r="D228" s="85"/>
      <c r="E228" s="66"/>
      <c r="F228" s="66"/>
      <c r="G228" s="66"/>
      <c r="H228" s="66"/>
      <c r="I228" s="66"/>
      <c r="J228" s="56"/>
      <c r="K228" s="56"/>
      <c r="L228" s="56"/>
      <c r="M228" s="69"/>
      <c r="N228" s="69"/>
      <c r="O228" s="56"/>
      <c r="P228" s="69"/>
      <c r="Q228" s="69"/>
      <c r="R228" s="69"/>
      <c r="S228" s="69"/>
      <c r="T228" s="69"/>
    </row>
    <row r="229" spans="1:20" ht="16">
      <c r="A229" s="64"/>
      <c r="B229" s="84"/>
      <c r="C229" s="84"/>
      <c r="D229" s="85"/>
      <c r="E229" s="66"/>
      <c r="F229" s="66"/>
      <c r="G229" s="66"/>
      <c r="H229" s="66"/>
      <c r="I229" s="66"/>
      <c r="J229" s="56"/>
      <c r="K229" s="56"/>
      <c r="L229" s="56"/>
      <c r="M229" s="69"/>
      <c r="N229" s="69"/>
      <c r="O229" s="56"/>
      <c r="P229" s="69"/>
      <c r="Q229" s="69"/>
      <c r="R229" s="69"/>
      <c r="S229" s="69"/>
      <c r="T229" s="69"/>
    </row>
    <row r="230" spans="1:20" ht="16">
      <c r="A230" s="64"/>
      <c r="B230" s="84"/>
      <c r="C230" s="84"/>
      <c r="D230" s="85"/>
      <c r="E230" s="66"/>
      <c r="F230" s="66"/>
      <c r="G230" s="66"/>
      <c r="H230" s="66"/>
      <c r="I230" s="66"/>
      <c r="J230" s="56"/>
      <c r="K230" s="56"/>
      <c r="L230" s="56"/>
      <c r="M230" s="69"/>
      <c r="N230" s="69"/>
      <c r="O230" s="56"/>
      <c r="P230" s="69"/>
      <c r="Q230" s="69"/>
      <c r="R230" s="69"/>
      <c r="S230" s="69"/>
      <c r="T230" s="69"/>
    </row>
    <row r="231" spans="1:20" ht="16">
      <c r="A231" s="64"/>
      <c r="B231" s="84"/>
      <c r="C231" s="84"/>
      <c r="D231" s="85"/>
      <c r="E231" s="66"/>
      <c r="F231" s="66"/>
      <c r="G231" s="66"/>
      <c r="H231" s="66"/>
      <c r="I231" s="66"/>
      <c r="J231" s="56"/>
      <c r="K231" s="56"/>
      <c r="L231" s="56"/>
      <c r="M231" s="69"/>
      <c r="N231" s="69"/>
      <c r="O231" s="56"/>
      <c r="P231" s="69"/>
      <c r="Q231" s="69"/>
      <c r="R231" s="69"/>
      <c r="S231" s="69"/>
      <c r="T231" s="69"/>
    </row>
    <row r="232" spans="1:20" ht="16">
      <c r="A232" s="64"/>
      <c r="B232" s="84"/>
      <c r="C232" s="84"/>
      <c r="D232" s="85"/>
      <c r="E232" s="66"/>
      <c r="F232" s="66"/>
      <c r="G232" s="66"/>
      <c r="H232" s="66"/>
      <c r="I232" s="66"/>
      <c r="J232" s="56"/>
      <c r="K232" s="56"/>
      <c r="L232" s="56"/>
      <c r="M232" s="69"/>
      <c r="N232" s="69"/>
      <c r="O232" s="56"/>
      <c r="P232" s="69"/>
      <c r="Q232" s="69"/>
      <c r="R232" s="69"/>
      <c r="S232" s="69"/>
      <c r="T232" s="69"/>
    </row>
    <row r="233" spans="1:20" ht="16">
      <c r="A233" s="64"/>
      <c r="B233" s="84"/>
      <c r="C233" s="84"/>
      <c r="D233" s="85"/>
      <c r="E233" s="66"/>
      <c r="F233" s="66"/>
      <c r="G233" s="66"/>
      <c r="H233" s="66"/>
      <c r="I233" s="66"/>
      <c r="J233" s="56"/>
      <c r="K233" s="56"/>
      <c r="L233" s="56"/>
      <c r="M233" s="69"/>
      <c r="N233" s="69"/>
      <c r="O233" s="56"/>
      <c r="P233" s="69"/>
      <c r="Q233" s="69"/>
      <c r="R233" s="69"/>
      <c r="S233" s="69"/>
      <c r="T233" s="69"/>
    </row>
    <row r="234" spans="1:20" ht="16">
      <c r="A234" s="64"/>
      <c r="B234" s="84"/>
      <c r="C234" s="84"/>
      <c r="D234" s="85"/>
      <c r="E234" s="66"/>
      <c r="F234" s="66"/>
      <c r="G234" s="66"/>
      <c r="H234" s="66"/>
      <c r="I234" s="66"/>
      <c r="J234" s="56"/>
      <c r="K234" s="56"/>
      <c r="L234" s="56"/>
      <c r="M234" s="69"/>
      <c r="N234" s="69"/>
      <c r="O234" s="56"/>
      <c r="P234" s="69"/>
      <c r="Q234" s="69"/>
      <c r="R234" s="69"/>
      <c r="S234" s="69"/>
      <c r="T234" s="69"/>
    </row>
    <row r="235" spans="1:20" ht="16">
      <c r="A235" s="64"/>
      <c r="B235" s="84"/>
      <c r="C235" s="84"/>
      <c r="D235" s="85"/>
      <c r="E235" s="66"/>
      <c r="F235" s="66"/>
      <c r="G235" s="66"/>
      <c r="H235" s="66"/>
      <c r="I235" s="66"/>
      <c r="J235" s="56"/>
      <c r="K235" s="56"/>
      <c r="L235" s="56"/>
      <c r="M235" s="69"/>
      <c r="N235" s="69"/>
      <c r="O235" s="56"/>
      <c r="P235" s="69"/>
      <c r="Q235" s="69"/>
      <c r="R235" s="69"/>
      <c r="S235" s="69"/>
      <c r="T235" s="69"/>
    </row>
    <row r="236" spans="1:20" ht="16">
      <c r="A236" s="64"/>
      <c r="B236" s="84"/>
      <c r="C236" s="84"/>
      <c r="D236" s="85"/>
      <c r="E236" s="66"/>
      <c r="F236" s="66"/>
      <c r="G236" s="66"/>
      <c r="H236" s="66"/>
      <c r="I236" s="66"/>
      <c r="J236" s="56"/>
      <c r="K236" s="56"/>
      <c r="L236" s="56"/>
      <c r="M236" s="69"/>
      <c r="N236" s="69"/>
      <c r="O236" s="56"/>
      <c r="P236" s="69"/>
      <c r="Q236" s="69"/>
      <c r="R236" s="69"/>
      <c r="S236" s="69"/>
      <c r="T236" s="69"/>
    </row>
    <row r="237" spans="1:20" ht="16">
      <c r="A237" s="64"/>
      <c r="B237" s="84"/>
      <c r="C237" s="84"/>
      <c r="D237" s="85"/>
      <c r="E237" s="66"/>
      <c r="F237" s="66"/>
      <c r="G237" s="66"/>
      <c r="H237" s="66"/>
      <c r="I237" s="66"/>
      <c r="J237" s="56"/>
      <c r="K237" s="56"/>
      <c r="L237" s="56"/>
      <c r="M237" s="69"/>
      <c r="N237" s="69"/>
      <c r="O237" s="56"/>
      <c r="P237" s="69"/>
      <c r="Q237" s="69"/>
      <c r="R237" s="69"/>
      <c r="S237" s="69"/>
      <c r="T237" s="69"/>
    </row>
    <row r="238" spans="1:20" ht="16">
      <c r="A238" s="64"/>
      <c r="B238" s="84"/>
      <c r="C238" s="84"/>
      <c r="D238" s="85"/>
      <c r="E238" s="66"/>
      <c r="F238" s="66"/>
      <c r="G238" s="66"/>
      <c r="H238" s="66"/>
      <c r="I238" s="66"/>
      <c r="J238" s="56"/>
      <c r="K238" s="56"/>
      <c r="L238" s="56"/>
      <c r="M238" s="69"/>
      <c r="N238" s="69"/>
      <c r="O238" s="56"/>
      <c r="P238" s="69"/>
      <c r="Q238" s="69"/>
      <c r="R238" s="69"/>
      <c r="S238" s="69"/>
      <c r="T238" s="69"/>
    </row>
    <row r="239" spans="1:20" ht="16">
      <c r="A239" s="64"/>
      <c r="B239" s="84"/>
      <c r="C239" s="84"/>
      <c r="D239" s="85"/>
      <c r="E239" s="66"/>
      <c r="F239" s="66"/>
      <c r="G239" s="66"/>
      <c r="H239" s="66"/>
      <c r="I239" s="66"/>
      <c r="J239" s="56"/>
      <c r="K239" s="56"/>
      <c r="L239" s="56"/>
      <c r="M239" s="69"/>
      <c r="N239" s="69"/>
      <c r="O239" s="56"/>
      <c r="P239" s="69"/>
      <c r="Q239" s="69"/>
      <c r="R239" s="69"/>
      <c r="S239" s="69"/>
      <c r="T239" s="69"/>
    </row>
    <row r="240" spans="1:20" ht="16">
      <c r="A240" s="64"/>
      <c r="B240" s="84"/>
      <c r="C240" s="84"/>
      <c r="D240" s="85"/>
      <c r="E240" s="66"/>
      <c r="F240" s="66"/>
      <c r="G240" s="66"/>
      <c r="H240" s="66"/>
      <c r="I240" s="66"/>
      <c r="J240" s="56"/>
      <c r="K240" s="56"/>
      <c r="L240" s="56"/>
      <c r="M240" s="69"/>
      <c r="N240" s="69"/>
      <c r="O240" s="56"/>
      <c r="P240" s="69"/>
      <c r="Q240" s="69"/>
      <c r="R240" s="69"/>
      <c r="S240" s="69"/>
      <c r="T240" s="69"/>
    </row>
    <row r="241" spans="1:20" ht="16">
      <c r="A241" s="64"/>
      <c r="B241" s="84"/>
      <c r="C241" s="84"/>
      <c r="D241" s="85"/>
      <c r="E241" s="66"/>
      <c r="F241" s="66"/>
      <c r="G241" s="66"/>
      <c r="H241" s="66"/>
      <c r="I241" s="66"/>
      <c r="J241" s="56"/>
      <c r="K241" s="56"/>
      <c r="L241" s="56"/>
      <c r="M241" s="69"/>
      <c r="N241" s="69"/>
      <c r="O241" s="56"/>
      <c r="P241" s="69"/>
      <c r="Q241" s="69"/>
      <c r="R241" s="69"/>
      <c r="S241" s="69"/>
      <c r="T241" s="69"/>
    </row>
    <row r="242" spans="1:20" ht="16">
      <c r="A242" s="64"/>
      <c r="B242" s="84"/>
      <c r="C242" s="84"/>
      <c r="D242" s="85"/>
      <c r="E242" s="66"/>
      <c r="F242" s="66"/>
      <c r="G242" s="66"/>
      <c r="H242" s="66"/>
      <c r="I242" s="66"/>
      <c r="J242" s="56"/>
      <c r="K242" s="56"/>
      <c r="L242" s="56"/>
      <c r="M242" s="69"/>
      <c r="N242" s="69"/>
      <c r="O242" s="56"/>
      <c r="P242" s="69"/>
      <c r="Q242" s="69"/>
      <c r="R242" s="69"/>
      <c r="S242" s="69"/>
      <c r="T242" s="69"/>
    </row>
    <row r="243" spans="1:20" ht="16">
      <c r="A243" s="64"/>
      <c r="B243" s="84"/>
      <c r="C243" s="84"/>
      <c r="D243" s="85"/>
      <c r="E243" s="66"/>
      <c r="F243" s="66"/>
      <c r="G243" s="66"/>
      <c r="H243" s="66"/>
      <c r="I243" s="66"/>
      <c r="J243" s="56"/>
      <c r="K243" s="56"/>
      <c r="L243" s="56"/>
      <c r="M243" s="69"/>
      <c r="N243" s="69"/>
      <c r="O243" s="56"/>
      <c r="P243" s="69"/>
      <c r="Q243" s="69"/>
      <c r="R243" s="69"/>
      <c r="S243" s="69"/>
      <c r="T243" s="69"/>
    </row>
    <row r="244" spans="1:20" ht="16">
      <c r="A244" s="64"/>
      <c r="B244" s="84"/>
      <c r="C244" s="84"/>
      <c r="D244" s="85"/>
      <c r="E244" s="66"/>
      <c r="F244" s="66"/>
      <c r="G244" s="66"/>
      <c r="H244" s="66"/>
      <c r="I244" s="66"/>
      <c r="J244" s="56"/>
      <c r="K244" s="56"/>
      <c r="L244" s="56"/>
      <c r="M244" s="69"/>
      <c r="N244" s="69"/>
      <c r="O244" s="56"/>
      <c r="P244" s="69"/>
      <c r="Q244" s="69"/>
      <c r="R244" s="69"/>
      <c r="S244" s="69"/>
      <c r="T244" s="69"/>
    </row>
    <row r="245" spans="1:20" ht="16">
      <c r="A245" s="64"/>
      <c r="B245" s="84"/>
      <c r="C245" s="84"/>
      <c r="D245" s="85"/>
      <c r="E245" s="66"/>
      <c r="F245" s="66"/>
      <c r="G245" s="66"/>
      <c r="H245" s="66"/>
      <c r="I245" s="66"/>
      <c r="J245" s="56"/>
      <c r="K245" s="56"/>
      <c r="L245" s="56"/>
      <c r="M245" s="69"/>
      <c r="N245" s="69"/>
      <c r="O245" s="56"/>
      <c r="P245" s="69"/>
      <c r="Q245" s="69"/>
      <c r="R245" s="69"/>
      <c r="S245" s="69"/>
      <c r="T245" s="69"/>
    </row>
    <row r="246" spans="1:20" ht="16">
      <c r="A246" s="64"/>
      <c r="B246" s="84"/>
      <c r="C246" s="84"/>
      <c r="D246" s="85"/>
      <c r="E246" s="66"/>
      <c r="F246" s="66"/>
      <c r="G246" s="66"/>
      <c r="H246" s="66"/>
      <c r="I246" s="66"/>
      <c r="J246" s="56"/>
      <c r="K246" s="56"/>
      <c r="L246" s="56"/>
      <c r="M246" s="69"/>
      <c r="N246" s="69"/>
      <c r="O246" s="56"/>
      <c r="P246" s="69"/>
      <c r="Q246" s="69"/>
      <c r="R246" s="69"/>
      <c r="S246" s="69"/>
      <c r="T246" s="69"/>
    </row>
    <row r="247" spans="1:20" ht="16">
      <c r="A247" s="64"/>
      <c r="B247" s="84"/>
      <c r="C247" s="84"/>
      <c r="D247" s="85"/>
      <c r="E247" s="66"/>
      <c r="F247" s="66"/>
      <c r="G247" s="66"/>
      <c r="H247" s="66"/>
      <c r="I247" s="66"/>
      <c r="J247" s="56"/>
      <c r="K247" s="56"/>
      <c r="L247" s="56"/>
      <c r="M247" s="69"/>
      <c r="N247" s="69"/>
      <c r="O247" s="56"/>
      <c r="P247" s="69"/>
      <c r="Q247" s="69"/>
      <c r="R247" s="69"/>
      <c r="S247" s="69"/>
      <c r="T247" s="69"/>
    </row>
    <row r="248" spans="1:20" ht="16">
      <c r="A248" s="64"/>
      <c r="B248" s="84"/>
      <c r="C248" s="84"/>
      <c r="D248" s="85"/>
      <c r="E248" s="66"/>
      <c r="F248" s="66"/>
      <c r="G248" s="66"/>
      <c r="H248" s="66"/>
      <c r="I248" s="66"/>
      <c r="J248" s="56"/>
      <c r="K248" s="56"/>
      <c r="L248" s="56"/>
      <c r="M248" s="69"/>
      <c r="N248" s="69"/>
      <c r="O248" s="56"/>
      <c r="P248" s="69"/>
      <c r="Q248" s="69"/>
      <c r="R248" s="69"/>
      <c r="S248" s="69"/>
      <c r="T248" s="69"/>
    </row>
    <row r="249" spans="1:20" ht="16">
      <c r="A249" s="64"/>
      <c r="B249" s="84"/>
      <c r="C249" s="84"/>
      <c r="D249" s="85"/>
      <c r="E249" s="66"/>
      <c r="F249" s="66"/>
      <c r="G249" s="66"/>
      <c r="H249" s="66"/>
      <c r="I249" s="66"/>
      <c r="J249" s="56"/>
      <c r="K249" s="56"/>
      <c r="L249" s="56"/>
      <c r="M249" s="69"/>
      <c r="N249" s="69"/>
      <c r="O249" s="56"/>
      <c r="P249" s="69"/>
      <c r="Q249" s="69"/>
      <c r="R249" s="69"/>
      <c r="S249" s="69"/>
      <c r="T249" s="69"/>
    </row>
    <row r="250" spans="1:20" ht="16">
      <c r="A250" s="64"/>
      <c r="B250" s="84"/>
      <c r="C250" s="84"/>
      <c r="D250" s="85"/>
      <c r="E250" s="66"/>
      <c r="F250" s="66"/>
      <c r="G250" s="66"/>
      <c r="H250" s="66"/>
      <c r="I250" s="66"/>
      <c r="J250" s="56"/>
      <c r="K250" s="56"/>
      <c r="L250" s="56"/>
      <c r="M250" s="69"/>
      <c r="N250" s="69"/>
      <c r="O250" s="56"/>
      <c r="P250" s="69"/>
      <c r="Q250" s="69"/>
      <c r="R250" s="69"/>
      <c r="S250" s="69"/>
      <c r="T250" s="69"/>
    </row>
    <row r="251" spans="1:20" ht="16">
      <c r="A251" s="64"/>
      <c r="B251" s="84"/>
      <c r="C251" s="84"/>
      <c r="D251" s="85"/>
      <c r="E251" s="66"/>
      <c r="F251" s="66"/>
      <c r="G251" s="66"/>
      <c r="H251" s="66"/>
      <c r="I251" s="66"/>
      <c r="J251" s="56"/>
      <c r="K251" s="56"/>
      <c r="L251" s="56"/>
      <c r="M251" s="69"/>
      <c r="N251" s="69"/>
      <c r="O251" s="56"/>
      <c r="P251" s="69"/>
      <c r="Q251" s="69"/>
      <c r="R251" s="69"/>
      <c r="S251" s="69"/>
      <c r="T251" s="69"/>
    </row>
    <row r="252" spans="1:20" ht="16">
      <c r="A252" s="64"/>
      <c r="B252" s="84"/>
      <c r="C252" s="84"/>
      <c r="D252" s="85"/>
      <c r="E252" s="66"/>
      <c r="F252" s="66"/>
      <c r="G252" s="66"/>
      <c r="H252" s="66"/>
      <c r="I252" s="66"/>
      <c r="J252" s="56"/>
      <c r="K252" s="56"/>
      <c r="L252" s="56"/>
      <c r="M252" s="69"/>
      <c r="N252" s="69"/>
      <c r="O252" s="56"/>
      <c r="P252" s="69"/>
      <c r="Q252" s="69"/>
      <c r="R252" s="69"/>
      <c r="S252" s="69"/>
      <c r="T252" s="69"/>
    </row>
    <row r="253" spans="1:20" ht="16">
      <c r="A253" s="64"/>
      <c r="B253" s="84"/>
      <c r="C253" s="84"/>
      <c r="D253" s="85"/>
      <c r="E253" s="66"/>
      <c r="F253" s="66"/>
      <c r="G253" s="66"/>
      <c r="H253" s="66"/>
      <c r="I253" s="66"/>
      <c r="J253" s="56"/>
      <c r="K253" s="56"/>
      <c r="L253" s="56"/>
      <c r="M253" s="69"/>
      <c r="N253" s="69"/>
      <c r="O253" s="56"/>
      <c r="P253" s="69"/>
      <c r="Q253" s="69"/>
      <c r="R253" s="69"/>
      <c r="S253" s="69"/>
      <c r="T253" s="69"/>
    </row>
    <row r="254" spans="1:20" ht="16">
      <c r="A254" s="64"/>
      <c r="B254" s="84"/>
      <c r="C254" s="84"/>
      <c r="D254" s="85"/>
      <c r="E254" s="66"/>
      <c r="F254" s="66"/>
      <c r="G254" s="66"/>
      <c r="H254" s="66"/>
      <c r="I254" s="66"/>
      <c r="J254" s="56"/>
      <c r="K254" s="56"/>
      <c r="L254" s="56"/>
      <c r="M254" s="69"/>
      <c r="N254" s="69"/>
      <c r="O254" s="56"/>
      <c r="P254" s="69"/>
      <c r="Q254" s="69"/>
      <c r="R254" s="69"/>
      <c r="S254" s="69"/>
      <c r="T254" s="69"/>
    </row>
    <row r="255" spans="1:20" ht="16">
      <c r="A255" s="64"/>
      <c r="B255" s="84"/>
      <c r="C255" s="84"/>
      <c r="D255" s="85"/>
      <c r="E255" s="66"/>
      <c r="F255" s="66"/>
      <c r="G255" s="66"/>
      <c r="H255" s="66"/>
      <c r="I255" s="66"/>
      <c r="J255" s="56"/>
      <c r="K255" s="56"/>
      <c r="L255" s="56"/>
      <c r="M255" s="69"/>
      <c r="N255" s="69"/>
      <c r="O255" s="56"/>
      <c r="P255" s="69"/>
      <c r="Q255" s="69"/>
      <c r="R255" s="69"/>
      <c r="S255" s="69"/>
      <c r="T255" s="69"/>
    </row>
    <row r="256" spans="1:20" ht="16">
      <c r="A256" s="64"/>
      <c r="B256" s="84"/>
      <c r="C256" s="84"/>
      <c r="D256" s="85"/>
      <c r="E256" s="66"/>
      <c r="F256" s="66"/>
      <c r="G256" s="66"/>
      <c r="H256" s="66"/>
      <c r="I256" s="66"/>
      <c r="J256" s="56"/>
      <c r="K256" s="56"/>
      <c r="L256" s="56"/>
      <c r="M256" s="69"/>
      <c r="N256" s="69"/>
      <c r="O256" s="56"/>
      <c r="P256" s="69"/>
      <c r="Q256" s="69"/>
      <c r="R256" s="69"/>
      <c r="S256" s="69"/>
      <c r="T256" s="69"/>
    </row>
    <row r="257" spans="1:20" ht="16">
      <c r="A257" s="64"/>
      <c r="B257" s="84"/>
      <c r="C257" s="84"/>
      <c r="D257" s="85"/>
      <c r="E257" s="66"/>
      <c r="F257" s="66"/>
      <c r="G257" s="66"/>
      <c r="H257" s="66"/>
      <c r="I257" s="66"/>
      <c r="J257" s="56"/>
      <c r="K257" s="56"/>
      <c r="L257" s="56"/>
      <c r="M257" s="69"/>
      <c r="N257" s="69"/>
      <c r="O257" s="56"/>
      <c r="P257" s="69"/>
      <c r="Q257" s="69"/>
      <c r="R257" s="69"/>
      <c r="S257" s="69"/>
      <c r="T257" s="69"/>
    </row>
    <row r="258" spans="1:20" ht="16">
      <c r="A258" s="64"/>
      <c r="B258" s="84"/>
      <c r="C258" s="84"/>
      <c r="D258" s="85"/>
      <c r="E258" s="66"/>
      <c r="F258" s="66"/>
      <c r="G258" s="66"/>
      <c r="H258" s="66"/>
      <c r="I258" s="66"/>
      <c r="J258" s="56"/>
      <c r="K258" s="56"/>
      <c r="L258" s="56"/>
      <c r="M258" s="69"/>
      <c r="N258" s="69"/>
      <c r="O258" s="56"/>
      <c r="P258" s="69"/>
      <c r="Q258" s="69"/>
      <c r="R258" s="69"/>
      <c r="S258" s="69"/>
      <c r="T258" s="69"/>
    </row>
    <row r="259" spans="1:20" ht="16">
      <c r="A259" s="64"/>
      <c r="B259" s="84"/>
      <c r="C259" s="84"/>
      <c r="D259" s="85"/>
      <c r="E259" s="66"/>
      <c r="F259" s="66"/>
      <c r="G259" s="66"/>
      <c r="H259" s="66"/>
      <c r="I259" s="66"/>
      <c r="J259" s="56"/>
      <c r="K259" s="56"/>
      <c r="L259" s="56"/>
      <c r="M259" s="69"/>
      <c r="N259" s="69"/>
      <c r="O259" s="56"/>
      <c r="P259" s="69"/>
      <c r="Q259" s="69"/>
      <c r="R259" s="69"/>
      <c r="S259" s="69"/>
      <c r="T259" s="69"/>
    </row>
    <row r="260" spans="1:20" ht="16">
      <c r="A260" s="64"/>
      <c r="B260" s="84"/>
      <c r="C260" s="84"/>
      <c r="D260" s="85"/>
      <c r="E260" s="66"/>
      <c r="F260" s="66"/>
      <c r="G260" s="66"/>
      <c r="H260" s="66"/>
      <c r="I260" s="66"/>
      <c r="J260" s="56"/>
      <c r="K260" s="56"/>
      <c r="L260" s="56"/>
      <c r="M260" s="69"/>
      <c r="N260" s="69"/>
      <c r="O260" s="56"/>
      <c r="P260" s="69"/>
      <c r="Q260" s="69"/>
      <c r="R260" s="69"/>
      <c r="S260" s="69"/>
      <c r="T260" s="69"/>
    </row>
    <row r="261" spans="1:20" ht="16">
      <c r="A261" s="64"/>
      <c r="B261" s="84"/>
      <c r="C261" s="84"/>
      <c r="D261" s="85"/>
      <c r="E261" s="66"/>
      <c r="F261" s="66"/>
      <c r="G261" s="66"/>
      <c r="H261" s="66"/>
      <c r="I261" s="66"/>
      <c r="J261" s="56"/>
      <c r="K261" s="56"/>
      <c r="L261" s="56"/>
      <c r="M261" s="69"/>
      <c r="N261" s="69"/>
      <c r="O261" s="56"/>
      <c r="P261" s="69"/>
      <c r="Q261" s="69"/>
      <c r="R261" s="69"/>
      <c r="S261" s="69"/>
      <c r="T261" s="69"/>
    </row>
    <row r="262" spans="1:20" ht="16">
      <c r="A262" s="64"/>
      <c r="B262" s="84"/>
      <c r="C262" s="84"/>
      <c r="D262" s="85"/>
      <c r="E262" s="66"/>
      <c r="F262" s="66"/>
      <c r="G262" s="66"/>
      <c r="H262" s="66"/>
      <c r="I262" s="66"/>
      <c r="J262" s="56"/>
      <c r="K262" s="56"/>
      <c r="L262" s="56"/>
      <c r="M262" s="69"/>
      <c r="N262" s="69"/>
      <c r="O262" s="56"/>
      <c r="P262" s="69"/>
      <c r="Q262" s="69"/>
      <c r="R262" s="69"/>
      <c r="S262" s="69"/>
      <c r="T262" s="69"/>
    </row>
    <row r="263" spans="1:20" ht="13">
      <c r="A263" s="64"/>
      <c r="B263" s="66"/>
      <c r="C263" s="66"/>
      <c r="D263" s="86"/>
      <c r="E263" s="66"/>
      <c r="F263" s="66"/>
      <c r="G263" s="66"/>
      <c r="H263" s="66"/>
      <c r="I263" s="66"/>
      <c r="J263" s="56"/>
      <c r="K263" s="56"/>
      <c r="L263" s="56"/>
      <c r="M263" s="69"/>
      <c r="N263" s="69"/>
      <c r="O263" s="56"/>
      <c r="P263" s="69"/>
      <c r="Q263" s="69"/>
      <c r="R263" s="69"/>
      <c r="S263" s="69"/>
      <c r="T263" s="69"/>
    </row>
    <row r="264" spans="1:20" ht="13">
      <c r="A264" s="64"/>
      <c r="B264" s="66"/>
      <c r="C264" s="66"/>
      <c r="D264" s="86"/>
      <c r="E264" s="66"/>
      <c r="F264" s="66"/>
      <c r="G264" s="66"/>
      <c r="H264" s="66"/>
      <c r="I264" s="66"/>
      <c r="J264" s="56"/>
      <c r="K264" s="56"/>
      <c r="L264" s="56"/>
      <c r="M264" s="69"/>
      <c r="N264" s="69"/>
      <c r="O264" s="56"/>
      <c r="P264" s="69"/>
      <c r="Q264" s="69"/>
      <c r="R264" s="69"/>
      <c r="S264" s="69"/>
      <c r="T264" s="69"/>
    </row>
    <row r="265" spans="1:20" ht="13">
      <c r="A265" s="64"/>
      <c r="B265" s="66"/>
      <c r="C265" s="66"/>
      <c r="D265" s="86"/>
      <c r="E265" s="66"/>
      <c r="F265" s="66"/>
      <c r="G265" s="66"/>
      <c r="H265" s="66"/>
      <c r="I265" s="66"/>
      <c r="J265" s="56"/>
      <c r="K265" s="56"/>
      <c r="L265" s="56"/>
      <c r="M265" s="69"/>
      <c r="N265" s="69"/>
      <c r="O265" s="56"/>
      <c r="P265" s="69"/>
      <c r="Q265" s="69"/>
      <c r="R265" s="69"/>
      <c r="S265" s="69"/>
      <c r="T265" s="69"/>
    </row>
    <row r="266" spans="1:20" ht="13">
      <c r="A266" s="64"/>
      <c r="B266" s="66"/>
      <c r="C266" s="66"/>
      <c r="D266" s="86"/>
      <c r="E266" s="66"/>
      <c r="F266" s="66"/>
      <c r="G266" s="66"/>
      <c r="H266" s="66"/>
      <c r="I266" s="66"/>
      <c r="J266" s="56"/>
      <c r="K266" s="56"/>
      <c r="L266" s="56"/>
      <c r="M266" s="69"/>
      <c r="N266" s="69"/>
      <c r="O266" s="56"/>
      <c r="P266" s="69"/>
      <c r="Q266" s="69"/>
      <c r="R266" s="69"/>
      <c r="S266" s="69"/>
      <c r="T266" s="69"/>
    </row>
    <row r="267" spans="1:20" ht="13">
      <c r="A267" s="64"/>
      <c r="B267" s="66"/>
      <c r="C267" s="66"/>
      <c r="D267" s="86"/>
      <c r="E267" s="66"/>
      <c r="F267" s="66"/>
      <c r="G267" s="66"/>
      <c r="H267" s="66"/>
      <c r="I267" s="66"/>
      <c r="J267" s="56"/>
      <c r="K267" s="56"/>
      <c r="L267" s="56"/>
      <c r="M267" s="69"/>
      <c r="N267" s="69"/>
      <c r="O267" s="56"/>
      <c r="P267" s="69"/>
      <c r="Q267" s="69"/>
      <c r="R267" s="69"/>
      <c r="S267" s="69"/>
      <c r="T267" s="69"/>
    </row>
    <row r="268" spans="1:20" ht="13">
      <c r="A268" s="64"/>
      <c r="B268" s="66"/>
      <c r="C268" s="66"/>
      <c r="D268" s="86"/>
      <c r="E268" s="66"/>
      <c r="F268" s="66"/>
      <c r="G268" s="66"/>
      <c r="H268" s="66"/>
      <c r="I268" s="66"/>
      <c r="J268" s="56"/>
      <c r="K268" s="56"/>
      <c r="L268" s="56"/>
      <c r="M268" s="69"/>
      <c r="N268" s="69"/>
      <c r="O268" s="56"/>
      <c r="P268" s="69"/>
      <c r="Q268" s="69"/>
      <c r="R268" s="69"/>
      <c r="S268" s="69"/>
      <c r="T268" s="69"/>
    </row>
    <row r="269" spans="1:20" ht="13">
      <c r="A269" s="64"/>
      <c r="B269" s="66"/>
      <c r="C269" s="66"/>
      <c r="D269" s="86"/>
      <c r="E269" s="66"/>
      <c r="F269" s="66"/>
      <c r="G269" s="66"/>
      <c r="H269" s="66"/>
      <c r="I269" s="66"/>
      <c r="J269" s="56"/>
      <c r="K269" s="56"/>
      <c r="L269" s="56"/>
      <c r="M269" s="69"/>
      <c r="N269" s="69"/>
      <c r="O269" s="56"/>
      <c r="P269" s="69"/>
      <c r="Q269" s="69"/>
      <c r="R269" s="69"/>
      <c r="S269" s="69"/>
      <c r="T269" s="69"/>
    </row>
    <row r="270" spans="1:20" ht="13">
      <c r="A270" s="64"/>
      <c r="B270" s="66"/>
      <c r="C270" s="66"/>
      <c r="D270" s="86"/>
      <c r="E270" s="66"/>
      <c r="F270" s="66"/>
      <c r="G270" s="66"/>
      <c r="H270" s="66"/>
      <c r="I270" s="66"/>
      <c r="J270" s="56"/>
      <c r="K270" s="56"/>
      <c r="L270" s="56"/>
      <c r="M270" s="69"/>
      <c r="N270" s="69"/>
      <c r="O270" s="56"/>
      <c r="P270" s="69"/>
      <c r="Q270" s="69"/>
      <c r="R270" s="69"/>
      <c r="S270" s="69"/>
      <c r="T270" s="69"/>
    </row>
    <row r="271" spans="1:20" ht="13">
      <c r="A271" s="64"/>
      <c r="B271" s="66"/>
      <c r="C271" s="66"/>
      <c r="D271" s="86"/>
      <c r="E271" s="66"/>
      <c r="F271" s="66"/>
      <c r="G271" s="66"/>
      <c r="H271" s="66"/>
      <c r="I271" s="66"/>
      <c r="J271" s="56"/>
      <c r="K271" s="56"/>
      <c r="L271" s="56"/>
      <c r="M271" s="69"/>
      <c r="N271" s="69"/>
      <c r="O271" s="56"/>
      <c r="P271" s="69"/>
      <c r="Q271" s="69"/>
      <c r="R271" s="69"/>
      <c r="S271" s="69"/>
      <c r="T271" s="69"/>
    </row>
    <row r="272" spans="1:20" ht="13">
      <c r="A272" s="64"/>
      <c r="B272" s="66"/>
      <c r="C272" s="66"/>
      <c r="D272" s="86"/>
      <c r="E272" s="66"/>
      <c r="F272" s="66"/>
      <c r="G272" s="66"/>
      <c r="H272" s="66"/>
      <c r="I272" s="66"/>
      <c r="J272" s="56"/>
      <c r="K272" s="56"/>
      <c r="L272" s="56"/>
      <c r="M272" s="69"/>
      <c r="N272" s="69"/>
      <c r="O272" s="56"/>
      <c r="P272" s="69"/>
      <c r="Q272" s="69"/>
      <c r="R272" s="69"/>
      <c r="S272" s="69"/>
      <c r="T272" s="69"/>
    </row>
    <row r="273" spans="1:20" ht="13">
      <c r="A273" s="64"/>
      <c r="B273" s="66"/>
      <c r="C273" s="66"/>
      <c r="D273" s="86"/>
      <c r="E273" s="66"/>
      <c r="F273" s="66"/>
      <c r="G273" s="66"/>
      <c r="H273" s="66"/>
      <c r="I273" s="66"/>
      <c r="J273" s="56"/>
      <c r="K273" s="56"/>
      <c r="L273" s="56"/>
      <c r="M273" s="69"/>
      <c r="N273" s="69"/>
      <c r="O273" s="56"/>
      <c r="P273" s="69"/>
      <c r="Q273" s="69"/>
      <c r="R273" s="69"/>
      <c r="S273" s="69"/>
      <c r="T273" s="69"/>
    </row>
    <row r="274" spans="1:20" ht="13">
      <c r="A274" s="64"/>
      <c r="B274" s="66"/>
      <c r="C274" s="66"/>
      <c r="D274" s="86"/>
      <c r="E274" s="66"/>
      <c r="F274" s="66"/>
      <c r="G274" s="66"/>
      <c r="H274" s="66"/>
      <c r="I274" s="66"/>
      <c r="J274" s="56"/>
      <c r="K274" s="56"/>
      <c r="L274" s="56"/>
      <c r="M274" s="69"/>
      <c r="N274" s="69"/>
      <c r="O274" s="56"/>
      <c r="P274" s="69"/>
      <c r="Q274" s="69"/>
      <c r="R274" s="69"/>
      <c r="S274" s="69"/>
      <c r="T274" s="69"/>
    </row>
    <row r="275" spans="1:20" ht="13">
      <c r="A275" s="64"/>
      <c r="B275" s="66"/>
      <c r="C275" s="66"/>
      <c r="D275" s="86"/>
      <c r="E275" s="66"/>
      <c r="F275" s="66"/>
      <c r="G275" s="66"/>
      <c r="H275" s="66"/>
      <c r="I275" s="66"/>
      <c r="J275" s="56"/>
      <c r="K275" s="56"/>
      <c r="L275" s="56"/>
      <c r="M275" s="69"/>
      <c r="N275" s="69"/>
      <c r="O275" s="56"/>
      <c r="P275" s="69"/>
      <c r="Q275" s="69"/>
      <c r="R275" s="69"/>
      <c r="S275" s="69"/>
      <c r="T275" s="69"/>
    </row>
    <row r="276" spans="1:20" ht="13">
      <c r="A276" s="64"/>
      <c r="B276" s="66"/>
      <c r="C276" s="66"/>
      <c r="D276" s="86"/>
      <c r="E276" s="66"/>
      <c r="F276" s="66"/>
      <c r="G276" s="66"/>
      <c r="H276" s="66"/>
      <c r="I276" s="66"/>
      <c r="J276" s="56"/>
      <c r="K276" s="56"/>
      <c r="L276" s="56"/>
      <c r="M276" s="69"/>
      <c r="N276" s="69"/>
      <c r="O276" s="56"/>
      <c r="P276" s="69"/>
      <c r="Q276" s="69"/>
      <c r="R276" s="69"/>
      <c r="S276" s="69"/>
      <c r="T276" s="69"/>
    </row>
    <row r="277" spans="1:20" ht="13">
      <c r="A277" s="64"/>
      <c r="B277" s="66"/>
      <c r="C277" s="66"/>
      <c r="D277" s="86"/>
      <c r="E277" s="66"/>
      <c r="F277" s="66"/>
      <c r="G277" s="66"/>
      <c r="H277" s="66"/>
      <c r="I277" s="66"/>
      <c r="J277" s="56"/>
      <c r="K277" s="56"/>
      <c r="L277" s="56"/>
      <c r="M277" s="69"/>
      <c r="N277" s="69"/>
      <c r="O277" s="56"/>
      <c r="P277" s="69"/>
      <c r="Q277" s="69"/>
      <c r="R277" s="69"/>
      <c r="S277" s="69"/>
      <c r="T277" s="69"/>
    </row>
    <row r="278" spans="1:20" ht="13">
      <c r="A278" s="64"/>
      <c r="B278" s="66"/>
      <c r="C278" s="66"/>
      <c r="D278" s="86"/>
      <c r="E278" s="66"/>
      <c r="F278" s="66"/>
      <c r="G278" s="66"/>
      <c r="H278" s="66"/>
      <c r="I278" s="66"/>
      <c r="J278" s="56"/>
      <c r="K278" s="56"/>
      <c r="L278" s="56"/>
      <c r="M278" s="69"/>
      <c r="N278" s="69"/>
      <c r="O278" s="56"/>
      <c r="P278" s="69"/>
      <c r="Q278" s="69"/>
      <c r="R278" s="69"/>
      <c r="S278" s="69"/>
      <c r="T278" s="69"/>
    </row>
    <row r="279" spans="1:20" ht="13">
      <c r="A279" s="64"/>
      <c r="B279" s="66"/>
      <c r="C279" s="66"/>
      <c r="D279" s="86"/>
      <c r="E279" s="66"/>
      <c r="F279" s="66"/>
      <c r="G279" s="66"/>
      <c r="H279" s="66"/>
      <c r="I279" s="66"/>
      <c r="J279" s="56"/>
      <c r="K279" s="56"/>
      <c r="L279" s="56"/>
      <c r="M279" s="69"/>
      <c r="N279" s="69"/>
      <c r="O279" s="56"/>
      <c r="P279" s="69"/>
      <c r="Q279" s="69"/>
      <c r="R279" s="69"/>
      <c r="S279" s="69"/>
      <c r="T279" s="69"/>
    </row>
    <row r="280" spans="1:20" ht="13">
      <c r="A280" s="64"/>
      <c r="B280" s="66"/>
      <c r="C280" s="66"/>
      <c r="D280" s="86"/>
      <c r="E280" s="66"/>
      <c r="F280" s="66"/>
      <c r="G280" s="66"/>
      <c r="H280" s="66"/>
      <c r="I280" s="66"/>
      <c r="J280" s="56"/>
      <c r="K280" s="56"/>
      <c r="L280" s="56"/>
      <c r="M280" s="69"/>
      <c r="N280" s="69"/>
      <c r="O280" s="56"/>
      <c r="P280" s="69"/>
      <c r="Q280" s="69"/>
      <c r="R280" s="69"/>
      <c r="S280" s="69"/>
      <c r="T280" s="69"/>
    </row>
    <row r="281" spans="1:20" ht="13">
      <c r="A281" s="64"/>
      <c r="B281" s="66"/>
      <c r="C281" s="66"/>
      <c r="D281" s="86"/>
      <c r="E281" s="66"/>
      <c r="F281" s="66"/>
      <c r="G281" s="66"/>
      <c r="H281" s="66"/>
      <c r="I281" s="66"/>
      <c r="J281" s="56"/>
      <c r="K281" s="56"/>
      <c r="L281" s="56"/>
      <c r="M281" s="69"/>
      <c r="N281" s="69"/>
      <c r="O281" s="56"/>
      <c r="P281" s="69"/>
      <c r="Q281" s="69"/>
      <c r="R281" s="69"/>
      <c r="S281" s="69"/>
      <c r="T281" s="69"/>
    </row>
    <row r="282" spans="1:20" ht="13">
      <c r="A282" s="64"/>
      <c r="B282" s="66"/>
      <c r="C282" s="66"/>
      <c r="D282" s="86"/>
      <c r="E282" s="66"/>
      <c r="F282" s="66"/>
      <c r="G282" s="66"/>
      <c r="H282" s="66"/>
      <c r="I282" s="66"/>
      <c r="J282" s="56"/>
      <c r="K282" s="56"/>
      <c r="L282" s="56"/>
      <c r="M282" s="69"/>
      <c r="N282" s="69"/>
      <c r="O282" s="56"/>
      <c r="P282" s="69"/>
      <c r="Q282" s="69"/>
      <c r="R282" s="69"/>
      <c r="S282" s="69"/>
      <c r="T282" s="69"/>
    </row>
    <row r="283" spans="1:20" ht="13">
      <c r="A283" s="64"/>
      <c r="B283" s="66"/>
      <c r="C283" s="66"/>
      <c r="D283" s="86"/>
      <c r="E283" s="66"/>
      <c r="F283" s="66"/>
      <c r="G283" s="66"/>
      <c r="H283" s="66"/>
      <c r="I283" s="66"/>
      <c r="J283" s="56"/>
      <c r="K283" s="56"/>
      <c r="L283" s="56"/>
      <c r="M283" s="69"/>
      <c r="N283" s="69"/>
      <c r="O283" s="56"/>
      <c r="P283" s="69"/>
      <c r="Q283" s="69"/>
      <c r="R283" s="69"/>
      <c r="S283" s="69"/>
      <c r="T283" s="69"/>
    </row>
    <row r="284" spans="1:20" ht="13">
      <c r="A284" s="64"/>
      <c r="B284" s="66"/>
      <c r="C284" s="66"/>
      <c r="D284" s="86"/>
      <c r="E284" s="66"/>
      <c r="F284" s="66"/>
      <c r="G284" s="66"/>
      <c r="H284" s="66"/>
      <c r="I284" s="66"/>
      <c r="J284" s="56"/>
      <c r="K284" s="56"/>
      <c r="L284" s="56"/>
      <c r="M284" s="69"/>
      <c r="N284" s="69"/>
      <c r="O284" s="56"/>
      <c r="P284" s="69"/>
      <c r="Q284" s="69"/>
      <c r="R284" s="69"/>
      <c r="S284" s="69"/>
      <c r="T284" s="69"/>
    </row>
    <row r="285" spans="1:20" ht="13">
      <c r="A285" s="64"/>
      <c r="B285" s="66"/>
      <c r="C285" s="66"/>
      <c r="D285" s="86"/>
      <c r="E285" s="66"/>
      <c r="F285" s="66"/>
      <c r="G285" s="66"/>
      <c r="H285" s="66"/>
      <c r="I285" s="66"/>
      <c r="J285" s="56"/>
      <c r="K285" s="56"/>
      <c r="L285" s="56"/>
      <c r="M285" s="69"/>
      <c r="N285" s="69"/>
      <c r="O285" s="56"/>
      <c r="P285" s="69"/>
      <c r="Q285" s="69"/>
      <c r="R285" s="69"/>
      <c r="S285" s="69"/>
      <c r="T285" s="69"/>
    </row>
    <row r="286" spans="1:20" ht="13">
      <c r="A286" s="64"/>
      <c r="B286" s="66"/>
      <c r="C286" s="66"/>
      <c r="D286" s="86"/>
      <c r="E286" s="66"/>
      <c r="F286" s="66"/>
      <c r="G286" s="66"/>
      <c r="H286" s="66"/>
      <c r="I286" s="66"/>
      <c r="J286" s="56"/>
      <c r="K286" s="56"/>
      <c r="L286" s="56"/>
      <c r="M286" s="69"/>
      <c r="N286" s="69"/>
      <c r="O286" s="56"/>
      <c r="P286" s="69"/>
      <c r="Q286" s="69"/>
      <c r="R286" s="69"/>
      <c r="S286" s="69"/>
      <c r="T286" s="69"/>
    </row>
    <row r="287" spans="1:20" ht="13">
      <c r="A287" s="64"/>
      <c r="B287" s="66"/>
      <c r="C287" s="66"/>
      <c r="D287" s="86"/>
      <c r="E287" s="66"/>
      <c r="F287" s="66"/>
      <c r="G287" s="66"/>
      <c r="H287" s="66"/>
      <c r="I287" s="66"/>
      <c r="J287" s="56"/>
      <c r="K287" s="56"/>
      <c r="L287" s="56"/>
      <c r="M287" s="69"/>
      <c r="N287" s="69"/>
      <c r="O287" s="56"/>
      <c r="P287" s="69"/>
      <c r="Q287" s="69"/>
      <c r="R287" s="69"/>
      <c r="S287" s="69"/>
      <c r="T287" s="69"/>
    </row>
    <row r="288" spans="1:20" ht="13">
      <c r="A288" s="64"/>
      <c r="B288" s="66"/>
      <c r="C288" s="66"/>
      <c r="D288" s="86"/>
      <c r="E288" s="66"/>
      <c r="F288" s="66"/>
      <c r="G288" s="66"/>
      <c r="H288" s="66"/>
      <c r="I288" s="66"/>
      <c r="J288" s="56"/>
      <c r="K288" s="56"/>
      <c r="L288" s="56"/>
      <c r="M288" s="69"/>
      <c r="N288" s="69"/>
      <c r="O288" s="56"/>
      <c r="P288" s="69"/>
      <c r="Q288" s="69"/>
      <c r="R288" s="69"/>
      <c r="S288" s="69"/>
      <c r="T288" s="69"/>
    </row>
    <row r="289" spans="1:20" ht="13">
      <c r="A289" s="64"/>
      <c r="B289" s="66"/>
      <c r="C289" s="66"/>
      <c r="D289" s="86"/>
      <c r="E289" s="66"/>
      <c r="F289" s="66"/>
      <c r="G289" s="66"/>
      <c r="H289" s="66"/>
      <c r="I289" s="66"/>
      <c r="J289" s="56"/>
      <c r="K289" s="56"/>
      <c r="L289" s="56"/>
      <c r="M289" s="69"/>
      <c r="N289" s="69"/>
      <c r="O289" s="56"/>
      <c r="P289" s="69"/>
      <c r="Q289" s="69"/>
      <c r="R289" s="69"/>
      <c r="S289" s="69"/>
      <c r="T289" s="69"/>
    </row>
    <row r="290" spans="1:20" ht="13">
      <c r="A290" s="64"/>
      <c r="B290" s="66"/>
      <c r="C290" s="66"/>
      <c r="D290" s="86"/>
      <c r="E290" s="66"/>
      <c r="F290" s="66"/>
      <c r="G290" s="66"/>
      <c r="H290" s="66"/>
      <c r="I290" s="66"/>
      <c r="J290" s="56"/>
      <c r="K290" s="56"/>
      <c r="L290" s="56"/>
      <c r="M290" s="69"/>
      <c r="N290" s="69"/>
      <c r="O290" s="56"/>
      <c r="P290" s="69"/>
      <c r="Q290" s="69"/>
      <c r="R290" s="69"/>
      <c r="S290" s="69"/>
      <c r="T290" s="69"/>
    </row>
    <row r="291" spans="1:20" ht="13">
      <c r="A291" s="64"/>
      <c r="B291" s="66"/>
      <c r="C291" s="66"/>
      <c r="D291" s="86"/>
      <c r="E291" s="66"/>
      <c r="F291" s="66"/>
      <c r="G291" s="66"/>
      <c r="H291" s="66"/>
      <c r="I291" s="66"/>
      <c r="J291" s="56"/>
      <c r="K291" s="56"/>
      <c r="L291" s="56"/>
      <c r="M291" s="69"/>
      <c r="N291" s="69"/>
      <c r="O291" s="56"/>
      <c r="P291" s="69"/>
      <c r="Q291" s="69"/>
      <c r="R291" s="69"/>
      <c r="S291" s="69"/>
      <c r="T291" s="69"/>
    </row>
    <row r="292" spans="1:20" ht="13">
      <c r="A292" s="64"/>
      <c r="B292" s="66"/>
      <c r="C292" s="66"/>
      <c r="D292" s="86"/>
      <c r="E292" s="66"/>
      <c r="F292" s="66"/>
      <c r="G292" s="66"/>
      <c r="H292" s="66"/>
      <c r="I292" s="66"/>
      <c r="J292" s="56"/>
      <c r="K292" s="56"/>
      <c r="L292" s="56"/>
      <c r="M292" s="69"/>
      <c r="N292" s="69"/>
      <c r="O292" s="56"/>
      <c r="P292" s="69"/>
      <c r="Q292" s="69"/>
      <c r="R292" s="69"/>
      <c r="S292" s="69"/>
      <c r="T292" s="69"/>
    </row>
    <row r="293" spans="1:20" ht="13">
      <c r="A293" s="64"/>
      <c r="B293" s="66"/>
      <c r="C293" s="66"/>
      <c r="D293" s="86"/>
      <c r="E293" s="66"/>
      <c r="F293" s="66"/>
      <c r="G293" s="66"/>
      <c r="H293" s="66"/>
      <c r="I293" s="66"/>
      <c r="J293" s="56"/>
      <c r="K293" s="56"/>
      <c r="L293" s="56"/>
      <c r="M293" s="69"/>
      <c r="N293" s="69"/>
      <c r="O293" s="56"/>
      <c r="P293" s="69"/>
      <c r="Q293" s="69"/>
      <c r="R293" s="69"/>
      <c r="S293" s="69"/>
      <c r="T293" s="69"/>
    </row>
    <row r="294" spans="1:20" ht="13">
      <c r="A294" s="64"/>
      <c r="B294" s="66"/>
      <c r="C294" s="66"/>
      <c r="D294" s="86"/>
      <c r="E294" s="66"/>
      <c r="F294" s="66"/>
      <c r="G294" s="66"/>
      <c r="H294" s="66"/>
      <c r="I294" s="66"/>
      <c r="J294" s="56"/>
      <c r="K294" s="56"/>
      <c r="L294" s="56"/>
      <c r="M294" s="69"/>
      <c r="N294" s="69"/>
      <c r="O294" s="56"/>
      <c r="P294" s="69"/>
      <c r="Q294" s="69"/>
      <c r="R294" s="69"/>
      <c r="S294" s="69"/>
      <c r="T294" s="69"/>
    </row>
    <row r="295" spans="1:20" ht="13">
      <c r="A295" s="64"/>
      <c r="B295" s="66"/>
      <c r="C295" s="66"/>
      <c r="D295" s="86"/>
      <c r="E295" s="66"/>
      <c r="F295" s="66"/>
      <c r="G295" s="66"/>
      <c r="H295" s="66"/>
      <c r="I295" s="66"/>
      <c r="J295" s="56"/>
      <c r="K295" s="56"/>
      <c r="L295" s="56"/>
      <c r="M295" s="69"/>
      <c r="N295" s="69"/>
      <c r="O295" s="56"/>
      <c r="P295" s="69"/>
      <c r="Q295" s="69"/>
      <c r="R295" s="69"/>
      <c r="S295" s="69"/>
      <c r="T295" s="69"/>
    </row>
    <row r="296" spans="1:20" ht="13">
      <c r="A296" s="64"/>
      <c r="B296" s="66"/>
      <c r="C296" s="66"/>
      <c r="D296" s="86"/>
      <c r="E296" s="66"/>
      <c r="F296" s="66"/>
      <c r="G296" s="66"/>
      <c r="H296" s="66"/>
      <c r="I296" s="66"/>
      <c r="J296" s="56"/>
      <c r="K296" s="56"/>
      <c r="L296" s="56"/>
      <c r="M296" s="69"/>
      <c r="N296" s="69"/>
      <c r="O296" s="56"/>
      <c r="P296" s="69"/>
      <c r="Q296" s="69"/>
      <c r="R296" s="69"/>
      <c r="S296" s="69"/>
      <c r="T296" s="69"/>
    </row>
    <row r="297" spans="1:20" ht="13">
      <c r="A297" s="64"/>
      <c r="B297" s="66"/>
      <c r="C297" s="66"/>
      <c r="D297" s="86"/>
      <c r="E297" s="66"/>
      <c r="F297" s="66"/>
      <c r="G297" s="66"/>
      <c r="H297" s="66"/>
      <c r="I297" s="66"/>
      <c r="J297" s="56"/>
      <c r="K297" s="56"/>
      <c r="L297" s="56"/>
      <c r="M297" s="69"/>
      <c r="N297" s="69"/>
      <c r="O297" s="56"/>
      <c r="P297" s="69"/>
      <c r="Q297" s="69"/>
      <c r="R297" s="69"/>
      <c r="S297" s="69"/>
      <c r="T297" s="69"/>
    </row>
    <row r="298" spans="1:20" ht="13">
      <c r="A298" s="64"/>
      <c r="B298" s="66"/>
      <c r="C298" s="66"/>
      <c r="D298" s="86"/>
      <c r="E298" s="66"/>
      <c r="F298" s="66"/>
      <c r="G298" s="66"/>
      <c r="H298" s="66"/>
      <c r="I298" s="66"/>
      <c r="J298" s="56"/>
      <c r="K298" s="56"/>
      <c r="L298" s="56"/>
      <c r="M298" s="69"/>
      <c r="N298" s="69"/>
      <c r="O298" s="56"/>
      <c r="P298" s="69"/>
      <c r="Q298" s="69"/>
      <c r="R298" s="69"/>
      <c r="S298" s="69"/>
      <c r="T298" s="69"/>
    </row>
    <row r="299" spans="1:20" ht="13">
      <c r="A299" s="64"/>
      <c r="B299" s="66"/>
      <c r="C299" s="66"/>
      <c r="D299" s="86"/>
      <c r="E299" s="66"/>
      <c r="F299" s="66"/>
      <c r="G299" s="66"/>
      <c r="H299" s="66"/>
      <c r="I299" s="66"/>
      <c r="J299" s="56"/>
      <c r="K299" s="56"/>
      <c r="L299" s="56"/>
      <c r="M299" s="69"/>
      <c r="N299" s="69"/>
      <c r="O299" s="56"/>
      <c r="P299" s="69"/>
      <c r="Q299" s="69"/>
      <c r="R299" s="69"/>
      <c r="S299" s="69"/>
      <c r="T299" s="69"/>
    </row>
    <row r="300" spans="1:20" ht="13">
      <c r="A300" s="64"/>
      <c r="B300" s="66"/>
      <c r="C300" s="66"/>
      <c r="D300" s="86"/>
      <c r="E300" s="66"/>
      <c r="F300" s="66"/>
      <c r="G300" s="66"/>
      <c r="H300" s="66"/>
      <c r="I300" s="66"/>
      <c r="J300" s="56"/>
      <c r="K300" s="56"/>
      <c r="L300" s="56"/>
      <c r="M300" s="69"/>
      <c r="N300" s="69"/>
      <c r="O300" s="56"/>
      <c r="P300" s="69"/>
      <c r="Q300" s="69"/>
      <c r="R300" s="69"/>
      <c r="S300" s="69"/>
      <c r="T300" s="69"/>
    </row>
    <row r="301" spans="1:20" ht="13">
      <c r="A301" s="64"/>
      <c r="B301" s="66"/>
      <c r="C301" s="66"/>
      <c r="D301" s="86"/>
      <c r="E301" s="66"/>
      <c r="F301" s="66"/>
      <c r="G301" s="66"/>
      <c r="H301" s="66"/>
      <c r="I301" s="66"/>
      <c r="J301" s="56"/>
      <c r="K301" s="56"/>
      <c r="L301" s="56"/>
      <c r="M301" s="69"/>
      <c r="N301" s="69"/>
      <c r="O301" s="56"/>
      <c r="P301" s="69"/>
      <c r="Q301" s="69"/>
      <c r="R301" s="69"/>
      <c r="S301" s="69"/>
      <c r="T301" s="69"/>
    </row>
    <row r="302" spans="1:20" ht="13">
      <c r="A302" s="64"/>
      <c r="B302" s="66"/>
      <c r="C302" s="66"/>
      <c r="D302" s="86"/>
      <c r="E302" s="66"/>
      <c r="F302" s="66"/>
      <c r="G302" s="66"/>
      <c r="H302" s="66"/>
      <c r="I302" s="66"/>
      <c r="J302" s="56"/>
      <c r="K302" s="56"/>
      <c r="L302" s="56"/>
      <c r="M302" s="69"/>
      <c r="N302" s="69"/>
      <c r="O302" s="56"/>
      <c r="P302" s="69"/>
      <c r="Q302" s="69"/>
      <c r="R302" s="69"/>
      <c r="S302" s="69"/>
      <c r="T302" s="69"/>
    </row>
    <row r="303" spans="1:20" ht="13">
      <c r="A303" s="64"/>
      <c r="B303" s="66"/>
      <c r="C303" s="66"/>
      <c r="D303" s="86"/>
      <c r="E303" s="66"/>
      <c r="F303" s="66"/>
      <c r="G303" s="66"/>
      <c r="H303" s="66"/>
      <c r="I303" s="66"/>
      <c r="J303" s="56"/>
      <c r="K303" s="56"/>
      <c r="L303" s="56"/>
      <c r="M303" s="69"/>
      <c r="N303" s="69"/>
      <c r="O303" s="56"/>
      <c r="P303" s="69"/>
      <c r="Q303" s="69"/>
      <c r="R303" s="69"/>
      <c r="S303" s="69"/>
      <c r="T303" s="69"/>
    </row>
    <row r="304" spans="1:20" ht="13">
      <c r="A304" s="64"/>
      <c r="B304" s="66"/>
      <c r="C304" s="66"/>
      <c r="D304" s="86"/>
      <c r="E304" s="66"/>
      <c r="F304" s="66"/>
      <c r="G304" s="66"/>
      <c r="H304" s="66"/>
      <c r="I304" s="66"/>
      <c r="J304" s="56"/>
      <c r="K304" s="56"/>
      <c r="L304" s="56"/>
      <c r="M304" s="69"/>
      <c r="N304" s="69"/>
      <c r="O304" s="56"/>
      <c r="P304" s="69"/>
      <c r="Q304" s="69"/>
      <c r="R304" s="69"/>
      <c r="S304" s="69"/>
      <c r="T304" s="69"/>
    </row>
    <row r="305" spans="1:20" ht="13">
      <c r="A305" s="64"/>
      <c r="B305" s="66"/>
      <c r="C305" s="66"/>
      <c r="D305" s="86"/>
      <c r="E305" s="66"/>
      <c r="F305" s="66"/>
      <c r="G305" s="66"/>
      <c r="H305" s="66"/>
      <c r="I305" s="66"/>
      <c r="J305" s="56"/>
      <c r="K305" s="56"/>
      <c r="L305" s="56"/>
      <c r="M305" s="69"/>
      <c r="N305" s="69"/>
      <c r="O305" s="56"/>
      <c r="P305" s="69"/>
      <c r="Q305" s="69"/>
      <c r="R305" s="69"/>
      <c r="S305" s="69"/>
      <c r="T305" s="69"/>
    </row>
    <row r="306" spans="1:20" ht="13">
      <c r="A306" s="64"/>
      <c r="B306" s="66"/>
      <c r="C306" s="66"/>
      <c r="D306" s="86"/>
      <c r="E306" s="66"/>
      <c r="F306" s="66"/>
      <c r="G306" s="66"/>
      <c r="H306" s="66"/>
      <c r="I306" s="66"/>
      <c r="J306" s="56"/>
      <c r="K306" s="56"/>
      <c r="L306" s="56"/>
      <c r="M306" s="69"/>
      <c r="N306" s="69"/>
      <c r="O306" s="56"/>
      <c r="P306" s="69"/>
      <c r="Q306" s="69"/>
      <c r="R306" s="69"/>
      <c r="S306" s="69"/>
      <c r="T306" s="69"/>
    </row>
    <row r="307" spans="1:20" ht="13">
      <c r="A307" s="64"/>
      <c r="B307" s="66"/>
      <c r="C307" s="66"/>
      <c r="D307" s="86"/>
      <c r="E307" s="66"/>
      <c r="F307" s="66"/>
      <c r="G307" s="66"/>
      <c r="H307" s="66"/>
      <c r="I307" s="66"/>
      <c r="J307" s="56"/>
      <c r="K307" s="56"/>
      <c r="L307" s="56"/>
      <c r="M307" s="69"/>
      <c r="N307" s="69"/>
      <c r="O307" s="56"/>
      <c r="P307" s="69"/>
      <c r="Q307" s="69"/>
      <c r="R307" s="69"/>
      <c r="S307" s="69"/>
      <c r="T307" s="69"/>
    </row>
    <row r="308" spans="1:20" ht="13">
      <c r="A308" s="64"/>
      <c r="B308" s="66"/>
      <c r="C308" s="66"/>
      <c r="D308" s="86"/>
      <c r="E308" s="66"/>
      <c r="F308" s="66"/>
      <c r="G308" s="66"/>
      <c r="H308" s="66"/>
      <c r="I308" s="66"/>
      <c r="J308" s="56"/>
      <c r="K308" s="56"/>
      <c r="L308" s="56"/>
      <c r="M308" s="69"/>
      <c r="N308" s="69"/>
      <c r="O308" s="56"/>
      <c r="P308" s="69"/>
      <c r="Q308" s="69"/>
      <c r="R308" s="69"/>
      <c r="S308" s="69"/>
      <c r="T308" s="69"/>
    </row>
    <row r="309" spans="1:20" ht="13">
      <c r="A309" s="64"/>
      <c r="B309" s="66"/>
      <c r="C309" s="66"/>
      <c r="D309" s="86"/>
      <c r="E309" s="66"/>
      <c r="F309" s="66"/>
      <c r="G309" s="66"/>
      <c r="H309" s="66"/>
      <c r="I309" s="66"/>
      <c r="J309" s="56"/>
      <c r="K309" s="56"/>
      <c r="L309" s="56"/>
      <c r="M309" s="69"/>
      <c r="N309" s="69"/>
      <c r="O309" s="56"/>
      <c r="P309" s="69"/>
      <c r="Q309" s="69"/>
      <c r="R309" s="69"/>
      <c r="S309" s="69"/>
      <c r="T309" s="69"/>
    </row>
    <row r="310" spans="1:20" ht="13">
      <c r="A310" s="64"/>
      <c r="B310" s="66"/>
      <c r="C310" s="66"/>
      <c r="D310" s="86"/>
      <c r="E310" s="66"/>
      <c r="F310" s="66"/>
      <c r="G310" s="66"/>
      <c r="H310" s="66"/>
      <c r="I310" s="66"/>
      <c r="J310" s="56"/>
      <c r="K310" s="56"/>
      <c r="L310" s="56"/>
      <c r="M310" s="69"/>
      <c r="N310" s="69"/>
      <c r="O310" s="56"/>
      <c r="P310" s="69"/>
      <c r="Q310" s="69"/>
      <c r="R310" s="69"/>
      <c r="S310" s="69"/>
      <c r="T310" s="69"/>
    </row>
    <row r="311" spans="1:20" ht="13">
      <c r="A311" s="64"/>
      <c r="B311" s="66"/>
      <c r="C311" s="66"/>
      <c r="D311" s="86"/>
      <c r="E311" s="66"/>
      <c r="F311" s="66"/>
      <c r="G311" s="66"/>
      <c r="H311" s="66"/>
      <c r="I311" s="66"/>
      <c r="J311" s="56"/>
      <c r="K311" s="56"/>
      <c r="L311" s="56"/>
      <c r="M311" s="69"/>
      <c r="N311" s="69"/>
      <c r="O311" s="56"/>
      <c r="P311" s="69"/>
      <c r="Q311" s="69"/>
      <c r="R311" s="69"/>
      <c r="S311" s="69"/>
      <c r="T311" s="69"/>
    </row>
    <row r="312" spans="1:20" ht="13">
      <c r="A312" s="64"/>
      <c r="B312" s="66"/>
      <c r="C312" s="66"/>
      <c r="D312" s="86"/>
      <c r="E312" s="66"/>
      <c r="F312" s="66"/>
      <c r="G312" s="66"/>
      <c r="H312" s="66"/>
      <c r="I312" s="66"/>
      <c r="J312" s="56"/>
      <c r="K312" s="56"/>
      <c r="L312" s="56"/>
      <c r="M312" s="69"/>
      <c r="N312" s="69"/>
      <c r="O312" s="56"/>
      <c r="P312" s="69"/>
      <c r="Q312" s="69"/>
      <c r="R312" s="69"/>
      <c r="S312" s="69"/>
      <c r="T312" s="69"/>
    </row>
    <row r="313" spans="1:20" ht="13">
      <c r="A313" s="64"/>
      <c r="B313" s="66"/>
      <c r="C313" s="66"/>
      <c r="D313" s="86"/>
      <c r="E313" s="66"/>
      <c r="F313" s="66"/>
      <c r="G313" s="66"/>
      <c r="H313" s="66"/>
      <c r="I313" s="66"/>
      <c r="J313" s="56"/>
      <c r="K313" s="56"/>
      <c r="L313" s="56"/>
      <c r="M313" s="69"/>
      <c r="N313" s="69"/>
      <c r="O313" s="56"/>
      <c r="P313" s="69"/>
      <c r="Q313" s="69"/>
      <c r="R313" s="69"/>
      <c r="S313" s="69"/>
      <c r="T313" s="69"/>
    </row>
    <row r="314" spans="1:20" ht="13">
      <c r="A314" s="64"/>
      <c r="B314" s="66"/>
      <c r="C314" s="66"/>
      <c r="D314" s="86"/>
      <c r="E314" s="66"/>
      <c r="F314" s="66"/>
      <c r="G314" s="66"/>
      <c r="H314" s="66"/>
      <c r="I314" s="66"/>
      <c r="J314" s="56"/>
      <c r="K314" s="56"/>
      <c r="L314" s="56"/>
      <c r="M314" s="69"/>
      <c r="N314" s="69"/>
      <c r="O314" s="56"/>
      <c r="P314" s="69"/>
      <c r="Q314" s="69"/>
      <c r="R314" s="69"/>
      <c r="S314" s="69"/>
      <c r="T314" s="69"/>
    </row>
    <row r="315" spans="1:20" ht="13">
      <c r="A315" s="64"/>
      <c r="B315" s="66"/>
      <c r="C315" s="66"/>
      <c r="D315" s="86"/>
      <c r="E315" s="66"/>
      <c r="F315" s="66"/>
      <c r="G315" s="66"/>
      <c r="H315" s="66"/>
      <c r="I315" s="66"/>
      <c r="J315" s="56"/>
      <c r="K315" s="56"/>
      <c r="L315" s="56"/>
      <c r="M315" s="69"/>
      <c r="N315" s="69"/>
      <c r="O315" s="56"/>
      <c r="P315" s="69"/>
      <c r="Q315" s="69"/>
      <c r="R315" s="69"/>
      <c r="S315" s="69"/>
      <c r="T315" s="69"/>
    </row>
    <row r="316" spans="1:20" ht="13">
      <c r="A316" s="64"/>
      <c r="B316" s="66"/>
      <c r="C316" s="66"/>
      <c r="D316" s="86"/>
      <c r="E316" s="66"/>
      <c r="F316" s="66"/>
      <c r="G316" s="66"/>
      <c r="H316" s="66"/>
      <c r="I316" s="66"/>
      <c r="J316" s="56"/>
      <c r="K316" s="56"/>
      <c r="L316" s="56"/>
      <c r="M316" s="69"/>
      <c r="N316" s="69"/>
      <c r="O316" s="56"/>
      <c r="P316" s="69"/>
      <c r="Q316" s="69"/>
      <c r="R316" s="69"/>
      <c r="S316" s="69"/>
      <c r="T316" s="69"/>
    </row>
    <row r="317" spans="1:20" ht="13">
      <c r="A317" s="64"/>
      <c r="B317" s="66"/>
      <c r="C317" s="66"/>
      <c r="D317" s="86"/>
      <c r="E317" s="66"/>
      <c r="F317" s="66"/>
      <c r="G317" s="66"/>
      <c r="H317" s="66"/>
      <c r="I317" s="66"/>
      <c r="J317" s="56"/>
      <c r="K317" s="56"/>
      <c r="L317" s="56"/>
      <c r="M317" s="69"/>
      <c r="N317" s="69"/>
      <c r="O317" s="56"/>
      <c r="P317" s="69"/>
      <c r="Q317" s="69"/>
      <c r="R317" s="69"/>
      <c r="S317" s="69"/>
      <c r="T317" s="69"/>
    </row>
    <row r="318" spans="1:20" ht="13">
      <c r="A318" s="64"/>
      <c r="B318" s="66"/>
      <c r="C318" s="66"/>
      <c r="D318" s="86"/>
      <c r="E318" s="66"/>
      <c r="F318" s="66"/>
      <c r="G318" s="66"/>
      <c r="H318" s="66"/>
      <c r="I318" s="66"/>
      <c r="J318" s="56"/>
      <c r="K318" s="56"/>
      <c r="L318" s="56"/>
      <c r="M318" s="69"/>
      <c r="N318" s="69"/>
      <c r="O318" s="56"/>
      <c r="P318" s="69"/>
      <c r="Q318" s="69"/>
      <c r="R318" s="69"/>
      <c r="S318" s="69"/>
      <c r="T318" s="69"/>
    </row>
    <row r="319" spans="1:20" ht="13">
      <c r="A319" s="64"/>
      <c r="B319" s="66"/>
      <c r="C319" s="66"/>
      <c r="D319" s="86"/>
      <c r="E319" s="66"/>
      <c r="F319" s="66"/>
      <c r="G319" s="66"/>
      <c r="H319" s="66"/>
      <c r="I319" s="66"/>
      <c r="J319" s="56"/>
      <c r="K319" s="56"/>
      <c r="L319" s="56"/>
      <c r="M319" s="69"/>
      <c r="N319" s="69"/>
      <c r="O319" s="56"/>
      <c r="P319" s="69"/>
      <c r="Q319" s="69"/>
      <c r="R319" s="69"/>
      <c r="S319" s="69"/>
      <c r="T319" s="69"/>
    </row>
    <row r="320" spans="1:20" ht="13">
      <c r="A320" s="64"/>
      <c r="B320" s="66"/>
      <c r="C320" s="66"/>
      <c r="D320" s="86"/>
      <c r="E320" s="66"/>
      <c r="F320" s="66"/>
      <c r="G320" s="66"/>
      <c r="H320" s="66"/>
      <c r="I320" s="66"/>
      <c r="J320" s="56"/>
      <c r="K320" s="56"/>
      <c r="L320" s="56"/>
      <c r="M320" s="69"/>
      <c r="N320" s="69"/>
      <c r="O320" s="56"/>
      <c r="P320" s="69"/>
      <c r="Q320" s="69"/>
      <c r="R320" s="69"/>
      <c r="S320" s="69"/>
      <c r="T320" s="69"/>
    </row>
    <row r="321" spans="1:20" ht="13">
      <c r="A321" s="64"/>
      <c r="B321" s="66"/>
      <c r="C321" s="66"/>
      <c r="D321" s="86"/>
      <c r="E321" s="66"/>
      <c r="F321" s="66"/>
      <c r="G321" s="66"/>
      <c r="H321" s="66"/>
      <c r="I321" s="66"/>
      <c r="J321" s="56"/>
      <c r="K321" s="56"/>
      <c r="L321" s="56"/>
      <c r="M321" s="69"/>
      <c r="N321" s="69"/>
      <c r="O321" s="56"/>
      <c r="P321" s="69"/>
      <c r="Q321" s="69"/>
      <c r="R321" s="69"/>
      <c r="S321" s="69"/>
      <c r="T321" s="69"/>
    </row>
    <row r="322" spans="1:20" ht="13">
      <c r="A322" s="64"/>
      <c r="B322" s="66"/>
      <c r="C322" s="66"/>
      <c r="D322" s="86"/>
      <c r="E322" s="66"/>
      <c r="F322" s="66"/>
      <c r="G322" s="66"/>
      <c r="H322" s="66"/>
      <c r="I322" s="66"/>
      <c r="J322" s="56"/>
      <c r="K322" s="56"/>
      <c r="L322" s="56"/>
      <c r="M322" s="69"/>
      <c r="N322" s="69"/>
      <c r="O322" s="56"/>
      <c r="P322" s="69"/>
      <c r="Q322" s="69"/>
      <c r="R322" s="69"/>
      <c r="S322" s="69"/>
      <c r="T322" s="69"/>
    </row>
    <row r="323" spans="1:20" ht="13">
      <c r="A323" s="64"/>
      <c r="B323" s="66"/>
      <c r="C323" s="66"/>
      <c r="D323" s="86"/>
      <c r="E323" s="66"/>
      <c r="F323" s="66"/>
      <c r="G323" s="66"/>
      <c r="H323" s="66"/>
      <c r="I323" s="66"/>
      <c r="J323" s="56"/>
      <c r="K323" s="56"/>
      <c r="L323" s="56"/>
      <c r="M323" s="69"/>
      <c r="N323" s="69"/>
      <c r="O323" s="56"/>
      <c r="P323" s="69"/>
      <c r="Q323" s="69"/>
      <c r="R323" s="69"/>
      <c r="S323" s="69"/>
      <c r="T323" s="69"/>
    </row>
    <row r="324" spans="1:20" ht="13">
      <c r="A324" s="64"/>
      <c r="B324" s="66"/>
      <c r="C324" s="66"/>
      <c r="D324" s="86"/>
      <c r="E324" s="66"/>
      <c r="F324" s="66"/>
      <c r="G324" s="66"/>
      <c r="H324" s="66"/>
      <c r="I324" s="66"/>
      <c r="J324" s="56"/>
      <c r="K324" s="56"/>
      <c r="L324" s="56"/>
      <c r="M324" s="69"/>
      <c r="N324" s="69"/>
      <c r="O324" s="56"/>
      <c r="P324" s="69"/>
      <c r="Q324" s="69"/>
      <c r="R324" s="69"/>
      <c r="S324" s="69"/>
      <c r="T324" s="69"/>
    </row>
    <row r="325" spans="1:20" ht="13">
      <c r="A325" s="64"/>
      <c r="B325" s="66"/>
      <c r="C325" s="66"/>
      <c r="D325" s="86"/>
      <c r="E325" s="66"/>
      <c r="F325" s="66"/>
      <c r="G325" s="66"/>
      <c r="H325" s="66"/>
      <c r="I325" s="66"/>
      <c r="J325" s="56"/>
      <c r="K325" s="56"/>
      <c r="L325" s="56"/>
      <c r="M325" s="69"/>
      <c r="N325" s="69"/>
      <c r="O325" s="56"/>
      <c r="P325" s="69"/>
      <c r="Q325" s="69"/>
      <c r="R325" s="69"/>
      <c r="S325" s="69"/>
      <c r="T325" s="69"/>
    </row>
    <row r="326" spans="1:20" ht="13">
      <c r="A326" s="64"/>
      <c r="B326" s="66"/>
      <c r="C326" s="66"/>
      <c r="D326" s="86"/>
      <c r="E326" s="66"/>
      <c r="F326" s="66"/>
      <c r="G326" s="66"/>
      <c r="H326" s="66"/>
      <c r="I326" s="66"/>
      <c r="J326" s="56"/>
      <c r="K326" s="56"/>
      <c r="L326" s="56"/>
      <c r="M326" s="69"/>
      <c r="N326" s="69"/>
      <c r="O326" s="56"/>
      <c r="P326" s="69"/>
      <c r="Q326" s="69"/>
      <c r="R326" s="69"/>
      <c r="S326" s="69"/>
      <c r="T326" s="69"/>
    </row>
    <row r="327" spans="1:20" ht="13">
      <c r="A327" s="64"/>
      <c r="B327" s="66"/>
      <c r="C327" s="66"/>
      <c r="D327" s="86"/>
      <c r="E327" s="66"/>
      <c r="F327" s="66"/>
      <c r="G327" s="66"/>
      <c r="H327" s="66"/>
      <c r="I327" s="66"/>
      <c r="J327" s="56"/>
      <c r="K327" s="56"/>
      <c r="L327" s="56"/>
      <c r="M327" s="69"/>
      <c r="N327" s="69"/>
      <c r="O327" s="56"/>
      <c r="P327" s="69"/>
      <c r="Q327" s="69"/>
      <c r="R327" s="69"/>
      <c r="S327" s="69"/>
      <c r="T327" s="69"/>
    </row>
    <row r="328" spans="1:20" ht="13">
      <c r="A328" s="64"/>
      <c r="B328" s="66"/>
      <c r="C328" s="66"/>
      <c r="D328" s="86"/>
      <c r="E328" s="66"/>
      <c r="F328" s="66"/>
      <c r="G328" s="66"/>
      <c r="H328" s="66"/>
      <c r="I328" s="66"/>
      <c r="J328" s="56"/>
      <c r="K328" s="56"/>
      <c r="L328" s="56"/>
      <c r="M328" s="69"/>
      <c r="N328" s="69"/>
      <c r="O328" s="56"/>
      <c r="P328" s="69"/>
      <c r="Q328" s="69"/>
      <c r="R328" s="69"/>
      <c r="S328" s="69"/>
      <c r="T328" s="69"/>
    </row>
    <row r="329" spans="1:20" ht="13">
      <c r="A329" s="64"/>
      <c r="B329" s="66"/>
      <c r="C329" s="66"/>
      <c r="D329" s="86"/>
      <c r="E329" s="66"/>
      <c r="F329" s="66"/>
      <c r="G329" s="66"/>
      <c r="H329" s="66"/>
      <c r="I329" s="66"/>
      <c r="J329" s="56"/>
      <c r="K329" s="56"/>
      <c r="L329" s="56"/>
      <c r="M329" s="69"/>
      <c r="N329" s="69"/>
      <c r="O329" s="56"/>
      <c r="P329" s="69"/>
      <c r="Q329" s="69"/>
      <c r="R329" s="69"/>
      <c r="S329" s="69"/>
      <c r="T329" s="69"/>
    </row>
    <row r="330" spans="1:20" ht="13">
      <c r="A330" s="64"/>
      <c r="B330" s="66"/>
      <c r="C330" s="66"/>
      <c r="D330" s="86"/>
      <c r="E330" s="66"/>
      <c r="F330" s="66"/>
      <c r="G330" s="66"/>
      <c r="H330" s="66"/>
      <c r="I330" s="66"/>
      <c r="J330" s="56"/>
      <c r="K330" s="56"/>
      <c r="L330" s="56"/>
      <c r="M330" s="69"/>
      <c r="N330" s="69"/>
      <c r="O330" s="56"/>
      <c r="P330" s="69"/>
      <c r="Q330" s="69"/>
      <c r="R330" s="69"/>
      <c r="S330" s="69"/>
      <c r="T330" s="69"/>
    </row>
    <row r="331" spans="1:20" ht="13">
      <c r="A331" s="64"/>
      <c r="B331" s="66"/>
      <c r="C331" s="66"/>
      <c r="D331" s="86"/>
      <c r="E331" s="66"/>
      <c r="F331" s="66"/>
      <c r="G331" s="66"/>
      <c r="H331" s="66"/>
      <c r="I331" s="66"/>
      <c r="J331" s="56"/>
      <c r="K331" s="56"/>
      <c r="L331" s="56"/>
      <c r="M331" s="69"/>
      <c r="N331" s="69"/>
      <c r="O331" s="56"/>
      <c r="P331" s="69"/>
      <c r="Q331" s="69"/>
      <c r="R331" s="69"/>
      <c r="S331" s="69"/>
      <c r="T331" s="69"/>
    </row>
    <row r="332" spans="1:20" ht="13">
      <c r="A332" s="64"/>
      <c r="B332" s="66"/>
      <c r="C332" s="66"/>
      <c r="D332" s="86"/>
      <c r="E332" s="66"/>
      <c r="F332" s="66"/>
      <c r="G332" s="66"/>
      <c r="H332" s="66"/>
      <c r="I332" s="66"/>
      <c r="J332" s="56"/>
      <c r="K332" s="56"/>
      <c r="L332" s="56"/>
      <c r="M332" s="69"/>
      <c r="N332" s="69"/>
      <c r="O332" s="56"/>
      <c r="P332" s="69"/>
      <c r="Q332" s="69"/>
      <c r="R332" s="69"/>
      <c r="S332" s="69"/>
      <c r="T332" s="69"/>
    </row>
    <row r="333" spans="1:20" ht="13">
      <c r="A333" s="64"/>
      <c r="B333" s="66"/>
      <c r="C333" s="66"/>
      <c r="D333" s="86"/>
      <c r="E333" s="66"/>
      <c r="F333" s="66"/>
      <c r="G333" s="66"/>
      <c r="H333" s="66"/>
      <c r="I333" s="66"/>
      <c r="J333" s="56"/>
      <c r="K333" s="56"/>
      <c r="L333" s="56"/>
      <c r="M333" s="69"/>
      <c r="N333" s="69"/>
      <c r="O333" s="56"/>
      <c r="P333" s="69"/>
      <c r="Q333" s="69"/>
      <c r="R333" s="69"/>
      <c r="S333" s="69"/>
      <c r="T333" s="69"/>
    </row>
    <row r="334" spans="1:20" ht="13">
      <c r="A334" s="64"/>
      <c r="B334" s="66"/>
      <c r="C334" s="66"/>
      <c r="D334" s="86"/>
      <c r="E334" s="66"/>
      <c r="F334" s="66"/>
      <c r="G334" s="66"/>
      <c r="H334" s="66"/>
      <c r="I334" s="66"/>
      <c r="J334" s="56"/>
      <c r="K334" s="56"/>
      <c r="L334" s="56"/>
      <c r="M334" s="69"/>
      <c r="N334" s="69"/>
      <c r="O334" s="56"/>
      <c r="P334" s="69"/>
      <c r="Q334" s="69"/>
      <c r="R334" s="69"/>
      <c r="S334" s="69"/>
      <c r="T334" s="69"/>
    </row>
    <row r="335" spans="1:20" ht="13">
      <c r="A335" s="64"/>
      <c r="B335" s="66"/>
      <c r="C335" s="66"/>
      <c r="D335" s="86"/>
      <c r="E335" s="66"/>
      <c r="F335" s="66"/>
      <c r="G335" s="66"/>
      <c r="H335" s="66"/>
      <c r="I335" s="66"/>
      <c r="J335" s="56"/>
      <c r="K335" s="56"/>
      <c r="L335" s="56"/>
      <c r="M335" s="69"/>
      <c r="N335" s="69"/>
      <c r="O335" s="56"/>
      <c r="P335" s="69"/>
      <c r="Q335" s="69"/>
      <c r="R335" s="69"/>
      <c r="S335" s="69"/>
      <c r="T335" s="69"/>
    </row>
    <row r="336" spans="1:20" ht="13">
      <c r="A336" s="64"/>
      <c r="B336" s="66"/>
      <c r="C336" s="66"/>
      <c r="D336" s="86"/>
      <c r="E336" s="66"/>
      <c r="F336" s="66"/>
      <c r="G336" s="66"/>
      <c r="H336" s="66"/>
      <c r="I336" s="66"/>
      <c r="J336" s="56"/>
      <c r="K336" s="56"/>
      <c r="L336" s="56"/>
      <c r="M336" s="69"/>
      <c r="N336" s="69"/>
      <c r="O336" s="56"/>
      <c r="P336" s="69"/>
      <c r="Q336" s="69"/>
      <c r="R336" s="69"/>
      <c r="S336" s="69"/>
      <c r="T336" s="69"/>
    </row>
    <row r="337" spans="1:20" ht="13">
      <c r="A337" s="64"/>
      <c r="B337" s="66"/>
      <c r="C337" s="66"/>
      <c r="D337" s="86"/>
      <c r="E337" s="66"/>
      <c r="F337" s="66"/>
      <c r="G337" s="66"/>
      <c r="H337" s="66"/>
      <c r="I337" s="66"/>
      <c r="J337" s="56"/>
      <c r="K337" s="56"/>
      <c r="L337" s="56"/>
      <c r="M337" s="69"/>
      <c r="N337" s="69"/>
      <c r="O337" s="56"/>
      <c r="P337" s="69"/>
      <c r="Q337" s="69"/>
      <c r="R337" s="69"/>
      <c r="S337" s="69"/>
      <c r="T337" s="69"/>
    </row>
    <row r="338" spans="1:20" ht="13">
      <c r="A338" s="64"/>
      <c r="B338" s="66"/>
      <c r="C338" s="66"/>
      <c r="D338" s="86"/>
      <c r="E338" s="66"/>
      <c r="F338" s="66"/>
      <c r="G338" s="66"/>
      <c r="H338" s="66"/>
      <c r="I338" s="66"/>
      <c r="J338" s="56"/>
      <c r="K338" s="56"/>
      <c r="L338" s="56"/>
      <c r="M338" s="69"/>
      <c r="N338" s="69"/>
      <c r="O338" s="56"/>
      <c r="P338" s="69"/>
      <c r="Q338" s="69"/>
      <c r="R338" s="69"/>
      <c r="S338" s="69"/>
      <c r="T338" s="69"/>
    </row>
    <row r="339" spans="1:20" ht="13">
      <c r="A339" s="64"/>
      <c r="B339" s="66"/>
      <c r="C339" s="66"/>
      <c r="D339" s="86"/>
      <c r="E339" s="66"/>
      <c r="F339" s="66"/>
      <c r="G339" s="66"/>
      <c r="H339" s="66"/>
      <c r="I339" s="66"/>
      <c r="J339" s="56"/>
      <c r="K339" s="56"/>
      <c r="L339" s="56"/>
      <c r="M339" s="69"/>
      <c r="N339" s="69"/>
      <c r="O339" s="56"/>
      <c r="P339" s="69"/>
      <c r="Q339" s="69"/>
      <c r="R339" s="69"/>
      <c r="S339" s="69"/>
      <c r="T339" s="69"/>
    </row>
    <row r="340" spans="1:20" ht="13">
      <c r="A340" s="64"/>
      <c r="B340" s="66"/>
      <c r="C340" s="66"/>
      <c r="D340" s="86"/>
      <c r="E340" s="66"/>
      <c r="F340" s="66"/>
      <c r="G340" s="66"/>
      <c r="H340" s="66"/>
      <c r="I340" s="66"/>
      <c r="J340" s="56"/>
      <c r="K340" s="56"/>
      <c r="L340" s="56"/>
      <c r="M340" s="69"/>
      <c r="N340" s="69"/>
      <c r="O340" s="56"/>
      <c r="P340" s="69"/>
      <c r="Q340" s="69"/>
      <c r="R340" s="69"/>
      <c r="S340" s="69"/>
      <c r="T340" s="69"/>
    </row>
    <row r="341" spans="1:20" ht="13">
      <c r="A341" s="64"/>
      <c r="B341" s="66"/>
      <c r="C341" s="66"/>
      <c r="D341" s="86"/>
      <c r="E341" s="66"/>
      <c r="F341" s="66"/>
      <c r="G341" s="66"/>
      <c r="H341" s="66"/>
      <c r="I341" s="66"/>
      <c r="J341" s="56"/>
      <c r="K341" s="56"/>
      <c r="L341" s="56"/>
      <c r="M341" s="69"/>
      <c r="N341" s="69"/>
      <c r="O341" s="56"/>
      <c r="P341" s="69"/>
      <c r="Q341" s="69"/>
      <c r="R341" s="69"/>
      <c r="S341" s="69"/>
      <c r="T341" s="69"/>
    </row>
    <row r="342" spans="1:20" ht="13">
      <c r="A342" s="64"/>
      <c r="B342" s="66"/>
      <c r="C342" s="66"/>
      <c r="D342" s="86"/>
      <c r="E342" s="66"/>
      <c r="F342" s="66"/>
      <c r="G342" s="66"/>
      <c r="H342" s="66"/>
      <c r="I342" s="66"/>
      <c r="J342" s="56"/>
      <c r="K342" s="56"/>
      <c r="L342" s="56"/>
      <c r="M342" s="69"/>
      <c r="N342" s="69"/>
      <c r="O342" s="56"/>
      <c r="P342" s="69"/>
      <c r="Q342" s="69"/>
      <c r="R342" s="69"/>
      <c r="S342" s="69"/>
      <c r="T342" s="69"/>
    </row>
    <row r="343" spans="1:20" ht="13">
      <c r="A343" s="64"/>
      <c r="B343" s="66"/>
      <c r="C343" s="66"/>
      <c r="D343" s="86"/>
      <c r="E343" s="66"/>
      <c r="F343" s="66"/>
      <c r="G343" s="66"/>
      <c r="H343" s="66"/>
      <c r="I343" s="66"/>
      <c r="J343" s="56"/>
      <c r="K343" s="56"/>
      <c r="L343" s="56"/>
      <c r="M343" s="69"/>
      <c r="N343" s="69"/>
      <c r="O343" s="56"/>
      <c r="P343" s="69"/>
      <c r="Q343" s="69"/>
      <c r="R343" s="69"/>
      <c r="S343" s="69"/>
      <c r="T343" s="69"/>
    </row>
    <row r="344" spans="1:20" ht="13">
      <c r="A344" s="64"/>
      <c r="B344" s="66"/>
      <c r="C344" s="66"/>
      <c r="D344" s="86"/>
      <c r="E344" s="66"/>
      <c r="F344" s="66"/>
      <c r="G344" s="66"/>
      <c r="H344" s="66"/>
      <c r="I344" s="66"/>
      <c r="J344" s="56"/>
      <c r="K344" s="56"/>
      <c r="L344" s="56"/>
      <c r="M344" s="69"/>
      <c r="N344" s="69"/>
      <c r="O344" s="56"/>
      <c r="P344" s="69"/>
      <c r="Q344" s="69"/>
      <c r="R344" s="69"/>
      <c r="S344" s="69"/>
      <c r="T344" s="69"/>
    </row>
    <row r="345" spans="1:20" ht="13">
      <c r="A345" s="64"/>
      <c r="B345" s="66"/>
      <c r="C345" s="66"/>
      <c r="D345" s="86"/>
      <c r="E345" s="66"/>
      <c r="F345" s="66"/>
      <c r="G345" s="66"/>
      <c r="H345" s="66"/>
      <c r="I345" s="66"/>
      <c r="J345" s="56"/>
      <c r="K345" s="56"/>
      <c r="L345" s="56"/>
      <c r="M345" s="69"/>
      <c r="N345" s="69"/>
      <c r="O345" s="56"/>
      <c r="P345" s="69"/>
      <c r="Q345" s="69"/>
      <c r="R345" s="69"/>
      <c r="S345" s="69"/>
      <c r="T345" s="69"/>
    </row>
    <row r="346" spans="1:20" ht="13">
      <c r="A346" s="64"/>
      <c r="B346" s="66"/>
      <c r="C346" s="66"/>
      <c r="D346" s="86"/>
      <c r="E346" s="66"/>
      <c r="F346" s="66"/>
      <c r="G346" s="66"/>
      <c r="H346" s="66"/>
      <c r="I346" s="66"/>
      <c r="J346" s="56"/>
      <c r="K346" s="56"/>
      <c r="L346" s="56"/>
      <c r="M346" s="69"/>
      <c r="N346" s="69"/>
      <c r="O346" s="56"/>
      <c r="P346" s="69"/>
      <c r="Q346" s="69"/>
      <c r="R346" s="69"/>
      <c r="S346" s="69"/>
      <c r="T346" s="69"/>
    </row>
    <row r="347" spans="1:20" ht="13">
      <c r="A347" s="64"/>
      <c r="B347" s="66"/>
      <c r="C347" s="66"/>
      <c r="D347" s="86"/>
      <c r="E347" s="66"/>
      <c r="F347" s="66"/>
      <c r="G347" s="66"/>
      <c r="H347" s="66"/>
      <c r="I347" s="66"/>
      <c r="J347" s="56"/>
      <c r="K347" s="56"/>
      <c r="L347" s="56"/>
      <c r="M347" s="69"/>
      <c r="N347" s="69"/>
      <c r="O347" s="56"/>
      <c r="P347" s="69"/>
      <c r="Q347" s="69"/>
      <c r="R347" s="69"/>
      <c r="S347" s="69"/>
      <c r="T347" s="69"/>
    </row>
    <row r="348" spans="1:20" ht="13">
      <c r="A348" s="64"/>
      <c r="B348" s="66"/>
      <c r="C348" s="66"/>
      <c r="D348" s="86"/>
      <c r="E348" s="66"/>
      <c r="F348" s="66"/>
      <c r="G348" s="66"/>
      <c r="H348" s="66"/>
      <c r="I348" s="66"/>
      <c r="J348" s="56"/>
      <c r="K348" s="56"/>
      <c r="L348" s="56"/>
      <c r="M348" s="69"/>
      <c r="N348" s="69"/>
      <c r="O348" s="56"/>
      <c r="P348" s="69"/>
      <c r="Q348" s="69"/>
      <c r="R348" s="69"/>
      <c r="S348" s="69"/>
      <c r="T348" s="69"/>
    </row>
    <row r="349" spans="1:20" ht="13">
      <c r="A349" s="64"/>
      <c r="B349" s="66"/>
      <c r="C349" s="66"/>
      <c r="D349" s="86"/>
      <c r="E349" s="66"/>
      <c r="F349" s="66"/>
      <c r="G349" s="66"/>
      <c r="H349" s="66"/>
      <c r="I349" s="66"/>
      <c r="J349" s="56"/>
      <c r="K349" s="56"/>
      <c r="L349" s="56"/>
      <c r="M349" s="69"/>
      <c r="N349" s="69"/>
      <c r="O349" s="56"/>
      <c r="P349" s="69"/>
      <c r="Q349" s="69"/>
      <c r="R349" s="69"/>
      <c r="S349" s="69"/>
      <c r="T349" s="69"/>
    </row>
    <row r="350" spans="1:20" ht="13">
      <c r="A350" s="64"/>
      <c r="B350" s="66"/>
      <c r="C350" s="66"/>
      <c r="D350" s="86"/>
      <c r="E350" s="66"/>
      <c r="F350" s="66"/>
      <c r="G350" s="66"/>
      <c r="H350" s="66"/>
      <c r="I350" s="66"/>
      <c r="J350" s="56"/>
      <c r="K350" s="56"/>
      <c r="L350" s="56"/>
      <c r="M350" s="69"/>
      <c r="N350" s="69"/>
      <c r="O350" s="56"/>
      <c r="P350" s="69"/>
      <c r="Q350" s="69"/>
      <c r="R350" s="69"/>
      <c r="S350" s="69"/>
      <c r="T350" s="69"/>
    </row>
    <row r="351" spans="1:20" ht="13">
      <c r="A351" s="64"/>
      <c r="B351" s="66"/>
      <c r="C351" s="66"/>
      <c r="D351" s="86"/>
      <c r="E351" s="66"/>
      <c r="F351" s="66"/>
      <c r="G351" s="66"/>
      <c r="H351" s="66"/>
      <c r="I351" s="66"/>
      <c r="J351" s="56"/>
      <c r="K351" s="56"/>
      <c r="L351" s="56"/>
      <c r="M351" s="69"/>
      <c r="N351" s="69"/>
      <c r="O351" s="56"/>
      <c r="P351" s="69"/>
      <c r="Q351" s="69"/>
      <c r="R351" s="69"/>
      <c r="S351" s="69"/>
      <c r="T351" s="69"/>
    </row>
    <row r="352" spans="1:20" ht="13">
      <c r="A352" s="64"/>
      <c r="B352" s="66"/>
      <c r="C352" s="66"/>
      <c r="D352" s="86"/>
      <c r="E352" s="66"/>
      <c r="F352" s="66"/>
      <c r="G352" s="66"/>
      <c r="H352" s="66"/>
      <c r="I352" s="66"/>
      <c r="J352" s="56"/>
      <c r="K352" s="56"/>
      <c r="L352" s="56"/>
      <c r="M352" s="69"/>
      <c r="N352" s="69"/>
      <c r="O352" s="56"/>
      <c r="P352" s="69"/>
      <c r="Q352" s="69"/>
      <c r="R352" s="69"/>
      <c r="S352" s="69"/>
      <c r="T352" s="69"/>
    </row>
    <row r="353" spans="1:20" ht="13">
      <c r="A353" s="64"/>
      <c r="B353" s="66"/>
      <c r="C353" s="66"/>
      <c r="D353" s="86"/>
      <c r="E353" s="66"/>
      <c r="F353" s="66"/>
      <c r="G353" s="66"/>
      <c r="H353" s="66"/>
      <c r="I353" s="66"/>
      <c r="J353" s="56"/>
      <c r="K353" s="56"/>
      <c r="L353" s="56"/>
      <c r="M353" s="69"/>
      <c r="N353" s="69"/>
      <c r="O353" s="56"/>
      <c r="P353" s="69"/>
      <c r="Q353" s="69"/>
      <c r="R353" s="69"/>
      <c r="S353" s="69"/>
      <c r="T353" s="69"/>
    </row>
    <row r="354" spans="1:20" ht="13">
      <c r="A354" s="64"/>
      <c r="B354" s="66"/>
      <c r="C354" s="66"/>
      <c r="D354" s="86"/>
      <c r="E354" s="66"/>
      <c r="F354" s="66"/>
      <c r="G354" s="66"/>
      <c r="H354" s="66"/>
      <c r="I354" s="66"/>
      <c r="J354" s="56"/>
      <c r="K354" s="56"/>
      <c r="L354" s="56"/>
      <c r="M354" s="69"/>
      <c r="N354" s="69"/>
      <c r="O354" s="56"/>
      <c r="P354" s="69"/>
      <c r="Q354" s="69"/>
      <c r="R354" s="69"/>
      <c r="S354" s="69"/>
      <c r="T354" s="69"/>
    </row>
    <row r="355" spans="1:20" ht="13">
      <c r="A355" s="64"/>
      <c r="B355" s="66"/>
      <c r="C355" s="66"/>
      <c r="D355" s="86"/>
      <c r="E355" s="66"/>
      <c r="F355" s="66"/>
      <c r="G355" s="66"/>
      <c r="H355" s="66"/>
      <c r="I355" s="66"/>
      <c r="J355" s="56"/>
      <c r="K355" s="56"/>
      <c r="L355" s="56"/>
      <c r="M355" s="69"/>
      <c r="N355" s="69"/>
      <c r="O355" s="56"/>
      <c r="P355" s="69"/>
      <c r="Q355" s="69"/>
      <c r="R355" s="69"/>
      <c r="S355" s="69"/>
      <c r="T355" s="69"/>
    </row>
    <row r="356" spans="1:20" ht="13">
      <c r="A356" s="64"/>
      <c r="B356" s="66"/>
      <c r="C356" s="66"/>
      <c r="D356" s="86"/>
      <c r="E356" s="66"/>
      <c r="F356" s="66"/>
      <c r="G356" s="66"/>
      <c r="H356" s="66"/>
      <c r="I356" s="66"/>
      <c r="J356" s="56"/>
      <c r="K356" s="56"/>
      <c r="L356" s="56"/>
      <c r="M356" s="69"/>
      <c r="N356" s="69"/>
      <c r="O356" s="56"/>
      <c r="P356" s="69"/>
      <c r="Q356" s="69"/>
      <c r="R356" s="69"/>
      <c r="S356" s="69"/>
      <c r="T356" s="69"/>
    </row>
    <row r="357" spans="1:20" ht="13">
      <c r="A357" s="64"/>
      <c r="B357" s="66"/>
      <c r="C357" s="66"/>
      <c r="D357" s="86"/>
      <c r="E357" s="66"/>
      <c r="F357" s="66"/>
      <c r="G357" s="66"/>
      <c r="H357" s="66"/>
      <c r="I357" s="66"/>
      <c r="J357" s="56"/>
      <c r="K357" s="56"/>
      <c r="L357" s="56"/>
      <c r="M357" s="69"/>
      <c r="N357" s="69"/>
      <c r="O357" s="56"/>
      <c r="P357" s="69"/>
      <c r="Q357" s="69"/>
      <c r="R357" s="69"/>
      <c r="S357" s="69"/>
      <c r="T357" s="69"/>
    </row>
    <row r="358" spans="1:20" ht="13">
      <c r="A358" s="64"/>
      <c r="B358" s="66"/>
      <c r="C358" s="66"/>
      <c r="D358" s="86"/>
      <c r="E358" s="66"/>
      <c r="F358" s="66"/>
      <c r="G358" s="66"/>
      <c r="H358" s="66"/>
      <c r="I358" s="66"/>
      <c r="J358" s="56"/>
      <c r="K358" s="56"/>
      <c r="L358" s="56"/>
      <c r="M358" s="69"/>
      <c r="N358" s="69"/>
      <c r="O358" s="56"/>
      <c r="P358" s="69"/>
      <c r="Q358" s="69"/>
      <c r="R358" s="69"/>
      <c r="S358" s="69"/>
      <c r="T358" s="69"/>
    </row>
    <row r="359" spans="1:20" ht="13">
      <c r="A359" s="64"/>
      <c r="B359" s="66"/>
      <c r="C359" s="66"/>
      <c r="D359" s="86"/>
      <c r="E359" s="66"/>
      <c r="F359" s="66"/>
      <c r="G359" s="66"/>
      <c r="H359" s="66"/>
      <c r="I359" s="66"/>
      <c r="J359" s="56"/>
      <c r="K359" s="56"/>
      <c r="L359" s="56"/>
      <c r="M359" s="69"/>
      <c r="N359" s="69"/>
      <c r="O359" s="56"/>
      <c r="P359" s="69"/>
      <c r="Q359" s="69"/>
      <c r="R359" s="69"/>
      <c r="S359" s="69"/>
      <c r="T359" s="69"/>
    </row>
    <row r="360" spans="1:20" ht="13">
      <c r="A360" s="64"/>
      <c r="B360" s="66"/>
      <c r="C360" s="66"/>
      <c r="D360" s="86"/>
      <c r="E360" s="66"/>
      <c r="F360" s="66"/>
      <c r="G360" s="66"/>
      <c r="H360" s="66"/>
      <c r="I360" s="66"/>
      <c r="J360" s="56"/>
      <c r="K360" s="56"/>
      <c r="L360" s="56"/>
      <c r="M360" s="69"/>
      <c r="N360" s="69"/>
      <c r="O360" s="56"/>
      <c r="P360" s="69"/>
      <c r="Q360" s="69"/>
      <c r="R360" s="69"/>
      <c r="S360" s="69"/>
      <c r="T360" s="69"/>
    </row>
    <row r="361" spans="1:20" ht="13">
      <c r="A361" s="64"/>
      <c r="B361" s="66"/>
      <c r="C361" s="66"/>
      <c r="D361" s="86"/>
      <c r="E361" s="66"/>
      <c r="F361" s="66"/>
      <c r="G361" s="66"/>
      <c r="H361" s="66"/>
      <c r="I361" s="66"/>
      <c r="J361" s="56"/>
      <c r="K361" s="56"/>
      <c r="L361" s="56"/>
      <c r="M361" s="69"/>
      <c r="N361" s="69"/>
      <c r="O361" s="56"/>
      <c r="P361" s="69"/>
      <c r="Q361" s="69"/>
      <c r="R361" s="69"/>
      <c r="S361" s="69"/>
      <c r="T361" s="69"/>
    </row>
    <row r="362" spans="1:20" ht="13">
      <c r="A362" s="64"/>
      <c r="B362" s="66"/>
      <c r="C362" s="66"/>
      <c r="D362" s="86"/>
      <c r="E362" s="66"/>
      <c r="F362" s="66"/>
      <c r="G362" s="66"/>
      <c r="H362" s="66"/>
      <c r="I362" s="66"/>
      <c r="J362" s="56"/>
      <c r="K362" s="56"/>
      <c r="L362" s="56"/>
      <c r="M362" s="69"/>
      <c r="N362" s="69"/>
      <c r="O362" s="56"/>
      <c r="P362" s="69"/>
      <c r="Q362" s="69"/>
      <c r="R362" s="69"/>
      <c r="S362" s="69"/>
      <c r="T362" s="69"/>
    </row>
    <row r="363" spans="1:20" ht="13">
      <c r="A363" s="64"/>
      <c r="B363" s="66"/>
      <c r="C363" s="66"/>
      <c r="D363" s="86"/>
      <c r="E363" s="66"/>
      <c r="F363" s="66"/>
      <c r="G363" s="66"/>
      <c r="H363" s="66"/>
      <c r="I363" s="66"/>
      <c r="J363" s="56"/>
      <c r="K363" s="56"/>
      <c r="L363" s="56"/>
      <c r="M363" s="69"/>
      <c r="N363" s="69"/>
      <c r="O363" s="56"/>
      <c r="P363" s="69"/>
      <c r="Q363" s="69"/>
      <c r="R363" s="69"/>
      <c r="S363" s="69"/>
      <c r="T363" s="69"/>
    </row>
    <row r="364" spans="1:20" ht="13">
      <c r="A364" s="64"/>
      <c r="B364" s="66"/>
      <c r="C364" s="66"/>
      <c r="D364" s="86"/>
      <c r="E364" s="66"/>
      <c r="F364" s="66"/>
      <c r="G364" s="66"/>
      <c r="H364" s="66"/>
      <c r="I364" s="66"/>
      <c r="J364" s="56"/>
      <c r="K364" s="56"/>
      <c r="L364" s="56"/>
      <c r="M364" s="69"/>
      <c r="N364" s="69"/>
      <c r="O364" s="56"/>
      <c r="P364" s="69"/>
      <c r="Q364" s="69"/>
      <c r="R364" s="69"/>
      <c r="S364" s="69"/>
      <c r="T364" s="69"/>
    </row>
    <row r="365" spans="1:20" ht="13">
      <c r="A365" s="64"/>
      <c r="B365" s="66"/>
      <c r="C365" s="66"/>
      <c r="D365" s="86"/>
      <c r="E365" s="66"/>
      <c r="F365" s="66"/>
      <c r="G365" s="66"/>
      <c r="H365" s="66"/>
      <c r="I365" s="66"/>
      <c r="J365" s="56"/>
      <c r="K365" s="56"/>
      <c r="L365" s="56"/>
      <c r="M365" s="69"/>
      <c r="N365" s="69"/>
      <c r="O365" s="56"/>
      <c r="P365" s="69"/>
      <c r="Q365" s="69"/>
      <c r="R365" s="69"/>
      <c r="S365" s="69"/>
      <c r="T365" s="69"/>
    </row>
    <row r="366" spans="1:20" ht="13">
      <c r="A366" s="64"/>
      <c r="B366" s="66"/>
      <c r="C366" s="66"/>
      <c r="D366" s="86"/>
      <c r="E366" s="66"/>
      <c r="F366" s="66"/>
      <c r="G366" s="66"/>
      <c r="H366" s="66"/>
      <c r="I366" s="66"/>
      <c r="J366" s="56"/>
      <c r="K366" s="56"/>
      <c r="L366" s="56"/>
      <c r="M366" s="69"/>
      <c r="N366" s="69"/>
      <c r="O366" s="56"/>
      <c r="P366" s="69"/>
      <c r="Q366" s="69"/>
      <c r="R366" s="69"/>
      <c r="S366" s="69"/>
      <c r="T366" s="69"/>
    </row>
    <row r="367" spans="1:20" ht="13">
      <c r="A367" s="64"/>
      <c r="B367" s="66"/>
      <c r="C367" s="66"/>
      <c r="D367" s="86"/>
      <c r="E367" s="66"/>
      <c r="F367" s="66"/>
      <c r="G367" s="66"/>
      <c r="H367" s="66"/>
      <c r="I367" s="66"/>
      <c r="J367" s="56"/>
      <c r="K367" s="56"/>
      <c r="L367" s="56"/>
      <c r="M367" s="69"/>
      <c r="N367" s="69"/>
      <c r="O367" s="56"/>
      <c r="P367" s="69"/>
      <c r="Q367" s="69"/>
      <c r="R367" s="69"/>
      <c r="S367" s="69"/>
      <c r="T367" s="69"/>
    </row>
    <row r="368" spans="1:20" ht="13">
      <c r="A368" s="64"/>
      <c r="B368" s="66"/>
      <c r="C368" s="66"/>
      <c r="D368" s="86"/>
      <c r="E368" s="66"/>
      <c r="F368" s="66"/>
      <c r="G368" s="66"/>
      <c r="H368" s="66"/>
      <c r="I368" s="66"/>
      <c r="J368" s="56"/>
      <c r="K368" s="56"/>
      <c r="L368" s="56"/>
      <c r="M368" s="69"/>
      <c r="N368" s="69"/>
      <c r="O368" s="56"/>
      <c r="P368" s="69"/>
      <c r="Q368" s="69"/>
      <c r="R368" s="69"/>
      <c r="S368" s="69"/>
      <c r="T368" s="69"/>
    </row>
    <row r="369" spans="1:20" ht="13">
      <c r="A369" s="64"/>
      <c r="B369" s="66"/>
      <c r="C369" s="66"/>
      <c r="D369" s="86"/>
      <c r="E369" s="66"/>
      <c r="F369" s="66"/>
      <c r="G369" s="66"/>
      <c r="H369" s="66"/>
      <c r="I369" s="66"/>
      <c r="J369" s="56"/>
      <c r="K369" s="56"/>
      <c r="L369" s="56"/>
      <c r="M369" s="69"/>
      <c r="N369" s="69"/>
      <c r="O369" s="56"/>
      <c r="P369" s="69"/>
      <c r="Q369" s="69"/>
      <c r="R369" s="69"/>
      <c r="S369" s="69"/>
      <c r="T369" s="69"/>
    </row>
    <row r="370" spans="1:20" ht="13">
      <c r="A370" s="64"/>
      <c r="B370" s="66"/>
      <c r="C370" s="66"/>
      <c r="D370" s="86"/>
      <c r="E370" s="66"/>
      <c r="F370" s="66"/>
      <c r="G370" s="66"/>
      <c r="H370" s="66"/>
      <c r="I370" s="66"/>
      <c r="J370" s="56"/>
      <c r="K370" s="56"/>
      <c r="L370" s="56"/>
      <c r="M370" s="69"/>
      <c r="N370" s="69"/>
      <c r="O370" s="56"/>
      <c r="P370" s="69"/>
      <c r="Q370" s="69"/>
      <c r="R370" s="69"/>
      <c r="S370" s="69"/>
      <c r="T370" s="69"/>
    </row>
    <row r="371" spans="1:20" ht="13">
      <c r="A371" s="64"/>
      <c r="B371" s="66"/>
      <c r="C371" s="66"/>
      <c r="D371" s="86"/>
      <c r="E371" s="66"/>
      <c r="F371" s="66"/>
      <c r="G371" s="66"/>
      <c r="H371" s="66"/>
      <c r="I371" s="66"/>
      <c r="J371" s="56"/>
      <c r="K371" s="56"/>
      <c r="L371" s="56"/>
      <c r="M371" s="69"/>
      <c r="N371" s="69"/>
      <c r="O371" s="56"/>
      <c r="P371" s="69"/>
      <c r="Q371" s="69"/>
      <c r="R371" s="69"/>
      <c r="S371" s="69"/>
      <c r="T371" s="69"/>
    </row>
    <row r="372" spans="1:20" ht="13">
      <c r="A372" s="64"/>
      <c r="B372" s="66"/>
      <c r="C372" s="66"/>
      <c r="D372" s="86"/>
      <c r="E372" s="66"/>
      <c r="F372" s="66"/>
      <c r="G372" s="66"/>
      <c r="H372" s="66"/>
      <c r="I372" s="66"/>
      <c r="J372" s="56"/>
      <c r="K372" s="56"/>
      <c r="L372" s="56"/>
      <c r="M372" s="69"/>
      <c r="N372" s="69"/>
      <c r="O372" s="56"/>
      <c r="P372" s="69"/>
      <c r="Q372" s="69"/>
      <c r="R372" s="69"/>
      <c r="S372" s="69"/>
      <c r="T372" s="69"/>
    </row>
    <row r="373" spans="1:20" ht="13">
      <c r="A373" s="64"/>
      <c r="B373" s="66"/>
      <c r="C373" s="66"/>
      <c r="D373" s="86"/>
      <c r="E373" s="66"/>
      <c r="F373" s="66"/>
      <c r="G373" s="66"/>
      <c r="H373" s="66"/>
      <c r="I373" s="66"/>
      <c r="J373" s="56"/>
      <c r="K373" s="56"/>
      <c r="L373" s="56"/>
      <c r="M373" s="69"/>
      <c r="N373" s="69"/>
      <c r="O373" s="56"/>
      <c r="P373" s="69"/>
      <c r="Q373" s="69"/>
      <c r="R373" s="69"/>
      <c r="S373" s="69"/>
      <c r="T373" s="69"/>
    </row>
    <row r="374" spans="1:20" ht="13">
      <c r="A374" s="64"/>
      <c r="B374" s="66"/>
      <c r="C374" s="66"/>
      <c r="D374" s="86"/>
      <c r="E374" s="66"/>
      <c r="F374" s="66"/>
      <c r="G374" s="66"/>
      <c r="H374" s="66"/>
      <c r="I374" s="66"/>
      <c r="J374" s="56"/>
      <c r="K374" s="56"/>
      <c r="L374" s="56"/>
      <c r="M374" s="69"/>
      <c r="N374" s="69"/>
      <c r="O374" s="56"/>
      <c r="P374" s="69"/>
      <c r="Q374" s="69"/>
      <c r="R374" s="69"/>
      <c r="S374" s="69"/>
      <c r="T374" s="69"/>
    </row>
    <row r="375" spans="1:20" ht="13">
      <c r="A375" s="64"/>
      <c r="B375" s="66"/>
      <c r="C375" s="66"/>
      <c r="D375" s="86"/>
      <c r="E375" s="66"/>
      <c r="F375" s="66"/>
      <c r="G375" s="66"/>
      <c r="H375" s="66"/>
      <c r="I375" s="66"/>
      <c r="J375" s="56"/>
      <c r="K375" s="56"/>
      <c r="L375" s="56"/>
      <c r="M375" s="69"/>
      <c r="N375" s="69"/>
      <c r="O375" s="56"/>
      <c r="P375" s="69"/>
      <c r="Q375" s="69"/>
      <c r="R375" s="69"/>
      <c r="S375" s="69"/>
      <c r="T375" s="69"/>
    </row>
    <row r="376" spans="1:20" ht="13">
      <c r="A376" s="64"/>
      <c r="B376" s="66"/>
      <c r="C376" s="66"/>
      <c r="D376" s="86"/>
      <c r="E376" s="66"/>
      <c r="F376" s="66"/>
      <c r="G376" s="66"/>
      <c r="H376" s="66"/>
      <c r="I376" s="66"/>
      <c r="J376" s="56"/>
      <c r="K376" s="56"/>
      <c r="L376" s="56"/>
      <c r="M376" s="69"/>
      <c r="N376" s="69"/>
      <c r="O376" s="56"/>
      <c r="P376" s="69"/>
      <c r="Q376" s="69"/>
      <c r="R376" s="69"/>
      <c r="S376" s="69"/>
      <c r="T376" s="69"/>
    </row>
    <row r="377" spans="1:20" ht="13">
      <c r="A377" s="64"/>
      <c r="B377" s="66"/>
      <c r="C377" s="66"/>
      <c r="D377" s="86"/>
      <c r="E377" s="66"/>
      <c r="F377" s="66"/>
      <c r="G377" s="66"/>
      <c r="H377" s="66"/>
      <c r="I377" s="66"/>
      <c r="J377" s="56"/>
      <c r="K377" s="56"/>
      <c r="L377" s="56"/>
      <c r="M377" s="69"/>
      <c r="N377" s="69"/>
      <c r="O377" s="56"/>
      <c r="P377" s="69"/>
      <c r="Q377" s="69"/>
      <c r="R377" s="69"/>
      <c r="S377" s="69"/>
      <c r="T377" s="69"/>
    </row>
    <row r="378" spans="1:20" ht="13">
      <c r="A378" s="64"/>
      <c r="B378" s="66"/>
      <c r="C378" s="66"/>
      <c r="D378" s="86"/>
      <c r="E378" s="66"/>
      <c r="F378" s="66"/>
      <c r="G378" s="66"/>
      <c r="H378" s="66"/>
      <c r="I378" s="66"/>
      <c r="J378" s="56"/>
      <c r="K378" s="56"/>
      <c r="L378" s="56"/>
      <c r="M378" s="69"/>
      <c r="N378" s="69"/>
      <c r="O378" s="56"/>
      <c r="P378" s="69"/>
      <c r="Q378" s="69"/>
      <c r="R378" s="69"/>
      <c r="S378" s="69"/>
      <c r="T378" s="69"/>
    </row>
    <row r="379" spans="1:20" ht="13">
      <c r="A379" s="64"/>
      <c r="B379" s="66"/>
      <c r="C379" s="66"/>
      <c r="D379" s="86"/>
      <c r="E379" s="66"/>
      <c r="F379" s="66"/>
      <c r="G379" s="66"/>
      <c r="H379" s="66"/>
      <c r="I379" s="66"/>
      <c r="J379" s="56"/>
      <c r="K379" s="56"/>
      <c r="L379" s="56"/>
      <c r="M379" s="69"/>
      <c r="N379" s="69"/>
      <c r="O379" s="56"/>
      <c r="P379" s="69"/>
      <c r="Q379" s="69"/>
      <c r="R379" s="69"/>
      <c r="S379" s="69"/>
      <c r="T379" s="69"/>
    </row>
    <row r="380" spans="1:20" ht="13">
      <c r="A380" s="64"/>
      <c r="B380" s="66"/>
      <c r="C380" s="66"/>
      <c r="D380" s="86"/>
      <c r="E380" s="66"/>
      <c r="F380" s="66"/>
      <c r="G380" s="66"/>
      <c r="H380" s="66"/>
      <c r="I380" s="66"/>
      <c r="J380" s="56"/>
      <c r="K380" s="56"/>
      <c r="L380" s="56"/>
      <c r="M380" s="69"/>
      <c r="N380" s="69"/>
      <c r="O380" s="56"/>
      <c r="P380" s="69"/>
      <c r="Q380" s="69"/>
      <c r="R380" s="69"/>
      <c r="S380" s="69"/>
      <c r="T380" s="69"/>
    </row>
    <row r="381" spans="1:20" ht="13">
      <c r="A381" s="64"/>
      <c r="B381" s="66"/>
      <c r="C381" s="66"/>
      <c r="D381" s="86"/>
      <c r="E381" s="66"/>
      <c r="F381" s="66"/>
      <c r="G381" s="66"/>
      <c r="H381" s="66"/>
      <c r="I381" s="66"/>
      <c r="J381" s="56"/>
      <c r="K381" s="56"/>
      <c r="L381" s="56"/>
      <c r="M381" s="69"/>
      <c r="N381" s="69"/>
      <c r="O381" s="56"/>
      <c r="P381" s="69"/>
      <c r="Q381" s="69"/>
      <c r="R381" s="69"/>
      <c r="S381" s="69"/>
      <c r="T381" s="69"/>
    </row>
    <row r="382" spans="1:20" ht="13">
      <c r="A382" s="64"/>
      <c r="B382" s="66"/>
      <c r="C382" s="66"/>
      <c r="D382" s="86"/>
      <c r="E382" s="66"/>
      <c r="F382" s="66"/>
      <c r="G382" s="66"/>
      <c r="H382" s="66"/>
      <c r="I382" s="66"/>
      <c r="J382" s="56"/>
      <c r="K382" s="56"/>
      <c r="L382" s="56"/>
      <c r="M382" s="69"/>
      <c r="N382" s="69"/>
      <c r="O382" s="56"/>
      <c r="P382" s="69"/>
      <c r="Q382" s="69"/>
      <c r="R382" s="69"/>
      <c r="S382" s="69"/>
      <c r="T382" s="69"/>
    </row>
    <row r="383" spans="1:20" ht="13">
      <c r="A383" s="64"/>
      <c r="B383" s="66"/>
      <c r="C383" s="66"/>
      <c r="D383" s="86"/>
      <c r="E383" s="66"/>
      <c r="F383" s="66"/>
      <c r="G383" s="66"/>
      <c r="H383" s="66"/>
      <c r="I383" s="66"/>
      <c r="J383" s="56"/>
      <c r="K383" s="56"/>
      <c r="L383" s="56"/>
      <c r="M383" s="69"/>
      <c r="N383" s="69"/>
      <c r="O383" s="56"/>
      <c r="P383" s="69"/>
      <c r="Q383" s="69"/>
      <c r="R383" s="69"/>
      <c r="S383" s="69"/>
      <c r="T383" s="69"/>
    </row>
    <row r="384" spans="1:20" ht="13">
      <c r="A384" s="64"/>
      <c r="B384" s="66"/>
      <c r="C384" s="66"/>
      <c r="D384" s="86"/>
      <c r="E384" s="66"/>
      <c r="F384" s="66"/>
      <c r="G384" s="66"/>
      <c r="H384" s="66"/>
      <c r="I384" s="66"/>
      <c r="J384" s="56"/>
      <c r="K384" s="56"/>
      <c r="L384" s="56"/>
      <c r="M384" s="69"/>
      <c r="N384" s="69"/>
      <c r="O384" s="56"/>
      <c r="P384" s="69"/>
      <c r="Q384" s="69"/>
      <c r="R384" s="69"/>
      <c r="S384" s="69"/>
      <c r="T384" s="69"/>
    </row>
    <row r="385" spans="1:20" ht="13">
      <c r="A385" s="64"/>
      <c r="B385" s="66"/>
      <c r="C385" s="66"/>
      <c r="D385" s="86"/>
      <c r="E385" s="66"/>
      <c r="F385" s="66"/>
      <c r="G385" s="66"/>
      <c r="H385" s="66"/>
      <c r="I385" s="66"/>
      <c r="J385" s="56"/>
      <c r="K385" s="56"/>
      <c r="L385" s="56"/>
      <c r="M385" s="69"/>
      <c r="N385" s="69"/>
      <c r="O385" s="56"/>
      <c r="P385" s="69"/>
      <c r="Q385" s="69"/>
      <c r="R385" s="69"/>
      <c r="S385" s="69"/>
      <c r="T385" s="69"/>
    </row>
    <row r="386" spans="1:20" ht="13">
      <c r="A386" s="64"/>
      <c r="B386" s="66"/>
      <c r="C386" s="66"/>
      <c r="D386" s="86"/>
      <c r="E386" s="66"/>
      <c r="F386" s="66"/>
      <c r="G386" s="66"/>
      <c r="H386" s="66"/>
      <c r="I386" s="66"/>
      <c r="J386" s="56"/>
      <c r="K386" s="56"/>
      <c r="L386" s="56"/>
      <c r="M386" s="69"/>
      <c r="N386" s="69"/>
      <c r="O386" s="56"/>
      <c r="P386" s="69"/>
      <c r="Q386" s="69"/>
      <c r="R386" s="69"/>
      <c r="S386" s="69"/>
      <c r="T386" s="69"/>
    </row>
    <row r="387" spans="1:20" ht="13">
      <c r="A387" s="64"/>
      <c r="B387" s="66"/>
      <c r="C387" s="66"/>
      <c r="D387" s="86"/>
      <c r="E387" s="66"/>
      <c r="F387" s="66"/>
      <c r="G387" s="66"/>
      <c r="H387" s="66"/>
      <c r="I387" s="66"/>
      <c r="J387" s="56"/>
      <c r="K387" s="56"/>
      <c r="L387" s="56"/>
      <c r="M387" s="69"/>
      <c r="N387" s="69"/>
      <c r="O387" s="56"/>
      <c r="P387" s="69"/>
      <c r="Q387" s="69"/>
      <c r="R387" s="69"/>
      <c r="S387" s="69"/>
      <c r="T387" s="69"/>
    </row>
    <row r="388" spans="1:20" ht="13">
      <c r="A388" s="64"/>
      <c r="B388" s="66"/>
      <c r="C388" s="66"/>
      <c r="D388" s="86"/>
      <c r="E388" s="66"/>
      <c r="F388" s="66"/>
      <c r="G388" s="66"/>
      <c r="H388" s="66"/>
      <c r="I388" s="66"/>
      <c r="J388" s="56"/>
      <c r="K388" s="56"/>
      <c r="L388" s="56"/>
      <c r="M388" s="69"/>
      <c r="N388" s="69"/>
      <c r="O388" s="56"/>
      <c r="P388" s="69"/>
      <c r="Q388" s="69"/>
      <c r="R388" s="69"/>
      <c r="S388" s="69"/>
      <c r="T388" s="69"/>
    </row>
    <row r="389" spans="1:20" ht="13">
      <c r="A389" s="64"/>
      <c r="B389" s="66"/>
      <c r="C389" s="66"/>
      <c r="D389" s="86"/>
      <c r="E389" s="66"/>
      <c r="F389" s="66"/>
      <c r="G389" s="66"/>
      <c r="H389" s="66"/>
      <c r="I389" s="66"/>
      <c r="J389" s="56"/>
      <c r="K389" s="56"/>
      <c r="L389" s="56"/>
      <c r="M389" s="69"/>
      <c r="N389" s="69"/>
      <c r="O389" s="56"/>
      <c r="P389" s="69"/>
      <c r="Q389" s="69"/>
      <c r="R389" s="69"/>
      <c r="S389" s="69"/>
      <c r="T389" s="69"/>
    </row>
    <row r="390" spans="1:20" ht="13">
      <c r="A390" s="64"/>
      <c r="B390" s="66"/>
      <c r="C390" s="66"/>
      <c r="D390" s="86"/>
      <c r="E390" s="66"/>
      <c r="F390" s="66"/>
      <c r="G390" s="66"/>
      <c r="H390" s="66"/>
      <c r="I390" s="66"/>
      <c r="J390" s="56"/>
      <c r="K390" s="56"/>
      <c r="L390" s="56"/>
      <c r="M390" s="69"/>
      <c r="N390" s="69"/>
      <c r="O390" s="56"/>
      <c r="P390" s="69"/>
      <c r="Q390" s="69"/>
      <c r="R390" s="69"/>
      <c r="S390" s="69"/>
      <c r="T390" s="69"/>
    </row>
    <row r="391" spans="1:20" ht="13">
      <c r="A391" s="64"/>
      <c r="B391" s="66"/>
      <c r="C391" s="66"/>
      <c r="D391" s="86"/>
      <c r="E391" s="66"/>
      <c r="F391" s="66"/>
      <c r="G391" s="66"/>
      <c r="H391" s="66"/>
      <c r="I391" s="66"/>
      <c r="J391" s="56"/>
      <c r="K391" s="56"/>
      <c r="L391" s="56"/>
      <c r="M391" s="69"/>
      <c r="N391" s="69"/>
      <c r="O391" s="56"/>
      <c r="P391" s="69"/>
      <c r="Q391" s="69"/>
      <c r="R391" s="69"/>
      <c r="S391" s="69"/>
      <c r="T391" s="69"/>
    </row>
    <row r="392" spans="1:20" ht="13">
      <c r="A392" s="64"/>
      <c r="B392" s="66"/>
      <c r="C392" s="66"/>
      <c r="D392" s="86"/>
      <c r="E392" s="66"/>
      <c r="F392" s="66"/>
      <c r="G392" s="66"/>
      <c r="H392" s="66"/>
      <c r="I392" s="66"/>
      <c r="J392" s="56"/>
      <c r="K392" s="56"/>
      <c r="L392" s="56"/>
      <c r="M392" s="69"/>
      <c r="N392" s="69"/>
      <c r="O392" s="56"/>
      <c r="P392" s="69"/>
      <c r="Q392" s="69"/>
      <c r="R392" s="69"/>
      <c r="S392" s="69"/>
      <c r="T392" s="69"/>
    </row>
    <row r="393" spans="1:20" ht="13">
      <c r="A393" s="64"/>
      <c r="B393" s="66"/>
      <c r="C393" s="66"/>
      <c r="D393" s="86"/>
      <c r="E393" s="66"/>
      <c r="F393" s="66"/>
      <c r="G393" s="66"/>
      <c r="H393" s="66"/>
      <c r="I393" s="66"/>
      <c r="J393" s="56"/>
      <c r="K393" s="56"/>
      <c r="L393" s="56"/>
      <c r="M393" s="69"/>
      <c r="N393" s="69"/>
      <c r="O393" s="56"/>
      <c r="P393" s="69"/>
      <c r="Q393" s="69"/>
      <c r="R393" s="69"/>
      <c r="S393" s="69"/>
      <c r="T393" s="69"/>
    </row>
    <row r="394" spans="1:20" ht="13">
      <c r="A394" s="64"/>
      <c r="B394" s="66"/>
      <c r="C394" s="66"/>
      <c r="D394" s="86"/>
      <c r="E394" s="66"/>
      <c r="F394" s="66"/>
      <c r="G394" s="66"/>
      <c r="H394" s="66"/>
      <c r="I394" s="66"/>
      <c r="J394" s="56"/>
      <c r="K394" s="56"/>
      <c r="L394" s="56"/>
      <c r="M394" s="69"/>
      <c r="N394" s="69"/>
      <c r="O394" s="56"/>
      <c r="P394" s="69"/>
      <c r="Q394" s="69"/>
      <c r="R394" s="69"/>
      <c r="S394" s="69"/>
      <c r="T394" s="69"/>
    </row>
    <row r="395" spans="1:20" ht="13">
      <c r="A395" s="64"/>
      <c r="B395" s="66"/>
      <c r="C395" s="66"/>
      <c r="D395" s="86"/>
      <c r="E395" s="66"/>
      <c r="F395" s="66"/>
      <c r="G395" s="66"/>
      <c r="H395" s="66"/>
      <c r="I395" s="66"/>
      <c r="J395" s="56"/>
      <c r="K395" s="56"/>
      <c r="L395" s="56"/>
      <c r="M395" s="69"/>
      <c r="N395" s="69"/>
      <c r="O395" s="56"/>
      <c r="P395" s="69"/>
      <c r="Q395" s="69"/>
      <c r="R395" s="69"/>
      <c r="S395" s="69"/>
      <c r="T395" s="69"/>
    </row>
    <row r="396" spans="1:20" ht="13">
      <c r="A396" s="64"/>
      <c r="B396" s="66"/>
      <c r="C396" s="66"/>
      <c r="D396" s="86"/>
      <c r="E396" s="66"/>
      <c r="F396" s="66"/>
      <c r="G396" s="66"/>
      <c r="H396" s="66"/>
      <c r="I396" s="66"/>
      <c r="J396" s="56"/>
      <c r="K396" s="56"/>
      <c r="L396" s="56"/>
      <c r="M396" s="69"/>
      <c r="N396" s="69"/>
      <c r="O396" s="56"/>
      <c r="P396" s="69"/>
      <c r="Q396" s="69"/>
      <c r="R396" s="69"/>
      <c r="S396" s="69"/>
      <c r="T396" s="69"/>
    </row>
    <row r="397" spans="1:20" ht="13">
      <c r="A397" s="64"/>
      <c r="B397" s="66"/>
      <c r="C397" s="66"/>
      <c r="D397" s="86"/>
      <c r="E397" s="66"/>
      <c r="F397" s="66"/>
      <c r="G397" s="66"/>
      <c r="H397" s="66"/>
      <c r="I397" s="66"/>
      <c r="J397" s="56"/>
      <c r="K397" s="56"/>
      <c r="L397" s="56"/>
      <c r="M397" s="69"/>
      <c r="N397" s="69"/>
      <c r="O397" s="56"/>
      <c r="P397" s="69"/>
      <c r="Q397" s="69"/>
      <c r="R397" s="69"/>
      <c r="S397" s="69"/>
      <c r="T397" s="69"/>
    </row>
    <row r="398" spans="1:20" ht="13">
      <c r="A398" s="64"/>
      <c r="B398" s="66"/>
      <c r="C398" s="66"/>
      <c r="D398" s="86"/>
      <c r="E398" s="66"/>
      <c r="F398" s="66"/>
      <c r="G398" s="66"/>
      <c r="H398" s="66"/>
      <c r="I398" s="66"/>
      <c r="J398" s="56"/>
      <c r="K398" s="56"/>
      <c r="L398" s="56"/>
      <c r="M398" s="69"/>
      <c r="N398" s="69"/>
      <c r="O398" s="56"/>
      <c r="P398" s="69"/>
      <c r="Q398" s="69"/>
      <c r="R398" s="69"/>
      <c r="S398" s="69"/>
      <c r="T398" s="69"/>
    </row>
    <row r="399" spans="1:20" ht="13">
      <c r="A399" s="64"/>
      <c r="B399" s="66"/>
      <c r="C399" s="66"/>
      <c r="D399" s="86"/>
      <c r="E399" s="66"/>
      <c r="F399" s="66"/>
      <c r="G399" s="66"/>
      <c r="H399" s="66"/>
      <c r="I399" s="66"/>
      <c r="J399" s="56"/>
      <c r="K399" s="56"/>
      <c r="L399" s="56"/>
      <c r="M399" s="69"/>
      <c r="N399" s="69"/>
      <c r="O399" s="56"/>
      <c r="P399" s="69"/>
      <c r="Q399" s="69"/>
      <c r="R399" s="69"/>
      <c r="S399" s="69"/>
      <c r="T399" s="69"/>
    </row>
    <row r="400" spans="1:20" ht="13">
      <c r="A400" s="64"/>
      <c r="B400" s="66"/>
      <c r="C400" s="66"/>
      <c r="D400" s="86"/>
      <c r="E400" s="66"/>
      <c r="F400" s="66"/>
      <c r="G400" s="66"/>
      <c r="H400" s="66"/>
      <c r="I400" s="66"/>
      <c r="J400" s="56"/>
      <c r="K400" s="56"/>
      <c r="L400" s="56"/>
      <c r="M400" s="69"/>
      <c r="N400" s="69"/>
      <c r="O400" s="56"/>
      <c r="P400" s="69"/>
      <c r="Q400" s="69"/>
      <c r="R400" s="69"/>
      <c r="S400" s="69"/>
      <c r="T400" s="69"/>
    </row>
    <row r="401" spans="1:20" ht="13">
      <c r="A401" s="64"/>
      <c r="B401" s="66"/>
      <c r="C401" s="66"/>
      <c r="D401" s="86"/>
      <c r="E401" s="66"/>
      <c r="F401" s="66"/>
      <c r="G401" s="66"/>
      <c r="H401" s="66"/>
      <c r="I401" s="66"/>
      <c r="J401" s="56"/>
      <c r="K401" s="56"/>
      <c r="L401" s="56"/>
      <c r="M401" s="69"/>
      <c r="N401" s="69"/>
      <c r="O401" s="56"/>
      <c r="P401" s="69"/>
      <c r="Q401" s="69"/>
      <c r="R401" s="69"/>
      <c r="S401" s="69"/>
      <c r="T401" s="69"/>
    </row>
    <row r="402" spans="1:20" ht="13">
      <c r="A402" s="64"/>
      <c r="B402" s="66"/>
      <c r="C402" s="66"/>
      <c r="D402" s="86"/>
      <c r="E402" s="66"/>
      <c r="F402" s="66"/>
      <c r="G402" s="66"/>
      <c r="H402" s="66"/>
      <c r="I402" s="66"/>
      <c r="J402" s="56"/>
      <c r="K402" s="56"/>
      <c r="L402" s="56"/>
      <c r="M402" s="69"/>
      <c r="N402" s="69"/>
      <c r="O402" s="56"/>
      <c r="P402" s="69"/>
      <c r="Q402" s="69"/>
      <c r="R402" s="69"/>
      <c r="S402" s="69"/>
      <c r="T402" s="69"/>
    </row>
    <row r="403" spans="1:20" ht="13">
      <c r="A403" s="64"/>
      <c r="B403" s="66"/>
      <c r="C403" s="66"/>
      <c r="D403" s="86"/>
      <c r="E403" s="66"/>
      <c r="F403" s="66"/>
      <c r="G403" s="66"/>
      <c r="H403" s="66"/>
      <c r="I403" s="66"/>
      <c r="J403" s="56"/>
      <c r="K403" s="56"/>
      <c r="L403" s="56"/>
      <c r="M403" s="69"/>
      <c r="N403" s="69"/>
      <c r="O403" s="56"/>
      <c r="P403" s="69"/>
      <c r="Q403" s="69"/>
      <c r="R403" s="69"/>
      <c r="S403" s="69"/>
      <c r="T403" s="69"/>
    </row>
    <row r="404" spans="1:20" ht="13">
      <c r="A404" s="64"/>
      <c r="B404" s="66"/>
      <c r="C404" s="66"/>
      <c r="D404" s="86"/>
      <c r="E404" s="66"/>
      <c r="F404" s="66"/>
      <c r="G404" s="66"/>
      <c r="H404" s="66"/>
      <c r="I404" s="66"/>
      <c r="J404" s="56"/>
      <c r="K404" s="56"/>
      <c r="L404" s="56"/>
      <c r="M404" s="69"/>
      <c r="N404" s="69"/>
      <c r="O404" s="56"/>
      <c r="P404" s="69"/>
      <c r="Q404" s="69"/>
      <c r="R404" s="69"/>
      <c r="S404" s="69"/>
      <c r="T404" s="69"/>
    </row>
    <row r="405" spans="1:20" ht="13">
      <c r="A405" s="64"/>
      <c r="B405" s="66"/>
      <c r="C405" s="66"/>
      <c r="D405" s="86"/>
      <c r="E405" s="66"/>
      <c r="F405" s="66"/>
      <c r="G405" s="66"/>
      <c r="H405" s="66"/>
      <c r="I405" s="66"/>
      <c r="J405" s="56"/>
      <c r="K405" s="56"/>
      <c r="L405" s="56"/>
      <c r="M405" s="69"/>
      <c r="N405" s="69"/>
      <c r="O405" s="56"/>
      <c r="P405" s="69"/>
      <c r="Q405" s="69"/>
      <c r="R405" s="69"/>
      <c r="S405" s="69"/>
      <c r="T405" s="69"/>
    </row>
    <row r="406" spans="1:20" ht="13">
      <c r="A406" s="64"/>
      <c r="B406" s="66"/>
      <c r="C406" s="66"/>
      <c r="D406" s="86"/>
      <c r="E406" s="66"/>
      <c r="F406" s="66"/>
      <c r="G406" s="66"/>
      <c r="H406" s="66"/>
      <c r="I406" s="66"/>
      <c r="J406" s="56"/>
      <c r="K406" s="56"/>
      <c r="L406" s="56"/>
      <c r="M406" s="69"/>
      <c r="N406" s="69"/>
      <c r="O406" s="56"/>
      <c r="P406" s="69"/>
      <c r="Q406" s="69"/>
      <c r="R406" s="69"/>
      <c r="S406" s="69"/>
      <c r="T406" s="69"/>
    </row>
    <row r="407" spans="1:20" ht="13">
      <c r="A407" s="64"/>
      <c r="B407" s="66"/>
      <c r="C407" s="66"/>
      <c r="D407" s="86"/>
      <c r="E407" s="66"/>
      <c r="F407" s="66"/>
      <c r="G407" s="66"/>
      <c r="H407" s="66"/>
      <c r="I407" s="66"/>
      <c r="J407" s="56"/>
      <c r="K407" s="56"/>
      <c r="L407" s="56"/>
      <c r="M407" s="69"/>
      <c r="N407" s="69"/>
      <c r="O407" s="56"/>
      <c r="P407" s="69"/>
      <c r="Q407" s="69"/>
      <c r="R407" s="69"/>
      <c r="S407" s="69"/>
      <c r="T407" s="69"/>
    </row>
    <row r="408" spans="1:20" ht="13">
      <c r="A408" s="64"/>
      <c r="B408" s="66"/>
      <c r="C408" s="66"/>
      <c r="D408" s="86"/>
      <c r="E408" s="66"/>
      <c r="F408" s="66"/>
      <c r="G408" s="66"/>
      <c r="H408" s="66"/>
      <c r="I408" s="66"/>
      <c r="J408" s="56"/>
      <c r="K408" s="56"/>
      <c r="L408" s="56"/>
      <c r="M408" s="69"/>
      <c r="N408" s="69"/>
      <c r="O408" s="56"/>
      <c r="P408" s="69"/>
      <c r="Q408" s="69"/>
      <c r="R408" s="69"/>
      <c r="S408" s="69"/>
      <c r="T408" s="69"/>
    </row>
    <row r="409" spans="1:20" ht="13">
      <c r="A409" s="64"/>
      <c r="B409" s="66"/>
      <c r="C409" s="66"/>
      <c r="D409" s="86"/>
      <c r="E409" s="66"/>
      <c r="F409" s="66"/>
      <c r="G409" s="66"/>
      <c r="H409" s="66"/>
      <c r="I409" s="66"/>
      <c r="J409" s="56"/>
      <c r="K409" s="56"/>
      <c r="L409" s="56"/>
      <c r="M409" s="69"/>
      <c r="N409" s="69"/>
      <c r="O409" s="56"/>
      <c r="P409" s="69"/>
      <c r="Q409" s="69"/>
      <c r="R409" s="69"/>
      <c r="S409" s="69"/>
      <c r="T409" s="69"/>
    </row>
    <row r="410" spans="1:20" ht="13">
      <c r="A410" s="64"/>
      <c r="B410" s="66"/>
      <c r="C410" s="66"/>
      <c r="D410" s="86"/>
      <c r="E410" s="66"/>
      <c r="F410" s="66"/>
      <c r="G410" s="66"/>
      <c r="H410" s="66"/>
      <c r="I410" s="66"/>
      <c r="J410" s="56"/>
      <c r="K410" s="56"/>
      <c r="L410" s="56"/>
      <c r="M410" s="69"/>
      <c r="N410" s="69"/>
      <c r="O410" s="56"/>
      <c r="P410" s="69"/>
      <c r="Q410" s="69"/>
      <c r="R410" s="69"/>
      <c r="S410" s="69"/>
      <c r="T410" s="69"/>
    </row>
    <row r="411" spans="1:20" ht="13">
      <c r="A411" s="64"/>
      <c r="B411" s="66"/>
      <c r="C411" s="66"/>
      <c r="D411" s="86"/>
      <c r="E411" s="66"/>
      <c r="F411" s="66"/>
      <c r="G411" s="66"/>
      <c r="H411" s="66"/>
      <c r="I411" s="66"/>
      <c r="J411" s="56"/>
      <c r="K411" s="56"/>
      <c r="L411" s="56"/>
      <c r="M411" s="69"/>
      <c r="N411" s="69"/>
      <c r="O411" s="56"/>
      <c r="P411" s="69"/>
      <c r="Q411" s="69"/>
      <c r="R411" s="69"/>
      <c r="S411" s="69"/>
      <c r="T411" s="69"/>
    </row>
    <row r="412" spans="1:20" ht="13">
      <c r="A412" s="64"/>
      <c r="B412" s="66"/>
      <c r="C412" s="66"/>
      <c r="D412" s="86"/>
      <c r="E412" s="66"/>
      <c r="F412" s="66"/>
      <c r="G412" s="66"/>
      <c r="H412" s="66"/>
      <c r="I412" s="66"/>
      <c r="J412" s="56"/>
      <c r="K412" s="56"/>
      <c r="L412" s="56"/>
      <c r="M412" s="69"/>
      <c r="N412" s="69"/>
      <c r="O412" s="56"/>
      <c r="P412" s="69"/>
      <c r="Q412" s="69"/>
      <c r="R412" s="69"/>
      <c r="S412" s="69"/>
      <c r="T412" s="69"/>
    </row>
    <row r="413" spans="1:20" ht="13">
      <c r="A413" s="64"/>
      <c r="B413" s="66"/>
      <c r="C413" s="66"/>
      <c r="D413" s="86"/>
      <c r="E413" s="66"/>
      <c r="F413" s="66"/>
      <c r="G413" s="66"/>
      <c r="H413" s="66"/>
      <c r="I413" s="66"/>
      <c r="J413" s="56"/>
      <c r="K413" s="56"/>
      <c r="L413" s="56"/>
      <c r="M413" s="69"/>
      <c r="N413" s="69"/>
      <c r="O413" s="56"/>
      <c r="P413" s="69"/>
      <c r="Q413" s="69"/>
      <c r="R413" s="69"/>
      <c r="S413" s="69"/>
      <c r="T413" s="69"/>
    </row>
    <row r="414" spans="1:20" ht="13">
      <c r="A414" s="64"/>
      <c r="B414" s="66"/>
      <c r="C414" s="66"/>
      <c r="D414" s="86"/>
      <c r="E414" s="66"/>
      <c r="F414" s="66"/>
      <c r="G414" s="66"/>
      <c r="H414" s="66"/>
      <c r="I414" s="66"/>
      <c r="J414" s="56"/>
      <c r="K414" s="56"/>
      <c r="L414" s="56"/>
      <c r="M414" s="69"/>
      <c r="N414" s="69"/>
      <c r="O414" s="56"/>
      <c r="P414" s="69"/>
      <c r="Q414" s="69"/>
      <c r="R414" s="69"/>
      <c r="S414" s="69"/>
      <c r="T414" s="69"/>
    </row>
    <row r="415" spans="1:20" ht="13">
      <c r="A415" s="64"/>
      <c r="B415" s="66"/>
      <c r="C415" s="66"/>
      <c r="D415" s="86"/>
      <c r="E415" s="66"/>
      <c r="F415" s="66"/>
      <c r="G415" s="66"/>
      <c r="H415" s="66"/>
      <c r="I415" s="66"/>
      <c r="J415" s="56"/>
      <c r="K415" s="56"/>
      <c r="L415" s="56"/>
      <c r="M415" s="69"/>
      <c r="N415" s="69"/>
      <c r="O415" s="56"/>
      <c r="P415" s="69"/>
      <c r="Q415" s="69"/>
      <c r="R415" s="69"/>
      <c r="S415" s="69"/>
      <c r="T415" s="69"/>
    </row>
    <row r="416" spans="1:20" ht="13">
      <c r="A416" s="64"/>
      <c r="B416" s="66"/>
      <c r="C416" s="66"/>
      <c r="D416" s="86"/>
      <c r="E416" s="66"/>
      <c r="F416" s="66"/>
      <c r="G416" s="66"/>
      <c r="H416" s="66"/>
      <c r="I416" s="66"/>
      <c r="J416" s="56"/>
      <c r="K416" s="56"/>
      <c r="L416" s="56"/>
      <c r="M416" s="69"/>
      <c r="N416" s="69"/>
      <c r="O416" s="56"/>
      <c r="P416" s="69"/>
      <c r="Q416" s="69"/>
      <c r="R416" s="69"/>
      <c r="S416" s="69"/>
      <c r="T416" s="69"/>
    </row>
    <row r="417" spans="1:20" ht="13">
      <c r="A417" s="64"/>
      <c r="B417" s="66"/>
      <c r="C417" s="66"/>
      <c r="D417" s="86"/>
      <c r="E417" s="66"/>
      <c r="F417" s="66"/>
      <c r="G417" s="66"/>
      <c r="H417" s="66"/>
      <c r="I417" s="66"/>
      <c r="J417" s="56"/>
      <c r="K417" s="56"/>
      <c r="L417" s="56"/>
      <c r="M417" s="69"/>
      <c r="N417" s="69"/>
      <c r="O417" s="56"/>
      <c r="P417" s="69"/>
      <c r="Q417" s="69"/>
      <c r="R417" s="69"/>
      <c r="S417" s="69"/>
      <c r="T417" s="69"/>
    </row>
    <row r="418" spans="1:20" ht="13">
      <c r="A418" s="64"/>
      <c r="B418" s="66"/>
      <c r="C418" s="66"/>
      <c r="D418" s="86"/>
      <c r="E418" s="66"/>
      <c r="F418" s="66"/>
      <c r="G418" s="66"/>
      <c r="H418" s="66"/>
      <c r="I418" s="66"/>
      <c r="J418" s="56"/>
      <c r="K418" s="56"/>
      <c r="L418" s="56"/>
      <c r="M418" s="69"/>
      <c r="N418" s="69"/>
      <c r="O418" s="56"/>
      <c r="P418" s="69"/>
      <c r="Q418" s="69"/>
      <c r="R418" s="69"/>
      <c r="S418" s="69"/>
      <c r="T418" s="69"/>
    </row>
    <row r="419" spans="1:20" ht="13">
      <c r="A419" s="64"/>
      <c r="B419" s="66"/>
      <c r="C419" s="66"/>
      <c r="D419" s="86"/>
      <c r="E419" s="66"/>
      <c r="F419" s="66"/>
      <c r="G419" s="66"/>
      <c r="H419" s="66"/>
      <c r="I419" s="66"/>
      <c r="J419" s="56"/>
      <c r="K419" s="56"/>
      <c r="L419" s="56"/>
      <c r="M419" s="69"/>
      <c r="N419" s="69"/>
      <c r="O419" s="56"/>
      <c r="P419" s="69"/>
      <c r="Q419" s="69"/>
      <c r="R419" s="69"/>
      <c r="S419" s="69"/>
      <c r="T419" s="69"/>
    </row>
    <row r="420" spans="1:20" ht="13">
      <c r="A420" s="64"/>
      <c r="B420" s="66"/>
      <c r="C420" s="66"/>
      <c r="D420" s="86"/>
      <c r="E420" s="66"/>
      <c r="F420" s="66"/>
      <c r="G420" s="66"/>
      <c r="H420" s="66"/>
      <c r="I420" s="66"/>
      <c r="J420" s="56"/>
      <c r="K420" s="56"/>
      <c r="L420" s="56"/>
      <c r="M420" s="69"/>
      <c r="N420" s="69"/>
      <c r="O420" s="56"/>
      <c r="P420" s="69"/>
      <c r="Q420" s="69"/>
      <c r="R420" s="69"/>
      <c r="S420" s="69"/>
      <c r="T420" s="69"/>
    </row>
    <row r="421" spans="1:20" ht="13">
      <c r="A421" s="64"/>
      <c r="B421" s="66"/>
      <c r="C421" s="66"/>
      <c r="D421" s="86"/>
      <c r="E421" s="66"/>
      <c r="F421" s="66"/>
      <c r="G421" s="66"/>
      <c r="H421" s="66"/>
      <c r="I421" s="66"/>
      <c r="J421" s="56"/>
      <c r="K421" s="56"/>
      <c r="L421" s="56"/>
      <c r="M421" s="69"/>
      <c r="N421" s="69"/>
      <c r="O421" s="56"/>
      <c r="P421" s="69"/>
      <c r="Q421" s="69"/>
      <c r="R421" s="69"/>
      <c r="S421" s="69"/>
      <c r="T421" s="69"/>
    </row>
    <row r="422" spans="1:20" ht="13">
      <c r="A422" s="64"/>
      <c r="B422" s="66"/>
      <c r="C422" s="66"/>
      <c r="D422" s="86"/>
      <c r="E422" s="66"/>
      <c r="F422" s="66"/>
      <c r="G422" s="66"/>
      <c r="H422" s="66"/>
      <c r="I422" s="66"/>
      <c r="J422" s="56"/>
      <c r="K422" s="56"/>
      <c r="L422" s="56"/>
      <c r="M422" s="69"/>
      <c r="N422" s="69"/>
      <c r="O422" s="56"/>
      <c r="P422" s="69"/>
      <c r="Q422" s="69"/>
      <c r="R422" s="69"/>
      <c r="S422" s="69"/>
      <c r="T422" s="69"/>
    </row>
    <row r="423" spans="1:20" ht="13">
      <c r="A423" s="64"/>
      <c r="B423" s="66"/>
      <c r="C423" s="66"/>
      <c r="D423" s="86"/>
      <c r="E423" s="66"/>
      <c r="F423" s="66"/>
      <c r="G423" s="66"/>
      <c r="H423" s="66"/>
      <c r="I423" s="66"/>
      <c r="J423" s="56"/>
      <c r="K423" s="56"/>
      <c r="L423" s="56"/>
      <c r="M423" s="69"/>
      <c r="N423" s="69"/>
      <c r="O423" s="56"/>
      <c r="P423" s="69"/>
      <c r="Q423" s="69"/>
      <c r="R423" s="69"/>
      <c r="S423" s="69"/>
      <c r="T423" s="69"/>
    </row>
    <row r="424" spans="1:20" ht="13">
      <c r="A424" s="64"/>
      <c r="B424" s="66"/>
      <c r="C424" s="66"/>
      <c r="D424" s="86"/>
      <c r="E424" s="66"/>
      <c r="F424" s="66"/>
      <c r="G424" s="66"/>
      <c r="H424" s="66"/>
      <c r="I424" s="66"/>
      <c r="J424" s="56"/>
      <c r="K424" s="56"/>
      <c r="L424" s="56"/>
      <c r="M424" s="69"/>
      <c r="N424" s="69"/>
      <c r="O424" s="56"/>
      <c r="P424" s="69"/>
      <c r="Q424" s="69"/>
      <c r="R424" s="69"/>
      <c r="S424" s="69"/>
      <c r="T424" s="69"/>
    </row>
    <row r="425" spans="1:20" ht="13">
      <c r="A425" s="64"/>
      <c r="B425" s="66"/>
      <c r="C425" s="66"/>
      <c r="D425" s="86"/>
      <c r="E425" s="66"/>
      <c r="F425" s="66"/>
      <c r="G425" s="66"/>
      <c r="H425" s="66"/>
      <c r="I425" s="66"/>
      <c r="J425" s="56"/>
      <c r="K425" s="56"/>
      <c r="L425" s="56"/>
      <c r="M425" s="69"/>
      <c r="N425" s="69"/>
      <c r="O425" s="56"/>
      <c r="P425" s="69"/>
      <c r="Q425" s="69"/>
      <c r="R425" s="69"/>
      <c r="S425" s="69"/>
      <c r="T425" s="69"/>
    </row>
    <row r="426" spans="1:20" ht="13">
      <c r="A426" s="64"/>
      <c r="B426" s="66"/>
      <c r="C426" s="66"/>
      <c r="D426" s="86"/>
      <c r="E426" s="66"/>
      <c r="F426" s="66"/>
      <c r="G426" s="66"/>
      <c r="H426" s="66"/>
      <c r="I426" s="66"/>
      <c r="J426" s="56"/>
      <c r="K426" s="56"/>
      <c r="L426" s="56"/>
      <c r="M426" s="69"/>
      <c r="N426" s="69"/>
      <c r="O426" s="56"/>
      <c r="P426" s="69"/>
      <c r="Q426" s="69"/>
      <c r="R426" s="69"/>
      <c r="S426" s="69"/>
      <c r="T426" s="69"/>
    </row>
    <row r="427" spans="1:20" ht="13">
      <c r="A427" s="64"/>
      <c r="B427" s="66"/>
      <c r="C427" s="66"/>
      <c r="D427" s="86"/>
      <c r="E427" s="66"/>
      <c r="F427" s="66"/>
      <c r="G427" s="66"/>
      <c r="H427" s="66"/>
      <c r="I427" s="66"/>
      <c r="J427" s="56"/>
      <c r="K427" s="56"/>
      <c r="L427" s="56"/>
      <c r="M427" s="69"/>
      <c r="N427" s="69"/>
      <c r="O427" s="56"/>
      <c r="P427" s="69"/>
      <c r="Q427" s="69"/>
      <c r="R427" s="69"/>
      <c r="S427" s="69"/>
      <c r="T427" s="69"/>
    </row>
    <row r="428" spans="1:20" ht="13">
      <c r="A428" s="64"/>
      <c r="B428" s="66"/>
      <c r="C428" s="66"/>
      <c r="D428" s="86"/>
      <c r="E428" s="66"/>
      <c r="F428" s="66"/>
      <c r="G428" s="66"/>
      <c r="H428" s="66"/>
      <c r="I428" s="66"/>
      <c r="J428" s="56"/>
      <c r="K428" s="56"/>
      <c r="L428" s="56"/>
      <c r="M428" s="69"/>
      <c r="N428" s="69"/>
      <c r="O428" s="56"/>
      <c r="P428" s="69"/>
      <c r="Q428" s="69"/>
      <c r="R428" s="69"/>
      <c r="S428" s="69"/>
      <c r="T428" s="69"/>
    </row>
    <row r="429" spans="1:20" ht="13">
      <c r="A429" s="64"/>
      <c r="B429" s="66"/>
      <c r="C429" s="66"/>
      <c r="D429" s="86"/>
      <c r="E429" s="66"/>
      <c r="F429" s="66"/>
      <c r="G429" s="66"/>
      <c r="H429" s="66"/>
      <c r="I429" s="66"/>
      <c r="J429" s="56"/>
      <c r="K429" s="56"/>
      <c r="L429" s="56"/>
      <c r="M429" s="69"/>
      <c r="N429" s="69"/>
      <c r="O429" s="56"/>
      <c r="P429" s="69"/>
      <c r="Q429" s="69"/>
      <c r="R429" s="69"/>
      <c r="S429" s="69"/>
      <c r="T429" s="69"/>
    </row>
    <row r="430" spans="1:20" ht="13">
      <c r="A430" s="64"/>
      <c r="B430" s="66"/>
      <c r="C430" s="66"/>
      <c r="D430" s="86"/>
      <c r="E430" s="66"/>
      <c r="F430" s="66"/>
      <c r="G430" s="66"/>
      <c r="H430" s="66"/>
      <c r="I430" s="66"/>
      <c r="J430" s="56"/>
      <c r="K430" s="56"/>
      <c r="L430" s="56"/>
      <c r="M430" s="69"/>
      <c r="N430" s="69"/>
      <c r="O430" s="56"/>
      <c r="P430" s="69"/>
      <c r="Q430" s="69"/>
      <c r="R430" s="69"/>
      <c r="S430" s="69"/>
      <c r="T430" s="69"/>
    </row>
    <row r="431" spans="1:20" ht="13">
      <c r="A431" s="64"/>
      <c r="B431" s="66"/>
      <c r="C431" s="66"/>
      <c r="D431" s="86"/>
      <c r="E431" s="66"/>
      <c r="F431" s="66"/>
      <c r="G431" s="66"/>
      <c r="H431" s="66"/>
      <c r="I431" s="66"/>
      <c r="J431" s="56"/>
      <c r="K431" s="56"/>
      <c r="L431" s="56"/>
      <c r="M431" s="69"/>
      <c r="N431" s="69"/>
      <c r="O431" s="56"/>
      <c r="P431" s="69"/>
      <c r="Q431" s="69"/>
      <c r="R431" s="69"/>
      <c r="S431" s="69"/>
      <c r="T431" s="69"/>
    </row>
    <row r="432" spans="1:20" ht="13">
      <c r="A432" s="64"/>
      <c r="B432" s="66"/>
      <c r="C432" s="66"/>
      <c r="D432" s="86"/>
      <c r="E432" s="66"/>
      <c r="F432" s="66"/>
      <c r="G432" s="66"/>
      <c r="H432" s="66"/>
      <c r="I432" s="66"/>
      <c r="J432" s="56"/>
      <c r="K432" s="56"/>
      <c r="L432" s="56"/>
      <c r="M432" s="69"/>
      <c r="N432" s="69"/>
      <c r="O432" s="56"/>
      <c r="P432" s="69"/>
      <c r="Q432" s="69"/>
      <c r="R432" s="69"/>
      <c r="S432" s="69"/>
      <c r="T432" s="69"/>
    </row>
    <row r="433" spans="1:20" ht="13">
      <c r="A433" s="64"/>
      <c r="B433" s="66"/>
      <c r="C433" s="66"/>
      <c r="D433" s="86"/>
      <c r="E433" s="66"/>
      <c r="F433" s="66"/>
      <c r="G433" s="66"/>
      <c r="H433" s="66"/>
      <c r="I433" s="66"/>
      <c r="J433" s="56"/>
      <c r="K433" s="56"/>
      <c r="L433" s="56"/>
      <c r="M433" s="69"/>
      <c r="N433" s="69"/>
      <c r="O433" s="56"/>
      <c r="P433" s="69"/>
      <c r="Q433" s="69"/>
      <c r="R433" s="69"/>
      <c r="S433" s="69"/>
      <c r="T433" s="69"/>
    </row>
    <row r="434" spans="1:20" ht="13">
      <c r="A434" s="64"/>
      <c r="B434" s="66"/>
      <c r="C434" s="66"/>
      <c r="D434" s="86"/>
      <c r="E434" s="66"/>
      <c r="F434" s="66"/>
      <c r="G434" s="66"/>
      <c r="H434" s="66"/>
      <c r="I434" s="66"/>
      <c r="J434" s="56"/>
      <c r="K434" s="56"/>
      <c r="L434" s="56"/>
      <c r="M434" s="69"/>
      <c r="N434" s="69"/>
      <c r="O434" s="56"/>
      <c r="P434" s="69"/>
      <c r="Q434" s="69"/>
      <c r="R434" s="69"/>
      <c r="S434" s="69"/>
      <c r="T434" s="69"/>
    </row>
    <row r="435" spans="1:20" ht="13">
      <c r="A435" s="64"/>
      <c r="B435" s="66"/>
      <c r="C435" s="66"/>
      <c r="D435" s="86"/>
      <c r="E435" s="66"/>
      <c r="F435" s="66"/>
      <c r="G435" s="66"/>
      <c r="H435" s="66"/>
      <c r="I435" s="66"/>
      <c r="J435" s="56"/>
      <c r="K435" s="56"/>
      <c r="L435" s="56"/>
      <c r="M435" s="69"/>
      <c r="N435" s="69"/>
      <c r="O435" s="56"/>
      <c r="P435" s="69"/>
      <c r="Q435" s="69"/>
      <c r="R435" s="69"/>
      <c r="S435" s="69"/>
      <c r="T435" s="69"/>
    </row>
    <row r="436" spans="1:20" ht="13">
      <c r="A436" s="64"/>
      <c r="B436" s="66"/>
      <c r="C436" s="66"/>
      <c r="D436" s="86"/>
      <c r="E436" s="66"/>
      <c r="F436" s="66"/>
      <c r="G436" s="66"/>
      <c r="H436" s="66"/>
      <c r="I436" s="66"/>
      <c r="J436" s="56"/>
      <c r="K436" s="56"/>
      <c r="L436" s="56"/>
      <c r="M436" s="69"/>
      <c r="N436" s="69"/>
      <c r="O436" s="56"/>
      <c r="P436" s="69"/>
      <c r="Q436" s="69"/>
      <c r="R436" s="69"/>
      <c r="S436" s="69"/>
      <c r="T436" s="69"/>
    </row>
    <row r="437" spans="1:20" ht="13">
      <c r="A437" s="64"/>
      <c r="B437" s="66"/>
      <c r="C437" s="66"/>
      <c r="D437" s="86"/>
      <c r="E437" s="66"/>
      <c r="F437" s="66"/>
      <c r="G437" s="66"/>
      <c r="H437" s="66"/>
      <c r="I437" s="66"/>
      <c r="J437" s="56"/>
      <c r="K437" s="56"/>
      <c r="L437" s="56"/>
      <c r="M437" s="69"/>
      <c r="N437" s="69"/>
      <c r="O437" s="56"/>
      <c r="P437" s="69"/>
      <c r="Q437" s="69"/>
      <c r="R437" s="69"/>
      <c r="S437" s="69"/>
      <c r="T437" s="69"/>
    </row>
    <row r="438" spans="1:20" ht="13">
      <c r="A438" s="64"/>
      <c r="B438" s="66"/>
      <c r="C438" s="66"/>
      <c r="D438" s="86"/>
      <c r="E438" s="66"/>
      <c r="F438" s="66"/>
      <c r="G438" s="66"/>
      <c r="H438" s="66"/>
      <c r="I438" s="66"/>
      <c r="J438" s="56"/>
      <c r="K438" s="56"/>
      <c r="L438" s="56"/>
      <c r="M438" s="69"/>
      <c r="N438" s="69"/>
      <c r="O438" s="56"/>
      <c r="P438" s="69"/>
      <c r="Q438" s="69"/>
      <c r="R438" s="69"/>
      <c r="S438" s="69"/>
      <c r="T438" s="69"/>
    </row>
    <row r="439" spans="1:20" ht="13">
      <c r="A439" s="64"/>
      <c r="B439" s="66"/>
      <c r="C439" s="66"/>
      <c r="D439" s="86"/>
      <c r="E439" s="66"/>
      <c r="F439" s="66"/>
      <c r="G439" s="66"/>
      <c r="H439" s="66"/>
      <c r="I439" s="66"/>
      <c r="J439" s="56"/>
      <c r="K439" s="56"/>
      <c r="L439" s="56"/>
      <c r="M439" s="69"/>
      <c r="N439" s="69"/>
      <c r="O439" s="56"/>
      <c r="P439" s="69"/>
      <c r="Q439" s="69"/>
      <c r="R439" s="69"/>
      <c r="S439" s="69"/>
      <c r="T439" s="69"/>
    </row>
    <row r="440" spans="1:20" ht="13">
      <c r="A440" s="64"/>
      <c r="B440" s="66"/>
      <c r="C440" s="66"/>
      <c r="D440" s="86"/>
      <c r="E440" s="66"/>
      <c r="F440" s="66"/>
      <c r="G440" s="66"/>
      <c r="H440" s="66"/>
      <c r="I440" s="66"/>
      <c r="J440" s="56"/>
      <c r="K440" s="56"/>
      <c r="L440" s="56"/>
      <c r="M440" s="69"/>
      <c r="N440" s="69"/>
      <c r="O440" s="56"/>
      <c r="P440" s="69"/>
      <c r="Q440" s="69"/>
      <c r="R440" s="69"/>
      <c r="S440" s="69"/>
      <c r="T440" s="69"/>
    </row>
    <row r="441" spans="1:20" ht="13">
      <c r="A441" s="64"/>
      <c r="B441" s="66"/>
      <c r="C441" s="66"/>
      <c r="D441" s="86"/>
      <c r="E441" s="66"/>
      <c r="F441" s="66"/>
      <c r="G441" s="66"/>
      <c r="H441" s="66"/>
      <c r="I441" s="66"/>
      <c r="J441" s="56"/>
      <c r="K441" s="56"/>
      <c r="L441" s="56"/>
      <c r="M441" s="69"/>
      <c r="N441" s="69"/>
      <c r="O441" s="56"/>
      <c r="P441" s="69"/>
      <c r="Q441" s="69"/>
      <c r="R441" s="69"/>
      <c r="S441" s="69"/>
      <c r="T441" s="69"/>
    </row>
    <row r="442" spans="1:20" ht="13">
      <c r="A442" s="64"/>
      <c r="B442" s="66"/>
      <c r="C442" s="66"/>
      <c r="D442" s="86"/>
      <c r="E442" s="66"/>
      <c r="F442" s="66"/>
      <c r="G442" s="66"/>
      <c r="H442" s="66"/>
      <c r="I442" s="66"/>
      <c r="J442" s="56"/>
      <c r="K442" s="56"/>
      <c r="L442" s="56"/>
      <c r="M442" s="69"/>
      <c r="N442" s="69"/>
      <c r="O442" s="56"/>
      <c r="P442" s="69"/>
      <c r="Q442" s="69"/>
      <c r="R442" s="69"/>
      <c r="S442" s="69"/>
      <c r="T442" s="69"/>
    </row>
    <row r="443" spans="1:20" ht="13">
      <c r="A443" s="64"/>
      <c r="B443" s="66"/>
      <c r="C443" s="66"/>
      <c r="D443" s="86"/>
      <c r="E443" s="66"/>
      <c r="F443" s="66"/>
      <c r="G443" s="66"/>
      <c r="H443" s="66"/>
      <c r="I443" s="66"/>
      <c r="J443" s="56"/>
      <c r="K443" s="56"/>
      <c r="L443" s="56"/>
      <c r="M443" s="69"/>
      <c r="N443" s="69"/>
      <c r="O443" s="56"/>
      <c r="P443" s="69"/>
      <c r="Q443" s="69"/>
      <c r="R443" s="69"/>
      <c r="S443" s="69"/>
      <c r="T443" s="69"/>
    </row>
    <row r="444" spans="1:20" ht="13">
      <c r="A444" s="64"/>
      <c r="B444" s="66"/>
      <c r="C444" s="66"/>
      <c r="D444" s="86"/>
      <c r="E444" s="66"/>
      <c r="F444" s="66"/>
      <c r="G444" s="66"/>
      <c r="H444" s="66"/>
      <c r="I444" s="66"/>
      <c r="J444" s="56"/>
      <c r="K444" s="56"/>
      <c r="L444" s="56"/>
      <c r="M444" s="69"/>
      <c r="N444" s="69"/>
      <c r="O444" s="56"/>
      <c r="P444" s="69"/>
      <c r="Q444" s="69"/>
      <c r="R444" s="69"/>
      <c r="S444" s="69"/>
      <c r="T444" s="69"/>
    </row>
    <row r="445" spans="1:20" ht="13">
      <c r="A445" s="64"/>
      <c r="B445" s="66"/>
      <c r="C445" s="66"/>
      <c r="D445" s="86"/>
      <c r="E445" s="66"/>
      <c r="F445" s="66"/>
      <c r="G445" s="66"/>
      <c r="H445" s="66"/>
      <c r="I445" s="66"/>
      <c r="J445" s="56"/>
      <c r="K445" s="56"/>
      <c r="L445" s="56"/>
      <c r="M445" s="69"/>
      <c r="N445" s="69"/>
      <c r="O445" s="56"/>
      <c r="P445" s="69"/>
      <c r="Q445" s="69"/>
      <c r="R445" s="69"/>
      <c r="S445" s="69"/>
      <c r="T445" s="69"/>
    </row>
    <row r="446" spans="1:20" ht="13">
      <c r="A446" s="64"/>
      <c r="B446" s="66"/>
      <c r="C446" s="66"/>
      <c r="D446" s="86"/>
      <c r="E446" s="66"/>
      <c r="F446" s="66"/>
      <c r="G446" s="66"/>
      <c r="H446" s="66"/>
      <c r="I446" s="66"/>
      <c r="J446" s="56"/>
      <c r="K446" s="56"/>
      <c r="L446" s="56"/>
      <c r="M446" s="69"/>
      <c r="N446" s="69"/>
      <c r="O446" s="56"/>
      <c r="P446" s="69"/>
      <c r="Q446" s="69"/>
      <c r="R446" s="69"/>
      <c r="S446" s="69"/>
      <c r="T446" s="69"/>
    </row>
    <row r="447" spans="1:20" ht="13">
      <c r="A447" s="64"/>
      <c r="B447" s="66"/>
      <c r="C447" s="66"/>
      <c r="D447" s="86"/>
      <c r="E447" s="66"/>
      <c r="F447" s="66"/>
      <c r="G447" s="66"/>
      <c r="H447" s="66"/>
      <c r="I447" s="66"/>
      <c r="J447" s="56"/>
      <c r="K447" s="56"/>
      <c r="L447" s="56"/>
      <c r="M447" s="69"/>
      <c r="N447" s="69"/>
      <c r="O447" s="56"/>
      <c r="P447" s="69"/>
      <c r="Q447" s="69"/>
      <c r="R447" s="69"/>
      <c r="S447" s="69"/>
      <c r="T447" s="69"/>
    </row>
    <row r="448" spans="1:20" ht="13">
      <c r="A448" s="64"/>
      <c r="B448" s="66"/>
      <c r="C448" s="66"/>
      <c r="D448" s="86"/>
      <c r="E448" s="66"/>
      <c r="F448" s="66"/>
      <c r="G448" s="66"/>
      <c r="H448" s="66"/>
      <c r="I448" s="66"/>
      <c r="J448" s="56"/>
      <c r="K448" s="56"/>
      <c r="L448" s="56"/>
      <c r="M448" s="69"/>
      <c r="N448" s="69"/>
      <c r="O448" s="56"/>
      <c r="P448" s="69"/>
      <c r="Q448" s="69"/>
      <c r="R448" s="69"/>
      <c r="S448" s="69"/>
      <c r="T448" s="69"/>
    </row>
    <row r="449" spans="1:20" ht="13">
      <c r="A449" s="64"/>
      <c r="B449" s="66"/>
      <c r="C449" s="66"/>
      <c r="D449" s="86"/>
      <c r="E449" s="66"/>
      <c r="F449" s="66"/>
      <c r="G449" s="66"/>
      <c r="H449" s="66"/>
      <c r="I449" s="66"/>
      <c r="J449" s="56"/>
      <c r="K449" s="56"/>
      <c r="L449" s="56"/>
      <c r="M449" s="69"/>
      <c r="N449" s="69"/>
      <c r="O449" s="56"/>
      <c r="P449" s="69"/>
      <c r="Q449" s="69"/>
      <c r="R449" s="69"/>
      <c r="S449" s="69"/>
      <c r="T449" s="69"/>
    </row>
    <row r="450" spans="1:20" ht="13">
      <c r="A450" s="64"/>
      <c r="B450" s="66"/>
      <c r="C450" s="66"/>
      <c r="D450" s="86"/>
      <c r="E450" s="66"/>
      <c r="F450" s="66"/>
      <c r="G450" s="66"/>
      <c r="H450" s="66"/>
      <c r="I450" s="66"/>
      <c r="J450" s="56"/>
      <c r="K450" s="56"/>
      <c r="L450" s="56"/>
      <c r="M450" s="69"/>
      <c r="N450" s="69"/>
      <c r="O450" s="56"/>
      <c r="P450" s="69"/>
      <c r="Q450" s="69"/>
      <c r="R450" s="69"/>
      <c r="S450" s="69"/>
      <c r="T450" s="69"/>
    </row>
    <row r="451" spans="1:20" ht="13">
      <c r="A451" s="64"/>
      <c r="B451" s="66"/>
      <c r="C451" s="66"/>
      <c r="D451" s="86"/>
      <c r="E451" s="66"/>
      <c r="F451" s="66"/>
      <c r="G451" s="66"/>
      <c r="H451" s="66"/>
      <c r="I451" s="66"/>
      <c r="J451" s="56"/>
      <c r="K451" s="56"/>
      <c r="L451" s="56"/>
      <c r="M451" s="69"/>
      <c r="N451" s="69"/>
      <c r="O451" s="56"/>
      <c r="P451" s="69"/>
      <c r="Q451" s="69"/>
      <c r="R451" s="69"/>
      <c r="S451" s="69"/>
      <c r="T451" s="69"/>
    </row>
    <row r="452" spans="1:20" ht="13">
      <c r="A452" s="64"/>
      <c r="B452" s="66"/>
      <c r="C452" s="66"/>
      <c r="D452" s="86"/>
      <c r="E452" s="66"/>
      <c r="F452" s="66"/>
      <c r="G452" s="66"/>
      <c r="H452" s="66"/>
      <c r="I452" s="66"/>
      <c r="J452" s="56"/>
      <c r="K452" s="56"/>
      <c r="L452" s="56"/>
      <c r="M452" s="69"/>
      <c r="N452" s="69"/>
      <c r="O452" s="56"/>
      <c r="P452" s="69"/>
      <c r="Q452" s="69"/>
      <c r="R452" s="69"/>
      <c r="S452" s="69"/>
      <c r="T452" s="69"/>
    </row>
    <row r="453" spans="1:20" ht="13">
      <c r="A453" s="64"/>
      <c r="B453" s="66"/>
      <c r="C453" s="66"/>
      <c r="D453" s="86"/>
      <c r="E453" s="66"/>
      <c r="F453" s="66"/>
      <c r="G453" s="66"/>
      <c r="H453" s="66"/>
      <c r="I453" s="66"/>
      <c r="J453" s="56"/>
      <c r="K453" s="56"/>
      <c r="L453" s="56"/>
      <c r="M453" s="69"/>
      <c r="N453" s="69"/>
      <c r="O453" s="56"/>
      <c r="P453" s="69"/>
      <c r="Q453" s="69"/>
      <c r="R453" s="69"/>
      <c r="S453" s="69"/>
      <c r="T453" s="69"/>
    </row>
    <row r="454" spans="1:20" ht="13">
      <c r="A454" s="64"/>
      <c r="B454" s="66"/>
      <c r="C454" s="66"/>
      <c r="D454" s="86"/>
      <c r="E454" s="66"/>
      <c r="F454" s="66"/>
      <c r="G454" s="66"/>
      <c r="H454" s="66"/>
      <c r="I454" s="66"/>
      <c r="J454" s="56"/>
      <c r="K454" s="56"/>
      <c r="L454" s="56"/>
      <c r="M454" s="69"/>
      <c r="N454" s="69"/>
      <c r="O454" s="56"/>
      <c r="P454" s="69"/>
      <c r="Q454" s="69"/>
      <c r="R454" s="69"/>
      <c r="S454" s="69"/>
      <c r="T454" s="69"/>
    </row>
    <row r="455" spans="1:20" ht="13">
      <c r="A455" s="64"/>
      <c r="B455" s="66"/>
      <c r="C455" s="66"/>
      <c r="D455" s="86"/>
      <c r="E455" s="66"/>
      <c r="F455" s="66"/>
      <c r="G455" s="66"/>
      <c r="H455" s="66"/>
      <c r="I455" s="66"/>
      <c r="J455" s="56"/>
      <c r="K455" s="56"/>
      <c r="L455" s="56"/>
      <c r="M455" s="69"/>
      <c r="N455" s="69"/>
      <c r="O455" s="56"/>
      <c r="P455" s="69"/>
      <c r="Q455" s="69"/>
      <c r="R455" s="69"/>
      <c r="S455" s="69"/>
      <c r="T455" s="69"/>
    </row>
    <row r="456" spans="1:20" ht="13">
      <c r="A456" s="64"/>
      <c r="B456" s="66"/>
      <c r="C456" s="66"/>
      <c r="D456" s="86"/>
      <c r="E456" s="66"/>
      <c r="F456" s="66"/>
      <c r="G456" s="66"/>
      <c r="H456" s="66"/>
      <c r="I456" s="66"/>
      <c r="J456" s="56"/>
      <c r="K456" s="56"/>
      <c r="L456" s="56"/>
      <c r="M456" s="69"/>
      <c r="N456" s="69"/>
      <c r="O456" s="56"/>
      <c r="P456" s="69"/>
      <c r="Q456" s="69"/>
      <c r="R456" s="69"/>
      <c r="S456" s="69"/>
      <c r="T456" s="69"/>
    </row>
    <row r="457" spans="1:20" ht="13">
      <c r="A457" s="64"/>
      <c r="B457" s="66"/>
      <c r="C457" s="66"/>
      <c r="D457" s="86"/>
      <c r="E457" s="66"/>
      <c r="F457" s="66"/>
      <c r="G457" s="66"/>
      <c r="H457" s="66"/>
      <c r="I457" s="66"/>
      <c r="J457" s="56"/>
      <c r="K457" s="56"/>
      <c r="L457" s="56"/>
      <c r="M457" s="69"/>
      <c r="N457" s="69"/>
      <c r="O457" s="56"/>
      <c r="P457" s="69"/>
      <c r="Q457" s="69"/>
      <c r="R457" s="69"/>
      <c r="S457" s="69"/>
      <c r="T457" s="69"/>
    </row>
    <row r="458" spans="1:20" ht="13">
      <c r="A458" s="64"/>
      <c r="B458" s="66"/>
      <c r="C458" s="66"/>
      <c r="D458" s="86"/>
      <c r="E458" s="66"/>
      <c r="F458" s="66"/>
      <c r="G458" s="66"/>
      <c r="H458" s="66"/>
      <c r="I458" s="66"/>
      <c r="J458" s="56"/>
      <c r="K458" s="56"/>
      <c r="L458" s="56"/>
      <c r="M458" s="69"/>
      <c r="N458" s="69"/>
      <c r="O458" s="56"/>
      <c r="P458" s="69"/>
      <c r="Q458" s="69"/>
      <c r="R458" s="69"/>
      <c r="S458" s="69"/>
      <c r="T458" s="69"/>
    </row>
    <row r="459" spans="1:20" ht="13">
      <c r="A459" s="64"/>
      <c r="B459" s="66"/>
      <c r="C459" s="66"/>
      <c r="D459" s="86"/>
      <c r="E459" s="66"/>
      <c r="F459" s="66"/>
      <c r="G459" s="66"/>
      <c r="H459" s="66"/>
      <c r="I459" s="66"/>
      <c r="J459" s="56"/>
      <c r="K459" s="56"/>
      <c r="L459" s="56"/>
      <c r="M459" s="69"/>
      <c r="N459" s="69"/>
      <c r="O459" s="56"/>
      <c r="P459" s="69"/>
      <c r="Q459" s="69"/>
      <c r="R459" s="69"/>
      <c r="S459" s="69"/>
      <c r="T459" s="69"/>
    </row>
    <row r="460" spans="1:20" ht="13">
      <c r="A460" s="64"/>
      <c r="B460" s="66"/>
      <c r="C460" s="66"/>
      <c r="D460" s="86"/>
      <c r="E460" s="66"/>
      <c r="F460" s="66"/>
      <c r="G460" s="66"/>
      <c r="H460" s="66"/>
      <c r="I460" s="66"/>
      <c r="J460" s="56"/>
      <c r="K460" s="56"/>
      <c r="L460" s="56"/>
      <c r="M460" s="69"/>
      <c r="N460" s="69"/>
      <c r="O460" s="56"/>
      <c r="P460" s="69"/>
      <c r="Q460" s="69"/>
      <c r="R460" s="69"/>
      <c r="S460" s="69"/>
      <c r="T460" s="69"/>
    </row>
    <row r="461" spans="1:20" ht="13">
      <c r="A461" s="64"/>
      <c r="B461" s="66"/>
      <c r="C461" s="66"/>
      <c r="D461" s="86"/>
      <c r="E461" s="66"/>
      <c r="F461" s="66"/>
      <c r="G461" s="66"/>
      <c r="H461" s="66"/>
      <c r="I461" s="66"/>
      <c r="J461" s="56"/>
      <c r="K461" s="56"/>
      <c r="L461" s="56"/>
      <c r="M461" s="69"/>
      <c r="N461" s="69"/>
      <c r="O461" s="56"/>
      <c r="P461" s="69"/>
      <c r="Q461" s="69"/>
      <c r="R461" s="69"/>
      <c r="S461" s="69"/>
      <c r="T461" s="69"/>
    </row>
    <row r="462" spans="1:20" ht="13">
      <c r="A462" s="64"/>
      <c r="B462" s="66"/>
      <c r="C462" s="66"/>
      <c r="D462" s="86"/>
      <c r="E462" s="66"/>
      <c r="F462" s="66"/>
      <c r="G462" s="66"/>
      <c r="H462" s="66"/>
      <c r="I462" s="66"/>
      <c r="J462" s="56"/>
      <c r="K462" s="56"/>
      <c r="L462" s="56"/>
      <c r="M462" s="69"/>
      <c r="N462" s="69"/>
      <c r="O462" s="56"/>
      <c r="P462" s="69"/>
      <c r="Q462" s="69"/>
      <c r="R462" s="69"/>
      <c r="S462" s="69"/>
      <c r="T462" s="69"/>
    </row>
    <row r="463" spans="1:20" ht="13">
      <c r="A463" s="64"/>
      <c r="B463" s="66"/>
      <c r="C463" s="66"/>
      <c r="D463" s="86"/>
      <c r="E463" s="66"/>
      <c r="F463" s="66"/>
      <c r="G463" s="66"/>
      <c r="H463" s="66"/>
      <c r="I463" s="66"/>
      <c r="J463" s="56"/>
      <c r="K463" s="56"/>
      <c r="L463" s="56"/>
      <c r="M463" s="69"/>
      <c r="N463" s="69"/>
      <c r="O463" s="56"/>
      <c r="P463" s="69"/>
      <c r="Q463" s="69"/>
      <c r="R463" s="69"/>
      <c r="S463" s="69"/>
      <c r="T463" s="69"/>
    </row>
    <row r="464" spans="1:20" ht="13">
      <c r="A464" s="64"/>
      <c r="B464" s="66"/>
      <c r="C464" s="66"/>
      <c r="D464" s="86"/>
      <c r="E464" s="66"/>
      <c r="F464" s="66"/>
      <c r="G464" s="66"/>
      <c r="H464" s="66"/>
      <c r="I464" s="66"/>
      <c r="J464" s="56"/>
      <c r="K464" s="56"/>
      <c r="L464" s="56"/>
      <c r="M464" s="69"/>
      <c r="N464" s="69"/>
      <c r="O464" s="56"/>
      <c r="P464" s="69"/>
      <c r="Q464" s="69"/>
      <c r="R464" s="69"/>
      <c r="S464" s="69"/>
      <c r="T464" s="69"/>
    </row>
    <row r="465" spans="1:20" ht="13">
      <c r="A465" s="64"/>
      <c r="B465" s="66"/>
      <c r="C465" s="66"/>
      <c r="D465" s="86"/>
      <c r="E465" s="66"/>
      <c r="F465" s="66"/>
      <c r="G465" s="66"/>
      <c r="H465" s="66"/>
      <c r="I465" s="66"/>
      <c r="J465" s="56"/>
      <c r="K465" s="56"/>
      <c r="L465" s="56"/>
      <c r="M465" s="69"/>
      <c r="N465" s="69"/>
      <c r="O465" s="56"/>
      <c r="P465" s="69"/>
      <c r="Q465" s="69"/>
      <c r="R465" s="69"/>
      <c r="S465" s="69"/>
      <c r="T465" s="69"/>
    </row>
    <row r="466" spans="1:20" ht="13">
      <c r="A466" s="64"/>
      <c r="B466" s="66"/>
      <c r="C466" s="66"/>
      <c r="D466" s="86"/>
      <c r="E466" s="66"/>
      <c r="F466" s="66"/>
      <c r="G466" s="66"/>
      <c r="H466" s="66"/>
      <c r="I466" s="66"/>
      <c r="J466" s="56"/>
      <c r="K466" s="56"/>
      <c r="L466" s="56"/>
      <c r="M466" s="69"/>
      <c r="N466" s="69"/>
      <c r="O466" s="56"/>
      <c r="P466" s="69"/>
      <c r="Q466" s="69"/>
      <c r="R466" s="69"/>
      <c r="S466" s="69"/>
      <c r="T466" s="69"/>
    </row>
    <row r="467" spans="1:20" ht="13">
      <c r="A467" s="64"/>
      <c r="B467" s="66"/>
      <c r="C467" s="66"/>
      <c r="D467" s="86"/>
      <c r="E467" s="66"/>
      <c r="F467" s="66"/>
      <c r="G467" s="66"/>
      <c r="H467" s="66"/>
      <c r="I467" s="66"/>
      <c r="J467" s="56"/>
      <c r="K467" s="56"/>
      <c r="L467" s="56"/>
      <c r="M467" s="69"/>
      <c r="N467" s="69"/>
      <c r="O467" s="56"/>
      <c r="P467" s="69"/>
      <c r="Q467" s="69"/>
      <c r="R467" s="69"/>
      <c r="S467" s="69"/>
      <c r="T467" s="69"/>
    </row>
    <row r="468" spans="1:20" ht="13">
      <c r="A468" s="64"/>
      <c r="B468" s="66"/>
      <c r="C468" s="66"/>
      <c r="D468" s="86"/>
      <c r="E468" s="66"/>
      <c r="F468" s="66"/>
      <c r="G468" s="66"/>
      <c r="H468" s="66"/>
      <c r="I468" s="66"/>
      <c r="J468" s="56"/>
      <c r="K468" s="56"/>
      <c r="L468" s="56"/>
      <c r="M468" s="69"/>
      <c r="N468" s="69"/>
      <c r="O468" s="56"/>
      <c r="P468" s="69"/>
      <c r="Q468" s="69"/>
      <c r="R468" s="69"/>
      <c r="S468" s="69"/>
      <c r="T468" s="69"/>
    </row>
    <row r="469" spans="1:20" ht="13">
      <c r="A469" s="64"/>
      <c r="B469" s="66"/>
      <c r="C469" s="66"/>
      <c r="D469" s="86"/>
      <c r="E469" s="66"/>
      <c r="F469" s="66"/>
      <c r="G469" s="66"/>
      <c r="H469" s="66"/>
      <c r="I469" s="66"/>
      <c r="J469" s="56"/>
      <c r="K469" s="56"/>
      <c r="L469" s="56"/>
      <c r="M469" s="69"/>
      <c r="N469" s="69"/>
      <c r="O469" s="56"/>
      <c r="P469" s="69"/>
      <c r="Q469" s="69"/>
      <c r="R469" s="69"/>
      <c r="S469" s="69"/>
      <c r="T469" s="69"/>
    </row>
    <row r="470" spans="1:20" ht="13">
      <c r="A470" s="64"/>
      <c r="B470" s="66"/>
      <c r="C470" s="66"/>
      <c r="D470" s="86"/>
      <c r="E470" s="66"/>
      <c r="F470" s="66"/>
      <c r="G470" s="66"/>
      <c r="H470" s="66"/>
      <c r="I470" s="66"/>
      <c r="J470" s="56"/>
      <c r="K470" s="56"/>
      <c r="L470" s="56"/>
      <c r="M470" s="69"/>
      <c r="N470" s="69"/>
      <c r="O470" s="56"/>
      <c r="P470" s="69"/>
      <c r="Q470" s="69"/>
      <c r="R470" s="69"/>
      <c r="S470" s="69"/>
      <c r="T470" s="69"/>
    </row>
    <row r="471" spans="1:20" ht="13">
      <c r="A471" s="64"/>
      <c r="B471" s="66"/>
      <c r="C471" s="66"/>
      <c r="D471" s="86"/>
      <c r="E471" s="66"/>
      <c r="F471" s="66"/>
      <c r="G471" s="66"/>
      <c r="H471" s="66"/>
      <c r="I471" s="66"/>
      <c r="J471" s="56"/>
      <c r="K471" s="56"/>
      <c r="L471" s="56"/>
      <c r="M471" s="69"/>
      <c r="N471" s="69"/>
      <c r="O471" s="56"/>
      <c r="P471" s="69"/>
      <c r="Q471" s="69"/>
      <c r="R471" s="69"/>
      <c r="S471" s="69"/>
      <c r="T471" s="69"/>
    </row>
    <row r="472" spans="1:20" ht="13">
      <c r="A472" s="64"/>
      <c r="B472" s="66"/>
      <c r="C472" s="66"/>
      <c r="D472" s="86"/>
      <c r="E472" s="66"/>
      <c r="F472" s="66"/>
      <c r="G472" s="66"/>
      <c r="H472" s="66"/>
      <c r="I472" s="66"/>
      <c r="J472" s="56"/>
      <c r="K472" s="56"/>
      <c r="L472" s="56"/>
      <c r="M472" s="69"/>
      <c r="N472" s="69"/>
      <c r="O472" s="56"/>
      <c r="P472" s="69"/>
      <c r="Q472" s="69"/>
      <c r="R472" s="69"/>
      <c r="S472" s="69"/>
      <c r="T472" s="69"/>
    </row>
    <row r="473" spans="1:20" ht="13">
      <c r="A473" s="64"/>
      <c r="B473" s="66"/>
      <c r="C473" s="66"/>
      <c r="D473" s="86"/>
      <c r="E473" s="66"/>
      <c r="F473" s="66"/>
      <c r="G473" s="66"/>
      <c r="H473" s="66"/>
      <c r="I473" s="66"/>
      <c r="J473" s="56"/>
      <c r="K473" s="56"/>
      <c r="L473" s="56"/>
      <c r="M473" s="69"/>
      <c r="N473" s="69"/>
      <c r="O473" s="56"/>
      <c r="P473" s="69"/>
      <c r="Q473" s="69"/>
      <c r="R473" s="69"/>
      <c r="S473" s="69"/>
      <c r="T473" s="69"/>
    </row>
    <row r="474" spans="1:20" ht="13">
      <c r="A474" s="64"/>
      <c r="B474" s="66"/>
      <c r="C474" s="66"/>
      <c r="D474" s="86"/>
      <c r="E474" s="66"/>
      <c r="F474" s="66"/>
      <c r="G474" s="66"/>
      <c r="H474" s="66"/>
      <c r="I474" s="66"/>
      <c r="J474" s="56"/>
      <c r="K474" s="56"/>
      <c r="L474" s="56"/>
      <c r="M474" s="69"/>
      <c r="N474" s="69"/>
      <c r="O474" s="56"/>
      <c r="P474" s="69"/>
      <c r="Q474" s="69"/>
      <c r="R474" s="69"/>
      <c r="S474" s="69"/>
      <c r="T474" s="69"/>
    </row>
    <row r="475" spans="1:20" ht="13">
      <c r="A475" s="64"/>
      <c r="B475" s="66"/>
      <c r="C475" s="66"/>
      <c r="D475" s="86"/>
      <c r="E475" s="66"/>
      <c r="F475" s="66"/>
      <c r="G475" s="66"/>
      <c r="H475" s="66"/>
      <c r="I475" s="66"/>
      <c r="J475" s="56"/>
      <c r="K475" s="56"/>
      <c r="L475" s="56"/>
      <c r="M475" s="69"/>
      <c r="N475" s="69"/>
      <c r="O475" s="56"/>
      <c r="P475" s="69"/>
      <c r="Q475" s="69"/>
      <c r="R475" s="69"/>
      <c r="S475" s="69"/>
      <c r="T475" s="69"/>
    </row>
    <row r="476" spans="1:20" ht="13">
      <c r="A476" s="64"/>
      <c r="B476" s="66"/>
      <c r="C476" s="66"/>
      <c r="D476" s="86"/>
      <c r="E476" s="66"/>
      <c r="F476" s="66"/>
      <c r="G476" s="66"/>
      <c r="H476" s="66"/>
      <c r="I476" s="66"/>
      <c r="J476" s="56"/>
      <c r="K476" s="56"/>
      <c r="L476" s="56"/>
      <c r="M476" s="69"/>
      <c r="N476" s="69"/>
      <c r="O476" s="56"/>
      <c r="P476" s="69"/>
      <c r="Q476" s="69"/>
      <c r="R476" s="69"/>
      <c r="S476" s="69"/>
      <c r="T476" s="69"/>
    </row>
    <row r="477" spans="1:20" ht="13">
      <c r="A477" s="64"/>
      <c r="B477" s="66"/>
      <c r="C477" s="66"/>
      <c r="D477" s="86"/>
      <c r="E477" s="66"/>
      <c r="F477" s="66"/>
      <c r="G477" s="66"/>
      <c r="H477" s="66"/>
      <c r="I477" s="66"/>
      <c r="J477" s="56"/>
      <c r="K477" s="56"/>
      <c r="L477" s="56"/>
      <c r="M477" s="69"/>
      <c r="N477" s="69"/>
      <c r="O477" s="56"/>
      <c r="P477" s="69"/>
      <c r="Q477" s="69"/>
      <c r="R477" s="69"/>
      <c r="S477" s="69"/>
      <c r="T477" s="69"/>
    </row>
    <row r="478" spans="1:20" ht="13">
      <c r="A478" s="64"/>
      <c r="B478" s="66"/>
      <c r="C478" s="66"/>
      <c r="D478" s="86"/>
      <c r="E478" s="66"/>
      <c r="F478" s="66"/>
      <c r="G478" s="66"/>
      <c r="H478" s="66"/>
      <c r="I478" s="66"/>
      <c r="J478" s="56"/>
      <c r="K478" s="56"/>
      <c r="L478" s="56"/>
      <c r="M478" s="69"/>
      <c r="N478" s="69"/>
      <c r="O478" s="56"/>
      <c r="P478" s="69"/>
      <c r="Q478" s="69"/>
      <c r="R478" s="69"/>
      <c r="S478" s="69"/>
      <c r="T478" s="69"/>
    </row>
    <row r="479" spans="1:20" ht="13">
      <c r="A479" s="64"/>
      <c r="B479" s="66"/>
      <c r="C479" s="66"/>
      <c r="D479" s="86"/>
      <c r="E479" s="66"/>
      <c r="F479" s="66"/>
      <c r="G479" s="66"/>
      <c r="H479" s="66"/>
      <c r="I479" s="66"/>
      <c r="J479" s="56"/>
      <c r="K479" s="56"/>
      <c r="L479" s="56"/>
      <c r="M479" s="69"/>
      <c r="N479" s="69"/>
      <c r="O479" s="56"/>
      <c r="P479" s="69"/>
      <c r="Q479" s="69"/>
      <c r="R479" s="69"/>
      <c r="S479" s="69"/>
      <c r="T479" s="69"/>
    </row>
    <row r="480" spans="1:20" ht="13">
      <c r="A480" s="64"/>
      <c r="B480" s="66"/>
      <c r="C480" s="66"/>
      <c r="D480" s="86"/>
      <c r="E480" s="66"/>
      <c r="F480" s="66"/>
      <c r="G480" s="66"/>
      <c r="H480" s="66"/>
      <c r="I480" s="66"/>
      <c r="J480" s="56"/>
      <c r="K480" s="56"/>
      <c r="L480" s="56"/>
      <c r="M480" s="69"/>
      <c r="N480" s="69"/>
      <c r="O480" s="56"/>
      <c r="P480" s="69"/>
      <c r="Q480" s="69"/>
      <c r="R480" s="69"/>
      <c r="S480" s="69"/>
      <c r="T480" s="69"/>
    </row>
    <row r="481" spans="1:20" ht="13">
      <c r="A481" s="64"/>
      <c r="B481" s="66"/>
      <c r="C481" s="66"/>
      <c r="D481" s="86"/>
      <c r="E481" s="66"/>
      <c r="F481" s="66"/>
      <c r="G481" s="66"/>
      <c r="H481" s="66"/>
      <c r="I481" s="66"/>
      <c r="J481" s="56"/>
      <c r="K481" s="56"/>
      <c r="L481" s="56"/>
      <c r="M481" s="69"/>
      <c r="N481" s="69"/>
      <c r="O481" s="56"/>
      <c r="P481" s="69"/>
      <c r="Q481" s="69"/>
      <c r="R481" s="69"/>
      <c r="S481" s="69"/>
      <c r="T481" s="69"/>
    </row>
    <row r="482" spans="1:20" ht="13">
      <c r="A482" s="64"/>
      <c r="B482" s="66"/>
      <c r="C482" s="66"/>
      <c r="D482" s="86"/>
      <c r="E482" s="66"/>
      <c r="F482" s="66"/>
      <c r="G482" s="66"/>
      <c r="H482" s="66"/>
      <c r="I482" s="66"/>
      <c r="J482" s="56"/>
      <c r="K482" s="56"/>
      <c r="L482" s="56"/>
      <c r="M482" s="69"/>
      <c r="N482" s="69"/>
      <c r="O482" s="56"/>
      <c r="P482" s="69"/>
      <c r="Q482" s="69"/>
      <c r="R482" s="69"/>
      <c r="S482" s="69"/>
      <c r="T482" s="69"/>
    </row>
    <row r="483" spans="1:20" ht="13">
      <c r="A483" s="64"/>
      <c r="B483" s="66"/>
      <c r="C483" s="66"/>
      <c r="D483" s="86"/>
      <c r="E483" s="66"/>
      <c r="F483" s="66"/>
      <c r="G483" s="66"/>
      <c r="H483" s="66"/>
      <c r="I483" s="66"/>
      <c r="J483" s="56"/>
      <c r="K483" s="56"/>
      <c r="L483" s="56"/>
      <c r="M483" s="69"/>
      <c r="N483" s="69"/>
      <c r="O483" s="56"/>
      <c r="P483" s="69"/>
      <c r="Q483" s="69"/>
      <c r="R483" s="69"/>
      <c r="S483" s="69"/>
      <c r="T483" s="69"/>
    </row>
    <row r="484" spans="1:20" ht="13">
      <c r="A484" s="64"/>
      <c r="B484" s="66"/>
      <c r="C484" s="66"/>
      <c r="D484" s="86"/>
      <c r="E484" s="66"/>
      <c r="F484" s="66"/>
      <c r="G484" s="66"/>
      <c r="H484" s="66"/>
      <c r="I484" s="66"/>
      <c r="J484" s="56"/>
      <c r="K484" s="56"/>
      <c r="L484" s="56"/>
      <c r="M484" s="69"/>
      <c r="N484" s="69"/>
      <c r="O484" s="56"/>
      <c r="P484" s="69"/>
      <c r="Q484" s="69"/>
      <c r="R484" s="69"/>
      <c r="S484" s="69"/>
      <c r="T484" s="69"/>
    </row>
    <row r="485" spans="1:20" ht="13">
      <c r="A485" s="64"/>
      <c r="B485" s="66"/>
      <c r="C485" s="66"/>
      <c r="D485" s="86"/>
      <c r="E485" s="66"/>
      <c r="F485" s="66"/>
      <c r="G485" s="66"/>
      <c r="H485" s="66"/>
      <c r="I485" s="66"/>
      <c r="J485" s="56"/>
      <c r="K485" s="56"/>
      <c r="L485" s="56"/>
      <c r="M485" s="69"/>
      <c r="N485" s="69"/>
      <c r="O485" s="56"/>
      <c r="P485" s="69"/>
      <c r="Q485" s="69"/>
      <c r="R485" s="69"/>
      <c r="S485" s="69"/>
      <c r="T485" s="69"/>
    </row>
    <row r="486" spans="1:20" ht="13">
      <c r="A486" s="64"/>
      <c r="B486" s="66"/>
      <c r="C486" s="66"/>
      <c r="D486" s="86"/>
      <c r="E486" s="66"/>
      <c r="F486" s="66"/>
      <c r="G486" s="66"/>
      <c r="H486" s="66"/>
      <c r="I486" s="66"/>
      <c r="J486" s="56"/>
      <c r="K486" s="56"/>
      <c r="L486" s="56"/>
      <c r="M486" s="69"/>
      <c r="N486" s="69"/>
      <c r="O486" s="56"/>
      <c r="P486" s="69"/>
      <c r="Q486" s="69"/>
      <c r="R486" s="69"/>
      <c r="S486" s="69"/>
      <c r="T486" s="69"/>
    </row>
    <row r="487" spans="1:20" ht="13">
      <c r="A487" s="64"/>
      <c r="B487" s="66"/>
      <c r="C487" s="66"/>
      <c r="D487" s="86"/>
      <c r="E487" s="66"/>
      <c r="F487" s="66"/>
      <c r="G487" s="66"/>
      <c r="H487" s="66"/>
      <c r="I487" s="66"/>
      <c r="J487" s="56"/>
      <c r="K487" s="56"/>
      <c r="L487" s="56"/>
      <c r="M487" s="69"/>
      <c r="N487" s="69"/>
      <c r="O487" s="56"/>
      <c r="P487" s="69"/>
      <c r="Q487" s="69"/>
      <c r="R487" s="69"/>
      <c r="S487" s="69"/>
      <c r="T487" s="69"/>
    </row>
    <row r="488" spans="1:20" ht="13">
      <c r="A488" s="64"/>
      <c r="B488" s="66"/>
      <c r="C488" s="66"/>
      <c r="D488" s="86"/>
      <c r="E488" s="66"/>
      <c r="F488" s="66"/>
      <c r="G488" s="66"/>
      <c r="H488" s="66"/>
      <c r="I488" s="66"/>
      <c r="J488" s="56"/>
      <c r="K488" s="56"/>
      <c r="L488" s="56"/>
      <c r="M488" s="69"/>
      <c r="N488" s="69"/>
      <c r="O488" s="56"/>
      <c r="P488" s="69"/>
      <c r="Q488" s="69"/>
      <c r="R488" s="69"/>
      <c r="S488" s="69"/>
      <c r="T488" s="69"/>
    </row>
    <row r="489" spans="1:20" ht="13">
      <c r="A489" s="64"/>
      <c r="B489" s="66"/>
      <c r="C489" s="66"/>
      <c r="D489" s="86"/>
      <c r="E489" s="66"/>
      <c r="F489" s="66"/>
      <c r="G489" s="66"/>
      <c r="H489" s="66"/>
      <c r="I489" s="66"/>
      <c r="J489" s="56"/>
      <c r="K489" s="56"/>
      <c r="L489" s="56"/>
      <c r="M489" s="69"/>
      <c r="N489" s="69"/>
      <c r="O489" s="56"/>
      <c r="P489" s="69"/>
      <c r="Q489" s="69"/>
      <c r="R489" s="69"/>
      <c r="S489" s="69"/>
      <c r="T489" s="69"/>
    </row>
    <row r="490" spans="1:20" ht="13">
      <c r="A490" s="64"/>
      <c r="B490" s="66"/>
      <c r="C490" s="66"/>
      <c r="D490" s="86"/>
      <c r="E490" s="66"/>
      <c r="F490" s="66"/>
      <c r="G490" s="66"/>
      <c r="H490" s="66"/>
      <c r="I490" s="66"/>
      <c r="J490" s="56"/>
      <c r="K490" s="56"/>
      <c r="L490" s="56"/>
      <c r="M490" s="69"/>
      <c r="N490" s="69"/>
      <c r="O490" s="56"/>
      <c r="P490" s="69"/>
      <c r="Q490" s="69"/>
      <c r="R490" s="69"/>
      <c r="S490" s="69"/>
      <c r="T490" s="69"/>
    </row>
    <row r="491" spans="1:20" ht="13">
      <c r="A491" s="64"/>
      <c r="B491" s="66"/>
      <c r="C491" s="66"/>
      <c r="D491" s="86"/>
      <c r="E491" s="66"/>
      <c r="F491" s="66"/>
      <c r="G491" s="66"/>
      <c r="H491" s="66"/>
      <c r="I491" s="66"/>
      <c r="J491" s="56"/>
      <c r="K491" s="56"/>
      <c r="L491" s="56"/>
      <c r="M491" s="69"/>
      <c r="N491" s="69"/>
      <c r="O491" s="56"/>
      <c r="P491" s="69"/>
      <c r="Q491" s="69"/>
      <c r="R491" s="69"/>
      <c r="S491" s="69"/>
      <c r="T491" s="69"/>
    </row>
    <row r="492" spans="1:20" ht="13">
      <c r="A492" s="64"/>
      <c r="B492" s="66"/>
      <c r="C492" s="66"/>
      <c r="D492" s="86"/>
      <c r="E492" s="66"/>
      <c r="F492" s="66"/>
      <c r="G492" s="66"/>
      <c r="H492" s="66"/>
      <c r="I492" s="66"/>
      <c r="J492" s="56"/>
      <c r="K492" s="56"/>
      <c r="L492" s="56"/>
      <c r="M492" s="69"/>
      <c r="N492" s="69"/>
      <c r="O492" s="56"/>
      <c r="P492" s="69"/>
      <c r="Q492" s="69"/>
      <c r="R492" s="69"/>
      <c r="S492" s="69"/>
      <c r="T492" s="69"/>
    </row>
    <row r="493" spans="1:20" ht="13">
      <c r="A493" s="64"/>
      <c r="B493" s="66"/>
      <c r="C493" s="66"/>
      <c r="D493" s="86"/>
      <c r="E493" s="66"/>
      <c r="F493" s="66"/>
      <c r="G493" s="66"/>
      <c r="H493" s="66"/>
      <c r="I493" s="66"/>
      <c r="J493" s="56"/>
      <c r="K493" s="56"/>
      <c r="L493" s="56"/>
      <c r="M493" s="69"/>
      <c r="N493" s="69"/>
      <c r="O493" s="56"/>
      <c r="P493" s="69"/>
      <c r="Q493" s="69"/>
      <c r="R493" s="69"/>
      <c r="S493" s="69"/>
      <c r="T493" s="69"/>
    </row>
    <row r="494" spans="1:20" ht="13">
      <c r="A494" s="64"/>
      <c r="B494" s="66"/>
      <c r="C494" s="66"/>
      <c r="D494" s="86"/>
      <c r="E494" s="66"/>
      <c r="F494" s="66"/>
      <c r="G494" s="66"/>
      <c r="H494" s="66"/>
      <c r="I494" s="66"/>
      <c r="J494" s="56"/>
      <c r="K494" s="56"/>
      <c r="L494" s="56"/>
      <c r="M494" s="69"/>
      <c r="N494" s="69"/>
      <c r="O494" s="56"/>
      <c r="P494" s="69"/>
      <c r="Q494" s="69"/>
      <c r="R494" s="69"/>
      <c r="S494" s="69"/>
      <c r="T494" s="69"/>
    </row>
    <row r="495" spans="1:20" ht="13">
      <c r="A495" s="64"/>
      <c r="B495" s="66"/>
      <c r="C495" s="66"/>
      <c r="D495" s="86"/>
      <c r="E495" s="66"/>
      <c r="F495" s="66"/>
      <c r="G495" s="66"/>
      <c r="H495" s="66"/>
      <c r="I495" s="66"/>
      <c r="J495" s="56"/>
      <c r="K495" s="56"/>
      <c r="L495" s="56"/>
      <c r="M495" s="69"/>
      <c r="N495" s="69"/>
      <c r="O495" s="56"/>
      <c r="P495" s="69"/>
      <c r="Q495" s="69"/>
      <c r="R495" s="69"/>
      <c r="S495" s="69"/>
      <c r="T495" s="69"/>
    </row>
    <row r="496" spans="1:20" ht="13">
      <c r="A496" s="64"/>
      <c r="B496" s="66"/>
      <c r="C496" s="66"/>
      <c r="D496" s="86"/>
      <c r="E496" s="66"/>
      <c r="F496" s="66"/>
      <c r="G496" s="66"/>
      <c r="H496" s="66"/>
      <c r="I496" s="66"/>
      <c r="J496" s="56"/>
      <c r="K496" s="56"/>
      <c r="L496" s="56"/>
      <c r="M496" s="69"/>
      <c r="N496" s="69"/>
      <c r="O496" s="56"/>
      <c r="P496" s="69"/>
      <c r="Q496" s="69"/>
      <c r="R496" s="69"/>
      <c r="S496" s="69"/>
      <c r="T496" s="69"/>
    </row>
    <row r="497" spans="1:20" ht="13">
      <c r="A497" s="64"/>
      <c r="B497" s="66"/>
      <c r="C497" s="66"/>
      <c r="D497" s="86"/>
      <c r="E497" s="66"/>
      <c r="F497" s="66"/>
      <c r="G497" s="66"/>
      <c r="H497" s="66"/>
      <c r="I497" s="66"/>
      <c r="J497" s="56"/>
      <c r="K497" s="56"/>
      <c r="L497" s="56"/>
      <c r="M497" s="69"/>
      <c r="N497" s="69"/>
      <c r="O497" s="56"/>
      <c r="P497" s="69"/>
      <c r="Q497" s="69"/>
      <c r="R497" s="69"/>
      <c r="S497" s="69"/>
      <c r="T497" s="69"/>
    </row>
    <row r="498" spans="1:20" ht="13">
      <c r="A498" s="64"/>
      <c r="B498" s="66"/>
      <c r="C498" s="66"/>
      <c r="D498" s="86"/>
      <c r="E498" s="66"/>
      <c r="F498" s="66"/>
      <c r="G498" s="66"/>
      <c r="H498" s="66"/>
      <c r="I498" s="66"/>
      <c r="J498" s="56"/>
      <c r="K498" s="56"/>
      <c r="L498" s="56"/>
      <c r="M498" s="69"/>
      <c r="N498" s="69"/>
      <c r="O498" s="56"/>
      <c r="P498" s="69"/>
      <c r="Q498" s="69"/>
      <c r="R498" s="69"/>
      <c r="S498" s="69"/>
      <c r="T498" s="69"/>
    </row>
    <row r="499" spans="1:20" ht="13">
      <c r="A499" s="64"/>
      <c r="B499" s="66"/>
      <c r="C499" s="66"/>
      <c r="D499" s="86"/>
      <c r="E499" s="66"/>
      <c r="F499" s="66"/>
      <c r="G499" s="66"/>
      <c r="H499" s="66"/>
      <c r="I499" s="66"/>
      <c r="J499" s="56"/>
      <c r="K499" s="56"/>
      <c r="L499" s="56"/>
      <c r="M499" s="69"/>
      <c r="N499" s="69"/>
      <c r="O499" s="56"/>
      <c r="P499" s="69"/>
      <c r="Q499" s="69"/>
      <c r="R499" s="69"/>
      <c r="S499" s="69"/>
      <c r="T499" s="69"/>
    </row>
    <row r="500" spans="1:20" ht="13">
      <c r="A500" s="64"/>
      <c r="B500" s="66"/>
      <c r="C500" s="66"/>
      <c r="D500" s="86"/>
      <c r="E500" s="66"/>
      <c r="F500" s="66"/>
      <c r="G500" s="66"/>
      <c r="H500" s="66"/>
      <c r="I500" s="66"/>
      <c r="J500" s="56"/>
      <c r="K500" s="56"/>
      <c r="L500" s="56"/>
      <c r="M500" s="69"/>
      <c r="N500" s="69"/>
      <c r="O500" s="56"/>
      <c r="P500" s="69"/>
      <c r="Q500" s="69"/>
      <c r="R500" s="69"/>
      <c r="S500" s="69"/>
      <c r="T500" s="69"/>
    </row>
  </sheetData>
  <autoFilter ref="A2:T500" xr:uid="{00000000-0009-0000-0000-000008000000}">
    <filterColumn colId="8">
      <filters blank="1"/>
    </filterColumn>
    <sortState xmlns:xlrd2="http://schemas.microsoft.com/office/spreadsheetml/2017/richdata2" ref="A2:T500">
      <sortCondition ref="A2:A500"/>
    </sortState>
  </autoFilter>
  <mergeCells count="3">
    <mergeCell ref="A1:C1"/>
    <mergeCell ref="D1:J1"/>
    <mergeCell ref="K1:T1"/>
  </mergeCells>
  <conditionalFormatting sqref="A3:A500">
    <cfRule type="notContainsBlanks" dxfId="119" priority="1">
      <formula>LEN(TRIM(A3))&gt;0</formula>
    </cfRule>
  </conditionalFormatting>
  <dataValidations count="3">
    <dataValidation type="list" allowBlank="1" sqref="A6 A8:A9 A11:A13 A23" xr:uid="{00000000-0002-0000-0800-000000000000}">
      <formula1>"Up Next,Active,Check Back,IBO,Filtered Out"</formula1>
    </dataValidation>
    <dataValidation type="list" allowBlank="1" sqref="A3:A5 A7 A10 A14:A22 A24:A500" xr:uid="{00000000-0002-0000-0800-000001000000}">
      <formula1>"Up Next,In Process,Check Back,Launched,DQ'd"</formula1>
    </dataValidation>
    <dataValidation type="list" allowBlank="1" sqref="I3:I500" xr:uid="{00000000-0002-0000-0800-000002000000}">
      <formula1>"A,B,C,Depth"</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N77"/>
  <sheetViews>
    <sheetView workbookViewId="0">
      <pane ySplit="2" topLeftCell="A3" activePane="bottomLeft" state="frozen"/>
      <selection pane="bottomLeft" activeCell="B4" sqref="B4"/>
    </sheetView>
  </sheetViews>
  <sheetFormatPr baseColWidth="10" defaultColWidth="17.33203125" defaultRowHeight="15.75" customHeight="1"/>
  <cols>
    <col min="1" max="1" width="12.33203125" customWidth="1"/>
    <col min="2" max="3" width="25.33203125" customWidth="1"/>
    <col min="4" max="4" width="24.5" customWidth="1"/>
    <col min="6" max="6" width="14.33203125" customWidth="1"/>
    <col min="7" max="7" width="14.5" customWidth="1"/>
    <col min="8" max="8" width="16.33203125" customWidth="1"/>
    <col min="9" max="9" width="17.1640625" customWidth="1"/>
    <col min="10" max="10" width="11.33203125" customWidth="1"/>
    <col min="11" max="11" width="21.6640625" customWidth="1"/>
    <col min="12" max="12" width="20.33203125" customWidth="1"/>
    <col min="13" max="13" width="10" customWidth="1"/>
  </cols>
  <sheetData>
    <row r="1" spans="1:14">
      <c r="A1" s="234" t="s">
        <v>269</v>
      </c>
      <c r="B1" s="209"/>
      <c r="C1" s="209"/>
      <c r="D1" s="87"/>
      <c r="E1" s="234" t="s">
        <v>270</v>
      </c>
      <c r="F1" s="209"/>
      <c r="G1" s="209"/>
      <c r="H1" s="209"/>
      <c r="I1" s="209"/>
      <c r="J1" s="209"/>
      <c r="K1" s="209"/>
      <c r="L1" s="209"/>
      <c r="M1" s="209"/>
      <c r="N1" s="208"/>
    </row>
    <row r="2" spans="1:14" ht="15.75" customHeight="1">
      <c r="A2" s="57" t="s">
        <v>217</v>
      </c>
      <c r="B2" s="57" t="s">
        <v>218</v>
      </c>
      <c r="C2" s="57" t="s">
        <v>219</v>
      </c>
      <c r="D2" s="88" t="s">
        <v>271</v>
      </c>
      <c r="E2" s="89" t="s">
        <v>272</v>
      </c>
      <c r="F2" s="63" t="s">
        <v>273</v>
      </c>
      <c r="G2" s="63" t="s">
        <v>274</v>
      </c>
      <c r="H2" s="63" t="s">
        <v>275</v>
      </c>
      <c r="I2" s="63" t="s">
        <v>276</v>
      </c>
      <c r="J2" s="63" t="s">
        <v>277</v>
      </c>
    </row>
    <row r="3" spans="1:14" ht="15.75" customHeight="1">
      <c r="A3" s="64"/>
      <c r="B3" s="65" t="s">
        <v>278</v>
      </c>
      <c r="C3" s="65"/>
      <c r="D3" s="90" t="s">
        <v>279</v>
      </c>
      <c r="E3" s="91"/>
      <c r="F3" s="91"/>
      <c r="G3" s="92">
        <v>44012</v>
      </c>
      <c r="H3" s="10"/>
      <c r="I3" s="93"/>
      <c r="J3" s="91"/>
    </row>
    <row r="4" spans="1:14" ht="15.75" customHeight="1">
      <c r="A4" s="64"/>
      <c r="B4" s="65" t="s">
        <v>280</v>
      </c>
      <c r="C4" s="65"/>
      <c r="D4" s="10"/>
      <c r="E4" s="10"/>
      <c r="F4" s="10"/>
      <c r="G4" s="94">
        <v>43998</v>
      </c>
      <c r="H4" s="10"/>
      <c r="I4" s="10"/>
      <c r="J4" s="10"/>
    </row>
    <row r="5" spans="1:14" ht="15.75" customHeight="1">
      <c r="A5" s="64"/>
      <c r="B5" s="65" t="s">
        <v>281</v>
      </c>
      <c r="C5" s="65"/>
      <c r="D5" s="66"/>
      <c r="E5" s="10"/>
      <c r="F5" s="10"/>
      <c r="G5" s="10"/>
      <c r="H5" s="10"/>
      <c r="I5" s="66"/>
      <c r="J5" s="10"/>
    </row>
    <row r="6" spans="1:14" ht="15.75" customHeight="1">
      <c r="A6" s="64"/>
      <c r="B6" s="65" t="s">
        <v>282</v>
      </c>
      <c r="C6" s="65"/>
      <c r="D6" s="66"/>
      <c r="E6" s="10"/>
      <c r="F6" s="10"/>
      <c r="G6" s="10"/>
      <c r="H6" s="10"/>
      <c r="I6" s="66"/>
      <c r="J6" s="10"/>
    </row>
    <row r="7" spans="1:14" ht="15.75" customHeight="1">
      <c r="A7" s="64"/>
      <c r="B7" s="95" t="s">
        <v>283</v>
      </c>
      <c r="C7" s="95"/>
      <c r="D7" s="66"/>
      <c r="E7" s="10"/>
      <c r="F7" s="10"/>
      <c r="G7" s="10"/>
      <c r="H7" s="10"/>
      <c r="I7" s="66"/>
      <c r="J7" s="10"/>
    </row>
    <row r="8" spans="1:14" ht="15.75" customHeight="1">
      <c r="A8" s="64"/>
      <c r="B8" s="95" t="s">
        <v>284</v>
      </c>
      <c r="C8" s="95" t="s">
        <v>285</v>
      </c>
      <c r="D8" s="66"/>
      <c r="E8" s="10"/>
      <c r="F8" s="10"/>
      <c r="G8" s="10"/>
      <c r="H8" s="10"/>
      <c r="I8" s="66"/>
      <c r="J8" s="10"/>
    </row>
    <row r="9" spans="1:14" ht="15.75" customHeight="1">
      <c r="A9" s="64"/>
      <c r="B9" s="64" t="s">
        <v>286</v>
      </c>
      <c r="C9" s="64"/>
      <c r="D9" s="10"/>
      <c r="E9" s="10"/>
      <c r="F9" s="10"/>
      <c r="G9" s="10"/>
      <c r="H9" s="10"/>
      <c r="I9" s="66"/>
      <c r="J9" s="66"/>
    </row>
    <row r="10" spans="1:14" ht="15.75" customHeight="1">
      <c r="A10" s="64"/>
      <c r="B10" s="64" t="s">
        <v>287</v>
      </c>
      <c r="C10" s="66"/>
      <c r="D10" s="10"/>
      <c r="E10" s="10"/>
      <c r="F10" s="10"/>
      <c r="G10" s="10"/>
      <c r="H10" s="10"/>
      <c r="I10" s="66"/>
      <c r="J10" s="66"/>
    </row>
    <row r="11" spans="1:14" ht="15.75" customHeight="1">
      <c r="A11" s="64"/>
      <c r="B11" s="64" t="s">
        <v>288</v>
      </c>
      <c r="C11" s="66"/>
      <c r="D11" s="10"/>
      <c r="E11" s="10"/>
      <c r="F11" s="10"/>
      <c r="G11" s="10"/>
      <c r="H11" s="10"/>
      <c r="I11" s="66"/>
      <c r="J11" s="66"/>
    </row>
    <row r="12" spans="1:14" ht="15.75" customHeight="1">
      <c r="A12" s="64"/>
      <c r="B12" s="64" t="s">
        <v>289</v>
      </c>
      <c r="C12" s="66"/>
      <c r="D12" s="10"/>
      <c r="E12" s="10"/>
      <c r="F12" s="10"/>
      <c r="G12" s="10"/>
      <c r="H12" s="10"/>
      <c r="I12" s="66"/>
      <c r="J12" s="66"/>
    </row>
    <row r="13" spans="1:14" ht="15.75" customHeight="1">
      <c r="A13" s="64"/>
      <c r="B13" s="64" t="s">
        <v>290</v>
      </c>
      <c r="C13" s="66"/>
      <c r="D13" s="10"/>
      <c r="E13" s="10"/>
      <c r="F13" s="10"/>
      <c r="G13" s="10"/>
      <c r="H13" s="10"/>
      <c r="I13" s="66"/>
      <c r="J13" s="66"/>
    </row>
    <row r="14" spans="1:14" ht="15.75" customHeight="1">
      <c r="A14" s="64"/>
      <c r="B14" s="64" t="s">
        <v>291</v>
      </c>
      <c r="C14" s="66"/>
      <c r="D14" s="10"/>
      <c r="E14" s="10"/>
      <c r="F14" s="10"/>
      <c r="G14" s="10"/>
      <c r="H14" s="10"/>
      <c r="I14" s="66"/>
      <c r="J14" s="66"/>
    </row>
    <row r="15" spans="1:14" ht="15.75" customHeight="1">
      <c r="A15" s="64"/>
      <c r="B15" s="64" t="s">
        <v>292</v>
      </c>
      <c r="C15" s="66"/>
      <c r="D15" s="10"/>
      <c r="E15" s="10"/>
      <c r="F15" s="10"/>
      <c r="G15" s="10"/>
      <c r="H15" s="10"/>
      <c r="I15" s="66"/>
      <c r="J15" s="66"/>
    </row>
    <row r="16" spans="1:14" ht="15.75" customHeight="1">
      <c r="A16" s="64"/>
      <c r="B16" s="64" t="s">
        <v>293</v>
      </c>
      <c r="C16" s="64" t="s">
        <v>294</v>
      </c>
      <c r="D16" s="10"/>
      <c r="E16" s="10"/>
      <c r="F16" s="10"/>
      <c r="G16" s="10"/>
      <c r="H16" s="10"/>
      <c r="I16" s="66"/>
      <c r="J16" s="66"/>
    </row>
    <row r="17" spans="1:10" ht="15.75" customHeight="1">
      <c r="A17" s="64"/>
      <c r="B17" s="64" t="s">
        <v>295</v>
      </c>
      <c r="C17" s="64" t="s">
        <v>296</v>
      </c>
      <c r="D17" s="7" t="s">
        <v>297</v>
      </c>
      <c r="E17" s="10"/>
      <c r="F17" s="10"/>
      <c r="G17" s="10"/>
      <c r="H17" s="10"/>
      <c r="I17" s="66"/>
      <c r="J17" s="66"/>
    </row>
    <row r="18" spans="1:10" ht="15.75" customHeight="1">
      <c r="A18" s="64"/>
      <c r="B18" s="64" t="s">
        <v>298</v>
      </c>
      <c r="C18" s="64" t="s">
        <v>299</v>
      </c>
      <c r="D18" s="10"/>
      <c r="E18" s="10"/>
      <c r="F18" s="10"/>
      <c r="G18" s="10"/>
      <c r="H18" s="10"/>
      <c r="I18" s="66"/>
      <c r="J18" s="66"/>
    </row>
    <row r="19" spans="1:10" ht="15.75" customHeight="1">
      <c r="A19" s="64" t="s">
        <v>243</v>
      </c>
      <c r="B19" s="64" t="s">
        <v>300</v>
      </c>
      <c r="C19" s="64" t="s">
        <v>301</v>
      </c>
      <c r="D19" s="7" t="s">
        <v>302</v>
      </c>
      <c r="E19" s="10"/>
      <c r="F19" s="10"/>
      <c r="G19" s="10"/>
      <c r="H19" s="10"/>
      <c r="I19" s="66"/>
      <c r="J19" s="66"/>
    </row>
    <row r="20" spans="1:10" ht="15.75" customHeight="1">
      <c r="A20" s="64"/>
      <c r="B20" s="64" t="s">
        <v>303</v>
      </c>
      <c r="C20" s="64" t="s">
        <v>304</v>
      </c>
      <c r="D20" s="7" t="s">
        <v>305</v>
      </c>
      <c r="E20" s="10"/>
      <c r="F20" s="10"/>
      <c r="G20" s="10"/>
      <c r="H20" s="10"/>
      <c r="I20" s="66"/>
      <c r="J20" s="66"/>
    </row>
    <row r="21" spans="1:10" ht="15.75" customHeight="1">
      <c r="A21" s="64"/>
      <c r="B21" s="64" t="s">
        <v>306</v>
      </c>
      <c r="C21" s="64" t="s">
        <v>307</v>
      </c>
      <c r="D21" s="7" t="s">
        <v>308</v>
      </c>
      <c r="E21" s="10"/>
      <c r="F21" s="10"/>
      <c r="G21" s="10"/>
      <c r="H21" s="10"/>
      <c r="I21" s="66"/>
      <c r="J21" s="66"/>
    </row>
    <row r="22" spans="1:10" ht="15.75" customHeight="1">
      <c r="A22" s="64" t="s">
        <v>243</v>
      </c>
      <c r="B22" s="64" t="s">
        <v>309</v>
      </c>
      <c r="C22" s="64" t="s">
        <v>310</v>
      </c>
      <c r="D22" s="7" t="s">
        <v>308</v>
      </c>
      <c r="E22" s="10"/>
      <c r="F22" s="10"/>
      <c r="G22" s="10"/>
      <c r="H22" s="10"/>
      <c r="I22" s="66"/>
      <c r="J22" s="66"/>
    </row>
    <row r="23" spans="1:10" ht="15.75" customHeight="1">
      <c r="A23" s="64" t="s">
        <v>311</v>
      </c>
      <c r="B23" s="64" t="s">
        <v>312</v>
      </c>
      <c r="C23" s="64" t="s">
        <v>313</v>
      </c>
      <c r="D23" s="10"/>
      <c r="E23" s="10"/>
      <c r="F23" s="10"/>
      <c r="G23" s="96">
        <v>43993</v>
      </c>
      <c r="H23" s="97">
        <f>G23+7</f>
        <v>44000</v>
      </c>
      <c r="I23" s="64" t="s">
        <v>314</v>
      </c>
      <c r="J23" s="66"/>
    </row>
    <row r="24" spans="1:10" ht="15.75" customHeight="1">
      <c r="A24" s="64"/>
      <c r="B24" s="66"/>
      <c r="C24" s="66"/>
      <c r="D24" s="10"/>
      <c r="E24" s="10"/>
      <c r="F24" s="10"/>
      <c r="G24" s="10"/>
      <c r="H24" s="10"/>
      <c r="I24" s="66"/>
      <c r="J24" s="66"/>
    </row>
    <row r="25" spans="1:10" ht="15.75" customHeight="1">
      <c r="A25" s="64"/>
      <c r="B25" s="66"/>
      <c r="C25" s="66"/>
      <c r="D25" s="10"/>
      <c r="E25" s="10"/>
      <c r="F25" s="10"/>
      <c r="G25" s="10"/>
      <c r="H25" s="10"/>
      <c r="I25" s="66"/>
      <c r="J25" s="66"/>
    </row>
    <row r="26" spans="1:10" ht="15.75" customHeight="1">
      <c r="A26" s="64"/>
      <c r="B26" s="66"/>
      <c r="C26" s="66"/>
      <c r="D26" s="10"/>
      <c r="E26" s="10"/>
      <c r="F26" s="10"/>
      <c r="G26" s="10"/>
      <c r="H26" s="10"/>
      <c r="I26" s="66"/>
      <c r="J26" s="66"/>
    </row>
    <row r="27" spans="1:10" ht="15.75" customHeight="1">
      <c r="A27" s="64"/>
      <c r="B27" s="66"/>
      <c r="C27" s="66"/>
      <c r="D27" s="10"/>
      <c r="E27" s="10"/>
      <c r="F27" s="10"/>
      <c r="G27" s="10"/>
      <c r="H27" s="10"/>
      <c r="I27" s="66"/>
      <c r="J27" s="66"/>
    </row>
    <row r="28" spans="1:10" ht="15.75" customHeight="1">
      <c r="A28" s="64"/>
      <c r="B28" s="66"/>
      <c r="C28" s="66"/>
      <c r="D28" s="10"/>
      <c r="E28" s="10"/>
      <c r="F28" s="10"/>
      <c r="G28" s="10"/>
      <c r="H28" s="10"/>
      <c r="I28" s="66"/>
      <c r="J28" s="66"/>
    </row>
    <row r="29" spans="1:10" ht="15.75" customHeight="1">
      <c r="A29" s="64"/>
      <c r="B29" s="66"/>
      <c r="C29" s="66"/>
      <c r="D29" s="10"/>
      <c r="E29" s="10"/>
      <c r="F29" s="10"/>
      <c r="G29" s="10"/>
      <c r="H29" s="10"/>
      <c r="I29" s="66"/>
      <c r="J29" s="66"/>
    </row>
    <row r="30" spans="1:10" ht="15.75" customHeight="1">
      <c r="A30" s="64"/>
      <c r="B30" s="66"/>
      <c r="C30" s="66"/>
      <c r="D30" s="10"/>
      <c r="E30" s="10"/>
      <c r="F30" s="10"/>
      <c r="G30" s="10"/>
      <c r="H30" s="10"/>
      <c r="I30" s="66"/>
      <c r="J30" s="66"/>
    </row>
    <row r="31" spans="1:10" ht="15.75" customHeight="1">
      <c r="A31" s="64"/>
      <c r="B31" s="66"/>
      <c r="C31" s="66"/>
      <c r="D31" s="10"/>
      <c r="E31" s="10"/>
      <c r="F31" s="10"/>
      <c r="G31" s="10"/>
      <c r="H31" s="10"/>
      <c r="I31" s="66"/>
      <c r="J31" s="66"/>
    </row>
    <row r="32" spans="1:10" ht="15.75" customHeight="1">
      <c r="A32" s="64"/>
      <c r="B32" s="66"/>
      <c r="C32" s="66"/>
      <c r="D32" s="10"/>
      <c r="E32" s="10"/>
      <c r="F32" s="10"/>
      <c r="G32" s="10"/>
      <c r="H32" s="10"/>
      <c r="I32" s="66"/>
      <c r="J32" s="66"/>
    </row>
    <row r="33" spans="1:10" ht="15.75" customHeight="1">
      <c r="A33" s="64"/>
      <c r="B33" s="66"/>
      <c r="C33" s="66"/>
      <c r="D33" s="10"/>
      <c r="E33" s="10"/>
      <c r="F33" s="10"/>
      <c r="G33" s="10"/>
      <c r="H33" s="10"/>
      <c r="I33" s="66"/>
      <c r="J33" s="66"/>
    </row>
    <row r="34" spans="1:10" ht="15.75" customHeight="1">
      <c r="A34" s="64"/>
      <c r="B34" s="66"/>
      <c r="C34" s="66"/>
      <c r="D34" s="10"/>
      <c r="E34" s="10"/>
      <c r="F34" s="10"/>
      <c r="G34" s="10"/>
      <c r="H34" s="10"/>
      <c r="I34" s="66"/>
      <c r="J34" s="66"/>
    </row>
    <row r="35" spans="1:10" ht="15.75" customHeight="1">
      <c r="A35" s="64"/>
      <c r="B35" s="66"/>
      <c r="C35" s="66"/>
      <c r="D35" s="10"/>
      <c r="E35" s="10"/>
      <c r="F35" s="10"/>
      <c r="G35" s="10"/>
      <c r="H35" s="10"/>
      <c r="I35" s="66"/>
      <c r="J35" s="66"/>
    </row>
    <row r="36" spans="1:10" ht="15.75" customHeight="1">
      <c r="A36" s="64"/>
      <c r="B36" s="66"/>
      <c r="C36" s="66"/>
      <c r="D36" s="10"/>
      <c r="E36" s="10"/>
      <c r="F36" s="10"/>
      <c r="G36" s="10"/>
      <c r="H36" s="10"/>
      <c r="I36" s="66"/>
      <c r="J36" s="66"/>
    </row>
    <row r="37" spans="1:10" ht="15.75" customHeight="1">
      <c r="A37" s="64"/>
      <c r="B37" s="66"/>
      <c r="C37" s="66"/>
      <c r="D37" s="10"/>
      <c r="E37" s="10"/>
      <c r="F37" s="10"/>
      <c r="G37" s="10"/>
      <c r="H37" s="10"/>
      <c r="I37" s="66"/>
      <c r="J37" s="66"/>
    </row>
    <row r="38" spans="1:10" ht="15.75" customHeight="1">
      <c r="A38" s="64"/>
      <c r="B38" s="10"/>
      <c r="C38" s="10"/>
      <c r="D38" s="10"/>
      <c r="E38" s="10"/>
      <c r="F38" s="10"/>
      <c r="G38" s="10"/>
      <c r="H38" s="10"/>
      <c r="I38" s="66"/>
      <c r="J38" s="66"/>
    </row>
    <row r="39" spans="1:10" ht="15.75" customHeight="1">
      <c r="A39" s="64"/>
      <c r="B39" s="10"/>
      <c r="C39" s="10"/>
      <c r="D39" s="10"/>
      <c r="E39" s="10"/>
      <c r="F39" s="10"/>
      <c r="G39" s="10"/>
      <c r="H39" s="10"/>
      <c r="I39" s="66"/>
      <c r="J39" s="66"/>
    </row>
    <row r="40" spans="1:10" ht="15.75" customHeight="1">
      <c r="A40" s="64"/>
      <c r="B40" s="10"/>
      <c r="C40" s="10"/>
      <c r="D40" s="10"/>
      <c r="E40" s="10"/>
      <c r="F40" s="10"/>
      <c r="G40" s="10"/>
      <c r="H40" s="10"/>
      <c r="I40" s="66"/>
      <c r="J40" s="66"/>
    </row>
    <row r="41" spans="1:10" ht="15.75" customHeight="1">
      <c r="A41" s="64"/>
      <c r="B41" s="10"/>
      <c r="C41" s="10"/>
      <c r="D41" s="10"/>
      <c r="E41" s="10"/>
      <c r="F41" s="10"/>
      <c r="G41" s="10"/>
      <c r="H41" s="10"/>
      <c r="I41" s="66"/>
      <c r="J41" s="66"/>
    </row>
    <row r="42" spans="1:10" ht="15.75" customHeight="1">
      <c r="A42" s="64"/>
      <c r="B42" s="10"/>
      <c r="C42" s="10"/>
      <c r="D42" s="10"/>
      <c r="E42" s="10"/>
      <c r="F42" s="10"/>
      <c r="G42" s="10"/>
      <c r="H42" s="10"/>
      <c r="I42" s="66"/>
      <c r="J42" s="66"/>
    </row>
    <row r="43" spans="1:10" ht="15.75" customHeight="1">
      <c r="A43" s="64"/>
      <c r="B43" s="10"/>
      <c r="C43" s="10"/>
      <c r="D43" s="10"/>
      <c r="E43" s="10"/>
      <c r="F43" s="10"/>
      <c r="G43" s="10"/>
      <c r="H43" s="10"/>
      <c r="I43" s="66"/>
      <c r="J43" s="66"/>
    </row>
    <row r="44" spans="1:10" ht="15.75" customHeight="1">
      <c r="A44" s="64"/>
      <c r="B44" s="10"/>
      <c r="C44" s="10"/>
      <c r="D44" s="10"/>
      <c r="E44" s="10"/>
      <c r="F44" s="10"/>
      <c r="G44" s="10"/>
      <c r="H44" s="10"/>
      <c r="I44" s="66"/>
      <c r="J44" s="66"/>
    </row>
    <row r="45" spans="1:10" ht="15.75" customHeight="1">
      <c r="A45" s="64"/>
      <c r="B45" s="10"/>
      <c r="C45" s="10"/>
      <c r="D45" s="10"/>
      <c r="E45" s="10"/>
      <c r="F45" s="10"/>
      <c r="G45" s="10"/>
      <c r="H45" s="10"/>
      <c r="I45" s="66"/>
      <c r="J45" s="66"/>
    </row>
    <row r="46" spans="1:10" ht="15.75" customHeight="1">
      <c r="A46" s="64"/>
      <c r="B46" s="10"/>
      <c r="C46" s="10"/>
      <c r="D46" s="10"/>
      <c r="E46" s="10"/>
      <c r="F46" s="10"/>
      <c r="G46" s="10"/>
      <c r="H46" s="10"/>
      <c r="I46" s="66"/>
      <c r="J46" s="66"/>
    </row>
    <row r="47" spans="1:10" ht="15.75" customHeight="1">
      <c r="A47" s="64"/>
      <c r="B47" s="10"/>
      <c r="C47" s="10"/>
      <c r="D47" s="10"/>
      <c r="E47" s="10"/>
      <c r="F47" s="10"/>
      <c r="G47" s="10"/>
      <c r="H47" s="10"/>
      <c r="I47" s="66"/>
      <c r="J47" s="66"/>
    </row>
    <row r="48" spans="1:10" ht="15.75" customHeight="1">
      <c r="A48" s="64"/>
      <c r="B48" s="10"/>
      <c r="C48" s="10"/>
      <c r="D48" s="10"/>
      <c r="E48" s="10"/>
      <c r="F48" s="10"/>
      <c r="G48" s="10"/>
      <c r="H48" s="10"/>
      <c r="I48" s="66"/>
      <c r="J48" s="66"/>
    </row>
    <row r="49" spans="1:10" ht="13">
      <c r="A49" s="64"/>
      <c r="B49" s="10"/>
      <c r="C49" s="10"/>
      <c r="D49" s="10"/>
      <c r="E49" s="10"/>
      <c r="F49" s="10"/>
      <c r="G49" s="10"/>
      <c r="H49" s="10"/>
      <c r="I49" s="66"/>
      <c r="J49" s="66"/>
    </row>
    <row r="50" spans="1:10" ht="13">
      <c r="A50" s="64"/>
      <c r="B50" s="10"/>
      <c r="C50" s="10"/>
      <c r="D50" s="10"/>
      <c r="E50" s="10"/>
      <c r="F50" s="10"/>
      <c r="G50" s="10"/>
      <c r="H50" s="10"/>
      <c r="I50" s="66"/>
      <c r="J50" s="66"/>
    </row>
    <row r="51" spans="1:10" ht="13">
      <c r="A51" s="64"/>
      <c r="B51" s="10"/>
      <c r="C51" s="10"/>
      <c r="D51" s="10"/>
      <c r="E51" s="10"/>
      <c r="F51" s="10"/>
      <c r="G51" s="10"/>
      <c r="H51" s="10"/>
      <c r="I51" s="66"/>
      <c r="J51" s="66"/>
    </row>
    <row r="52" spans="1:10" ht="13">
      <c r="A52" s="64"/>
      <c r="B52" s="10"/>
      <c r="C52" s="10"/>
      <c r="D52" s="10"/>
      <c r="E52" s="10"/>
      <c r="F52" s="10"/>
      <c r="G52" s="10"/>
      <c r="H52" s="10"/>
      <c r="I52" s="66"/>
      <c r="J52" s="66"/>
    </row>
    <row r="53" spans="1:10" ht="13">
      <c r="A53" s="64"/>
      <c r="B53" s="10"/>
      <c r="C53" s="10"/>
      <c r="D53" s="10"/>
      <c r="E53" s="10"/>
      <c r="F53" s="10"/>
      <c r="G53" s="10"/>
      <c r="H53" s="10"/>
      <c r="I53" s="66"/>
      <c r="J53" s="66"/>
    </row>
    <row r="54" spans="1:10" ht="13">
      <c r="A54" s="64"/>
      <c r="B54" s="10"/>
      <c r="C54" s="10"/>
      <c r="D54" s="10"/>
      <c r="E54" s="10"/>
      <c r="F54" s="10"/>
      <c r="G54" s="10"/>
      <c r="H54" s="10"/>
      <c r="I54" s="66"/>
      <c r="J54" s="66"/>
    </row>
    <row r="55" spans="1:10" ht="13">
      <c r="A55" s="64"/>
      <c r="B55" s="10"/>
      <c r="C55" s="10"/>
      <c r="D55" s="10"/>
      <c r="E55" s="10"/>
      <c r="F55" s="10"/>
      <c r="G55" s="10"/>
      <c r="H55" s="10"/>
      <c r="I55" s="66"/>
      <c r="J55" s="66"/>
    </row>
    <row r="56" spans="1:10" ht="13">
      <c r="A56" s="64"/>
      <c r="B56" s="10"/>
      <c r="C56" s="10"/>
      <c r="D56" s="10"/>
      <c r="E56" s="10"/>
      <c r="F56" s="10"/>
      <c r="G56" s="10"/>
      <c r="H56" s="10"/>
      <c r="I56" s="66"/>
      <c r="J56" s="66"/>
    </row>
    <row r="57" spans="1:10" ht="13">
      <c r="A57" s="64"/>
      <c r="B57" s="10"/>
      <c r="C57" s="10"/>
      <c r="D57" s="10"/>
      <c r="E57" s="10"/>
      <c r="F57" s="10"/>
      <c r="G57" s="10"/>
      <c r="H57" s="10"/>
      <c r="I57" s="66"/>
      <c r="J57" s="66"/>
    </row>
    <row r="58" spans="1:10" ht="13">
      <c r="A58" s="64"/>
      <c r="B58" s="10"/>
      <c r="C58" s="10"/>
      <c r="D58" s="10"/>
      <c r="E58" s="10"/>
      <c r="F58" s="10"/>
      <c r="G58" s="10"/>
      <c r="H58" s="10"/>
      <c r="I58" s="66"/>
      <c r="J58" s="66"/>
    </row>
    <row r="59" spans="1:10" ht="13">
      <c r="A59" s="64"/>
      <c r="B59" s="10"/>
      <c r="C59" s="10"/>
      <c r="D59" s="10"/>
      <c r="E59" s="10"/>
      <c r="F59" s="10"/>
      <c r="G59" s="10"/>
      <c r="H59" s="10"/>
      <c r="I59" s="66"/>
      <c r="J59" s="66"/>
    </row>
    <row r="60" spans="1:10" ht="13">
      <c r="A60" s="64"/>
      <c r="B60" s="10"/>
      <c r="C60" s="10"/>
      <c r="D60" s="10"/>
      <c r="E60" s="10"/>
      <c r="F60" s="10"/>
      <c r="G60" s="10"/>
      <c r="H60" s="10"/>
      <c r="I60" s="66"/>
      <c r="J60" s="66"/>
    </row>
    <row r="61" spans="1:10" ht="13">
      <c r="A61" s="64"/>
      <c r="B61" s="10"/>
      <c r="C61" s="10"/>
      <c r="D61" s="10"/>
      <c r="E61" s="10"/>
      <c r="F61" s="10"/>
      <c r="G61" s="10"/>
      <c r="H61" s="10"/>
      <c r="I61" s="66"/>
      <c r="J61" s="66"/>
    </row>
    <row r="62" spans="1:10" ht="13">
      <c r="A62" s="64"/>
      <c r="B62" s="10"/>
      <c r="C62" s="10"/>
      <c r="D62" s="10"/>
      <c r="E62" s="10"/>
      <c r="F62" s="10"/>
      <c r="G62" s="10"/>
      <c r="H62" s="10"/>
      <c r="I62" s="66"/>
      <c r="J62" s="66"/>
    </row>
    <row r="63" spans="1:10" ht="13">
      <c r="A63" s="64"/>
      <c r="B63" s="10"/>
      <c r="C63" s="10"/>
      <c r="D63" s="10"/>
      <c r="E63" s="10"/>
      <c r="F63" s="10"/>
      <c r="G63" s="10"/>
      <c r="H63" s="10"/>
      <c r="I63" s="66"/>
      <c r="J63" s="66"/>
    </row>
    <row r="64" spans="1:10" ht="13">
      <c r="A64" s="64"/>
      <c r="B64" s="10"/>
      <c r="C64" s="10"/>
      <c r="D64" s="10"/>
      <c r="E64" s="10"/>
      <c r="F64" s="10"/>
      <c r="G64" s="10"/>
      <c r="H64" s="10"/>
      <c r="I64" s="66"/>
      <c r="J64" s="66"/>
    </row>
    <row r="65" spans="1:10" ht="13">
      <c r="A65" s="64"/>
      <c r="B65" s="10"/>
      <c r="C65" s="10"/>
      <c r="D65" s="10"/>
      <c r="E65" s="10"/>
      <c r="F65" s="10"/>
      <c r="G65" s="10"/>
      <c r="H65" s="10"/>
      <c r="I65" s="66"/>
      <c r="J65" s="66"/>
    </row>
    <row r="66" spans="1:10" ht="13">
      <c r="A66" s="64"/>
      <c r="B66" s="10"/>
      <c r="C66" s="10"/>
      <c r="D66" s="10"/>
      <c r="E66" s="10"/>
      <c r="F66" s="10"/>
      <c r="G66" s="10"/>
      <c r="H66" s="10"/>
      <c r="I66" s="66"/>
      <c r="J66" s="66"/>
    </row>
    <row r="67" spans="1:10" ht="13">
      <c r="A67" s="64"/>
      <c r="B67" s="10"/>
      <c r="C67" s="10"/>
      <c r="D67" s="10"/>
      <c r="E67" s="10"/>
      <c r="F67" s="10"/>
      <c r="G67" s="10"/>
      <c r="H67" s="10"/>
      <c r="I67" s="66"/>
      <c r="J67" s="66"/>
    </row>
    <row r="68" spans="1:10" ht="13">
      <c r="A68" s="64"/>
      <c r="B68" s="10"/>
      <c r="C68" s="10"/>
      <c r="D68" s="10"/>
      <c r="E68" s="10"/>
      <c r="F68" s="10"/>
      <c r="G68" s="10"/>
      <c r="H68" s="10"/>
      <c r="I68" s="66"/>
      <c r="J68" s="66"/>
    </row>
    <row r="69" spans="1:10" ht="13">
      <c r="A69" s="64"/>
      <c r="B69" s="10"/>
      <c r="C69" s="10"/>
      <c r="D69" s="10"/>
      <c r="E69" s="10"/>
      <c r="F69" s="10"/>
      <c r="G69" s="10"/>
      <c r="H69" s="10"/>
      <c r="I69" s="66"/>
      <c r="J69" s="66"/>
    </row>
    <row r="70" spans="1:10" ht="13">
      <c r="A70" s="64"/>
      <c r="B70" s="10"/>
      <c r="C70" s="10"/>
      <c r="D70" s="10"/>
      <c r="E70" s="10"/>
      <c r="F70" s="10"/>
      <c r="G70" s="10"/>
      <c r="H70" s="10"/>
      <c r="I70" s="66"/>
      <c r="J70" s="66"/>
    </row>
    <row r="71" spans="1:10" ht="13">
      <c r="A71" s="64"/>
      <c r="B71" s="10"/>
      <c r="C71" s="10"/>
      <c r="D71" s="10"/>
      <c r="E71" s="10"/>
      <c r="F71" s="10"/>
      <c r="G71" s="10"/>
      <c r="H71" s="10"/>
      <c r="I71" s="66"/>
      <c r="J71" s="66"/>
    </row>
    <row r="72" spans="1:10" ht="13">
      <c r="A72" s="64"/>
      <c r="B72" s="10"/>
      <c r="C72" s="10"/>
      <c r="D72" s="10"/>
      <c r="E72" s="10"/>
      <c r="F72" s="10"/>
      <c r="G72" s="10"/>
      <c r="H72" s="10"/>
      <c r="I72" s="66"/>
      <c r="J72" s="66"/>
    </row>
    <row r="73" spans="1:10" ht="13">
      <c r="A73" s="64"/>
      <c r="B73" s="10"/>
      <c r="C73" s="10"/>
      <c r="D73" s="10"/>
      <c r="E73" s="10"/>
      <c r="F73" s="10"/>
      <c r="G73" s="10"/>
      <c r="H73" s="10"/>
      <c r="I73" s="66"/>
      <c r="J73" s="66"/>
    </row>
    <row r="74" spans="1:10" ht="13">
      <c r="A74" s="64"/>
      <c r="B74" s="10"/>
      <c r="C74" s="10"/>
      <c r="D74" s="10"/>
      <c r="E74" s="10"/>
      <c r="F74" s="10"/>
      <c r="G74" s="10"/>
      <c r="H74" s="10"/>
      <c r="I74" s="66"/>
      <c r="J74" s="66"/>
    </row>
    <row r="75" spans="1:10" ht="13">
      <c r="A75" s="64"/>
      <c r="B75" s="10"/>
      <c r="C75" s="10"/>
      <c r="D75" s="10"/>
      <c r="E75" s="10"/>
      <c r="F75" s="10"/>
      <c r="G75" s="10"/>
      <c r="H75" s="10"/>
      <c r="I75" s="66"/>
      <c r="J75" s="66"/>
    </row>
    <row r="76" spans="1:10" ht="13">
      <c r="A76" s="64"/>
      <c r="B76" s="10"/>
      <c r="C76" s="10"/>
      <c r="D76" s="10"/>
      <c r="E76" s="10"/>
      <c r="F76" s="10"/>
      <c r="G76" s="10"/>
      <c r="H76" s="10"/>
      <c r="I76" s="66"/>
      <c r="J76" s="66"/>
    </row>
    <row r="77" spans="1:10" ht="13">
      <c r="A77" s="64"/>
      <c r="B77" s="10"/>
      <c r="C77" s="10"/>
      <c r="D77" s="10"/>
      <c r="E77" s="10"/>
      <c r="F77" s="10"/>
      <c r="G77" s="10"/>
      <c r="H77" s="10"/>
      <c r="I77" s="66"/>
      <c r="J77" s="66"/>
    </row>
  </sheetData>
  <autoFilter ref="A2:A77" xr:uid="{00000000-0009-0000-0000-000009000000}"/>
  <mergeCells count="2">
    <mergeCell ref="A1:C1"/>
    <mergeCell ref="E1:N1"/>
  </mergeCells>
  <conditionalFormatting sqref="A3:A77">
    <cfRule type="notContainsBlanks" dxfId="118" priority="1">
      <formula>LEN(TRIM(A3))&gt;0</formula>
    </cfRule>
  </conditionalFormatting>
  <dataValidations count="1">
    <dataValidation type="list" allowBlank="1" sqref="A3:A77" xr:uid="{00000000-0002-0000-0900-000000000000}">
      <formula1>"Up Next,Active,Check Back,Customer"</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40"/>
  <sheetViews>
    <sheetView workbookViewId="0"/>
  </sheetViews>
  <sheetFormatPr baseColWidth="10" defaultColWidth="17.33203125" defaultRowHeight="15.75" customHeight="1"/>
  <cols>
    <col min="1" max="1" width="11.83203125" customWidth="1"/>
    <col min="2" max="2" width="35.33203125" customWidth="1"/>
    <col min="5" max="5" width="10.83203125" customWidth="1"/>
    <col min="6" max="6" width="10.1640625" customWidth="1"/>
    <col min="7" max="7" width="34.83203125" customWidth="1"/>
    <col min="11" max="11" width="13.5" customWidth="1"/>
  </cols>
  <sheetData>
    <row r="1" spans="1:11">
      <c r="A1" s="98"/>
      <c r="B1" s="237" t="s">
        <v>315</v>
      </c>
      <c r="C1" s="238"/>
      <c r="D1" s="238"/>
      <c r="E1" s="238"/>
      <c r="F1" s="238"/>
      <c r="G1" s="238"/>
      <c r="H1" s="238"/>
      <c r="I1" s="238"/>
      <c r="J1" s="239"/>
      <c r="K1" s="2"/>
    </row>
    <row r="2" spans="1:11" ht="15.75" customHeight="1">
      <c r="B2" s="240"/>
      <c r="C2" s="202"/>
      <c r="D2" s="202"/>
      <c r="E2" s="99"/>
      <c r="F2" s="2"/>
      <c r="G2" s="241"/>
      <c r="H2" s="202"/>
      <c r="I2" s="202"/>
      <c r="J2" s="203"/>
      <c r="K2" s="2"/>
    </row>
    <row r="3" spans="1:11">
      <c r="A3" s="100"/>
      <c r="B3" s="242" t="s">
        <v>316</v>
      </c>
      <c r="C3" s="243"/>
      <c r="D3" s="243"/>
      <c r="E3" s="244"/>
      <c r="F3" s="2"/>
      <c r="G3" s="245" t="s">
        <v>317</v>
      </c>
      <c r="H3" s="243"/>
      <c r="I3" s="243"/>
      <c r="J3" s="246"/>
      <c r="K3" s="2"/>
    </row>
    <row r="4" spans="1:11" ht="15.75" customHeight="1">
      <c r="A4" s="1"/>
      <c r="B4" s="247" t="s">
        <v>318</v>
      </c>
      <c r="C4" s="202"/>
      <c r="D4" s="202"/>
      <c r="E4" s="248"/>
      <c r="F4" s="2"/>
      <c r="G4" s="235" t="s">
        <v>319</v>
      </c>
      <c r="H4" s="202"/>
      <c r="I4" s="202"/>
      <c r="J4" s="203"/>
      <c r="K4" s="2"/>
    </row>
    <row r="5" spans="1:11" ht="15.75" customHeight="1">
      <c r="B5" s="240"/>
      <c r="C5" s="202"/>
      <c r="D5" s="202"/>
      <c r="E5" s="248"/>
      <c r="F5" s="2"/>
      <c r="G5" s="236"/>
      <c r="H5" s="202"/>
      <c r="I5" s="202"/>
      <c r="J5" s="203"/>
      <c r="K5" s="2"/>
    </row>
    <row r="6" spans="1:11" ht="15.75" customHeight="1">
      <c r="A6" s="1"/>
      <c r="B6" s="247" t="s">
        <v>320</v>
      </c>
      <c r="C6" s="202"/>
      <c r="D6" s="202"/>
      <c r="E6" s="248"/>
      <c r="F6" s="2"/>
      <c r="G6" s="235" t="s">
        <v>321</v>
      </c>
      <c r="H6" s="202"/>
      <c r="I6" s="202"/>
      <c r="J6" s="203"/>
      <c r="K6" s="2"/>
    </row>
    <row r="7" spans="1:11" ht="15.75" customHeight="1">
      <c r="B7" s="240"/>
      <c r="C7" s="202"/>
      <c r="D7" s="202"/>
      <c r="E7" s="248"/>
      <c r="F7" s="2"/>
      <c r="G7" s="235"/>
      <c r="H7" s="202"/>
      <c r="I7" s="202"/>
      <c r="J7" s="203"/>
      <c r="K7" s="2"/>
    </row>
    <row r="8" spans="1:11" ht="15.75" customHeight="1">
      <c r="A8" s="1"/>
      <c r="B8" s="249" t="s">
        <v>322</v>
      </c>
      <c r="C8" s="250"/>
      <c r="D8" s="250"/>
      <c r="E8" s="251"/>
      <c r="F8" s="101"/>
      <c r="G8" s="252" t="s">
        <v>323</v>
      </c>
      <c r="H8" s="250"/>
      <c r="I8" s="250"/>
      <c r="J8" s="253"/>
      <c r="K8" s="2"/>
    </row>
    <row r="9" spans="1:11" ht="15.75" customHeight="1">
      <c r="A9" s="2"/>
      <c r="B9" s="99"/>
      <c r="C9" s="99"/>
      <c r="D9" s="99"/>
      <c r="E9" s="99"/>
      <c r="F9" s="2"/>
      <c r="G9" s="202"/>
      <c r="H9" s="202"/>
      <c r="I9" s="202"/>
      <c r="J9" s="202"/>
      <c r="K9" s="2"/>
    </row>
    <row r="10" spans="1:11" ht="15.75" customHeight="1">
      <c r="A10" s="2"/>
      <c r="B10" s="2"/>
      <c r="C10" s="2"/>
      <c r="D10" s="2"/>
      <c r="E10" s="2"/>
      <c r="F10" s="2"/>
      <c r="G10" s="254"/>
      <c r="H10" s="202"/>
      <c r="I10" s="202"/>
      <c r="J10" s="202"/>
      <c r="K10" s="202"/>
    </row>
    <row r="11" spans="1:11">
      <c r="A11" s="98"/>
      <c r="B11" s="237" t="s">
        <v>324</v>
      </c>
      <c r="C11" s="238"/>
      <c r="D11" s="238"/>
      <c r="E11" s="238"/>
      <c r="F11" s="238"/>
      <c r="G11" s="238"/>
      <c r="H11" s="238"/>
      <c r="I11" s="238"/>
      <c r="J11" s="239"/>
      <c r="K11" s="1"/>
    </row>
    <row r="12" spans="1:11" ht="15.75" customHeight="1">
      <c r="B12" s="240"/>
      <c r="C12" s="202"/>
      <c r="D12" s="202"/>
      <c r="E12" s="202"/>
      <c r="F12" s="2"/>
      <c r="G12" s="2"/>
      <c r="H12" s="2"/>
      <c r="I12" s="2"/>
      <c r="J12" s="43"/>
      <c r="K12" s="2"/>
    </row>
    <row r="13" spans="1:11">
      <c r="B13" s="242" t="s">
        <v>316</v>
      </c>
      <c r="C13" s="243"/>
      <c r="D13" s="243"/>
      <c r="E13" s="244"/>
      <c r="F13" s="2"/>
      <c r="G13" s="245" t="s">
        <v>317</v>
      </c>
      <c r="H13" s="243"/>
      <c r="I13" s="243"/>
      <c r="J13" s="246"/>
      <c r="K13" s="2"/>
    </row>
    <row r="14" spans="1:11" ht="15.75" customHeight="1">
      <c r="A14" s="1"/>
      <c r="B14" s="247" t="s">
        <v>325</v>
      </c>
      <c r="C14" s="202"/>
      <c r="D14" s="202"/>
      <c r="E14" s="248"/>
      <c r="F14" s="2"/>
      <c r="G14" s="235" t="s">
        <v>326</v>
      </c>
      <c r="H14" s="202"/>
      <c r="I14" s="202"/>
      <c r="J14" s="203"/>
      <c r="K14" s="1"/>
    </row>
    <row r="15" spans="1:11" ht="15.75" customHeight="1">
      <c r="A15" s="2"/>
      <c r="B15" s="247"/>
      <c r="C15" s="202"/>
      <c r="D15" s="202"/>
      <c r="E15" s="248"/>
      <c r="F15" s="2"/>
      <c r="G15" s="235"/>
      <c r="H15" s="202"/>
      <c r="I15" s="202"/>
      <c r="J15" s="203"/>
      <c r="K15" s="2"/>
    </row>
    <row r="16" spans="1:11" ht="15.75" customHeight="1">
      <c r="A16" s="1"/>
      <c r="B16" s="247" t="s">
        <v>327</v>
      </c>
      <c r="C16" s="202"/>
      <c r="D16" s="202"/>
      <c r="E16" s="248"/>
      <c r="F16" s="2"/>
      <c r="G16" s="235"/>
      <c r="H16" s="202"/>
      <c r="I16" s="202"/>
      <c r="J16" s="203"/>
      <c r="K16" s="2"/>
    </row>
    <row r="17" spans="1:11" ht="15.75" customHeight="1">
      <c r="B17" s="240"/>
      <c r="C17" s="202"/>
      <c r="D17" s="202"/>
      <c r="E17" s="248"/>
      <c r="F17" s="2"/>
      <c r="G17" s="235"/>
      <c r="H17" s="202"/>
      <c r="I17" s="202"/>
      <c r="J17" s="203"/>
      <c r="K17" s="2"/>
    </row>
    <row r="18" spans="1:11" ht="15.75" customHeight="1">
      <c r="A18" s="1"/>
      <c r="B18" s="247" t="s">
        <v>328</v>
      </c>
      <c r="C18" s="202"/>
      <c r="D18" s="202"/>
      <c r="E18" s="248"/>
      <c r="F18" s="2"/>
      <c r="G18" s="235"/>
      <c r="H18" s="202"/>
      <c r="I18" s="202"/>
      <c r="J18" s="203"/>
      <c r="K18" s="2"/>
    </row>
    <row r="19" spans="1:11" ht="15.75" customHeight="1">
      <c r="B19" s="255"/>
      <c r="C19" s="250"/>
      <c r="D19" s="250"/>
      <c r="E19" s="251"/>
      <c r="F19" s="101"/>
      <c r="G19" s="252"/>
      <c r="H19" s="250"/>
      <c r="I19" s="250"/>
      <c r="J19" s="253"/>
      <c r="K19" s="2"/>
    </row>
    <row r="20" spans="1:11" ht="15.75" customHeight="1">
      <c r="A20" s="2"/>
      <c r="B20" s="2"/>
      <c r="C20" s="2"/>
      <c r="D20" s="2"/>
      <c r="E20" s="2"/>
      <c r="F20" s="2"/>
      <c r="G20" s="2"/>
      <c r="H20" s="2"/>
      <c r="I20" s="2"/>
      <c r="J20" s="2"/>
      <c r="K20" s="2"/>
    </row>
    <row r="21" spans="1:11" ht="15.75" customHeight="1">
      <c r="B21" s="202"/>
      <c r="C21" s="202"/>
      <c r="D21" s="202"/>
      <c r="E21" s="202"/>
      <c r="F21" s="2"/>
      <c r="G21" s="2"/>
      <c r="H21" s="2"/>
      <c r="I21" s="2"/>
      <c r="J21" s="2"/>
      <c r="K21" s="2"/>
    </row>
    <row r="22" spans="1:11" ht="15.75" customHeight="1">
      <c r="B22" s="202"/>
      <c r="C22" s="202"/>
      <c r="D22" s="99"/>
      <c r="E22" s="99"/>
      <c r="F22" s="2"/>
      <c r="G22" s="2"/>
      <c r="H22" s="2"/>
      <c r="I22" s="2"/>
      <c r="J22" s="2"/>
      <c r="K22" s="2"/>
    </row>
    <row r="23" spans="1:11" ht="15.75" customHeight="1">
      <c r="A23" s="2"/>
      <c r="B23" s="2"/>
      <c r="C23" s="2"/>
      <c r="D23" s="2"/>
      <c r="E23" s="2"/>
      <c r="F23" s="2"/>
      <c r="G23" s="2"/>
      <c r="H23" s="2"/>
      <c r="I23" s="2"/>
      <c r="J23" s="2"/>
      <c r="K23" s="2"/>
    </row>
    <row r="24" spans="1:11" ht="15.75" customHeight="1">
      <c r="A24" s="2"/>
      <c r="B24" s="2"/>
      <c r="C24" s="2"/>
      <c r="D24" s="2"/>
      <c r="E24" s="2"/>
      <c r="F24" s="2"/>
      <c r="G24" s="2"/>
      <c r="H24" s="2"/>
      <c r="I24" s="2"/>
      <c r="J24" s="2"/>
      <c r="K24" s="2"/>
    </row>
    <row r="25" spans="1:11" ht="15.75" customHeight="1">
      <c r="A25" s="2"/>
      <c r="B25" s="2"/>
      <c r="C25" s="2"/>
      <c r="D25" s="2"/>
      <c r="E25" s="2"/>
      <c r="F25" s="2"/>
      <c r="G25" s="2"/>
      <c r="H25" s="2"/>
      <c r="I25" s="2"/>
      <c r="J25" s="2"/>
      <c r="K25" s="2"/>
    </row>
    <row r="26" spans="1:11" ht="15.75" customHeight="1">
      <c r="A26" s="2"/>
      <c r="B26" s="2"/>
      <c r="C26" s="2"/>
      <c r="D26" s="2"/>
      <c r="E26" s="2"/>
      <c r="F26" s="2"/>
      <c r="G26" s="2"/>
      <c r="H26" s="2"/>
      <c r="I26" s="2"/>
      <c r="J26" s="2"/>
      <c r="K26" s="2"/>
    </row>
    <row r="27" spans="1:11" ht="15.75" customHeight="1">
      <c r="A27" s="2"/>
      <c r="B27" s="2"/>
      <c r="C27" s="2"/>
      <c r="D27" s="2"/>
      <c r="E27" s="2"/>
      <c r="F27" s="2"/>
      <c r="G27" s="2"/>
      <c r="H27" s="2"/>
      <c r="I27" s="2"/>
      <c r="J27" s="2"/>
      <c r="K27" s="2"/>
    </row>
    <row r="28" spans="1:11" ht="15.75" customHeight="1">
      <c r="A28" s="2"/>
      <c r="B28" s="2"/>
      <c r="C28" s="2"/>
      <c r="D28" s="2"/>
      <c r="E28" s="2"/>
      <c r="F28" s="2"/>
      <c r="G28" s="2"/>
      <c r="H28" s="2"/>
      <c r="I28" s="2"/>
      <c r="J28" s="2"/>
      <c r="K28" s="2"/>
    </row>
    <row r="29" spans="1:11" ht="15.75" customHeight="1">
      <c r="A29" s="2"/>
      <c r="B29" s="2"/>
      <c r="C29" s="2"/>
      <c r="D29" s="2"/>
      <c r="E29" s="2"/>
      <c r="F29" s="2"/>
      <c r="G29" s="2"/>
      <c r="H29" s="2"/>
      <c r="I29" s="2"/>
      <c r="J29" s="2"/>
      <c r="K29" s="2"/>
    </row>
    <row r="30" spans="1:11" ht="15.75" customHeight="1">
      <c r="A30" s="2"/>
      <c r="B30" s="2"/>
      <c r="C30" s="2"/>
      <c r="D30" s="2"/>
      <c r="E30" s="2"/>
      <c r="F30" s="2"/>
      <c r="G30" s="2"/>
      <c r="H30" s="2"/>
      <c r="I30" s="2"/>
      <c r="J30" s="2"/>
      <c r="K30" s="2"/>
    </row>
    <row r="31" spans="1:11" ht="15.75" customHeight="1">
      <c r="A31" s="2"/>
      <c r="B31" s="2"/>
      <c r="C31" s="2"/>
      <c r="D31" s="2"/>
      <c r="E31" s="2"/>
      <c r="F31" s="2"/>
      <c r="G31" s="2"/>
      <c r="H31" s="2"/>
      <c r="I31" s="2"/>
      <c r="J31" s="2"/>
      <c r="K31" s="2"/>
    </row>
    <row r="32" spans="1:11" ht="15.75" customHeight="1">
      <c r="A32" s="2"/>
      <c r="B32" s="2"/>
      <c r="C32" s="2"/>
      <c r="D32" s="2"/>
      <c r="E32" s="2"/>
      <c r="F32" s="2"/>
      <c r="G32" s="2"/>
      <c r="H32" s="2"/>
      <c r="I32" s="2"/>
      <c r="J32" s="2"/>
      <c r="K32" s="2"/>
    </row>
    <row r="33" spans="1:11" ht="15.75" customHeight="1">
      <c r="A33" s="2"/>
      <c r="B33" s="2"/>
      <c r="C33" s="2"/>
      <c r="D33" s="2"/>
      <c r="E33" s="2"/>
      <c r="F33" s="2"/>
      <c r="G33" s="2"/>
      <c r="H33" s="2"/>
      <c r="I33" s="2"/>
      <c r="J33" s="2"/>
      <c r="K33" s="2"/>
    </row>
    <row r="34" spans="1:11" ht="15.75" customHeight="1">
      <c r="A34" s="2"/>
      <c r="B34" s="2"/>
      <c r="C34" s="2"/>
      <c r="D34" s="2"/>
      <c r="E34" s="2"/>
      <c r="F34" s="2"/>
      <c r="G34" s="2"/>
      <c r="H34" s="2"/>
      <c r="I34" s="2"/>
      <c r="J34" s="2"/>
      <c r="K34" s="2"/>
    </row>
    <row r="35" spans="1:11" ht="15.75" customHeight="1">
      <c r="A35" s="2"/>
      <c r="B35" s="2"/>
      <c r="C35" s="2"/>
      <c r="D35" s="2"/>
      <c r="E35" s="2"/>
      <c r="F35" s="2"/>
      <c r="G35" s="2"/>
      <c r="H35" s="2"/>
      <c r="I35" s="2"/>
      <c r="J35" s="2"/>
      <c r="K35" s="2"/>
    </row>
    <row r="36" spans="1:11" ht="15.75" customHeight="1">
      <c r="A36" s="2"/>
      <c r="B36" s="2"/>
      <c r="C36" s="2"/>
      <c r="D36" s="2"/>
      <c r="E36" s="2"/>
      <c r="F36" s="2"/>
      <c r="G36" s="2"/>
      <c r="H36" s="2"/>
      <c r="I36" s="2"/>
      <c r="J36" s="2"/>
      <c r="K36" s="2"/>
    </row>
    <row r="37" spans="1:11" ht="15.75" customHeight="1">
      <c r="A37" s="2"/>
      <c r="B37" s="2"/>
      <c r="C37" s="2"/>
      <c r="D37" s="2"/>
      <c r="E37" s="2"/>
      <c r="F37" s="2"/>
      <c r="G37" s="2"/>
      <c r="H37" s="2"/>
      <c r="I37" s="2"/>
      <c r="J37" s="2"/>
      <c r="K37" s="2"/>
    </row>
    <row r="38" spans="1:11" ht="15.75" customHeight="1">
      <c r="A38" s="2"/>
      <c r="B38" s="2"/>
      <c r="C38" s="2"/>
      <c r="D38" s="2"/>
      <c r="E38" s="2"/>
      <c r="F38" s="2"/>
      <c r="G38" s="2"/>
      <c r="H38" s="2"/>
      <c r="I38" s="2"/>
      <c r="J38" s="2"/>
      <c r="K38" s="2"/>
    </row>
    <row r="39" spans="1:11" ht="15.75" customHeight="1">
      <c r="A39" s="2"/>
      <c r="B39" s="2"/>
      <c r="C39" s="2"/>
      <c r="D39" s="2"/>
      <c r="E39" s="2"/>
      <c r="F39" s="2"/>
      <c r="G39" s="2"/>
      <c r="H39" s="2"/>
      <c r="I39" s="2"/>
      <c r="J39" s="2"/>
      <c r="K39" s="2"/>
    </row>
    <row r="40" spans="1:11" ht="15.75" customHeight="1">
      <c r="A40" s="2"/>
      <c r="B40" s="2"/>
      <c r="C40" s="2"/>
      <c r="D40" s="2"/>
      <c r="E40" s="2"/>
      <c r="F40" s="2"/>
      <c r="G40" s="2"/>
      <c r="H40" s="2"/>
      <c r="I40" s="2"/>
      <c r="J40" s="2"/>
      <c r="K40" s="2"/>
    </row>
  </sheetData>
  <mergeCells count="35">
    <mergeCell ref="B19:E19"/>
    <mergeCell ref="B21:E21"/>
    <mergeCell ref="B22:C22"/>
    <mergeCell ref="B16:E16"/>
    <mergeCell ref="G16:J16"/>
    <mergeCell ref="B17:E17"/>
    <mergeCell ref="G17:J17"/>
    <mergeCell ref="B18:E18"/>
    <mergeCell ref="G18:J18"/>
    <mergeCell ref="G19:J19"/>
    <mergeCell ref="G9:J9"/>
    <mergeCell ref="G14:J14"/>
    <mergeCell ref="G15:J15"/>
    <mergeCell ref="G10:K10"/>
    <mergeCell ref="B11:J11"/>
    <mergeCell ref="B12:E12"/>
    <mergeCell ref="B13:E13"/>
    <mergeCell ref="G13:J13"/>
    <mergeCell ref="B14:E14"/>
    <mergeCell ref="B15:E15"/>
    <mergeCell ref="B6:E6"/>
    <mergeCell ref="G6:J6"/>
    <mergeCell ref="B7:E7"/>
    <mergeCell ref="G7:J7"/>
    <mergeCell ref="B8:E8"/>
    <mergeCell ref="G8:J8"/>
    <mergeCell ref="G4:J4"/>
    <mergeCell ref="G5:J5"/>
    <mergeCell ref="B1:J1"/>
    <mergeCell ref="B2:D2"/>
    <mergeCell ref="G2:J2"/>
    <mergeCell ref="B3:E3"/>
    <mergeCell ref="G3:J3"/>
    <mergeCell ref="B4:E4"/>
    <mergeCell ref="B5:E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73"/>
  <sheetViews>
    <sheetView workbookViewId="0">
      <pane ySplit="1" topLeftCell="A2" activePane="bottomLeft" state="frozen"/>
      <selection pane="bottomLeft" activeCell="B3" sqref="B3"/>
    </sheetView>
  </sheetViews>
  <sheetFormatPr baseColWidth="10" defaultColWidth="17.33203125" defaultRowHeight="15.75" customHeight="1"/>
  <cols>
    <col min="1" max="1" width="3.5" customWidth="1"/>
  </cols>
  <sheetData>
    <row r="1" spans="2:6" ht="14">
      <c r="B1" s="63" t="s">
        <v>329</v>
      </c>
      <c r="C1" s="63" t="s">
        <v>330</v>
      </c>
      <c r="D1" s="63" t="s">
        <v>331</v>
      </c>
      <c r="E1" s="63" t="s">
        <v>332</v>
      </c>
      <c r="F1" s="63" t="s">
        <v>333</v>
      </c>
    </row>
    <row r="2" spans="2:6" ht="6.75" customHeight="1"/>
    <row r="3" spans="2:6" ht="13">
      <c r="B3" s="102"/>
      <c r="C3" s="7"/>
      <c r="D3" s="7"/>
      <c r="E3" s="7"/>
      <c r="F3" s="7"/>
    </row>
    <row r="4" spans="2:6" ht="13">
      <c r="B4" s="13"/>
      <c r="C4" s="7"/>
      <c r="D4" s="7"/>
      <c r="E4" s="7"/>
      <c r="F4" s="7"/>
    </row>
    <row r="5" spans="2:6" ht="13">
      <c r="B5" s="13"/>
      <c r="C5" s="7"/>
      <c r="D5" s="7"/>
      <c r="E5" s="7"/>
      <c r="F5" s="7"/>
    </row>
    <row r="6" spans="2:6" ht="13">
      <c r="B6" s="13"/>
      <c r="C6" s="7"/>
      <c r="D6" s="7"/>
      <c r="E6" s="7"/>
      <c r="F6" s="7"/>
    </row>
    <row r="7" spans="2:6" ht="13">
      <c r="B7" s="13"/>
      <c r="C7" s="7"/>
      <c r="D7" s="7"/>
      <c r="E7" s="7"/>
      <c r="F7" s="7"/>
    </row>
    <row r="8" spans="2:6" ht="13">
      <c r="B8" s="13"/>
      <c r="C8" s="7"/>
      <c r="D8" s="7"/>
      <c r="E8" s="7"/>
      <c r="F8" s="7"/>
    </row>
    <row r="9" spans="2:6" ht="13">
      <c r="B9" s="13"/>
      <c r="C9" s="7"/>
      <c r="D9" s="7"/>
      <c r="E9" s="7"/>
      <c r="F9" s="7"/>
    </row>
    <row r="10" spans="2:6" ht="14">
      <c r="B10" s="103" t="s">
        <v>334</v>
      </c>
      <c r="C10" s="103">
        <f t="shared" ref="C10:F10" si="0">SUM(C3:C9)</f>
        <v>0</v>
      </c>
      <c r="D10" s="103">
        <f t="shared" si="0"/>
        <v>0</v>
      </c>
      <c r="E10" s="103">
        <f t="shared" si="0"/>
        <v>0</v>
      </c>
      <c r="F10" s="103">
        <f t="shared" si="0"/>
        <v>0</v>
      </c>
    </row>
    <row r="11" spans="2:6" ht="8.25" customHeight="1"/>
    <row r="12" spans="2:6" ht="13">
      <c r="B12" s="102"/>
      <c r="C12" s="7"/>
      <c r="D12" s="7"/>
      <c r="E12" s="7"/>
      <c r="F12" s="7"/>
    </row>
    <row r="13" spans="2:6" ht="13">
      <c r="B13" s="102"/>
      <c r="C13" s="7"/>
      <c r="D13" s="7"/>
      <c r="E13" s="7"/>
      <c r="F13" s="7"/>
    </row>
    <row r="14" spans="2:6" ht="13">
      <c r="B14" s="102"/>
      <c r="C14" s="7"/>
      <c r="D14" s="7"/>
      <c r="E14" s="7"/>
      <c r="F14" s="7"/>
    </row>
    <row r="15" spans="2:6" ht="13">
      <c r="B15" s="13"/>
      <c r="C15" s="7"/>
      <c r="D15" s="7"/>
      <c r="E15" s="13"/>
      <c r="F15" s="7"/>
    </row>
    <row r="16" spans="2:6" ht="13">
      <c r="B16" s="13"/>
      <c r="C16" s="7"/>
      <c r="D16" s="7"/>
      <c r="E16" s="7"/>
      <c r="F16" s="7"/>
    </row>
    <row r="17" spans="2:6" ht="13">
      <c r="B17" s="102"/>
      <c r="C17" s="7"/>
      <c r="D17" s="7"/>
      <c r="E17" s="7"/>
      <c r="F17" s="7"/>
    </row>
    <row r="18" spans="2:6" ht="13">
      <c r="B18" s="102"/>
      <c r="C18" s="7"/>
      <c r="D18" s="7"/>
      <c r="E18" s="7"/>
      <c r="F18" s="7"/>
    </row>
    <row r="19" spans="2:6" ht="14">
      <c r="B19" s="103" t="s">
        <v>334</v>
      </c>
      <c r="C19" s="103">
        <f t="shared" ref="C19:F19" si="1">SUM(C12:C18)</f>
        <v>0</v>
      </c>
      <c r="D19" s="103">
        <f t="shared" si="1"/>
        <v>0</v>
      </c>
      <c r="E19" s="103">
        <f t="shared" si="1"/>
        <v>0</v>
      </c>
      <c r="F19" s="103">
        <f t="shared" si="1"/>
        <v>0</v>
      </c>
    </row>
    <row r="20" spans="2:6" ht="6.75" customHeight="1"/>
    <row r="21" spans="2:6" ht="13">
      <c r="B21" s="102"/>
      <c r="C21" s="7"/>
      <c r="D21" s="7"/>
      <c r="E21" s="7"/>
      <c r="F21" s="7"/>
    </row>
    <row r="22" spans="2:6" ht="13">
      <c r="B22" s="102"/>
      <c r="C22" s="7"/>
      <c r="D22" s="7"/>
      <c r="E22" s="7"/>
      <c r="F22" s="7"/>
    </row>
    <row r="23" spans="2:6" ht="13">
      <c r="B23" s="102"/>
      <c r="C23" s="7"/>
      <c r="D23" s="7"/>
      <c r="E23" s="7"/>
      <c r="F23" s="7"/>
    </row>
    <row r="24" spans="2:6" ht="13">
      <c r="B24" s="13"/>
      <c r="C24" s="7"/>
      <c r="D24" s="7"/>
      <c r="E24" s="7"/>
      <c r="F24" s="7"/>
    </row>
    <row r="25" spans="2:6" ht="13">
      <c r="B25" s="102"/>
      <c r="C25" s="7"/>
      <c r="D25" s="7"/>
      <c r="E25" s="7"/>
      <c r="F25" s="7"/>
    </row>
    <row r="26" spans="2:6" ht="13">
      <c r="B26" s="102"/>
      <c r="C26" s="7"/>
      <c r="D26" s="7"/>
      <c r="E26" s="7"/>
      <c r="F26" s="7"/>
    </row>
    <row r="27" spans="2:6" ht="13">
      <c r="B27" s="102"/>
      <c r="C27" s="7"/>
      <c r="D27" s="7"/>
      <c r="E27" s="7"/>
      <c r="F27" s="7"/>
    </row>
    <row r="28" spans="2:6" ht="14">
      <c r="B28" s="103" t="s">
        <v>334</v>
      </c>
      <c r="C28" s="103">
        <f t="shared" ref="C28:F28" si="2">SUM(C21:C27)</f>
        <v>0</v>
      </c>
      <c r="D28" s="103">
        <f t="shared" si="2"/>
        <v>0</v>
      </c>
      <c r="E28" s="103">
        <f t="shared" si="2"/>
        <v>0</v>
      </c>
      <c r="F28" s="103">
        <f t="shared" si="2"/>
        <v>0</v>
      </c>
    </row>
    <row r="29" spans="2:6" ht="8.25" customHeight="1"/>
    <row r="30" spans="2:6" ht="13">
      <c r="B30" s="102"/>
      <c r="C30" s="7"/>
      <c r="D30" s="7"/>
      <c r="E30" s="7"/>
      <c r="F30" s="7"/>
    </row>
    <row r="31" spans="2:6" ht="13">
      <c r="B31" s="102"/>
      <c r="C31" s="10"/>
      <c r="D31" s="10"/>
      <c r="E31" s="10"/>
      <c r="F31" s="10"/>
    </row>
    <row r="32" spans="2:6" ht="13">
      <c r="B32" s="102"/>
      <c r="C32" s="7"/>
      <c r="D32" s="10"/>
      <c r="E32" s="10"/>
      <c r="F32" s="10"/>
    </row>
    <row r="33" spans="1:26" ht="13">
      <c r="B33" s="102"/>
      <c r="C33" s="10"/>
      <c r="D33" s="10"/>
      <c r="E33" s="7"/>
      <c r="F33" s="10"/>
    </row>
    <row r="34" spans="1:26" ht="13">
      <c r="B34" s="102"/>
      <c r="C34" s="7"/>
      <c r="D34" s="10"/>
      <c r="E34" s="10"/>
      <c r="F34" s="10"/>
    </row>
    <row r="35" spans="1:26" ht="13">
      <c r="B35" s="102"/>
      <c r="C35" s="10"/>
      <c r="D35" s="10"/>
      <c r="E35" s="7"/>
      <c r="F35" s="10"/>
    </row>
    <row r="36" spans="1:26" ht="13">
      <c r="B36" s="102"/>
      <c r="C36" s="10"/>
      <c r="D36" s="10"/>
      <c r="E36" s="10"/>
      <c r="F36" s="10"/>
    </row>
    <row r="37" spans="1:26" ht="14">
      <c r="B37" s="103" t="s">
        <v>334</v>
      </c>
      <c r="C37" s="103">
        <f t="shared" ref="C37:F37" si="3">SUM(C30:C36)</f>
        <v>0</v>
      </c>
      <c r="D37" s="103">
        <f t="shared" si="3"/>
        <v>0</v>
      </c>
      <c r="E37" s="103">
        <f t="shared" si="3"/>
        <v>0</v>
      </c>
      <c r="F37" s="103">
        <f t="shared" si="3"/>
        <v>0</v>
      </c>
    </row>
    <row r="38" spans="1:26" ht="7.5" customHeight="1"/>
    <row r="39" spans="1:26" ht="13">
      <c r="A39" s="104"/>
      <c r="B39" s="105"/>
      <c r="C39" s="106"/>
      <c r="D39" s="106"/>
      <c r="E39" s="106"/>
      <c r="F39" s="106"/>
      <c r="G39" s="2"/>
      <c r="H39" s="2"/>
      <c r="I39" s="2"/>
      <c r="J39" s="2"/>
      <c r="K39" s="2"/>
      <c r="L39" s="2"/>
      <c r="M39" s="2"/>
      <c r="N39" s="2"/>
      <c r="O39" s="2"/>
      <c r="P39" s="2"/>
      <c r="Q39" s="2"/>
      <c r="R39" s="2"/>
      <c r="S39" s="2"/>
      <c r="T39" s="2"/>
      <c r="U39" s="2"/>
      <c r="V39" s="2"/>
      <c r="W39" s="2"/>
      <c r="X39" s="2"/>
      <c r="Y39" s="2"/>
      <c r="Z39" s="2"/>
    </row>
    <row r="40" spans="1:26" ht="13">
      <c r="A40" s="104"/>
      <c r="B40" s="107"/>
      <c r="C40" s="5"/>
      <c r="D40" s="5"/>
      <c r="E40" s="5"/>
      <c r="F40" s="5"/>
      <c r="G40" s="2"/>
      <c r="H40" s="2"/>
      <c r="I40" s="2"/>
      <c r="J40" s="2"/>
      <c r="K40" s="2"/>
      <c r="L40" s="2"/>
      <c r="M40" s="2"/>
      <c r="N40" s="2"/>
      <c r="O40" s="2"/>
      <c r="P40" s="2"/>
      <c r="Q40" s="2"/>
      <c r="R40" s="2"/>
      <c r="S40" s="2"/>
      <c r="T40" s="2"/>
      <c r="U40" s="2"/>
      <c r="V40" s="2"/>
      <c r="W40" s="2"/>
      <c r="X40" s="2"/>
      <c r="Y40" s="2"/>
      <c r="Z40" s="2"/>
    </row>
    <row r="41" spans="1:26" ht="13">
      <c r="A41" s="104"/>
      <c r="B41" s="107"/>
      <c r="C41" s="5"/>
      <c r="D41" s="5"/>
      <c r="E41" s="5"/>
      <c r="F41" s="5"/>
      <c r="G41" s="2"/>
      <c r="H41" s="2"/>
      <c r="I41" s="2"/>
      <c r="J41" s="2"/>
      <c r="K41" s="2"/>
      <c r="L41" s="2"/>
      <c r="M41" s="2"/>
      <c r="N41" s="2"/>
      <c r="O41" s="2"/>
      <c r="P41" s="2"/>
      <c r="Q41" s="2"/>
      <c r="R41" s="2"/>
      <c r="S41" s="2"/>
      <c r="T41" s="2"/>
      <c r="U41" s="2"/>
      <c r="V41" s="2"/>
      <c r="W41" s="2"/>
      <c r="X41" s="2"/>
      <c r="Y41" s="2"/>
      <c r="Z41" s="2"/>
    </row>
    <row r="42" spans="1:26" ht="13">
      <c r="A42" s="104"/>
      <c r="B42" s="107"/>
      <c r="C42" s="5"/>
      <c r="D42" s="5"/>
      <c r="E42" s="5"/>
      <c r="F42" s="5"/>
      <c r="G42" s="2"/>
      <c r="H42" s="2"/>
      <c r="I42" s="2"/>
      <c r="J42" s="2"/>
      <c r="K42" s="2"/>
      <c r="L42" s="2"/>
      <c r="M42" s="2"/>
      <c r="N42" s="2"/>
      <c r="O42" s="2"/>
      <c r="P42" s="2"/>
      <c r="Q42" s="2"/>
      <c r="R42" s="2"/>
      <c r="S42" s="2"/>
      <c r="T42" s="2"/>
      <c r="U42" s="2"/>
      <c r="V42" s="2"/>
      <c r="W42" s="2"/>
      <c r="X42" s="2"/>
      <c r="Y42" s="2"/>
      <c r="Z42" s="2"/>
    </row>
    <row r="43" spans="1:26" ht="13">
      <c r="A43" s="104"/>
      <c r="B43" s="107"/>
      <c r="C43" s="5"/>
      <c r="D43" s="5"/>
      <c r="E43" s="5"/>
      <c r="F43" s="5"/>
      <c r="G43" s="2"/>
      <c r="H43" s="2"/>
      <c r="I43" s="2"/>
      <c r="J43" s="2"/>
      <c r="K43" s="2"/>
      <c r="L43" s="2"/>
      <c r="M43" s="2"/>
      <c r="N43" s="2"/>
      <c r="O43" s="2"/>
      <c r="P43" s="2"/>
      <c r="Q43" s="2"/>
      <c r="R43" s="2"/>
      <c r="S43" s="2"/>
      <c r="T43" s="2"/>
      <c r="U43" s="2"/>
      <c r="V43" s="2"/>
      <c r="W43" s="2"/>
      <c r="X43" s="2"/>
      <c r="Y43" s="2"/>
      <c r="Z43" s="2"/>
    </row>
    <row r="44" spans="1:26" ht="13">
      <c r="A44" s="104"/>
      <c r="B44" s="107"/>
      <c r="C44" s="5"/>
      <c r="D44" s="5"/>
      <c r="E44" s="5"/>
      <c r="F44" s="5"/>
      <c r="G44" s="2"/>
      <c r="H44" s="2"/>
      <c r="I44" s="2"/>
      <c r="J44" s="2"/>
      <c r="K44" s="2"/>
      <c r="L44" s="2"/>
      <c r="M44" s="2"/>
      <c r="N44" s="2"/>
      <c r="O44" s="2"/>
      <c r="P44" s="2"/>
      <c r="Q44" s="2"/>
      <c r="R44" s="2"/>
      <c r="S44" s="2"/>
      <c r="T44" s="2"/>
      <c r="U44" s="2"/>
      <c r="V44" s="2"/>
      <c r="W44" s="2"/>
      <c r="X44" s="2"/>
      <c r="Y44" s="2"/>
      <c r="Z44" s="2"/>
    </row>
    <row r="45" spans="1:26" ht="13">
      <c r="A45" s="104"/>
      <c r="B45" s="107"/>
      <c r="C45" s="5"/>
      <c r="D45" s="5"/>
      <c r="E45" s="5"/>
      <c r="F45" s="5"/>
      <c r="G45" s="2"/>
      <c r="H45" s="2"/>
      <c r="I45" s="2"/>
      <c r="J45" s="2"/>
      <c r="K45" s="2"/>
      <c r="L45" s="2"/>
      <c r="M45" s="2"/>
      <c r="N45" s="2"/>
      <c r="O45" s="2"/>
      <c r="P45" s="2"/>
      <c r="Q45" s="2"/>
      <c r="R45" s="2"/>
      <c r="S45" s="2"/>
      <c r="T45" s="2"/>
      <c r="U45" s="2"/>
      <c r="V45" s="2"/>
      <c r="W45" s="2"/>
      <c r="X45" s="2"/>
      <c r="Y45" s="2"/>
      <c r="Z45" s="2"/>
    </row>
    <row r="46" spans="1:26" ht="14">
      <c r="A46" s="104"/>
      <c r="B46" s="108" t="s">
        <v>334</v>
      </c>
      <c r="C46" s="109">
        <f t="shared" ref="C46:F46" si="4">SUM(C39:C45)</f>
        <v>0</v>
      </c>
      <c r="D46" s="109">
        <f t="shared" si="4"/>
        <v>0</v>
      </c>
      <c r="E46" s="109">
        <f t="shared" si="4"/>
        <v>0</v>
      </c>
      <c r="F46" s="109">
        <f t="shared" si="4"/>
        <v>0</v>
      </c>
      <c r="G46" s="2"/>
      <c r="H46" s="2"/>
      <c r="I46" s="2"/>
      <c r="J46" s="2"/>
      <c r="K46" s="2"/>
      <c r="L46" s="2"/>
      <c r="M46" s="2"/>
      <c r="N46" s="2"/>
      <c r="O46" s="2"/>
      <c r="P46" s="2"/>
      <c r="Q46" s="2"/>
      <c r="R46" s="2"/>
      <c r="S46" s="2"/>
      <c r="T46" s="2"/>
      <c r="U46" s="2"/>
      <c r="V46" s="2"/>
      <c r="W46" s="2"/>
      <c r="X46" s="2"/>
      <c r="Y46" s="2"/>
      <c r="Z46" s="2"/>
    </row>
    <row r="47" spans="1:26" ht="6" customHeight="1"/>
    <row r="48" spans="1:26" ht="13">
      <c r="A48" s="104"/>
      <c r="B48" s="105"/>
      <c r="C48" s="106"/>
      <c r="D48" s="106"/>
      <c r="E48" s="106"/>
      <c r="F48" s="106"/>
      <c r="G48" s="2"/>
      <c r="H48" s="2"/>
      <c r="I48" s="2"/>
      <c r="J48" s="2"/>
      <c r="K48" s="2"/>
      <c r="L48" s="2"/>
      <c r="M48" s="2"/>
      <c r="N48" s="2"/>
      <c r="O48" s="2"/>
      <c r="P48" s="2"/>
      <c r="Q48" s="2"/>
      <c r="R48" s="2"/>
      <c r="S48" s="2"/>
      <c r="T48" s="2"/>
      <c r="U48" s="2"/>
      <c r="V48" s="2"/>
      <c r="W48" s="2"/>
      <c r="X48" s="2"/>
      <c r="Y48" s="2"/>
      <c r="Z48" s="2"/>
    </row>
    <row r="49" spans="1:26" ht="13">
      <c r="A49" s="104"/>
      <c r="B49" s="107"/>
      <c r="C49" s="5"/>
      <c r="D49" s="5"/>
      <c r="E49" s="5"/>
      <c r="F49" s="5"/>
      <c r="G49" s="2"/>
      <c r="H49" s="2"/>
      <c r="I49" s="2"/>
      <c r="J49" s="2"/>
      <c r="K49" s="2"/>
      <c r="L49" s="2"/>
      <c r="M49" s="2"/>
      <c r="N49" s="2"/>
      <c r="O49" s="2"/>
      <c r="P49" s="2"/>
      <c r="Q49" s="2"/>
      <c r="R49" s="2"/>
      <c r="S49" s="2"/>
      <c r="T49" s="2"/>
      <c r="U49" s="2"/>
      <c r="V49" s="2"/>
      <c r="W49" s="2"/>
      <c r="X49" s="2"/>
      <c r="Y49" s="2"/>
      <c r="Z49" s="2"/>
    </row>
    <row r="50" spans="1:26" ht="13">
      <c r="A50" s="104"/>
      <c r="B50" s="107"/>
      <c r="C50" s="5"/>
      <c r="D50" s="5"/>
      <c r="E50" s="5"/>
      <c r="F50" s="5"/>
      <c r="G50" s="2"/>
      <c r="H50" s="2"/>
      <c r="I50" s="2"/>
      <c r="J50" s="2"/>
      <c r="K50" s="2"/>
      <c r="L50" s="2"/>
      <c r="M50" s="2"/>
      <c r="N50" s="2"/>
      <c r="O50" s="2"/>
      <c r="P50" s="2"/>
      <c r="Q50" s="2"/>
      <c r="R50" s="2"/>
      <c r="S50" s="2"/>
      <c r="T50" s="2"/>
      <c r="U50" s="2"/>
      <c r="V50" s="2"/>
      <c r="W50" s="2"/>
      <c r="X50" s="2"/>
      <c r="Y50" s="2"/>
      <c r="Z50" s="2"/>
    </row>
    <row r="51" spans="1:26" ht="13">
      <c r="A51" s="104"/>
      <c r="B51" s="107"/>
      <c r="C51" s="5"/>
      <c r="D51" s="5"/>
      <c r="E51" s="5"/>
      <c r="F51" s="5"/>
      <c r="G51" s="2"/>
      <c r="H51" s="2"/>
      <c r="I51" s="2"/>
      <c r="J51" s="2"/>
      <c r="K51" s="2"/>
      <c r="L51" s="2"/>
      <c r="M51" s="2"/>
      <c r="N51" s="2"/>
      <c r="O51" s="2"/>
      <c r="P51" s="2"/>
      <c r="Q51" s="2"/>
      <c r="R51" s="2"/>
      <c r="S51" s="2"/>
      <c r="T51" s="2"/>
      <c r="U51" s="2"/>
      <c r="V51" s="2"/>
      <c r="W51" s="2"/>
      <c r="X51" s="2"/>
      <c r="Y51" s="2"/>
      <c r="Z51" s="2"/>
    </row>
    <row r="52" spans="1:26" ht="13">
      <c r="A52" s="104"/>
      <c r="B52" s="107"/>
      <c r="C52" s="5"/>
      <c r="D52" s="5"/>
      <c r="E52" s="5"/>
      <c r="F52" s="5"/>
      <c r="G52" s="2"/>
      <c r="H52" s="2"/>
      <c r="I52" s="2"/>
      <c r="J52" s="2"/>
      <c r="K52" s="2"/>
      <c r="L52" s="2"/>
      <c r="M52" s="2"/>
      <c r="N52" s="2"/>
      <c r="O52" s="2"/>
      <c r="P52" s="2"/>
      <c r="Q52" s="2"/>
      <c r="R52" s="2"/>
      <c r="S52" s="2"/>
      <c r="T52" s="2"/>
      <c r="U52" s="2"/>
      <c r="V52" s="2"/>
      <c r="W52" s="2"/>
      <c r="X52" s="2"/>
      <c r="Y52" s="2"/>
      <c r="Z52" s="2"/>
    </row>
    <row r="53" spans="1:26" ht="13">
      <c r="A53" s="104"/>
      <c r="B53" s="107"/>
      <c r="C53" s="5"/>
      <c r="D53" s="5"/>
      <c r="E53" s="5"/>
      <c r="F53" s="5"/>
      <c r="G53" s="2"/>
      <c r="H53" s="2"/>
      <c r="I53" s="2"/>
      <c r="J53" s="2"/>
      <c r="K53" s="2"/>
      <c r="L53" s="2"/>
      <c r="M53" s="2"/>
      <c r="N53" s="2"/>
      <c r="O53" s="2"/>
      <c r="P53" s="2"/>
      <c r="Q53" s="2"/>
      <c r="R53" s="2"/>
      <c r="S53" s="2"/>
      <c r="T53" s="2"/>
      <c r="U53" s="2"/>
      <c r="V53" s="2"/>
      <c r="W53" s="2"/>
      <c r="X53" s="2"/>
      <c r="Y53" s="2"/>
      <c r="Z53" s="2"/>
    </row>
    <row r="54" spans="1:26" ht="13">
      <c r="A54" s="104"/>
      <c r="B54" s="107"/>
      <c r="C54" s="5"/>
      <c r="D54" s="5"/>
      <c r="E54" s="5"/>
      <c r="F54" s="5"/>
      <c r="G54" s="2"/>
      <c r="H54" s="2"/>
      <c r="I54" s="2"/>
      <c r="J54" s="2"/>
      <c r="K54" s="2"/>
      <c r="L54" s="2"/>
      <c r="M54" s="2"/>
      <c r="N54" s="2"/>
      <c r="O54" s="2"/>
      <c r="P54" s="2"/>
      <c r="Q54" s="2"/>
      <c r="R54" s="2"/>
      <c r="S54" s="2"/>
      <c r="T54" s="2"/>
      <c r="U54" s="2"/>
      <c r="V54" s="2"/>
      <c r="W54" s="2"/>
      <c r="X54" s="2"/>
      <c r="Y54" s="2"/>
      <c r="Z54" s="2"/>
    </row>
    <row r="55" spans="1:26" ht="14">
      <c r="A55" s="104"/>
      <c r="B55" s="108" t="s">
        <v>334</v>
      </c>
      <c r="C55" s="109">
        <f t="shared" ref="C55:F55" si="5">SUM(C48:C54)</f>
        <v>0</v>
      </c>
      <c r="D55" s="109">
        <f t="shared" si="5"/>
        <v>0</v>
      </c>
      <c r="E55" s="109">
        <f t="shared" si="5"/>
        <v>0</v>
      </c>
      <c r="F55" s="109">
        <f t="shared" si="5"/>
        <v>0</v>
      </c>
      <c r="G55" s="2"/>
      <c r="H55" s="2"/>
      <c r="I55" s="2"/>
      <c r="J55" s="2"/>
      <c r="K55" s="2"/>
      <c r="L55" s="2"/>
      <c r="M55" s="2"/>
      <c r="N55" s="2"/>
      <c r="O55" s="2"/>
      <c r="P55" s="2"/>
      <c r="Q55" s="2"/>
      <c r="R55" s="2"/>
      <c r="S55" s="2"/>
      <c r="T55" s="2"/>
      <c r="U55" s="2"/>
      <c r="V55" s="2"/>
      <c r="W55" s="2"/>
      <c r="X55" s="2"/>
      <c r="Y55" s="2"/>
      <c r="Z55" s="2"/>
    </row>
    <row r="56" spans="1:26" ht="6.75" customHeight="1"/>
    <row r="57" spans="1:26" ht="13">
      <c r="A57" s="104"/>
      <c r="B57" s="105"/>
      <c r="C57" s="106"/>
      <c r="D57" s="106"/>
      <c r="E57" s="106"/>
      <c r="F57" s="106"/>
      <c r="G57" s="2"/>
      <c r="H57" s="2"/>
      <c r="I57" s="2"/>
      <c r="J57" s="2"/>
      <c r="K57" s="2"/>
      <c r="L57" s="2"/>
      <c r="M57" s="2"/>
      <c r="N57" s="2"/>
      <c r="O57" s="2"/>
      <c r="P57" s="2"/>
      <c r="Q57" s="2"/>
      <c r="R57" s="2"/>
      <c r="S57" s="2"/>
      <c r="T57" s="2"/>
      <c r="U57" s="2"/>
      <c r="V57" s="2"/>
      <c r="W57" s="2"/>
      <c r="X57" s="2"/>
      <c r="Y57" s="2"/>
      <c r="Z57" s="2"/>
    </row>
    <row r="58" spans="1:26" ht="13">
      <c r="A58" s="104"/>
      <c r="B58" s="107"/>
      <c r="C58" s="5"/>
      <c r="D58" s="5"/>
      <c r="E58" s="5"/>
      <c r="F58" s="5"/>
      <c r="G58" s="2"/>
      <c r="H58" s="2"/>
      <c r="I58" s="2"/>
      <c r="J58" s="2"/>
      <c r="K58" s="2"/>
      <c r="L58" s="2"/>
      <c r="M58" s="2"/>
      <c r="N58" s="2"/>
      <c r="O58" s="2"/>
      <c r="P58" s="2"/>
      <c r="Q58" s="2"/>
      <c r="R58" s="2"/>
      <c r="S58" s="2"/>
      <c r="T58" s="2"/>
      <c r="U58" s="2"/>
      <c r="V58" s="2"/>
      <c r="W58" s="2"/>
      <c r="X58" s="2"/>
      <c r="Y58" s="2"/>
      <c r="Z58" s="2"/>
    </row>
    <row r="59" spans="1:26" ht="13">
      <c r="A59" s="104"/>
      <c r="B59" s="107"/>
      <c r="C59" s="5"/>
      <c r="D59" s="5"/>
      <c r="E59" s="5"/>
      <c r="F59" s="5"/>
      <c r="G59" s="2"/>
      <c r="H59" s="2"/>
      <c r="I59" s="2"/>
      <c r="J59" s="2"/>
      <c r="K59" s="2"/>
      <c r="L59" s="2"/>
      <c r="M59" s="2"/>
      <c r="N59" s="2"/>
      <c r="O59" s="2"/>
      <c r="P59" s="2"/>
      <c r="Q59" s="2"/>
      <c r="R59" s="2"/>
      <c r="S59" s="2"/>
      <c r="T59" s="2"/>
      <c r="U59" s="2"/>
      <c r="V59" s="2"/>
      <c r="W59" s="2"/>
      <c r="X59" s="2"/>
      <c r="Y59" s="2"/>
      <c r="Z59" s="2"/>
    </row>
    <row r="60" spans="1:26" ht="13">
      <c r="A60" s="104"/>
      <c r="B60" s="107"/>
      <c r="C60" s="5"/>
      <c r="D60" s="5"/>
      <c r="E60" s="5"/>
      <c r="F60" s="5"/>
      <c r="G60" s="2"/>
      <c r="H60" s="2"/>
      <c r="I60" s="2"/>
      <c r="J60" s="2"/>
      <c r="K60" s="2"/>
      <c r="L60" s="2"/>
      <c r="M60" s="2"/>
      <c r="N60" s="2"/>
      <c r="O60" s="2"/>
      <c r="P60" s="2"/>
      <c r="Q60" s="2"/>
      <c r="R60" s="2"/>
      <c r="S60" s="2"/>
      <c r="T60" s="2"/>
      <c r="U60" s="2"/>
      <c r="V60" s="2"/>
      <c r="W60" s="2"/>
      <c r="X60" s="2"/>
      <c r="Y60" s="2"/>
      <c r="Z60" s="2"/>
    </row>
    <row r="61" spans="1:26" ht="13">
      <c r="A61" s="104"/>
      <c r="B61" s="107"/>
      <c r="C61" s="5"/>
      <c r="D61" s="5"/>
      <c r="E61" s="5"/>
      <c r="F61" s="5"/>
      <c r="G61" s="2"/>
      <c r="H61" s="2"/>
      <c r="I61" s="2"/>
      <c r="J61" s="2"/>
      <c r="K61" s="2"/>
      <c r="L61" s="2"/>
      <c r="M61" s="2"/>
      <c r="N61" s="2"/>
      <c r="O61" s="2"/>
      <c r="P61" s="2"/>
      <c r="Q61" s="2"/>
      <c r="R61" s="2"/>
      <c r="S61" s="2"/>
      <c r="T61" s="2"/>
      <c r="U61" s="2"/>
      <c r="V61" s="2"/>
      <c r="W61" s="2"/>
      <c r="X61" s="2"/>
      <c r="Y61" s="2"/>
      <c r="Z61" s="2"/>
    </row>
    <row r="62" spans="1:26" ht="13">
      <c r="A62" s="104"/>
      <c r="B62" s="107"/>
      <c r="C62" s="5"/>
      <c r="D62" s="5"/>
      <c r="E62" s="5"/>
      <c r="F62" s="5"/>
      <c r="G62" s="2"/>
      <c r="H62" s="2"/>
      <c r="I62" s="2"/>
      <c r="J62" s="2"/>
      <c r="K62" s="2"/>
      <c r="L62" s="2"/>
      <c r="M62" s="2"/>
      <c r="N62" s="2"/>
      <c r="O62" s="2"/>
      <c r="P62" s="2"/>
      <c r="Q62" s="2"/>
      <c r="R62" s="2"/>
      <c r="S62" s="2"/>
      <c r="T62" s="2"/>
      <c r="U62" s="2"/>
      <c r="V62" s="2"/>
      <c r="W62" s="2"/>
      <c r="X62" s="2"/>
      <c r="Y62" s="2"/>
      <c r="Z62" s="2"/>
    </row>
    <row r="63" spans="1:26" ht="13">
      <c r="A63" s="104"/>
      <c r="B63" s="107"/>
      <c r="C63" s="5"/>
      <c r="D63" s="5"/>
      <c r="E63" s="5"/>
      <c r="F63" s="5"/>
      <c r="G63" s="2"/>
      <c r="H63" s="2"/>
      <c r="I63" s="2"/>
      <c r="J63" s="2"/>
      <c r="K63" s="2"/>
      <c r="L63" s="2"/>
      <c r="M63" s="2"/>
      <c r="N63" s="2"/>
      <c r="O63" s="2"/>
      <c r="P63" s="2"/>
      <c r="Q63" s="2"/>
      <c r="R63" s="2"/>
      <c r="S63" s="2"/>
      <c r="T63" s="2"/>
      <c r="U63" s="2"/>
      <c r="V63" s="2"/>
      <c r="W63" s="2"/>
      <c r="X63" s="2"/>
      <c r="Y63" s="2"/>
      <c r="Z63" s="2"/>
    </row>
    <row r="64" spans="1:26" ht="14">
      <c r="A64" s="104"/>
      <c r="B64" s="108" t="s">
        <v>334</v>
      </c>
      <c r="C64" s="109">
        <f t="shared" ref="C64:F64" si="6">SUM(C57:C63)</f>
        <v>0</v>
      </c>
      <c r="D64" s="109">
        <f t="shared" si="6"/>
        <v>0</v>
      </c>
      <c r="E64" s="109">
        <f t="shared" si="6"/>
        <v>0</v>
      </c>
      <c r="F64" s="109">
        <f t="shared" si="6"/>
        <v>0</v>
      </c>
      <c r="G64" s="2"/>
      <c r="H64" s="2"/>
      <c r="I64" s="2"/>
      <c r="J64" s="2"/>
      <c r="K64" s="2"/>
      <c r="L64" s="2"/>
      <c r="M64" s="2"/>
      <c r="N64" s="2"/>
      <c r="O64" s="2"/>
      <c r="P64" s="2"/>
      <c r="Q64" s="2"/>
      <c r="R64" s="2"/>
      <c r="S64" s="2"/>
      <c r="T64" s="2"/>
      <c r="U64" s="2"/>
      <c r="V64" s="2"/>
      <c r="W64" s="2"/>
      <c r="X64" s="2"/>
      <c r="Y64" s="2"/>
      <c r="Z64" s="2"/>
    </row>
    <row r="65" spans="1:26" ht="6" customHeight="1"/>
    <row r="66" spans="1:26" ht="13">
      <c r="A66" s="104"/>
      <c r="B66" s="105"/>
      <c r="C66" s="106"/>
      <c r="D66" s="106"/>
      <c r="E66" s="106"/>
      <c r="F66" s="106"/>
      <c r="G66" s="2"/>
      <c r="H66" s="2"/>
      <c r="I66" s="2"/>
      <c r="J66" s="2"/>
      <c r="K66" s="2"/>
      <c r="L66" s="2"/>
      <c r="M66" s="2"/>
      <c r="N66" s="2"/>
      <c r="O66" s="2"/>
      <c r="P66" s="2"/>
      <c r="Q66" s="2"/>
      <c r="R66" s="2"/>
      <c r="S66" s="2"/>
      <c r="T66" s="2"/>
      <c r="U66" s="2"/>
      <c r="V66" s="2"/>
      <c r="W66" s="2"/>
      <c r="X66" s="2"/>
      <c r="Y66" s="2"/>
      <c r="Z66" s="2"/>
    </row>
    <row r="67" spans="1:26" ht="13">
      <c r="A67" s="104"/>
      <c r="B67" s="107"/>
      <c r="C67" s="5"/>
      <c r="D67" s="5"/>
      <c r="E67" s="5"/>
      <c r="F67" s="5"/>
      <c r="G67" s="2"/>
      <c r="H67" s="2"/>
      <c r="I67" s="2"/>
      <c r="J67" s="2"/>
      <c r="K67" s="2"/>
      <c r="L67" s="2"/>
      <c r="M67" s="2"/>
      <c r="N67" s="2"/>
      <c r="O67" s="2"/>
      <c r="P67" s="2"/>
      <c r="Q67" s="2"/>
      <c r="R67" s="2"/>
      <c r="S67" s="2"/>
      <c r="T67" s="2"/>
      <c r="U67" s="2"/>
      <c r="V67" s="2"/>
      <c r="W67" s="2"/>
      <c r="X67" s="2"/>
      <c r="Y67" s="2"/>
      <c r="Z67" s="2"/>
    </row>
    <row r="68" spans="1:26" ht="13">
      <c r="A68" s="104"/>
      <c r="B68" s="107"/>
      <c r="C68" s="5"/>
      <c r="D68" s="5"/>
      <c r="E68" s="5"/>
      <c r="F68" s="5"/>
      <c r="G68" s="2"/>
      <c r="H68" s="2"/>
      <c r="I68" s="2"/>
      <c r="J68" s="2"/>
      <c r="K68" s="2"/>
      <c r="L68" s="2"/>
      <c r="M68" s="2"/>
      <c r="N68" s="2"/>
      <c r="O68" s="2"/>
      <c r="P68" s="2"/>
      <c r="Q68" s="2"/>
      <c r="R68" s="2"/>
      <c r="S68" s="2"/>
      <c r="T68" s="2"/>
      <c r="U68" s="2"/>
      <c r="V68" s="2"/>
      <c r="W68" s="2"/>
      <c r="X68" s="2"/>
      <c r="Y68" s="2"/>
      <c r="Z68" s="2"/>
    </row>
    <row r="69" spans="1:26" ht="13">
      <c r="A69" s="104"/>
      <c r="B69" s="107"/>
      <c r="C69" s="25"/>
      <c r="D69" s="5"/>
      <c r="E69" s="5"/>
      <c r="F69" s="5"/>
      <c r="G69" s="2"/>
      <c r="H69" s="2"/>
      <c r="I69" s="2"/>
      <c r="J69" s="2"/>
      <c r="K69" s="2"/>
      <c r="L69" s="2"/>
      <c r="M69" s="2"/>
      <c r="N69" s="2"/>
      <c r="O69" s="2"/>
      <c r="P69" s="2"/>
      <c r="Q69" s="2"/>
      <c r="R69" s="2"/>
      <c r="S69" s="2"/>
      <c r="T69" s="2"/>
      <c r="U69" s="2"/>
      <c r="V69" s="2"/>
      <c r="W69" s="2"/>
      <c r="X69" s="2"/>
      <c r="Y69" s="2"/>
      <c r="Z69" s="2"/>
    </row>
    <row r="70" spans="1:26" ht="13">
      <c r="A70" s="104"/>
      <c r="B70" s="107"/>
      <c r="C70" s="25"/>
      <c r="D70" s="5"/>
      <c r="E70" s="5"/>
      <c r="F70" s="5"/>
      <c r="G70" s="2"/>
      <c r="H70" s="2"/>
      <c r="I70" s="2"/>
      <c r="J70" s="2"/>
      <c r="K70" s="2"/>
      <c r="L70" s="2"/>
      <c r="M70" s="2"/>
      <c r="N70" s="2"/>
      <c r="O70" s="2"/>
      <c r="P70" s="2"/>
      <c r="Q70" s="2"/>
      <c r="R70" s="2"/>
      <c r="S70" s="2"/>
      <c r="T70" s="2"/>
      <c r="U70" s="2"/>
      <c r="V70" s="2"/>
      <c r="W70" s="2"/>
      <c r="X70" s="2"/>
      <c r="Y70" s="2"/>
      <c r="Z70" s="2"/>
    </row>
    <row r="71" spans="1:26" ht="13">
      <c r="A71" s="104"/>
      <c r="B71" s="107"/>
      <c r="C71" s="5"/>
      <c r="D71" s="5"/>
      <c r="E71" s="5"/>
      <c r="F71" s="5"/>
      <c r="G71" s="2"/>
      <c r="H71" s="2"/>
      <c r="I71" s="2"/>
      <c r="J71" s="2"/>
      <c r="K71" s="2"/>
      <c r="L71" s="2"/>
      <c r="M71" s="2"/>
      <c r="N71" s="2"/>
      <c r="O71" s="2"/>
      <c r="P71" s="2"/>
      <c r="Q71" s="2"/>
      <c r="R71" s="2"/>
      <c r="S71" s="2"/>
      <c r="T71" s="2"/>
      <c r="U71" s="2"/>
      <c r="V71" s="2"/>
      <c r="W71" s="2"/>
      <c r="X71" s="2"/>
      <c r="Y71" s="2"/>
      <c r="Z71" s="2"/>
    </row>
    <row r="72" spans="1:26" ht="13">
      <c r="A72" s="104"/>
      <c r="B72" s="107"/>
      <c r="C72" s="5"/>
      <c r="D72" s="5"/>
      <c r="E72" s="5"/>
      <c r="F72" s="5"/>
      <c r="G72" s="2"/>
      <c r="H72" s="2"/>
      <c r="I72" s="2"/>
      <c r="J72" s="2"/>
      <c r="K72" s="2"/>
      <c r="L72" s="2"/>
      <c r="M72" s="2"/>
      <c r="N72" s="2"/>
      <c r="O72" s="2"/>
      <c r="P72" s="2"/>
      <c r="Q72" s="2"/>
      <c r="R72" s="2"/>
      <c r="S72" s="2"/>
      <c r="T72" s="2"/>
      <c r="U72" s="2"/>
      <c r="V72" s="2"/>
      <c r="W72" s="2"/>
      <c r="X72" s="2"/>
      <c r="Y72" s="2"/>
      <c r="Z72" s="2"/>
    </row>
    <row r="73" spans="1:26" ht="14">
      <c r="A73" s="104"/>
      <c r="B73" s="108" t="s">
        <v>334</v>
      </c>
      <c r="C73" s="109">
        <f t="shared" ref="C73:F73" si="7">SUM(C66:C72)</f>
        <v>0</v>
      </c>
      <c r="D73" s="109">
        <f t="shared" si="7"/>
        <v>0</v>
      </c>
      <c r="E73" s="109">
        <f t="shared" si="7"/>
        <v>0</v>
      </c>
      <c r="F73" s="109">
        <f t="shared" si="7"/>
        <v>0</v>
      </c>
      <c r="G73" s="2"/>
      <c r="H73" s="2"/>
      <c r="I73" s="2"/>
      <c r="J73" s="2"/>
      <c r="K73" s="2"/>
      <c r="L73" s="2"/>
      <c r="M73" s="2"/>
      <c r="N73" s="2"/>
      <c r="O73" s="2"/>
      <c r="P73" s="2"/>
      <c r="Q73" s="2"/>
      <c r="R73" s="2"/>
      <c r="S73" s="2"/>
      <c r="T73" s="2"/>
      <c r="U73" s="2"/>
      <c r="V73" s="2"/>
      <c r="W73" s="2"/>
      <c r="X73" s="2"/>
      <c r="Y73" s="2"/>
      <c r="Z73"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7"/>
  <sheetViews>
    <sheetView workbookViewId="0"/>
  </sheetViews>
  <sheetFormatPr baseColWidth="10" defaultColWidth="17.33203125" defaultRowHeight="15.75" customHeight="1"/>
  <sheetData>
    <row r="1" spans="1:10" ht="15.75" customHeight="1">
      <c r="A1" s="110" t="s">
        <v>335</v>
      </c>
      <c r="C1" s="110" t="s">
        <v>336</v>
      </c>
      <c r="D1" s="110" t="s">
        <v>337</v>
      </c>
      <c r="E1" s="110" t="s">
        <v>338</v>
      </c>
      <c r="F1" s="110" t="s">
        <v>339</v>
      </c>
    </row>
    <row r="2" spans="1:10" ht="15.75" customHeight="1">
      <c r="A2" s="110" t="s">
        <v>340</v>
      </c>
      <c r="B2" s="111"/>
      <c r="C2" s="111" t="str">
        <f t="shared" ref="C2:C9" si="0">IF(F2&lt;=0, "Yes","No")</f>
        <v>Yes</v>
      </c>
      <c r="D2" s="110">
        <v>130</v>
      </c>
      <c r="E2" s="110">
        <v>130</v>
      </c>
      <c r="F2">
        <f t="shared" ref="F2:F9" si="1">D2-E2</f>
        <v>0</v>
      </c>
      <c r="G2" s="112" t="s">
        <v>341</v>
      </c>
      <c r="H2" s="110">
        <v>667.75</v>
      </c>
    </row>
    <row r="3" spans="1:10" ht="15.75" customHeight="1">
      <c r="A3" s="110" t="s">
        <v>342</v>
      </c>
      <c r="B3" s="111"/>
      <c r="C3" s="111" t="str">
        <f t="shared" si="0"/>
        <v>Yes</v>
      </c>
      <c r="D3" s="110">
        <v>130</v>
      </c>
      <c r="E3" s="110">
        <v>130</v>
      </c>
      <c r="F3">
        <f t="shared" si="1"/>
        <v>0</v>
      </c>
      <c r="G3" s="256" t="s">
        <v>343</v>
      </c>
      <c r="H3" s="110">
        <v>42.86</v>
      </c>
    </row>
    <row r="4" spans="1:10" ht="15.75" customHeight="1">
      <c r="A4" s="110" t="s">
        <v>344</v>
      </c>
      <c r="B4" s="111"/>
      <c r="C4" s="111" t="str">
        <f t="shared" si="0"/>
        <v>No</v>
      </c>
      <c r="D4" s="110">
        <v>130</v>
      </c>
      <c r="F4">
        <f t="shared" si="1"/>
        <v>130</v>
      </c>
      <c r="G4" s="202"/>
      <c r="H4" s="110">
        <v>27.14</v>
      </c>
    </row>
    <row r="5" spans="1:10" ht="15.75" customHeight="1">
      <c r="A5" s="110" t="s">
        <v>345</v>
      </c>
      <c r="B5" s="111"/>
      <c r="C5" s="111" t="str">
        <f t="shared" si="0"/>
        <v>No</v>
      </c>
      <c r="D5" s="110">
        <v>130</v>
      </c>
      <c r="F5">
        <f t="shared" si="1"/>
        <v>130</v>
      </c>
      <c r="G5" s="202"/>
      <c r="H5" s="110">
        <v>41.92</v>
      </c>
    </row>
    <row r="6" spans="1:10" ht="15.75" customHeight="1">
      <c r="A6" s="110" t="s">
        <v>346</v>
      </c>
      <c r="B6" s="111"/>
      <c r="C6" s="111" t="str">
        <f t="shared" si="0"/>
        <v>Yes</v>
      </c>
      <c r="D6" s="110">
        <v>130</v>
      </c>
      <c r="E6" s="110">
        <v>130</v>
      </c>
      <c r="F6">
        <f t="shared" si="1"/>
        <v>0</v>
      </c>
      <c r="G6" s="202"/>
      <c r="H6" s="110">
        <v>34.53</v>
      </c>
    </row>
    <row r="7" spans="1:10" ht="15.75" customHeight="1">
      <c r="A7" s="110" t="s">
        <v>347</v>
      </c>
      <c r="B7" s="111"/>
      <c r="C7" s="111" t="str">
        <f t="shared" si="0"/>
        <v>Yes</v>
      </c>
      <c r="D7" s="110">
        <v>130</v>
      </c>
      <c r="E7" s="110">
        <v>131</v>
      </c>
      <c r="F7">
        <f t="shared" si="1"/>
        <v>-1</v>
      </c>
      <c r="G7" s="202"/>
      <c r="H7" s="110">
        <v>39.520000000000003</v>
      </c>
    </row>
    <row r="8" spans="1:10" ht="15.75" customHeight="1">
      <c r="A8" s="110" t="s">
        <v>348</v>
      </c>
      <c r="B8" s="111"/>
      <c r="C8" s="111" t="str">
        <f t="shared" si="0"/>
        <v>Yes</v>
      </c>
      <c r="D8" s="110">
        <v>130</v>
      </c>
      <c r="E8" s="110">
        <v>130</v>
      </c>
      <c r="F8">
        <f t="shared" si="1"/>
        <v>0</v>
      </c>
      <c r="G8" s="202"/>
      <c r="H8" s="110">
        <v>21.84</v>
      </c>
    </row>
    <row r="9" spans="1:10" ht="15.75" customHeight="1">
      <c r="A9" s="110" t="s">
        <v>349</v>
      </c>
      <c r="B9" s="111"/>
      <c r="C9" s="111" t="str">
        <f t="shared" si="0"/>
        <v>Yes</v>
      </c>
      <c r="D9" s="110">
        <v>50</v>
      </c>
      <c r="E9" s="110">
        <v>50</v>
      </c>
      <c r="F9">
        <f t="shared" si="1"/>
        <v>0</v>
      </c>
      <c r="G9" s="202"/>
      <c r="H9" s="110">
        <v>48.77</v>
      </c>
    </row>
    <row r="10" spans="1:10" ht="15.75" customHeight="1">
      <c r="A10" s="110" t="s">
        <v>350</v>
      </c>
      <c r="B10" s="110" t="s">
        <v>351</v>
      </c>
      <c r="F10" s="113"/>
      <c r="G10" s="202"/>
      <c r="H10" s="110">
        <v>34.630000000000003</v>
      </c>
    </row>
    <row r="11" spans="1:10" ht="15.75" customHeight="1">
      <c r="A11" s="110">
        <v>1055.58</v>
      </c>
      <c r="B11">
        <f>SUM(F2:F9)</f>
        <v>259</v>
      </c>
      <c r="F11" s="113"/>
      <c r="G11" s="202"/>
      <c r="H11" s="110">
        <v>27.08</v>
      </c>
    </row>
    <row r="12" spans="1:10" ht="15.75" customHeight="1">
      <c r="F12" s="113"/>
      <c r="G12" s="202"/>
      <c r="H12" s="110">
        <v>18.72</v>
      </c>
    </row>
    <row r="13" spans="1:10" ht="15.75" customHeight="1">
      <c r="F13" s="113"/>
      <c r="G13" s="202"/>
      <c r="H13" s="110">
        <v>32</v>
      </c>
    </row>
    <row r="14" spans="1:10" ht="15.75" customHeight="1">
      <c r="F14" s="113"/>
      <c r="G14" s="202"/>
      <c r="H14" s="110">
        <v>30</v>
      </c>
    </row>
    <row r="15" spans="1:10" ht="15.75" customHeight="1">
      <c r="F15" s="113"/>
      <c r="G15" s="202"/>
      <c r="H15" s="110">
        <v>19.899999999999999</v>
      </c>
    </row>
    <row r="16" spans="1:10" ht="15.75" customHeight="1">
      <c r="F16" s="113"/>
      <c r="G16" s="202"/>
      <c r="H16" s="110">
        <v>28.92</v>
      </c>
      <c r="J16" s="110" t="s">
        <v>352</v>
      </c>
    </row>
    <row r="17" spans="6:10" ht="15.75" customHeight="1">
      <c r="F17" s="110"/>
      <c r="G17" s="110" t="s">
        <v>18</v>
      </c>
      <c r="H17">
        <f>SUM(H2:H16)</f>
        <v>1115.5800000000002</v>
      </c>
      <c r="I17" s="110" t="s">
        <v>353</v>
      </c>
      <c r="J17">
        <f>H17-60</f>
        <v>1055.5800000000002</v>
      </c>
    </row>
  </sheetData>
  <mergeCells count="1">
    <mergeCell ref="G3:G16"/>
  </mergeCells>
  <conditionalFormatting sqref="B2:C9">
    <cfRule type="containsText" dxfId="117" priority="1" operator="containsText" text="Yes">
      <formula>NOT(ISERROR(SEARCH(("Yes"),(B2))))</formula>
    </cfRule>
  </conditionalFormatting>
  <conditionalFormatting sqref="B2:C9">
    <cfRule type="containsText" dxfId="116" priority="2" operator="containsText" text="No">
      <formula>NOT(ISERROR(SEARCH(("No"),(B2))))</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25"/>
  <sheetViews>
    <sheetView workbookViewId="0"/>
  </sheetViews>
  <sheetFormatPr baseColWidth="10" defaultColWidth="17.33203125" defaultRowHeight="15.75" customHeight="1"/>
  <sheetData>
    <row r="1" spans="1:10" ht="15.75" customHeight="1">
      <c r="A1" s="110" t="s">
        <v>335</v>
      </c>
      <c r="C1" s="110" t="s">
        <v>336</v>
      </c>
      <c r="D1" s="110" t="s">
        <v>337</v>
      </c>
      <c r="E1" s="110" t="s">
        <v>338</v>
      </c>
      <c r="F1" s="110" t="s">
        <v>339</v>
      </c>
    </row>
    <row r="2" spans="1:10" ht="15.75" customHeight="1">
      <c r="A2" s="110" t="s">
        <v>340</v>
      </c>
      <c r="B2" s="111"/>
      <c r="C2" s="111" t="str">
        <f t="shared" ref="C2:C9" si="0">IF(F2&lt;=0, "Yes","No")</f>
        <v>Yes</v>
      </c>
      <c r="D2" s="110">
        <f t="shared" ref="D2:D7" si="1">ROUND($A$11/COUNTA($A$2:$A$9),0)</f>
        <v>131</v>
      </c>
      <c r="E2" s="110">
        <v>131</v>
      </c>
      <c r="F2">
        <f t="shared" ref="F2:F9" si="2">D2-E2</f>
        <v>0</v>
      </c>
      <c r="G2" s="112" t="s">
        <v>341</v>
      </c>
      <c r="H2" s="110">
        <v>500</v>
      </c>
    </row>
    <row r="3" spans="1:10" ht="15.75" customHeight="1">
      <c r="A3" s="110" t="s">
        <v>342</v>
      </c>
      <c r="B3" s="111"/>
      <c r="C3" s="111" t="str">
        <f t="shared" si="0"/>
        <v>Yes</v>
      </c>
      <c r="D3" s="110">
        <f t="shared" si="1"/>
        <v>131</v>
      </c>
      <c r="E3" s="110">
        <v>131</v>
      </c>
      <c r="F3">
        <f t="shared" si="2"/>
        <v>0</v>
      </c>
      <c r="G3" s="256" t="s">
        <v>343</v>
      </c>
      <c r="H3" s="110">
        <v>34.07</v>
      </c>
    </row>
    <row r="4" spans="1:10" ht="15.75" customHeight="1">
      <c r="A4" s="110" t="s">
        <v>344</v>
      </c>
      <c r="B4" s="111"/>
      <c r="C4" s="111" t="str">
        <f t="shared" si="0"/>
        <v>Yes</v>
      </c>
      <c r="D4" s="110">
        <f t="shared" si="1"/>
        <v>131</v>
      </c>
      <c r="E4" s="110">
        <v>131</v>
      </c>
      <c r="F4">
        <f t="shared" si="2"/>
        <v>0</v>
      </c>
      <c r="G4" s="202"/>
      <c r="H4" s="110">
        <v>25.51</v>
      </c>
    </row>
    <row r="5" spans="1:10" ht="15.75" customHeight="1">
      <c r="A5" s="110" t="s">
        <v>345</v>
      </c>
      <c r="B5" s="111"/>
      <c r="C5" s="111" t="str">
        <f t="shared" si="0"/>
        <v>No</v>
      </c>
      <c r="D5" s="110">
        <f t="shared" si="1"/>
        <v>131</v>
      </c>
      <c r="E5" s="110">
        <v>19</v>
      </c>
      <c r="F5">
        <f t="shared" si="2"/>
        <v>112</v>
      </c>
      <c r="G5" s="202"/>
      <c r="H5" s="110">
        <v>45</v>
      </c>
    </row>
    <row r="6" spans="1:10" ht="15.75" customHeight="1">
      <c r="A6" s="110" t="s">
        <v>348</v>
      </c>
      <c r="B6" s="111"/>
      <c r="C6" s="111" t="str">
        <f t="shared" si="0"/>
        <v>Yes</v>
      </c>
      <c r="D6" s="110">
        <f t="shared" si="1"/>
        <v>131</v>
      </c>
      <c r="E6" s="110">
        <v>131</v>
      </c>
      <c r="F6">
        <f t="shared" si="2"/>
        <v>0</v>
      </c>
      <c r="G6" s="202"/>
      <c r="H6" s="110">
        <v>27.17</v>
      </c>
    </row>
    <row r="7" spans="1:10" ht="15.75" customHeight="1">
      <c r="A7" s="110" t="s">
        <v>354</v>
      </c>
      <c r="B7" s="111"/>
      <c r="C7" s="111" t="str">
        <f t="shared" si="0"/>
        <v>Yes</v>
      </c>
      <c r="D7" s="110">
        <f t="shared" si="1"/>
        <v>131</v>
      </c>
      <c r="E7" s="110">
        <v>131</v>
      </c>
      <c r="F7">
        <f t="shared" si="2"/>
        <v>0</v>
      </c>
      <c r="G7" s="202"/>
      <c r="H7" s="110">
        <v>52.99</v>
      </c>
    </row>
    <row r="8" spans="1:10" ht="15.75" customHeight="1">
      <c r="B8" s="111"/>
      <c r="C8" s="111" t="str">
        <f t="shared" si="0"/>
        <v>Yes</v>
      </c>
      <c r="F8">
        <f t="shared" si="2"/>
        <v>0</v>
      </c>
      <c r="G8" s="202"/>
      <c r="H8" s="110">
        <v>29.29</v>
      </c>
    </row>
    <row r="9" spans="1:10" ht="15.75" customHeight="1">
      <c r="B9" s="111"/>
      <c r="C9" s="111" t="str">
        <f t="shared" si="0"/>
        <v>Yes</v>
      </c>
      <c r="F9">
        <f t="shared" si="2"/>
        <v>0</v>
      </c>
      <c r="G9" s="202"/>
      <c r="H9" s="110">
        <v>28.69</v>
      </c>
    </row>
    <row r="10" spans="1:10" ht="15.75" customHeight="1">
      <c r="A10" s="110" t="s">
        <v>350</v>
      </c>
      <c r="B10" s="110" t="s">
        <v>351</v>
      </c>
      <c r="F10" s="113"/>
      <c r="G10" s="202"/>
      <c r="H10" s="110">
        <v>44</v>
      </c>
    </row>
    <row r="11" spans="1:10" ht="15.75" customHeight="1">
      <c r="A11" s="110">
        <f>H17</f>
        <v>786.72</v>
      </c>
      <c r="B11">
        <f>SUM(F2:F9)</f>
        <v>112</v>
      </c>
      <c r="F11" s="113"/>
      <c r="G11" s="202"/>
    </row>
    <row r="12" spans="1:10" ht="15.75" customHeight="1">
      <c r="F12" s="113"/>
      <c r="G12" s="202"/>
    </row>
    <row r="13" spans="1:10" ht="15.75" customHeight="1">
      <c r="F13" s="113"/>
      <c r="G13" s="202"/>
    </row>
    <row r="14" spans="1:10" ht="15.75" customHeight="1">
      <c r="F14" s="113"/>
      <c r="G14" s="202"/>
    </row>
    <row r="15" spans="1:10" ht="15.75" customHeight="1">
      <c r="F15" s="113"/>
      <c r="G15" s="202"/>
    </row>
    <row r="16" spans="1:10" ht="15.75" customHeight="1">
      <c r="F16" s="113"/>
      <c r="G16" s="202"/>
      <c r="J16" s="110" t="s">
        <v>352</v>
      </c>
    </row>
    <row r="17" spans="1:10" ht="15.75" customHeight="1">
      <c r="F17" s="110"/>
      <c r="G17" s="110" t="s">
        <v>18</v>
      </c>
      <c r="H17">
        <f>SUM(H2:H16)</f>
        <v>786.72</v>
      </c>
      <c r="I17" s="110" t="s">
        <v>353</v>
      </c>
      <c r="J17">
        <f>H17-60</f>
        <v>726.72</v>
      </c>
    </row>
    <row r="18" spans="1:10" ht="15.75" customHeight="1">
      <c r="A18" s="110" t="s">
        <v>335</v>
      </c>
      <c r="C18" s="110" t="s">
        <v>336</v>
      </c>
      <c r="D18" s="110" t="s">
        <v>337</v>
      </c>
      <c r="E18" s="110" t="s">
        <v>338</v>
      </c>
      <c r="F18" s="110" t="s">
        <v>339</v>
      </c>
    </row>
    <row r="19" spans="1:10" ht="15.75" customHeight="1">
      <c r="A19" s="110" t="s">
        <v>355</v>
      </c>
      <c r="C19" s="111" t="str">
        <f t="shared" ref="C19:C23" si="3">IF(F19&lt;=0, "Yes","No")</f>
        <v>Yes</v>
      </c>
      <c r="D19">
        <f>H19</f>
        <v>304.62</v>
      </c>
      <c r="E19" s="110">
        <v>305</v>
      </c>
      <c r="F19">
        <f t="shared" ref="F19:F23" si="4">D19-E19</f>
        <v>-0.37999999999999545</v>
      </c>
      <c r="G19" s="112" t="s">
        <v>356</v>
      </c>
      <c r="H19">
        <f t="shared" ref="H19:H20" si="5">135*2+17.31*2</f>
        <v>304.62</v>
      </c>
    </row>
    <row r="20" spans="1:10" ht="15.75" customHeight="1">
      <c r="A20" s="110" t="s">
        <v>345</v>
      </c>
      <c r="C20" s="111" t="str">
        <f t="shared" si="3"/>
        <v>No</v>
      </c>
      <c r="D20">
        <f t="shared" ref="D20:D23" si="6">ROUND($H$20/COUNTA($A$20:$A$23),0)</f>
        <v>76</v>
      </c>
      <c r="F20">
        <f t="shared" si="4"/>
        <v>76</v>
      </c>
      <c r="G20" s="256" t="s">
        <v>357</v>
      </c>
      <c r="H20" s="202">
        <f t="shared" si="5"/>
        <v>304.62</v>
      </c>
    </row>
    <row r="21" spans="1:10" ht="15.75" customHeight="1">
      <c r="A21" s="110" t="s">
        <v>348</v>
      </c>
      <c r="C21" s="111" t="str">
        <f t="shared" si="3"/>
        <v>Yes</v>
      </c>
      <c r="D21">
        <f t="shared" si="6"/>
        <v>76</v>
      </c>
      <c r="E21" s="110">
        <v>76</v>
      </c>
      <c r="F21">
        <f t="shared" si="4"/>
        <v>0</v>
      </c>
      <c r="G21" s="202"/>
      <c r="H21" s="202"/>
    </row>
    <row r="22" spans="1:10" ht="15.75" customHeight="1">
      <c r="A22" s="110" t="s">
        <v>358</v>
      </c>
      <c r="C22" s="111" t="str">
        <f t="shared" si="3"/>
        <v>Yes</v>
      </c>
      <c r="D22">
        <f t="shared" si="6"/>
        <v>76</v>
      </c>
      <c r="E22" s="110">
        <v>76</v>
      </c>
      <c r="F22">
        <f t="shared" si="4"/>
        <v>0</v>
      </c>
      <c r="G22" s="202"/>
      <c r="H22" s="202"/>
    </row>
    <row r="23" spans="1:10" ht="15.75" customHeight="1">
      <c r="A23" s="110" t="s">
        <v>359</v>
      </c>
      <c r="C23" s="111" t="str">
        <f t="shared" si="3"/>
        <v>Yes</v>
      </c>
      <c r="D23">
        <f t="shared" si="6"/>
        <v>76</v>
      </c>
      <c r="E23" s="110">
        <v>76</v>
      </c>
      <c r="F23">
        <f t="shared" si="4"/>
        <v>0</v>
      </c>
      <c r="G23" s="202"/>
      <c r="H23" s="202"/>
    </row>
    <row r="24" spans="1:10" ht="15.75" customHeight="1">
      <c r="A24" s="110" t="s">
        <v>350</v>
      </c>
      <c r="B24" s="110" t="s">
        <v>351</v>
      </c>
      <c r="G24" s="110" t="s">
        <v>18</v>
      </c>
      <c r="H24">
        <f>SUM(H19:H23)</f>
        <v>609.24</v>
      </c>
    </row>
    <row r="25" spans="1:10" ht="15.75" customHeight="1">
      <c r="A25">
        <f>SUM(H19:H23)</f>
        <v>609.24</v>
      </c>
    </row>
  </sheetData>
  <mergeCells count="3">
    <mergeCell ref="G3:G16"/>
    <mergeCell ref="G20:G23"/>
    <mergeCell ref="H20:H23"/>
  </mergeCells>
  <conditionalFormatting sqref="B2:C9 C19:C23">
    <cfRule type="containsText" dxfId="115" priority="1" operator="containsText" text="Yes">
      <formula>NOT(ISERROR(SEARCH(("Yes"),(B2))))</formula>
    </cfRule>
  </conditionalFormatting>
  <conditionalFormatting sqref="B2:C9 C19:C23">
    <cfRule type="containsText" dxfId="114" priority="2" operator="containsText" text="No">
      <formula>NOT(ISERROR(SEARCH(("No"),(B2))))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25"/>
  <sheetViews>
    <sheetView workbookViewId="0"/>
  </sheetViews>
  <sheetFormatPr baseColWidth="10" defaultColWidth="17.33203125" defaultRowHeight="15.75" customHeight="1"/>
  <sheetData>
    <row r="1" spans="1:10" ht="15.75" customHeight="1">
      <c r="A1" s="110" t="s">
        <v>335</v>
      </c>
      <c r="C1" s="110" t="s">
        <v>336</v>
      </c>
      <c r="D1" s="110" t="s">
        <v>337</v>
      </c>
      <c r="E1" s="110" t="s">
        <v>338</v>
      </c>
      <c r="F1" s="110" t="s">
        <v>339</v>
      </c>
    </row>
    <row r="2" spans="1:10" ht="15.75" customHeight="1">
      <c r="A2" s="110" t="s">
        <v>340</v>
      </c>
      <c r="B2" s="111"/>
      <c r="C2" s="111" t="str">
        <f t="shared" ref="C2:C9" si="0">IF(F2&lt;=0, "Yes","No")</f>
        <v>Yes</v>
      </c>
      <c r="D2" s="110">
        <f t="shared" ref="D2:D6" si="1">ROUND($A$11/COUNTA($A$2:$A$9),0)</f>
        <v>70</v>
      </c>
      <c r="E2" s="110">
        <v>70</v>
      </c>
      <c r="F2">
        <f t="shared" ref="F2:F9" si="2">D2-E2</f>
        <v>0</v>
      </c>
      <c r="G2" s="112" t="s">
        <v>360</v>
      </c>
      <c r="H2" s="110">
        <v>151</v>
      </c>
    </row>
    <row r="3" spans="1:10" ht="15.75" customHeight="1">
      <c r="A3" s="110" t="s">
        <v>342</v>
      </c>
      <c r="B3" s="111"/>
      <c r="C3" s="111" t="str">
        <f t="shared" si="0"/>
        <v>Yes</v>
      </c>
      <c r="D3" s="110">
        <f t="shared" si="1"/>
        <v>70</v>
      </c>
      <c r="E3" s="110">
        <v>70</v>
      </c>
      <c r="F3">
        <f t="shared" si="2"/>
        <v>0</v>
      </c>
      <c r="G3" s="256" t="s">
        <v>343</v>
      </c>
      <c r="H3" s="110">
        <v>19.440000000000001</v>
      </c>
    </row>
    <row r="4" spans="1:10" ht="15.75" customHeight="1">
      <c r="A4" s="110" t="s">
        <v>344</v>
      </c>
      <c r="B4" s="111"/>
      <c r="C4" s="111" t="str">
        <f t="shared" si="0"/>
        <v>No</v>
      </c>
      <c r="D4" s="110">
        <f t="shared" si="1"/>
        <v>70</v>
      </c>
      <c r="F4">
        <f t="shared" si="2"/>
        <v>70</v>
      </c>
      <c r="G4" s="202"/>
      <c r="H4" s="110">
        <v>27.34</v>
      </c>
    </row>
    <row r="5" spans="1:10" ht="15.75" customHeight="1">
      <c r="A5" s="110" t="s">
        <v>345</v>
      </c>
      <c r="B5" s="111"/>
      <c r="C5" s="111" t="str">
        <f t="shared" si="0"/>
        <v>No</v>
      </c>
      <c r="D5" s="110">
        <f t="shared" si="1"/>
        <v>70</v>
      </c>
      <c r="F5">
        <f t="shared" si="2"/>
        <v>70</v>
      </c>
      <c r="G5" s="202"/>
      <c r="H5" s="110">
        <v>38.74</v>
      </c>
    </row>
    <row r="6" spans="1:10" ht="15.75" customHeight="1">
      <c r="A6" s="110" t="s">
        <v>348</v>
      </c>
      <c r="B6" s="111"/>
      <c r="C6" s="111" t="str">
        <f t="shared" si="0"/>
        <v>Yes</v>
      </c>
      <c r="D6" s="110">
        <f t="shared" si="1"/>
        <v>70</v>
      </c>
      <c r="E6" s="110">
        <v>70</v>
      </c>
      <c r="F6">
        <f t="shared" si="2"/>
        <v>0</v>
      </c>
      <c r="G6" s="202"/>
      <c r="H6" s="110">
        <v>12.53</v>
      </c>
    </row>
    <row r="7" spans="1:10" ht="15.75" customHeight="1">
      <c r="B7" s="111"/>
      <c r="C7" s="111" t="str">
        <f t="shared" si="0"/>
        <v>Yes</v>
      </c>
      <c r="F7">
        <f t="shared" si="2"/>
        <v>0</v>
      </c>
      <c r="G7" s="202"/>
      <c r="H7" s="110">
        <v>14.29</v>
      </c>
    </row>
    <row r="8" spans="1:10" ht="15.75" customHeight="1">
      <c r="B8" s="111"/>
      <c r="C8" s="111" t="str">
        <f t="shared" si="0"/>
        <v>Yes</v>
      </c>
      <c r="F8">
        <f t="shared" si="2"/>
        <v>0</v>
      </c>
      <c r="G8" s="202"/>
      <c r="H8" s="110">
        <v>23.9</v>
      </c>
    </row>
    <row r="9" spans="1:10" ht="15.75" customHeight="1">
      <c r="B9" s="111"/>
      <c r="C9" s="111" t="str">
        <f t="shared" si="0"/>
        <v>Yes</v>
      </c>
      <c r="F9">
        <f t="shared" si="2"/>
        <v>0</v>
      </c>
      <c r="G9" s="202"/>
      <c r="H9" s="110">
        <v>23.75</v>
      </c>
    </row>
    <row r="10" spans="1:10" ht="15.75" customHeight="1">
      <c r="A10" s="110" t="s">
        <v>350</v>
      </c>
      <c r="B10" s="110" t="s">
        <v>351</v>
      </c>
      <c r="F10" s="113"/>
      <c r="G10" s="202"/>
      <c r="H10" s="110">
        <v>23.77</v>
      </c>
    </row>
    <row r="11" spans="1:10" ht="15.75" customHeight="1">
      <c r="A11" s="110">
        <f>H17</f>
        <v>350.76</v>
      </c>
      <c r="B11">
        <f>SUM(F2:F9)</f>
        <v>140</v>
      </c>
      <c r="F11" s="113"/>
      <c r="G11" s="202"/>
      <c r="H11" s="110">
        <v>7</v>
      </c>
    </row>
    <row r="12" spans="1:10" ht="15.75" customHeight="1">
      <c r="F12" s="113"/>
      <c r="G12" s="202"/>
      <c r="H12" s="110">
        <v>9</v>
      </c>
    </row>
    <row r="13" spans="1:10" ht="15.75" customHeight="1">
      <c r="B13">
        <f>350.76/5</f>
        <v>70.152000000000001</v>
      </c>
      <c r="F13" s="113"/>
      <c r="G13" s="202"/>
    </row>
    <row r="14" spans="1:10" ht="15.75" customHeight="1">
      <c r="F14" s="113"/>
      <c r="G14" s="202"/>
    </row>
    <row r="15" spans="1:10" ht="15.75" customHeight="1">
      <c r="F15" s="113"/>
      <c r="G15" s="202"/>
    </row>
    <row r="16" spans="1:10" ht="15.75" customHeight="1">
      <c r="F16" s="113"/>
      <c r="G16" s="202"/>
      <c r="J16" s="110" t="s">
        <v>352</v>
      </c>
    </row>
    <row r="17" spans="1:10" ht="15.75" customHeight="1">
      <c r="F17" s="110"/>
      <c r="G17" s="110" t="s">
        <v>18</v>
      </c>
      <c r="H17">
        <f>SUM(H2:H16)</f>
        <v>350.76</v>
      </c>
      <c r="I17" s="110" t="s">
        <v>353</v>
      </c>
      <c r="J17">
        <f>H17-60</f>
        <v>290.76</v>
      </c>
    </row>
    <row r="18" spans="1:10" ht="15.75" customHeight="1">
      <c r="A18" s="110" t="s">
        <v>335</v>
      </c>
      <c r="C18" s="110" t="s">
        <v>336</v>
      </c>
      <c r="D18" s="110" t="s">
        <v>337</v>
      </c>
      <c r="E18" s="110" t="s">
        <v>338</v>
      </c>
      <c r="F18" s="110" t="s">
        <v>339</v>
      </c>
    </row>
    <row r="19" spans="1:10" ht="15.75" customHeight="1">
      <c r="A19" s="110" t="s">
        <v>355</v>
      </c>
      <c r="C19" s="111" t="str">
        <f t="shared" ref="C19:C23" si="3">IF(F19&lt;=0, "Yes","No")</f>
        <v>Yes</v>
      </c>
      <c r="D19">
        <f>H19</f>
        <v>304.62</v>
      </c>
      <c r="E19" s="110">
        <v>305</v>
      </c>
      <c r="F19">
        <f t="shared" ref="F19:F23" si="4">D19-E19</f>
        <v>-0.37999999999999545</v>
      </c>
      <c r="G19" s="112" t="s">
        <v>356</v>
      </c>
      <c r="H19">
        <f t="shared" ref="H19:H20" si="5">135*2+17.31*2</f>
        <v>304.62</v>
      </c>
    </row>
    <row r="20" spans="1:10" ht="15.75" customHeight="1">
      <c r="A20" s="110" t="s">
        <v>345</v>
      </c>
      <c r="C20" s="111" t="str">
        <f t="shared" si="3"/>
        <v>No</v>
      </c>
      <c r="D20">
        <f t="shared" ref="D20:D23" si="6">ROUND($H$20/COUNTA($A$20:$A$23),0)</f>
        <v>76</v>
      </c>
      <c r="F20">
        <f t="shared" si="4"/>
        <v>76</v>
      </c>
      <c r="G20" s="256" t="s">
        <v>357</v>
      </c>
      <c r="H20" s="202">
        <f t="shared" si="5"/>
        <v>304.62</v>
      </c>
    </row>
    <row r="21" spans="1:10" ht="15.75" customHeight="1">
      <c r="A21" s="110" t="s">
        <v>348</v>
      </c>
      <c r="C21" s="111" t="str">
        <f t="shared" si="3"/>
        <v>Yes</v>
      </c>
      <c r="D21">
        <f t="shared" si="6"/>
        <v>76</v>
      </c>
      <c r="E21" s="110">
        <v>76</v>
      </c>
      <c r="F21">
        <f t="shared" si="4"/>
        <v>0</v>
      </c>
      <c r="G21" s="202"/>
      <c r="H21" s="202"/>
    </row>
    <row r="22" spans="1:10" ht="15.75" customHeight="1">
      <c r="A22" s="110" t="s">
        <v>358</v>
      </c>
      <c r="C22" s="111" t="str">
        <f t="shared" si="3"/>
        <v>Yes</v>
      </c>
      <c r="D22">
        <f t="shared" si="6"/>
        <v>76</v>
      </c>
      <c r="E22" s="110">
        <v>76</v>
      </c>
      <c r="F22">
        <f t="shared" si="4"/>
        <v>0</v>
      </c>
      <c r="G22" s="202"/>
      <c r="H22" s="202"/>
    </row>
    <row r="23" spans="1:10" ht="15.75" customHeight="1">
      <c r="A23" s="110" t="s">
        <v>359</v>
      </c>
      <c r="C23" s="111" t="str">
        <f t="shared" si="3"/>
        <v>Yes</v>
      </c>
      <c r="D23">
        <f t="shared" si="6"/>
        <v>76</v>
      </c>
      <c r="E23" s="110">
        <v>76</v>
      </c>
      <c r="F23">
        <f t="shared" si="4"/>
        <v>0</v>
      </c>
      <c r="G23" s="202"/>
      <c r="H23" s="202"/>
    </row>
    <row r="24" spans="1:10" ht="15.75" customHeight="1">
      <c r="A24" s="110" t="s">
        <v>350</v>
      </c>
      <c r="B24" s="110" t="s">
        <v>351</v>
      </c>
      <c r="G24" s="110" t="s">
        <v>18</v>
      </c>
      <c r="H24">
        <f>SUM(H19:H23)</f>
        <v>609.24</v>
      </c>
    </row>
    <row r="25" spans="1:10" ht="15.75" customHeight="1">
      <c r="A25">
        <f>SUM(H19:H23)</f>
        <v>609.24</v>
      </c>
    </row>
  </sheetData>
  <mergeCells count="3">
    <mergeCell ref="G3:G16"/>
    <mergeCell ref="G20:G23"/>
    <mergeCell ref="H20:H23"/>
  </mergeCells>
  <conditionalFormatting sqref="B2:C9 C19:C23">
    <cfRule type="containsText" dxfId="113" priority="1" operator="containsText" text="Yes">
      <formula>NOT(ISERROR(SEARCH(("Yes"),(B2))))</formula>
    </cfRule>
  </conditionalFormatting>
  <conditionalFormatting sqref="B2:C9 C19:C23">
    <cfRule type="containsText" dxfId="112" priority="2" operator="containsText" text="No">
      <formula>NOT(ISERROR(SEARCH(("No"),(B2))))</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3C47D"/>
    <outlinePr summaryBelow="0" summaryRight="0"/>
  </sheetPr>
  <dimension ref="A1:S56"/>
  <sheetViews>
    <sheetView workbookViewId="0"/>
  </sheetViews>
  <sheetFormatPr baseColWidth="10" defaultColWidth="17.33203125" defaultRowHeight="15.75" customHeight="1"/>
  <cols>
    <col min="1"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SUMIFS($F$14:$F$51,$G$14:$G$51,"1st Pay Check",$J$14:$J$51,"Joint")+SUMIFS($M$14:$M$28,$N$14:$N$28,"1st Pay Check",$O$14:$O$28,"Joint")+SUMIFS($M$34:$M$45,$P$34:$P$45,"1st Pay Check",$Q$34:$Q$45,"Joint")</f>
        <v>2270</v>
      </c>
      <c r="C2" s="115">
        <f>SUMIFS($F$14:$F$51,$G$14:$G$51,"1st Pay Check",$J$14:$J$51,"Joint",$H$14:$H$51,"Yes")+SUMIFS($M$14:$M$28,$N$14:$N$28,"1st Pay Check",$O$14:$O$28,"Joint",$P$14:$P$28,"Yes")+SUMIFS($M$34:$M$45,$P$34:$P$45,"1st Pay Check",$Q$34:$Q$45,"Joint",$R$34:$R$45,"Yes")</f>
        <v>2270</v>
      </c>
      <c r="D2" s="6">
        <f t="shared" ref="D2:D7" si="0">B2-C2</f>
        <v>0</v>
      </c>
      <c r="E2" s="6"/>
      <c r="F2" s="211"/>
      <c r="G2" s="202"/>
      <c r="H2" s="202"/>
      <c r="I2" s="202"/>
      <c r="J2" s="202"/>
      <c r="K2" s="202"/>
      <c r="L2" s="110"/>
      <c r="M2" s="241">
        <v>0</v>
      </c>
      <c r="N2" s="110"/>
      <c r="O2" s="211"/>
      <c r="P2" s="202"/>
      <c r="Q2" s="202"/>
      <c r="R2" s="202"/>
      <c r="S2" s="202"/>
    </row>
    <row r="3" spans="1:19" ht="23">
      <c r="A3" s="114" t="s">
        <v>366</v>
      </c>
      <c r="B3" s="115">
        <f>SUMIFS($F$14:$F$52,$G$14:$G$52,"1st Pay Check",$J$14:$J$52,"Credit Card")+SUMIFS($M$15:$M$30,$N$15:$N$30,"1st Pay Check",$O$15:$O$30,"Credit Card")+SUMIFS($M$35:$M$46,$P$35:$P$46,"1st Pay Check",$Q$35:$Q$46,"Credit Card")</f>
        <v>30</v>
      </c>
      <c r="C3" s="115">
        <f>SUMIFS($F$14:$F$51,$G$14:$G$51,"1st Pay Check",$J$14:$J$51,"Credit Card",$H$14:$H$51,"Yes")+SUMIFS($M$14:$M$28,$N$14:$N$28,"1st Pay Check",$O$14:$O$28,"Credit Card",$P$14:$P$28,"Yes")+SUMIFS($M$34:$M$45,$P$34:$P$45,"1st Pay Check",$Q$34:$Q$45,"Credit Card",$R$34:$R$45,"Yes")</f>
        <v>30</v>
      </c>
      <c r="D3" s="6">
        <f t="shared" si="0"/>
        <v>0</v>
      </c>
      <c r="E3" s="212" t="s">
        <v>3</v>
      </c>
      <c r="F3" s="213"/>
      <c r="G3" s="213"/>
      <c r="H3" s="213"/>
      <c r="I3" s="213"/>
      <c r="J3" s="214"/>
      <c r="L3" s="110"/>
      <c r="M3" s="202"/>
      <c r="N3" s="207" t="s">
        <v>4</v>
      </c>
      <c r="O3" s="209"/>
      <c r="P3" s="209"/>
      <c r="Q3" s="208"/>
      <c r="S3" s="202"/>
    </row>
    <row r="4" spans="1:19" ht="23">
      <c r="A4" s="114" t="s">
        <v>4</v>
      </c>
      <c r="B4" s="115">
        <f>SUMIFS($F$14:$F$52,$G$14:$G$52,"1st Pay Check",$J$14:$J$52,"Savings")+SUMIFS($M$14:$M$28,$N$14:$N$28,"1st Pay Check",$O$14:$O$28,"Savings")+SUMIFS($M$34:$M$45,$P$34:$P$45,"1st Pay Check",$Q$34:$Q$45,"Savings")</f>
        <v>0</v>
      </c>
      <c r="C4" s="115">
        <f>SUMIFS($F$14:$F$51,$G$14:$G$51,"1st Pay Check",$J$14:$J$51,"Savings",$H$14:$H$51,"Yes")+SUMIFS($M$14:$M$28,$N$14:$N$28,"1st Pay Check",$O$14:$O$28,"Savings",$P$14:$P$28,"Yes")+SUMIFS($M$34:$M$45,$P$34:$P$45,"1st Pay Check",$Q$34:$Q$45,"Savings",$R$34:$R$45,"Yes")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SUMIFS($F$14:$F$52,$G$14:$G$52,"1st Pay Check",$J$14:$J$52,"Digit")+SUMIFS($M$14:$M$28,$N$14:$N$28,"1st Pay Check",$O$14:$O$28,"Digit")+SUMIFS($M$34:$M$45,$P$34:$P$45,"1st Pay Check",$Q$34:$Q$45,"Digit")</f>
        <v>200</v>
      </c>
      <c r="C5" s="115">
        <f>SUMIFS($F$14:$F$51,$G$14:$G$51,"1st Pay Check",$J$14:$J$51,"Digit",$H$14:$H$51,"Yes")+SUMIFS($M$14:$M$28,$N$14:$N$28,"1st Pay Check",$O$14:$O$28,"Digit",$P$14:$P$28,"Yes")+SUMIFS($M$34:$M$45,$P$34:$P$45,"1st Pay Check",$Q$34:$Q$45,"Digit",$R$34:$R$45,"Yes")</f>
        <v>200</v>
      </c>
      <c r="D5" s="6">
        <f t="shared" si="0"/>
        <v>0</v>
      </c>
      <c r="E5" s="7" t="s">
        <v>8</v>
      </c>
      <c r="F5" s="8" t="s">
        <v>370</v>
      </c>
      <c r="G5" s="116">
        <v>2119</v>
      </c>
      <c r="H5" s="116">
        <v>2119</v>
      </c>
      <c r="I5" s="116"/>
      <c r="J5" s="116">
        <f>G5+H5</f>
        <v>4238</v>
      </c>
      <c r="K5">
        <f>55000/12</f>
        <v>4583.333333333333</v>
      </c>
      <c r="L5" s="110"/>
      <c r="M5" s="202"/>
      <c r="N5" s="7" t="s">
        <v>9</v>
      </c>
      <c r="O5" s="10"/>
      <c r="P5" s="9"/>
      <c r="S5" s="202"/>
    </row>
    <row r="6" spans="1:19" ht="23">
      <c r="A6" s="114" t="s">
        <v>371</v>
      </c>
      <c r="B6" s="115">
        <f>SUMIFS($F$14:$F$52,$G$14:$G$52,"1st Pay Check",$J$14:$J$52,"Business")+SUMIFS($M$14:$M$28,$N$14:$N$28,"1st Pay Check",$O$14:$O$28,"Business")+SUMIFS($M$34:$M$45,$P$34:$P$45,"1st Pay Check",$Q$34:$Q$45,"Business")</f>
        <v>15</v>
      </c>
      <c r="C6" s="115">
        <f>SUMIFS($F$14:$F$51,$G$14:$G$51,"1st Pay Check",$J$14:$J$51,"Business",$H$14:$H$51,"Yes")+SUMIFS($M$14:$M$28,$N$14:$N$28,"1st Pay Check",$O$14:$O$28,"Business",$P$14:$P$28,"Yes")+SUMIFS($M$34:$M$45,$P$34:$P$45,"1st Pay Check",$Q$34:$Q$45,"Business",$R$34:$R$45,"Yes")</f>
        <v>15</v>
      </c>
      <c r="D6" s="6">
        <f t="shared" si="0"/>
        <v>0</v>
      </c>
      <c r="E6" s="7" t="s">
        <v>10</v>
      </c>
      <c r="F6" s="8" t="s">
        <v>372</v>
      </c>
      <c r="G6" s="8">
        <v>730</v>
      </c>
      <c r="H6" s="116">
        <v>800</v>
      </c>
      <c r="I6" s="116"/>
      <c r="J6" s="9">
        <f>SUM(G6:H6)</f>
        <v>1530</v>
      </c>
      <c r="L6" s="110"/>
      <c r="M6" s="202"/>
      <c r="N6" s="7" t="s">
        <v>4</v>
      </c>
      <c r="O6" s="7"/>
      <c r="P6" s="117">
        <v>1312</v>
      </c>
      <c r="S6" s="202"/>
    </row>
    <row r="7" spans="1:19" ht="18">
      <c r="A7" s="118" t="s">
        <v>18</v>
      </c>
      <c r="B7" s="119">
        <f t="shared" ref="B7:C7" si="1">SUM(B2:B6)</f>
        <v>2515</v>
      </c>
      <c r="C7" s="120">
        <f t="shared" si="1"/>
        <v>2515</v>
      </c>
      <c r="D7" s="6">
        <f t="shared" si="0"/>
        <v>0</v>
      </c>
      <c r="E7" s="7" t="s">
        <v>373</v>
      </c>
      <c r="F7" s="8"/>
      <c r="G7" s="116">
        <f t="shared" ref="G7:G9"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116">
        <f t="shared" si="2"/>
        <v>0</v>
      </c>
      <c r="H9" s="116">
        <v>0</v>
      </c>
      <c r="I9" s="116"/>
      <c r="J9" s="9"/>
      <c r="L9" s="110" t="s">
        <v>375</v>
      </c>
      <c r="M9" s="202"/>
      <c r="N9" s="13" t="s">
        <v>19</v>
      </c>
      <c r="O9" s="10"/>
      <c r="P9" s="9">
        <f>SUM(P6:P7)</f>
        <v>3612</v>
      </c>
      <c r="S9" s="202"/>
    </row>
    <row r="10" spans="1:19" ht="14">
      <c r="A10" s="110"/>
      <c r="B10" s="110"/>
      <c r="C10" s="110"/>
      <c r="D10" s="110"/>
      <c r="E10" s="7" t="s">
        <v>16</v>
      </c>
      <c r="F10" s="8"/>
      <c r="G10" s="8">
        <v>0</v>
      </c>
      <c r="H10" s="116">
        <v>65</v>
      </c>
      <c r="I10" s="116"/>
      <c r="J10" s="9">
        <f>SUM(G10, H10)</f>
        <v>65</v>
      </c>
      <c r="L10" s="110">
        <f>(14*25)*4</f>
        <v>1400</v>
      </c>
      <c r="M10" s="202"/>
      <c r="N10" s="110"/>
      <c r="O10" s="202"/>
      <c r="Q10" s="202"/>
      <c r="S10" s="202"/>
    </row>
    <row r="11" spans="1:19" ht="14">
      <c r="A11" s="18"/>
      <c r="B11" s="18"/>
      <c r="C11" s="18"/>
      <c r="D11" s="18"/>
      <c r="E11" s="13" t="s">
        <v>18</v>
      </c>
      <c r="F11" s="12"/>
      <c r="G11" s="116">
        <f t="shared" ref="G11:H11" si="3">SUM(G5:G10)</f>
        <v>2849</v>
      </c>
      <c r="H11" s="116">
        <f t="shared" si="3"/>
        <v>2984</v>
      </c>
      <c r="I11" s="8"/>
      <c r="J11" s="9">
        <f>SUM(J5:J10)</f>
        <v>5833</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5833</v>
      </c>
    </row>
    <row r="14" spans="1:19" ht="23">
      <c r="A14" s="114" t="s">
        <v>365</v>
      </c>
      <c r="B14" s="115">
        <f>SUMIFS($F$14:$F$51,$G$14:$G$51,"2nd Pay Check",$J$14:$J$51,"Joint")+SUMIFS($M$14:$M$28,$N$14:$N$28,"2nd Pay Check",$O$14:$O$28,"Joint")+SUMIFS($M$34:$M$45,$P$34:$P$45,"2nd Pay Check",$Q$34:$Q$45,"Joint")</f>
        <v>1847</v>
      </c>
      <c r="C14" s="115">
        <f>SUMIFS($F$14:$F$51,$G$14:$G$51,"2nd Pay Check",$J$14:$J$51,"Joint",$H$14:$H$51,"Yes")+SUMIFS($M$14:$M$29,$N$14:$N$29,"2nd Pay Check",$O$14:$O$29,"Joint",$P$14:$P$29,"Yes")+SUMIFS($M$34:$M$45,$P$34:$P$45,"2nd Pay Check",$Q$34:$Q$45,"Joint",$R$34:$R$45,"Yes")</f>
        <v>1337</v>
      </c>
      <c r="D14" s="6">
        <f t="shared" ref="D14:D19" si="4">B14-C14</f>
        <v>510</v>
      </c>
      <c r="E14" s="7" t="s">
        <v>22</v>
      </c>
      <c r="F14" s="9">
        <v>970</v>
      </c>
      <c r="G14" s="111" t="s">
        <v>367</v>
      </c>
      <c r="H14" s="111" t="s">
        <v>380</v>
      </c>
      <c r="I14" s="111"/>
      <c r="J14" s="110" t="s">
        <v>365</v>
      </c>
      <c r="K14" s="202"/>
      <c r="L14" s="7" t="s">
        <v>27</v>
      </c>
      <c r="M14" s="9">
        <v>100</v>
      </c>
      <c r="N14" s="9" t="s">
        <v>368</v>
      </c>
      <c r="O14" s="7" t="s">
        <v>365</v>
      </c>
      <c r="P14" s="124" t="s">
        <v>380</v>
      </c>
      <c r="Q14" s="202"/>
      <c r="R14" s="13" t="s">
        <v>28</v>
      </c>
      <c r="S14" s="14">
        <f>$F54</f>
        <v>3943</v>
      </c>
    </row>
    <row r="15" spans="1:19" ht="30">
      <c r="A15" s="114" t="s">
        <v>366</v>
      </c>
      <c r="B15" s="115">
        <f>SUMIFS($F$14:$F$52,$G$14:$G$52,"2nd Pay Check",$J$14:$J$52,"Credit Card")+SUMIFS($M$15:$M$30,$N$15:$N$30,"2nd Pay Check",$O$15:$O$30,"Credit Card")+SUMIFS($M$35:$M$46,$P$35:$P$46,"2nd Pay Check",$Q$35:$Q$46,"Credit Card")</f>
        <v>207</v>
      </c>
      <c r="C15" s="115">
        <f>SUMIFS($F$14:$F$51,$G$14:$G$51,"2nd Pay Check",$J$14:$J$51,"Credit Card",$H$14:$H$51,"Yes")+SUMIFS($M$14:$M$28,$N$14:$N$28,"2nd Pay Check",$O$14:$O$28,"Credit Card",$P$14:$P$28,"Yes")+SUMIFS($M$34:$M$45,$P$34:$P$45,"2nd Pay Check",$Q$34:$Q$45,"Credit Card",$R$34:$R$45,"Yes")</f>
        <v>207</v>
      </c>
      <c r="D15" s="6">
        <f t="shared" si="4"/>
        <v>0</v>
      </c>
      <c r="E15" s="7" t="s">
        <v>24</v>
      </c>
      <c r="F15" s="125">
        <v>30</v>
      </c>
      <c r="G15" s="111" t="s">
        <v>367</v>
      </c>
      <c r="H15" s="111" t="s">
        <v>380</v>
      </c>
      <c r="I15" s="111"/>
      <c r="J15" s="110" t="s">
        <v>366</v>
      </c>
      <c r="K15" s="202"/>
      <c r="L15" s="126" t="s">
        <v>30</v>
      </c>
      <c r="M15" s="9">
        <v>50</v>
      </c>
      <c r="N15" s="9" t="s">
        <v>368</v>
      </c>
      <c r="O15" s="7" t="s">
        <v>365</v>
      </c>
      <c r="P15" s="124" t="s">
        <v>380</v>
      </c>
      <c r="Q15" s="202"/>
      <c r="R15" s="13" t="s">
        <v>31</v>
      </c>
      <c r="S15" s="14">
        <f>M30</f>
        <v>540</v>
      </c>
    </row>
    <row r="16" spans="1:19" ht="23">
      <c r="A16" s="114" t="s">
        <v>4</v>
      </c>
      <c r="B16" s="115">
        <f>SUMIFS($F$14:$F$52,$G$14:$G$52,"2nd Pay Check",$J$14:$J$52,"Savings")+SUMIFS($M$14:$M$28,$N$14:$N$28,"2nd Pay Check",$O$14:$O$28,"Savings")+SUMIFS($M$34:$M$45,$P$34:$P$45,"2nd Pay Check",$Q$34:$Q$45,"Savings")</f>
        <v>300</v>
      </c>
      <c r="C16" s="115">
        <f>SUMIFS($F$14:$F$51,$G$14:$G$51,"2nd Pay Check",$J$14:$J$51,"Savings",$H$14:$H$51,"Yes")+SUMIFS($M$14:$M$28,$N$14:$N$28,"2nd Pay Check",$O$14:$O$28,"Savings",$P$14:$P$28,"Yes")+SUMIFS($M$34:$M$45,$P$34:$P$45,"2nd Pay Check",$Q$34:$Q$45,"Savings",$R$34:$R$45,"Yes")</f>
        <v>300</v>
      </c>
      <c r="D16" s="6">
        <f t="shared" si="4"/>
        <v>0</v>
      </c>
      <c r="E16" s="7" t="s">
        <v>1</v>
      </c>
      <c r="F16" s="125">
        <v>132</v>
      </c>
      <c r="G16" s="127" t="s">
        <v>368</v>
      </c>
      <c r="H16" s="111" t="s">
        <v>380</v>
      </c>
      <c r="I16" s="111"/>
      <c r="J16" s="110" t="s">
        <v>365</v>
      </c>
      <c r="K16" s="202"/>
      <c r="L16" s="126" t="s">
        <v>33</v>
      </c>
      <c r="M16" s="9">
        <v>0</v>
      </c>
      <c r="N16" s="9" t="s">
        <v>368</v>
      </c>
      <c r="O16" s="7" t="s">
        <v>365</v>
      </c>
      <c r="P16" s="124"/>
      <c r="Q16" s="202"/>
      <c r="R16" s="13" t="s">
        <v>34</v>
      </c>
      <c r="S16" s="14">
        <f>M46</f>
        <v>918</v>
      </c>
    </row>
    <row r="17" spans="1:19" ht="23">
      <c r="A17" s="114" t="s">
        <v>369</v>
      </c>
      <c r="B17" s="115">
        <f>SUMIFS($F$14:$F$52,$G$14:$G$52,"2nd Pay Check",$J$14:$J$52,"Digit")+SUMIFS($M$14:$M$28,$N$14:$N$28,"2nd Pay Check",$O$14:$O$28,"Digit")+SUMIFS($M$34:$M$45,$P$34:$P$45,"2nd Pay Check",$Q$34:$Q$45,"Digit")</f>
        <v>266</v>
      </c>
      <c r="C17" s="115">
        <f>SUMIFS($F$14:$F$51,$G$14:$G$51,"2nd Pay Check",$J$14:$J$51,"Digit",$H$14:$H$51,"Yes")+SUMIFS($M$14:$M$28,$N$14:$N$28,"2nd Pay Check",$O$14:$O$28,"Digit",$P$14:$P$28,"Yes")+SUMIFS($M$34:$M$45,$P$34:$P$45,"2nd Pay Check",$Q$34:$Q$45,"Digit",$R$34:$R$45,"Yes")</f>
        <v>266</v>
      </c>
      <c r="D17" s="6">
        <f t="shared" si="4"/>
        <v>0</v>
      </c>
      <c r="E17" s="128" t="s">
        <v>381</v>
      </c>
      <c r="F17" s="110">
        <v>0</v>
      </c>
      <c r="G17" s="127" t="s">
        <v>368</v>
      </c>
      <c r="H17" s="111"/>
      <c r="I17" s="111"/>
      <c r="J17" s="110" t="s">
        <v>365</v>
      </c>
      <c r="K17" s="202"/>
      <c r="L17" s="7" t="s">
        <v>36</v>
      </c>
      <c r="M17" s="9">
        <v>250</v>
      </c>
      <c r="N17" s="9" t="s">
        <v>368</v>
      </c>
      <c r="O17" s="7" t="s">
        <v>365</v>
      </c>
      <c r="P17" s="124" t="s">
        <v>380</v>
      </c>
      <c r="Q17" s="202"/>
      <c r="R17" s="13" t="s">
        <v>37</v>
      </c>
      <c r="S17" s="15">
        <f>S13-S14-S15-S16</f>
        <v>432</v>
      </c>
    </row>
    <row r="18" spans="1:19" ht="23">
      <c r="A18" s="114" t="s">
        <v>371</v>
      </c>
      <c r="B18" s="115">
        <f>SUMIFS($F$14:$F$52,$G$14:$G$52,"2nd Pay Check",$J$14:$J$52,"Business")+SUMIFS($M$14:$M$28,$N$14:$N$28,"2nd Pay Check",$O$14:$O$28,"Business")+SUMIFS($M$34:$M$45,$P$34:$P$45,"2nd Pay Check",$Q$34:$Q$45,"Business")</f>
        <v>0</v>
      </c>
      <c r="C18" s="115">
        <f>SUMIFS($F$14:$F$51,$G$14:$G$51,"2nd Pay Check",$J$14:$J$51,"Business",$H$14:$H$51,"Yes")+SUMIFS($M$14:$M$28,$N$14:$N$28,"2nd Pay Check",$O$14:$O$28,"Business",$P$14:$P$28,"Yes")+SUMIFS($M$34:$M$45,$P$34:$P$45,"2nd Pay Check",$Q$34:$Q$45,"Business",$R$34:$R$45,"Yes")</f>
        <v>0</v>
      </c>
      <c r="D18" s="6">
        <f t="shared" si="4"/>
        <v>0</v>
      </c>
      <c r="E18" s="128" t="s">
        <v>29</v>
      </c>
      <c r="F18" s="125">
        <v>207</v>
      </c>
      <c r="G18" s="127" t="s">
        <v>368</v>
      </c>
      <c r="H18" s="111" t="s">
        <v>380</v>
      </c>
      <c r="I18" s="111"/>
      <c r="J18" s="110" t="s">
        <v>366</v>
      </c>
      <c r="K18" s="202"/>
      <c r="L18" s="7" t="s">
        <v>39</v>
      </c>
      <c r="M18" s="11"/>
      <c r="N18" s="10"/>
      <c r="O18" s="10"/>
      <c r="P18" s="124"/>
      <c r="Q18" s="202"/>
      <c r="R18" s="202"/>
      <c r="S18" s="202"/>
    </row>
    <row r="19" spans="1:19" ht="18">
      <c r="A19" s="118" t="s">
        <v>18</v>
      </c>
      <c r="B19" s="119">
        <f t="shared" ref="B19:C19" si="5">SUM(B14:B18)</f>
        <v>2620</v>
      </c>
      <c r="C19" s="120">
        <f t="shared" si="5"/>
        <v>2110</v>
      </c>
      <c r="D19" s="6">
        <f t="shared" si="4"/>
        <v>510</v>
      </c>
      <c r="E19" s="7" t="s">
        <v>32</v>
      </c>
      <c r="F19" s="9">
        <v>40</v>
      </c>
      <c r="G19" s="111" t="s">
        <v>368</v>
      </c>
      <c r="H19" s="111" t="s">
        <v>380</v>
      </c>
      <c r="I19" s="111"/>
      <c r="J19" s="110" t="s">
        <v>369</v>
      </c>
      <c r="K19" s="202"/>
      <c r="L19" s="7" t="s">
        <v>41</v>
      </c>
      <c r="M19" s="9">
        <v>0</v>
      </c>
      <c r="N19" s="7" t="s">
        <v>367</v>
      </c>
      <c r="O19" s="7" t="s">
        <v>365</v>
      </c>
      <c r="P19" s="124"/>
      <c r="Q19" s="202"/>
      <c r="R19" s="202"/>
      <c r="S19" s="202"/>
    </row>
    <row r="20" spans="1:19" ht="14">
      <c r="A20" s="110"/>
      <c r="B20" s="110"/>
      <c r="C20" s="110"/>
      <c r="D20" s="110"/>
      <c r="E20" s="7" t="s">
        <v>35</v>
      </c>
      <c r="F20" s="9">
        <v>52</v>
      </c>
      <c r="G20" s="111" t="s">
        <v>367</v>
      </c>
      <c r="H20" s="111" t="s">
        <v>380</v>
      </c>
      <c r="I20" s="111"/>
      <c r="J20" s="110" t="s">
        <v>365</v>
      </c>
      <c r="K20" s="202"/>
      <c r="L20" s="7" t="s">
        <v>43</v>
      </c>
      <c r="M20" s="9"/>
      <c r="N20" s="10"/>
      <c r="O20" s="10"/>
      <c r="P20" s="124"/>
      <c r="Q20" s="202"/>
      <c r="R20" s="202"/>
      <c r="S20" s="202"/>
    </row>
    <row r="21" spans="1:19" ht="14">
      <c r="A21" s="110"/>
      <c r="B21" s="110"/>
      <c r="C21" s="110"/>
      <c r="D21" s="110"/>
      <c r="E21" s="7" t="s">
        <v>38</v>
      </c>
      <c r="F21" s="9">
        <f>76-F19</f>
        <v>36</v>
      </c>
      <c r="G21" s="111"/>
      <c r="H21" s="111"/>
      <c r="I21" s="111"/>
      <c r="K21" s="202"/>
      <c r="L21" s="7" t="s">
        <v>45</v>
      </c>
      <c r="M21" s="9"/>
      <c r="N21" s="10"/>
      <c r="O21" s="10"/>
      <c r="P21" s="124"/>
      <c r="Q21" s="202"/>
      <c r="R21" s="202"/>
      <c r="S21" s="202"/>
    </row>
    <row r="22" spans="1:19" ht="14">
      <c r="A22" s="129"/>
      <c r="B22" s="129"/>
      <c r="C22" s="129"/>
      <c r="D22" s="129"/>
      <c r="E22" s="126" t="s">
        <v>40</v>
      </c>
      <c r="F22" s="9">
        <v>10</v>
      </c>
      <c r="G22" s="111" t="s">
        <v>367</v>
      </c>
      <c r="H22" s="111" t="s">
        <v>380</v>
      </c>
      <c r="I22" s="111"/>
      <c r="J22" s="110" t="s">
        <v>365</v>
      </c>
      <c r="K22" s="202"/>
      <c r="L22" s="7" t="s">
        <v>382</v>
      </c>
      <c r="M22" s="9"/>
      <c r="N22" s="10"/>
      <c r="O22" s="10"/>
      <c r="P22" s="124"/>
      <c r="Q22" s="202"/>
      <c r="R22" s="202"/>
      <c r="S22" s="202"/>
    </row>
    <row r="23" spans="1:19" ht="14">
      <c r="A23" s="110"/>
      <c r="B23" s="110"/>
      <c r="C23" s="110"/>
      <c r="E23" s="7" t="s">
        <v>42</v>
      </c>
      <c r="F23" s="9"/>
      <c r="G23" s="111"/>
      <c r="H23" s="111"/>
      <c r="I23" s="111"/>
      <c r="K23" s="202"/>
      <c r="L23" s="7" t="s">
        <v>49</v>
      </c>
      <c r="M23" s="9"/>
      <c r="N23" s="10"/>
      <c r="O23" s="10"/>
      <c r="P23" s="124"/>
      <c r="Q23" s="202"/>
      <c r="R23" s="202"/>
      <c r="S23" s="202"/>
    </row>
    <row r="24" spans="1:19" ht="14">
      <c r="A24" s="129"/>
      <c r="B24" s="129"/>
      <c r="C24" s="129"/>
      <c r="D24" s="129"/>
      <c r="E24" s="126" t="s">
        <v>44</v>
      </c>
      <c r="F24" s="9">
        <f>SUM(10,8,8,9,15)</f>
        <v>50</v>
      </c>
      <c r="G24" s="111" t="s">
        <v>368</v>
      </c>
      <c r="H24" s="111" t="s">
        <v>380</v>
      </c>
      <c r="I24" s="111"/>
      <c r="J24" s="110" t="s">
        <v>365</v>
      </c>
      <c r="K24" s="202"/>
      <c r="L24" s="7" t="s">
        <v>51</v>
      </c>
      <c r="M24" s="9"/>
      <c r="N24" s="10"/>
      <c r="O24" s="10"/>
      <c r="P24" s="124"/>
      <c r="Q24" s="202"/>
      <c r="R24" s="202"/>
      <c r="S24" s="202"/>
    </row>
    <row r="25" spans="1:19" ht="28">
      <c r="C25" s="110"/>
      <c r="D25" s="110"/>
      <c r="E25" s="7" t="s">
        <v>383</v>
      </c>
      <c r="F25" s="9">
        <v>300</v>
      </c>
      <c r="G25" s="111" t="s">
        <v>368</v>
      </c>
      <c r="H25" s="111" t="s">
        <v>380</v>
      </c>
      <c r="I25" s="111"/>
      <c r="J25" s="110" t="s">
        <v>4</v>
      </c>
      <c r="K25" s="202"/>
      <c r="L25" s="7" t="s">
        <v>384</v>
      </c>
      <c r="M25" s="9">
        <v>100</v>
      </c>
      <c r="N25" s="9" t="s">
        <v>368</v>
      </c>
      <c r="O25" s="7" t="s">
        <v>365</v>
      </c>
      <c r="P25" s="124" t="s">
        <v>380</v>
      </c>
      <c r="Q25" s="202"/>
      <c r="R25" s="202"/>
      <c r="S25" s="202"/>
    </row>
    <row r="26" spans="1:19" ht="28">
      <c r="B26" s="110"/>
      <c r="C26" s="110"/>
      <c r="D26" s="110"/>
      <c r="E26" s="7" t="s">
        <v>385</v>
      </c>
      <c r="F26" s="9">
        <v>20</v>
      </c>
      <c r="G26" s="111" t="s">
        <v>368</v>
      </c>
      <c r="H26" s="111" t="s">
        <v>380</v>
      </c>
      <c r="I26" s="111"/>
      <c r="J26" s="110" t="s">
        <v>365</v>
      </c>
      <c r="K26" s="202"/>
      <c r="L26" s="126" t="s">
        <v>386</v>
      </c>
      <c r="M26" s="9">
        <v>0</v>
      </c>
      <c r="N26" s="7" t="s">
        <v>367</v>
      </c>
      <c r="O26" s="7" t="s">
        <v>365</v>
      </c>
      <c r="P26" s="124"/>
      <c r="Q26" s="202"/>
      <c r="R26" s="202"/>
      <c r="S26" s="202"/>
    </row>
    <row r="27" spans="1:19" ht="28">
      <c r="A27" s="110"/>
      <c r="B27" s="110"/>
      <c r="C27" s="110"/>
      <c r="D27" s="110"/>
      <c r="E27" s="7" t="s">
        <v>387</v>
      </c>
      <c r="F27" s="9">
        <v>25</v>
      </c>
      <c r="G27" s="111" t="s">
        <v>368</v>
      </c>
      <c r="H27" s="111" t="s">
        <v>388</v>
      </c>
      <c r="I27" s="111"/>
      <c r="J27" s="110" t="s">
        <v>365</v>
      </c>
      <c r="K27" s="202"/>
      <c r="L27" s="126" t="s">
        <v>389</v>
      </c>
      <c r="M27" s="9">
        <v>0</v>
      </c>
      <c r="N27" s="7" t="s">
        <v>368</v>
      </c>
      <c r="O27" s="7" t="s">
        <v>365</v>
      </c>
      <c r="P27" s="124"/>
      <c r="Q27" s="202"/>
      <c r="R27" s="202"/>
      <c r="S27" s="202"/>
    </row>
    <row r="28" spans="1:19" ht="28">
      <c r="A28" s="110"/>
      <c r="B28" s="110"/>
      <c r="C28" s="110"/>
      <c r="D28" s="110"/>
      <c r="E28" s="7" t="s">
        <v>390</v>
      </c>
      <c r="F28" s="9">
        <v>40</v>
      </c>
      <c r="G28" s="111" t="s">
        <v>368</v>
      </c>
      <c r="H28" s="111" t="s">
        <v>388</v>
      </c>
      <c r="I28" s="111"/>
      <c r="K28" s="202"/>
      <c r="L28" s="7" t="s">
        <v>57</v>
      </c>
      <c r="M28" s="9">
        <v>40</v>
      </c>
      <c r="N28" s="7" t="s">
        <v>368</v>
      </c>
      <c r="O28" s="7" t="s">
        <v>365</v>
      </c>
      <c r="P28" s="124"/>
      <c r="Q28" s="202"/>
      <c r="R28" s="202"/>
      <c r="S28" s="202"/>
    </row>
    <row r="29" spans="1:19" ht="42">
      <c r="A29" s="110"/>
      <c r="B29" s="110"/>
      <c r="C29" s="110"/>
      <c r="D29" s="110"/>
      <c r="E29" s="7"/>
      <c r="F29" s="9"/>
      <c r="G29" s="111"/>
      <c r="H29" s="111"/>
      <c r="I29" s="111"/>
      <c r="K29" s="202"/>
      <c r="L29" s="110" t="s">
        <v>391</v>
      </c>
      <c r="M29" s="130">
        <v>0</v>
      </c>
      <c r="N29" s="7" t="s">
        <v>368</v>
      </c>
      <c r="O29" s="7" t="s">
        <v>365</v>
      </c>
      <c r="P29" s="124"/>
      <c r="Q29" s="202"/>
      <c r="R29" s="202"/>
      <c r="S29" s="202"/>
    </row>
    <row r="30" spans="1:19" ht="28">
      <c r="A30" s="110"/>
      <c r="B30" s="110"/>
      <c r="C30" s="110"/>
      <c r="D30" s="110"/>
      <c r="E30" s="7" t="s">
        <v>48</v>
      </c>
      <c r="F30" s="9">
        <v>190</v>
      </c>
      <c r="G30" s="111" t="s">
        <v>367</v>
      </c>
      <c r="H30" s="111" t="s">
        <v>380</v>
      </c>
      <c r="I30" s="111"/>
      <c r="K30" s="202"/>
      <c r="L30" s="131" t="s">
        <v>60</v>
      </c>
      <c r="M30" s="132">
        <f>SUM(M14:M29)</f>
        <v>540</v>
      </c>
      <c r="N30" s="133"/>
      <c r="O30" s="133"/>
      <c r="P30" s="124"/>
      <c r="Q30" s="202"/>
      <c r="R30" s="202"/>
      <c r="S30" s="202"/>
    </row>
    <row r="31" spans="1:19" ht="13">
      <c r="A31" s="110"/>
      <c r="B31" s="110"/>
      <c r="C31" s="110"/>
      <c r="D31" s="110"/>
      <c r="E31" s="7"/>
      <c r="F31" s="9"/>
      <c r="G31" s="111"/>
      <c r="H31" s="111"/>
      <c r="I31" s="111"/>
      <c r="K31" s="202"/>
      <c r="O31" s="6"/>
      <c r="P31" s="6"/>
      <c r="Q31" s="202"/>
      <c r="R31" s="202"/>
      <c r="S31" s="202"/>
    </row>
    <row r="32" spans="1:19" ht="14">
      <c r="A32" s="110"/>
      <c r="B32" s="110"/>
      <c r="C32" s="110"/>
      <c r="D32" s="110">
        <f>630-590</f>
        <v>40</v>
      </c>
      <c r="E32" s="7" t="s">
        <v>50</v>
      </c>
      <c r="F32" s="9"/>
      <c r="G32" s="111"/>
      <c r="H32" s="111"/>
      <c r="I32" s="111"/>
      <c r="K32" s="202"/>
      <c r="L32" s="134" t="s">
        <v>63</v>
      </c>
      <c r="M32" s="135"/>
      <c r="N32" s="136"/>
      <c r="O32" s="136"/>
      <c r="P32" s="136"/>
      <c r="Q32" s="202"/>
      <c r="R32" s="202"/>
      <c r="S32" s="202"/>
    </row>
    <row r="33" spans="1:19" ht="14">
      <c r="A33" s="110"/>
      <c r="B33" s="110"/>
      <c r="C33" s="110"/>
      <c r="D33" s="110"/>
      <c r="E33" s="7" t="s">
        <v>392</v>
      </c>
      <c r="F33" s="9">
        <v>200</v>
      </c>
      <c r="G33" s="111" t="s">
        <v>367</v>
      </c>
      <c r="H33" s="111" t="s">
        <v>380</v>
      </c>
      <c r="I33" s="111"/>
      <c r="J33" s="110" t="s">
        <v>365</v>
      </c>
      <c r="K33" s="202"/>
      <c r="L33" s="7" t="s">
        <v>7</v>
      </c>
      <c r="M33" s="7" t="s">
        <v>65</v>
      </c>
      <c r="N33" s="7" t="s">
        <v>66</v>
      </c>
      <c r="O33" s="7" t="s">
        <v>67</v>
      </c>
      <c r="P33" s="7" t="s">
        <v>393</v>
      </c>
      <c r="Q33" s="7" t="s">
        <v>379</v>
      </c>
      <c r="R33" s="123" t="s">
        <v>378</v>
      </c>
      <c r="S33" s="202"/>
    </row>
    <row r="34" spans="1:19" ht="14">
      <c r="A34" s="110"/>
      <c r="B34" s="110"/>
      <c r="C34" s="110"/>
      <c r="D34" s="110"/>
      <c r="E34" s="7" t="s">
        <v>394</v>
      </c>
      <c r="F34" s="9">
        <v>200</v>
      </c>
      <c r="G34" s="111" t="s">
        <v>368</v>
      </c>
      <c r="H34" s="111" t="s">
        <v>380</v>
      </c>
      <c r="I34" s="111"/>
      <c r="J34" s="110" t="s">
        <v>365</v>
      </c>
      <c r="K34" s="202"/>
      <c r="L34" s="7" t="s">
        <v>69</v>
      </c>
      <c r="M34" s="9">
        <v>165</v>
      </c>
      <c r="N34" s="7">
        <v>5.89</v>
      </c>
      <c r="O34" s="9">
        <v>5034</v>
      </c>
      <c r="P34" s="7" t="s">
        <v>368</v>
      </c>
      <c r="Q34" s="7" t="s">
        <v>365</v>
      </c>
      <c r="R34" s="124" t="s">
        <v>380</v>
      </c>
      <c r="S34" s="202"/>
    </row>
    <row r="35" spans="1:19" ht="14">
      <c r="A35" s="110"/>
      <c r="B35" s="110"/>
      <c r="C35" s="110"/>
      <c r="D35" s="110"/>
      <c r="E35" s="7" t="s">
        <v>54</v>
      </c>
      <c r="F35" s="9"/>
      <c r="G35" s="111"/>
      <c r="H35" s="111"/>
      <c r="I35" s="111"/>
      <c r="K35" s="202"/>
      <c r="L35" s="7" t="s">
        <v>71</v>
      </c>
      <c r="M35" s="9">
        <v>303</v>
      </c>
      <c r="N35" s="16">
        <v>0</v>
      </c>
      <c r="O35" s="11">
        <f>303*(36-17)</f>
        <v>5757</v>
      </c>
      <c r="P35" s="7" t="s">
        <v>367</v>
      </c>
      <c r="Q35" s="7" t="s">
        <v>365</v>
      </c>
      <c r="R35" s="124" t="s">
        <v>380</v>
      </c>
      <c r="S35" s="202"/>
    </row>
    <row r="36" spans="1:19" ht="14">
      <c r="A36" s="110"/>
      <c r="B36" s="110"/>
      <c r="C36" s="110"/>
      <c r="D36" s="110"/>
      <c r="E36" s="7" t="s">
        <v>56</v>
      </c>
      <c r="F36" s="9"/>
      <c r="G36" s="111"/>
      <c r="H36" s="111"/>
      <c r="I36" s="111"/>
      <c r="K36" s="202"/>
      <c r="L36" s="7" t="s">
        <v>395</v>
      </c>
      <c r="M36" s="9">
        <v>120</v>
      </c>
      <c r="N36" s="7">
        <v>0</v>
      </c>
      <c r="O36" s="137">
        <v>4152</v>
      </c>
      <c r="P36" s="7" t="s">
        <v>368</v>
      </c>
      <c r="Q36" s="7" t="s">
        <v>365</v>
      </c>
      <c r="R36" s="124" t="s">
        <v>380</v>
      </c>
      <c r="S36" s="202"/>
    </row>
    <row r="37" spans="1:19" ht="14">
      <c r="A37" s="110"/>
      <c r="B37" s="110"/>
      <c r="C37" s="110"/>
      <c r="D37" s="110"/>
      <c r="E37" s="7" t="s">
        <v>58</v>
      </c>
      <c r="F37" s="9">
        <v>67</v>
      </c>
      <c r="G37" s="111" t="s">
        <v>367</v>
      </c>
      <c r="H37" s="111" t="s">
        <v>380</v>
      </c>
      <c r="I37" s="111"/>
      <c r="J37" s="110" t="s">
        <v>365</v>
      </c>
      <c r="K37" s="202"/>
      <c r="L37" s="7" t="s">
        <v>396</v>
      </c>
      <c r="M37" s="9">
        <v>150</v>
      </c>
      <c r="N37" s="110">
        <v>0</v>
      </c>
      <c r="O37" s="9">
        <v>2526.71</v>
      </c>
      <c r="P37" s="7" t="s">
        <v>368</v>
      </c>
      <c r="Q37" s="7" t="s">
        <v>365</v>
      </c>
      <c r="R37" s="124" t="s">
        <v>380</v>
      </c>
      <c r="S37" s="202"/>
    </row>
    <row r="38" spans="1:19" ht="14">
      <c r="A38" s="110"/>
      <c r="B38" s="110"/>
      <c r="C38" s="110"/>
      <c r="D38" s="110"/>
      <c r="E38" s="7" t="s">
        <v>59</v>
      </c>
      <c r="F38" s="9"/>
      <c r="G38" s="111"/>
      <c r="H38" s="111"/>
      <c r="I38" s="111"/>
      <c r="K38" s="202"/>
      <c r="L38" s="7"/>
      <c r="M38" s="9"/>
      <c r="N38" s="7"/>
      <c r="O38" s="9"/>
      <c r="P38" s="7"/>
      <c r="Q38" s="7"/>
      <c r="R38" s="124"/>
      <c r="S38" s="202"/>
    </row>
    <row r="39" spans="1:19" ht="14">
      <c r="A39" s="110"/>
      <c r="B39" s="110"/>
      <c r="C39" s="110"/>
      <c r="D39" s="110"/>
      <c r="E39" s="7" t="s">
        <v>61</v>
      </c>
      <c r="F39" s="9"/>
      <c r="G39" s="111"/>
      <c r="H39" s="111"/>
      <c r="I39" s="111"/>
      <c r="K39" s="202"/>
      <c r="L39" s="7"/>
      <c r="M39" s="9"/>
      <c r="N39" s="7"/>
      <c r="O39" s="9"/>
      <c r="P39" s="7"/>
      <c r="Q39" s="7"/>
      <c r="R39" s="124"/>
      <c r="S39" s="202"/>
    </row>
    <row r="40" spans="1:19" ht="14">
      <c r="A40" s="110"/>
      <c r="B40" s="110"/>
      <c r="C40" s="110"/>
      <c r="D40" s="110"/>
      <c r="E40" s="7" t="s">
        <v>397</v>
      </c>
      <c r="F40" s="9">
        <v>200</v>
      </c>
      <c r="G40" s="111" t="s">
        <v>367</v>
      </c>
      <c r="H40" s="111" t="s">
        <v>380</v>
      </c>
      <c r="I40" s="111"/>
      <c r="J40" s="110" t="s">
        <v>369</v>
      </c>
      <c r="K40" s="202"/>
      <c r="L40" s="7" t="s">
        <v>398</v>
      </c>
      <c r="M40" s="9">
        <v>0</v>
      </c>
      <c r="N40" s="16">
        <v>4.3749999999999997E-2</v>
      </c>
      <c r="O40" s="138">
        <v>54600</v>
      </c>
      <c r="P40" s="7" t="s">
        <v>368</v>
      </c>
      <c r="Q40" s="7" t="s">
        <v>365</v>
      </c>
      <c r="R40" s="124" t="s">
        <v>380</v>
      </c>
      <c r="S40" s="202"/>
    </row>
    <row r="41" spans="1:19" ht="14">
      <c r="A41" s="110"/>
      <c r="B41" s="110"/>
      <c r="C41" s="110"/>
      <c r="D41" s="110" t="s">
        <v>399</v>
      </c>
      <c r="E41" s="7" t="s">
        <v>62</v>
      </c>
      <c r="F41" s="9"/>
      <c r="G41" s="111"/>
      <c r="H41" s="111"/>
      <c r="I41" s="111"/>
      <c r="K41" s="202"/>
      <c r="L41" s="7" t="s">
        <v>400</v>
      </c>
      <c r="M41" s="9">
        <v>180</v>
      </c>
      <c r="N41" s="16">
        <v>0.1469</v>
      </c>
      <c r="O41" s="9">
        <v>6000</v>
      </c>
      <c r="P41" s="7" t="s">
        <v>367</v>
      </c>
      <c r="Q41" s="7" t="s">
        <v>365</v>
      </c>
      <c r="R41" s="124" t="s">
        <v>380</v>
      </c>
      <c r="S41" s="202"/>
    </row>
    <row r="42" spans="1:19" ht="14">
      <c r="A42" s="110"/>
      <c r="B42" s="110"/>
      <c r="C42" s="110"/>
      <c r="D42" s="110"/>
      <c r="E42" s="7" t="s">
        <v>64</v>
      </c>
      <c r="F42" s="9"/>
      <c r="G42" s="111" t="s">
        <v>367</v>
      </c>
      <c r="H42" s="111"/>
      <c r="I42" s="111"/>
      <c r="J42" s="110" t="s">
        <v>365</v>
      </c>
      <c r="K42" s="202"/>
      <c r="L42" s="7" t="s">
        <v>401</v>
      </c>
      <c r="M42" s="9"/>
      <c r="N42" s="17"/>
      <c r="O42" s="139"/>
      <c r="P42" s="10"/>
      <c r="Q42" s="10"/>
      <c r="R42" s="124"/>
      <c r="S42" s="202"/>
    </row>
    <row r="43" spans="1:19" ht="14">
      <c r="A43" s="140"/>
      <c r="B43" s="140"/>
      <c r="C43" s="140"/>
      <c r="D43" s="140"/>
      <c r="E43" s="7" t="s">
        <v>68</v>
      </c>
      <c r="F43" s="9"/>
      <c r="G43" s="111"/>
      <c r="H43" s="111"/>
      <c r="I43" s="111"/>
      <c r="K43" s="202"/>
      <c r="L43" s="7" t="s">
        <v>17</v>
      </c>
      <c r="M43" s="9"/>
      <c r="N43" s="16"/>
      <c r="O43" s="9"/>
      <c r="P43" s="10"/>
      <c r="Q43" s="10"/>
      <c r="R43" s="124"/>
      <c r="S43" s="202"/>
    </row>
    <row r="44" spans="1:19" ht="14">
      <c r="A44" s="110"/>
      <c r="B44" s="110"/>
      <c r="C44" s="110"/>
      <c r="D44" s="110"/>
      <c r="E44" s="141" t="s">
        <v>402</v>
      </c>
      <c r="F44" s="142">
        <v>488</v>
      </c>
      <c r="G44" s="111" t="s">
        <v>367</v>
      </c>
      <c r="H44" s="111" t="s">
        <v>380</v>
      </c>
      <c r="I44" s="111"/>
      <c r="J44" s="110" t="s">
        <v>365</v>
      </c>
      <c r="K44" s="202"/>
      <c r="L44" s="7" t="s">
        <v>403</v>
      </c>
      <c r="M44" s="9"/>
      <c r="N44" s="16"/>
      <c r="O44" s="9"/>
      <c r="P44" s="10"/>
      <c r="Q44" s="10"/>
      <c r="R44" s="124"/>
      <c r="S44" s="202"/>
    </row>
    <row r="45" spans="1:19" ht="14">
      <c r="A45" s="110"/>
      <c r="B45" s="110"/>
      <c r="C45" s="110"/>
      <c r="D45" s="110"/>
      <c r="E45" s="7" t="s">
        <v>404</v>
      </c>
      <c r="F45" s="142">
        <v>355</v>
      </c>
      <c r="G45" s="111" t="s">
        <v>368</v>
      </c>
      <c r="H45" s="111"/>
      <c r="I45" s="111"/>
      <c r="J45" s="110" t="s">
        <v>365</v>
      </c>
      <c r="K45" s="202"/>
      <c r="L45" s="7" t="s">
        <v>17</v>
      </c>
      <c r="M45" s="11"/>
      <c r="N45" s="17"/>
      <c r="O45" s="11"/>
      <c r="P45" s="10"/>
      <c r="Q45" s="10"/>
      <c r="R45" s="124"/>
      <c r="S45" s="202"/>
    </row>
    <row r="46" spans="1:19" ht="28">
      <c r="A46" s="143"/>
      <c r="B46" s="143"/>
      <c r="C46" s="110" t="s">
        <v>405</v>
      </c>
      <c r="D46" s="110" t="s">
        <v>406</v>
      </c>
      <c r="E46" s="7" t="s">
        <v>72</v>
      </c>
      <c r="F46" s="9">
        <v>90</v>
      </c>
      <c r="G46" s="111" t="s">
        <v>368</v>
      </c>
      <c r="H46" s="111" t="s">
        <v>388</v>
      </c>
      <c r="I46" s="111"/>
      <c r="J46" s="110" t="s">
        <v>365</v>
      </c>
      <c r="K46" s="202"/>
      <c r="L46" s="13" t="s">
        <v>84</v>
      </c>
      <c r="M46" s="11">
        <f>SUM(M34:M45)</f>
        <v>918</v>
      </c>
      <c r="N46" s="13" t="s">
        <v>85</v>
      </c>
      <c r="O46" s="11">
        <f>SUM(O34:O45)</f>
        <v>78069.709999999992</v>
      </c>
      <c r="P46" s="10"/>
      <c r="Q46" s="10"/>
      <c r="R46" s="124"/>
      <c r="S46" s="202"/>
    </row>
    <row r="47" spans="1:19" ht="28">
      <c r="A47" s="144" t="s">
        <v>380</v>
      </c>
      <c r="B47" s="145" t="s">
        <v>380</v>
      </c>
      <c r="C47" s="145" t="s">
        <v>388</v>
      </c>
      <c r="D47" s="146" t="s">
        <v>380</v>
      </c>
      <c r="E47" s="147" t="s">
        <v>407</v>
      </c>
      <c r="F47" s="9">
        <v>113</v>
      </c>
      <c r="G47" s="111" t="s">
        <v>368</v>
      </c>
      <c r="H47" s="111" t="s">
        <v>380</v>
      </c>
      <c r="I47" s="111"/>
      <c r="J47" s="110" t="s">
        <v>369</v>
      </c>
      <c r="K47" s="202"/>
      <c r="L47" s="18"/>
      <c r="M47" s="18"/>
      <c r="N47" s="18"/>
      <c r="O47" s="19"/>
      <c r="P47" s="18"/>
      <c r="Q47" s="18"/>
      <c r="R47" s="19"/>
      <c r="S47" s="202"/>
    </row>
    <row r="48" spans="1:19" ht="28">
      <c r="B48" s="110"/>
      <c r="C48" s="110">
        <v>0</v>
      </c>
      <c r="D48" s="110">
        <v>247</v>
      </c>
      <c r="E48" s="147" t="s">
        <v>408</v>
      </c>
      <c r="F48" s="9">
        <v>113</v>
      </c>
      <c r="G48" s="111" t="s">
        <v>368</v>
      </c>
      <c r="H48" s="111" t="s">
        <v>380</v>
      </c>
      <c r="I48" s="111"/>
      <c r="J48" s="110" t="s">
        <v>369</v>
      </c>
      <c r="L48" s="18"/>
      <c r="M48" s="18">
        <f>82+150</f>
        <v>232</v>
      </c>
      <c r="N48" s="18"/>
      <c r="O48" s="19"/>
      <c r="P48" s="18"/>
      <c r="Q48" s="18"/>
      <c r="R48" s="19"/>
    </row>
    <row r="49" spans="1:18" ht="42">
      <c r="A49" s="110"/>
      <c r="B49" s="110"/>
      <c r="C49" s="110"/>
      <c r="D49" s="110"/>
      <c r="E49" s="7" t="s">
        <v>409</v>
      </c>
      <c r="F49" s="9">
        <v>15</v>
      </c>
      <c r="G49" s="111" t="s">
        <v>367</v>
      </c>
      <c r="H49" s="111" t="s">
        <v>380</v>
      </c>
      <c r="I49" s="111"/>
      <c r="J49" s="110" t="s">
        <v>371</v>
      </c>
      <c r="L49" s="18"/>
      <c r="M49" s="18"/>
      <c r="N49" s="18"/>
      <c r="O49" s="19"/>
      <c r="P49" s="18"/>
      <c r="Q49" s="18"/>
      <c r="R49" s="19"/>
    </row>
    <row r="50" spans="1:18" ht="14">
      <c r="A50" s="110"/>
      <c r="B50" s="110"/>
      <c r="C50" s="110"/>
      <c r="D50" s="110"/>
      <c r="E50" s="7" t="s">
        <v>410</v>
      </c>
      <c r="F50" s="9">
        <v>0</v>
      </c>
      <c r="G50" s="111" t="s">
        <v>368</v>
      </c>
      <c r="H50" s="111"/>
      <c r="I50" s="111"/>
      <c r="J50" s="110" t="s">
        <v>365</v>
      </c>
      <c r="L50" s="18"/>
      <c r="M50" s="18"/>
      <c r="N50" s="18"/>
      <c r="O50" s="19"/>
      <c r="P50" s="18"/>
      <c r="Q50" s="18"/>
      <c r="R50" s="19"/>
    </row>
    <row r="51" spans="1:18" ht="42">
      <c r="A51" s="110"/>
      <c r="B51" s="110"/>
      <c r="C51" s="110"/>
      <c r="D51" s="110"/>
      <c r="E51" s="7" t="s">
        <v>411</v>
      </c>
      <c r="F51" s="9">
        <v>0</v>
      </c>
      <c r="G51" s="111" t="s">
        <v>368</v>
      </c>
      <c r="H51" s="111"/>
      <c r="I51" s="111"/>
      <c r="J51" s="110" t="s">
        <v>371</v>
      </c>
      <c r="L51" s="18"/>
      <c r="M51" s="18"/>
      <c r="N51" s="18"/>
      <c r="O51" s="19"/>
      <c r="P51" s="18"/>
      <c r="Q51" s="18"/>
      <c r="R51" s="19"/>
    </row>
    <row r="52" spans="1:18" ht="28">
      <c r="A52" s="110"/>
      <c r="B52" s="110"/>
      <c r="C52" s="110"/>
      <c r="D52" s="110"/>
      <c r="E52" s="7" t="s">
        <v>412</v>
      </c>
      <c r="F52" s="148"/>
      <c r="G52" s="149" t="s">
        <v>413</v>
      </c>
      <c r="H52" s="149" t="s">
        <v>414</v>
      </c>
      <c r="I52" s="111"/>
      <c r="L52" s="18"/>
      <c r="M52" s="18"/>
      <c r="N52" s="18"/>
      <c r="O52" s="19"/>
      <c r="P52" s="18"/>
      <c r="Q52" s="18"/>
      <c r="R52" s="19"/>
    </row>
    <row r="53" spans="1:18" ht="14">
      <c r="A53" s="18"/>
      <c r="B53" s="18"/>
      <c r="C53" s="18"/>
      <c r="D53" s="18"/>
      <c r="E53" s="7" t="s">
        <v>415</v>
      </c>
      <c r="F53" s="9"/>
      <c r="G53" s="150">
        <f>$G$11-(SUMIF($G14:$G52,"1st Pay Check",$F14:$F53)+SUMIF($N14:$N30,"1st Pay Check",$M14:M30)+SUMIF($P34:$P43,"1st Pay Check",$M34:$M43))</f>
        <v>144</v>
      </c>
      <c r="H53" s="150">
        <f>$H$11-(SUMIF($G14:$G52,"2nd Pay Check",$F14:$F53)+SUMIF($P34:$P40,"2nd Pay Check",$M34:$M40)+SUMIF($N14:$N30,"2nd Pay Check",$M14:$M30))</f>
        <v>324</v>
      </c>
      <c r="I53" s="111"/>
      <c r="L53" s="18"/>
      <c r="M53" s="18"/>
      <c r="N53" s="18"/>
      <c r="O53" s="19"/>
      <c r="P53" s="18"/>
      <c r="Q53" s="18"/>
      <c r="R53" s="19"/>
    </row>
    <row r="54" spans="1:18" ht="28">
      <c r="A54" s="18"/>
      <c r="B54" s="18"/>
      <c r="C54" s="18"/>
      <c r="D54" s="18"/>
      <c r="E54" s="13" t="s">
        <v>82</v>
      </c>
      <c r="F54" s="11">
        <f>SUM(F14:F53)</f>
        <v>3943</v>
      </c>
      <c r="G54" s="111"/>
      <c r="H54" s="19"/>
      <c r="I54" s="19"/>
    </row>
    <row r="55" spans="1:18" ht="28">
      <c r="A55" s="18"/>
      <c r="B55" s="18"/>
      <c r="C55" s="18"/>
      <c r="D55" s="18"/>
      <c r="E55" s="18"/>
      <c r="F55" s="19"/>
      <c r="G55" s="151">
        <f>510-488+37</f>
        <v>59</v>
      </c>
      <c r="H55" s="152" t="s">
        <v>416</v>
      </c>
      <c r="I55" s="111"/>
    </row>
    <row r="56" spans="1:18" ht="13">
      <c r="A56" s="18"/>
      <c r="B56" s="18"/>
      <c r="C56" s="18"/>
      <c r="D56" s="18"/>
      <c r="E56" s="18"/>
      <c r="F56" s="19"/>
      <c r="G56" s="152">
        <f>SUMIF(G14:G51,"1st Pay Check",F14:F51)</f>
        <v>2222</v>
      </c>
      <c r="H56" s="153">
        <f>SUMIF(G14:G51,"2nd Pay Check",F14:F51)</f>
        <v>1685</v>
      </c>
      <c r="I56" s="19"/>
    </row>
  </sheetData>
  <mergeCells count="16">
    <mergeCell ref="S18:S47"/>
    <mergeCell ref="R11:S11"/>
    <mergeCell ref="F12:G12"/>
    <mergeCell ref="E1:R1"/>
    <mergeCell ref="F2:K2"/>
    <mergeCell ref="M2:M12"/>
    <mergeCell ref="O2:R2"/>
    <mergeCell ref="S2:S10"/>
    <mergeCell ref="E3:J3"/>
    <mergeCell ref="N3:Q3"/>
    <mergeCell ref="E13:F13"/>
    <mergeCell ref="O10:O12"/>
    <mergeCell ref="Q10:Q32"/>
    <mergeCell ref="K12:K47"/>
    <mergeCell ref="L13:N13"/>
    <mergeCell ref="R18:R32"/>
  </mergeCells>
  <conditionalFormatting sqref="A4:E11 F4:J4 A16:D19">
    <cfRule type="notContainsBlanks" dxfId="111" priority="1">
      <formula>LEN(TRIM(A4))&gt;0</formula>
    </cfRule>
  </conditionalFormatting>
  <conditionalFormatting sqref="J6 J8:J11">
    <cfRule type="cellIs" dxfId="110" priority="2" operator="greaterThan">
      <formula>0</formula>
    </cfRule>
  </conditionalFormatting>
  <conditionalFormatting sqref="A13:B56 C13:C47 D13:E56 F13:J13 O13:P13 L29 R33 C49:C56">
    <cfRule type="notContainsBlanks" dxfId="109" priority="3">
      <formula>LEN(TRIM(A13))&gt;0</formula>
    </cfRule>
  </conditionalFormatting>
  <conditionalFormatting sqref="L32:L54 M32:P33 Q33 N46:N54 M47:M54 P47:Q54">
    <cfRule type="notContainsBlanks" dxfId="108" priority="4">
      <formula>LEN(TRIM(L32))&gt;0</formula>
    </cfRule>
  </conditionalFormatting>
  <conditionalFormatting sqref="L13:L30 M13">
    <cfRule type="notContainsBlanks" dxfId="107" priority="5">
      <formula>LEN(TRIM(L13))&gt;0</formula>
    </cfRule>
  </conditionalFormatting>
  <conditionalFormatting sqref="A1:E11 F1:J4 K2 A13:D19">
    <cfRule type="notContainsBlanks" dxfId="106" priority="6">
      <formula>LEN(TRIM(A1))&gt;0</formula>
    </cfRule>
  </conditionalFormatting>
  <conditionalFormatting sqref="O2 N3:N9 O4:P4">
    <cfRule type="notContainsBlanks" dxfId="105" priority="7">
      <formula>LEN(TRIM(O2))&gt;0</formula>
    </cfRule>
  </conditionalFormatting>
  <conditionalFormatting sqref="P5:P9">
    <cfRule type="cellIs" dxfId="104" priority="8" operator="greaterThan">
      <formula>0</formula>
    </cfRule>
  </conditionalFormatting>
  <conditionalFormatting sqref="R11:R17 S12">
    <cfRule type="notContainsBlanks" dxfId="103" priority="9">
      <formula>LEN(TRIM(R11))&gt;0</formula>
    </cfRule>
  </conditionalFormatting>
  <conditionalFormatting sqref="S17">
    <cfRule type="cellIs" dxfId="102" priority="10" operator="greaterThan">
      <formula>0</formula>
    </cfRule>
  </conditionalFormatting>
  <conditionalFormatting sqref="S17">
    <cfRule type="cellIs" dxfId="101" priority="11" operator="lessThan">
      <formula>0</formula>
    </cfRule>
  </conditionalFormatting>
  <conditionalFormatting sqref="H14:I51 P14:P30 R34:R46 B47:D47">
    <cfRule type="containsText" dxfId="100" priority="12" operator="containsText" text="Yes">
      <formula>NOT(ISERROR(SEARCH(("Yes"),(H14))))</formula>
    </cfRule>
  </conditionalFormatting>
  <conditionalFormatting sqref="H14:I51 P14:P30 R34:R46 B47:D47">
    <cfRule type="containsText" dxfId="99" priority="13" operator="containsText" text="No">
      <formula>NOT(ISERROR(SEARCH(("No"),(H14))))</formula>
    </cfRule>
  </conditionalFormatting>
  <dataValidations count="1">
    <dataValidation type="list" allowBlank="1" sqref="J12 P14:P30 R34:R46 C47:D47 H14:I51" xr:uid="{00000000-0002-0000-0F00-000000000000}">
      <formula1>"Yes,No"</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3C47D"/>
    <outlinePr summaryBelow="0" summaryRight="0"/>
  </sheetPr>
  <dimension ref="A1:S56"/>
  <sheetViews>
    <sheetView workbookViewId="0"/>
  </sheetViews>
  <sheetFormatPr baseColWidth="10" defaultColWidth="17.33203125" defaultRowHeight="15.75" customHeight="1"/>
  <cols>
    <col min="1"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SUMIFS($F$14:$F$51,$G$14:$G$51,"1st Pay Check",$J$14:$J$51,"Joint")+SUMIFS($M$14:$M$28,$N$14:$N$28,"1st Pay Check",$O$14:$O$28,"Joint")+SUMIFS($M$34:$M$45,$P$34:$P$45,"1st Pay Check",$Q$34:$Q$45,"Joint")</f>
        <v>1782</v>
      </c>
      <c r="C2" s="115">
        <f>SUMIFS($F$14:$F$51,$G$14:$G$51,"1st Pay Check",$J$14:$J$51,"Joint",$H$14:$H$51,"Yes")+SUMIFS($M$14:$M$28,$N$14:$N$28,"1st Pay Check",$O$14:$O$28,"Joint",$P$14:$P$28,"Yes")+SUMIFS($M$34:$M$45,$P$34:$P$45,"1st Pay Check",$Q$34:$Q$45,"Joint",$R$34:$R$45,"Yes")</f>
        <v>1782</v>
      </c>
      <c r="D2" s="6">
        <f t="shared" ref="D2:D7" si="0">B2-C2</f>
        <v>0</v>
      </c>
      <c r="E2" s="6"/>
      <c r="F2" s="211"/>
      <c r="G2" s="202"/>
      <c r="H2" s="202"/>
      <c r="I2" s="202"/>
      <c r="J2" s="202"/>
      <c r="K2" s="202"/>
      <c r="L2" s="110"/>
      <c r="M2" s="241">
        <v>0</v>
      </c>
      <c r="N2" s="110"/>
      <c r="O2" s="211"/>
      <c r="P2" s="202"/>
      <c r="Q2" s="202"/>
      <c r="R2" s="202"/>
      <c r="S2" s="202"/>
    </row>
    <row r="3" spans="1:19" ht="23">
      <c r="A3" s="114" t="s">
        <v>366</v>
      </c>
      <c r="B3" s="115">
        <f>SUMIFS($F$14:$F$52,$G$14:$G$52,"1st Pay Check",$J$14:$J$52,"Credit Card")+SUMIFS($M$15:$M$30,$N$15:$N$30,"1st Pay Check",$O$15:$O$30,"Credit Card")+SUMIFS($M$35:$M$46,$P$35:$P$46,"1st Pay Check",$Q$35:$Q$46,"Credit Card")</f>
        <v>30</v>
      </c>
      <c r="C3" s="115">
        <f>SUMIFS($F$14:$F$51,$G$14:$G$51,"1st Pay Check",$J$14:$J$51,"Credit Card",$H$14:$H$51,"Yes")+SUMIFS($M$14:$M$28,$N$14:$N$28,"1st Pay Check",$O$14:$O$28,"Credit Card",$P$14:$P$28,"Yes")+SUMIFS($M$34:$M$45,$P$34:$P$45,"1st Pay Check",$Q$34:$Q$45,"Credit Card",$R$34:$R$45,"Yes")</f>
        <v>30</v>
      </c>
      <c r="D3" s="6">
        <f t="shared" si="0"/>
        <v>0</v>
      </c>
      <c r="E3" s="212" t="s">
        <v>3</v>
      </c>
      <c r="F3" s="213"/>
      <c r="G3" s="213"/>
      <c r="H3" s="213"/>
      <c r="I3" s="213"/>
      <c r="J3" s="214"/>
      <c r="M3" s="202"/>
      <c r="N3" s="207" t="s">
        <v>4</v>
      </c>
      <c r="O3" s="209"/>
      <c r="P3" s="209"/>
      <c r="Q3" s="208"/>
      <c r="S3" s="202"/>
    </row>
    <row r="4" spans="1:19" ht="23">
      <c r="A4" s="114" t="s">
        <v>4</v>
      </c>
      <c r="B4" s="115">
        <f>SUMIFS($F$14:$F$52,$G$14:$G$52,"1st Pay Check",$J$14:$J$52,"Savings")+SUMIFS($M$14:$M$28,$N$14:$N$28,"1st Pay Check",$O$14:$O$28,"Savings")+SUMIFS($M$34:$M$45,$P$34:$P$45,"1st Pay Check",$Q$34:$Q$45,"Savings")</f>
        <v>0</v>
      </c>
      <c r="C4" s="115">
        <f>SUMIFS($F$14:$F$51,$G$14:$G$51,"1st Pay Check",$J$14:$J$51,"Savings",$H$14:$H$51,"Yes")+SUMIFS($M$14:$M$28,$N$14:$N$28,"1st Pay Check",$O$14:$O$28,"Savings",$P$14:$P$28,"Yes")+SUMIFS($M$34:$M$45,$P$34:$P$45,"1st Pay Check",$Q$34:$Q$45,"Savings",$R$34:$R$45,"Yes")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SUMIFS($F$14:$F$52,$G$14:$G$52,"1st Pay Check",$J$14:$J$52,"Digit")+SUMIFS($M$14:$M$28,$N$14:$N$28,"1st Pay Check",$O$14:$O$28,"Digit")+SUMIFS($M$34:$M$45,$P$34:$P$45,"1st Pay Check",$Q$34:$Q$45,"Digit")</f>
        <v>150</v>
      </c>
      <c r="C5" s="115">
        <f>SUMIFS($F$14:$F$51,$G$14:$G$51,"1st Pay Check",$J$14:$J$51,"Digit",$H$14:$H$51,"Yes")+SUMIFS($M$14:$M$28,$N$14:$N$28,"1st Pay Check",$O$14:$O$28,"Digit",$P$14:$P$28,"Yes")+SUMIFS($M$34:$M$45,$P$34:$P$45,"1st Pay Check",$Q$34:$Q$45,"Digit",$R$34:$R$45,"Yes")</f>
        <v>150</v>
      </c>
      <c r="D5" s="6">
        <f t="shared" si="0"/>
        <v>0</v>
      </c>
      <c r="E5" s="7" t="s">
        <v>8</v>
      </c>
      <c r="F5" s="8" t="s">
        <v>370</v>
      </c>
      <c r="G5" s="116">
        <v>2119</v>
      </c>
      <c r="H5" s="116">
        <v>2119</v>
      </c>
      <c r="I5" s="116"/>
      <c r="J5" s="116">
        <f>G5+H5</f>
        <v>4238</v>
      </c>
      <c r="K5">
        <f>55000/12</f>
        <v>4583.333333333333</v>
      </c>
      <c r="L5" s="110"/>
      <c r="M5" s="202"/>
      <c r="N5" s="7" t="s">
        <v>9</v>
      </c>
      <c r="O5" s="10"/>
      <c r="P5" s="9"/>
      <c r="S5" s="202"/>
    </row>
    <row r="6" spans="1:19" ht="23">
      <c r="A6" s="114" t="s">
        <v>371</v>
      </c>
      <c r="B6" s="115">
        <f>SUMIFS($F$14:$F$52,$G$14:$G$52,"1st Pay Check",$J$14:$J$52,"Business")+SUMIFS($M$14:$M$28,$N$14:$N$28,"1st Pay Check",$O$14:$O$28,"Business")+SUMIFS($M$34:$M$45,$P$34:$P$45,"1st Pay Check",$Q$34:$Q$45,"Business")</f>
        <v>0</v>
      </c>
      <c r="C6" s="115">
        <f>SUMIFS($F$14:$F$51,$G$14:$G$51,"1st Pay Check",$J$14:$J$51,"Business",$H$14:$H$51,"Yes")+SUMIFS($M$14:$M$28,$N$14:$N$28,"1st Pay Check",$O$14:$O$28,"Business",$P$14:$P$28,"Yes")+SUMIFS($M$34:$M$45,$P$34:$P$45,"1st Pay Check",$Q$34:$Q$45,"Business",$R$34:$R$45,"Yes")</f>
        <v>0</v>
      </c>
      <c r="D6" s="6">
        <f t="shared" si="0"/>
        <v>0</v>
      </c>
      <c r="E6" s="7" t="s">
        <v>10</v>
      </c>
      <c r="F6" s="8" t="s">
        <v>372</v>
      </c>
      <c r="G6" s="8"/>
      <c r="H6" s="116"/>
      <c r="I6" s="116"/>
      <c r="J6" s="9">
        <f>SUM(G6:H6)</f>
        <v>0</v>
      </c>
      <c r="L6" s="110"/>
      <c r="M6" s="202"/>
      <c r="N6" s="7" t="s">
        <v>4</v>
      </c>
      <c r="O6" s="7"/>
      <c r="P6" s="117">
        <v>1312</v>
      </c>
      <c r="S6" s="202"/>
    </row>
    <row r="7" spans="1:19" ht="18">
      <c r="A7" s="118" t="s">
        <v>18</v>
      </c>
      <c r="B7" s="119">
        <f t="shared" ref="B7:C7" si="1">SUM(B2:B6)</f>
        <v>1962</v>
      </c>
      <c r="C7" s="120">
        <f t="shared" si="1"/>
        <v>1962</v>
      </c>
      <c r="D7" s="6">
        <f t="shared" si="0"/>
        <v>0</v>
      </c>
      <c r="E7" s="7" t="s">
        <v>373</v>
      </c>
      <c r="F7" s="8"/>
      <c r="G7" s="116">
        <f t="shared" ref="G7:G9"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116">
        <f t="shared" si="2"/>
        <v>0</v>
      </c>
      <c r="H9" s="116">
        <v>0</v>
      </c>
      <c r="I9" s="116"/>
      <c r="J9" s="9"/>
      <c r="L9" s="110" t="s">
        <v>375</v>
      </c>
      <c r="M9" s="202"/>
      <c r="N9" s="13" t="s">
        <v>19</v>
      </c>
      <c r="O9" s="10"/>
      <c r="P9" s="9">
        <f>SUM(P6:P7)</f>
        <v>3612</v>
      </c>
      <c r="S9" s="202"/>
    </row>
    <row r="10" spans="1:19" ht="14">
      <c r="A10" s="110"/>
      <c r="B10" s="110"/>
      <c r="C10" s="110"/>
      <c r="D10" s="110"/>
      <c r="E10" s="7" t="s">
        <v>16</v>
      </c>
      <c r="F10" s="8"/>
      <c r="G10" s="8">
        <v>0</v>
      </c>
      <c r="H10" s="116">
        <v>0</v>
      </c>
      <c r="I10" s="116"/>
      <c r="J10" s="9">
        <f>SUM(G10, H10)</f>
        <v>0</v>
      </c>
      <c r="L10" s="110">
        <f>(14*25)*4</f>
        <v>1400</v>
      </c>
      <c r="M10" s="202"/>
      <c r="N10" s="110"/>
      <c r="O10" s="202"/>
      <c r="Q10" s="202"/>
      <c r="S10" s="202"/>
    </row>
    <row r="11" spans="1:19" ht="14">
      <c r="A11" s="18"/>
      <c r="B11" s="18"/>
      <c r="C11" s="18"/>
      <c r="D11" s="18"/>
      <c r="E11" s="13" t="s">
        <v>18</v>
      </c>
      <c r="F11" s="12"/>
      <c r="G11" s="116">
        <f t="shared" ref="G11:H11" si="3">SUM(G5:G10)</f>
        <v>2119</v>
      </c>
      <c r="H11" s="116">
        <f t="shared" si="3"/>
        <v>2119</v>
      </c>
      <c r="I11" s="8"/>
      <c r="J11" s="9">
        <f>SUM(J5:J10)</f>
        <v>4238</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4238</v>
      </c>
    </row>
    <row r="14" spans="1:19" ht="23">
      <c r="A14" s="114" t="s">
        <v>365</v>
      </c>
      <c r="B14" s="115">
        <f>SUMIFS($F$14:$F$51,$G$14:$G$51,"2nd Pay Check",$J$14:$J$51,"Joint")+SUMIFS($M$14:$M$28,$N$14:$N$28,"2nd Pay Check",$O$14:$O$28,"Joint")+SUMIFS($M$34:$M$45,$P$34:$P$45,"2nd Pay Check",$Q$34:$Q$45,"Joint")</f>
        <v>1282</v>
      </c>
      <c r="C14" s="115">
        <f>SUMIFS($F$14:$F$51,$G$14:$G$51,"2nd Pay Check",$J$14:$J$51,"Joint",$H$14:$H$51,"Yes")+SUMIFS($M$14:$M$29,$N$14:$N$29,"2nd Pay Check",$O$14:$O$29,"Joint",$P$14:$P$29,"Yes")+SUMIFS($M$34:$M$45,$P$34:$P$45,"2nd Pay Check",$Q$34:$Q$45,"Joint",$R$34:$R$45,"Yes")</f>
        <v>1257</v>
      </c>
      <c r="D14" s="6">
        <f t="shared" ref="D14:D19" si="4">B14-C14</f>
        <v>25</v>
      </c>
      <c r="E14" s="7" t="s">
        <v>22</v>
      </c>
      <c r="F14" s="9">
        <v>970</v>
      </c>
      <c r="G14" s="111" t="s">
        <v>367</v>
      </c>
      <c r="H14" s="111" t="s">
        <v>380</v>
      </c>
      <c r="I14" s="111"/>
      <c r="J14" s="110" t="s">
        <v>365</v>
      </c>
      <c r="K14" s="202"/>
      <c r="L14" s="7" t="s">
        <v>27</v>
      </c>
      <c r="M14" s="9">
        <v>100</v>
      </c>
      <c r="N14" s="9" t="s">
        <v>368</v>
      </c>
      <c r="O14" s="7" t="s">
        <v>365</v>
      </c>
      <c r="P14" s="124" t="s">
        <v>380</v>
      </c>
      <c r="Q14" s="202"/>
      <c r="R14" s="13" t="s">
        <v>28</v>
      </c>
      <c r="S14" s="14">
        <f>$F54</f>
        <v>2446</v>
      </c>
    </row>
    <row r="15" spans="1:19" ht="30">
      <c r="A15" s="114" t="s">
        <v>366</v>
      </c>
      <c r="B15" s="115">
        <f>SUMIFS($F$14:$F$52,$G$14:$G$52,"2nd Pay Check",$J$14:$J$52,"Credit Card")+SUMIFS($M$15:$M$30,$N$15:$N$30,"2nd Pay Check",$O$15:$O$30,"Credit Card")+SUMIFS($M$35:$M$46,$P$35:$P$46,"2nd Pay Check",$Q$35:$Q$46,"Credit Card")</f>
        <v>207</v>
      </c>
      <c r="C15" s="115">
        <f>SUMIFS($F$14:$F$51,$G$14:$G$51,"2nd Pay Check",$J$14:$J$51,"Credit Card",$H$14:$H$51,"Yes")+SUMIFS($M$14:$M$28,$N$14:$N$28,"2nd Pay Check",$O$14:$O$28,"Credit Card",$P$14:$P$28,"Yes")+SUMIFS($M$34:$M$45,$P$34:$P$45,"2nd Pay Check",$Q$34:$Q$45,"Credit Card",$R$34:$R$45,"Yes")</f>
        <v>207</v>
      </c>
      <c r="D15" s="6">
        <f t="shared" si="4"/>
        <v>0</v>
      </c>
      <c r="E15" s="7" t="s">
        <v>24</v>
      </c>
      <c r="F15" s="125">
        <v>30</v>
      </c>
      <c r="G15" s="111" t="s">
        <v>367</v>
      </c>
      <c r="H15" s="111" t="s">
        <v>380</v>
      </c>
      <c r="I15" s="111"/>
      <c r="J15" s="110" t="s">
        <v>366</v>
      </c>
      <c r="K15" s="202"/>
      <c r="L15" s="126" t="s">
        <v>30</v>
      </c>
      <c r="M15" s="9">
        <v>45</v>
      </c>
      <c r="N15" s="9" t="s">
        <v>368</v>
      </c>
      <c r="O15" s="7" t="s">
        <v>365</v>
      </c>
      <c r="P15" s="124" t="s">
        <v>380</v>
      </c>
      <c r="Q15" s="202"/>
      <c r="R15" s="13" t="s">
        <v>31</v>
      </c>
      <c r="S15" s="14">
        <f>M30</f>
        <v>485</v>
      </c>
    </row>
    <row r="16" spans="1:19" ht="23">
      <c r="A16" s="114" t="s">
        <v>4</v>
      </c>
      <c r="B16" s="115">
        <f>SUMIFS($F$14:$F$52,$G$14:$G$52,"2nd Pay Check",$J$14:$J$52,"Savings")+SUMIFS($M$14:$M$28,$N$14:$N$28,"2nd Pay Check",$O$14:$O$28,"Savings")+SUMIFS($M$34:$M$45,$P$34:$P$45,"2nd Pay Check",$Q$34:$Q$45,"Savings")</f>
        <v>300</v>
      </c>
      <c r="C16" s="115">
        <f>SUMIFS($F$14:$F$51,$G$14:$G$51,"2nd Pay Check",$J$14:$J$51,"Savings",$H$14:$H$51,"Yes")+SUMIFS($M$14:$M$28,$N$14:$N$28,"2nd Pay Check",$O$14:$O$28,"Savings",$P$14:$P$28,"Yes")+SUMIFS($M$34:$M$45,$P$34:$P$45,"2nd Pay Check",$Q$34:$Q$45,"Savings",$R$34:$R$45,"Yes")</f>
        <v>300</v>
      </c>
      <c r="D16" s="6">
        <f t="shared" si="4"/>
        <v>0</v>
      </c>
      <c r="E16" s="7" t="s">
        <v>1</v>
      </c>
      <c r="F16" s="125">
        <v>132</v>
      </c>
      <c r="G16" s="127" t="s">
        <v>368</v>
      </c>
      <c r="H16" s="111" t="s">
        <v>380</v>
      </c>
      <c r="I16" s="111"/>
      <c r="J16" s="110" t="s">
        <v>365</v>
      </c>
      <c r="K16" s="202"/>
      <c r="L16" s="126" t="s">
        <v>33</v>
      </c>
      <c r="M16" s="9">
        <v>0</v>
      </c>
      <c r="N16" s="9" t="s">
        <v>368</v>
      </c>
      <c r="O16" s="7" t="s">
        <v>365</v>
      </c>
      <c r="P16" s="124"/>
      <c r="Q16" s="202"/>
      <c r="R16" s="13" t="s">
        <v>34</v>
      </c>
      <c r="S16" s="14">
        <f>M46</f>
        <v>1000</v>
      </c>
    </row>
    <row r="17" spans="1:19" ht="23">
      <c r="A17" s="114" t="s">
        <v>369</v>
      </c>
      <c r="B17" s="115">
        <f>SUMIFS($F$14:$F$52,$G$14:$G$52,"2nd Pay Check",$J$14:$J$52,"Digit")+SUMIFS($M$14:$M$28,$N$14:$N$28,"2nd Pay Check",$O$14:$O$28,"Digit")+SUMIFS($M$34:$M$45,$P$34:$P$45,"2nd Pay Check",$Q$34:$Q$45,"Digit")</f>
        <v>20</v>
      </c>
      <c r="C17" s="115">
        <f>SUMIFS($F$14:$F$51,$G$14:$G$51,"2nd Pay Check",$J$14:$J$51,"Digit",$H$14:$H$51,"Yes")+SUMIFS($M$14:$M$28,$N$14:$N$28,"2nd Pay Check",$O$14:$O$28,"Digit",$P$14:$P$28,"Yes")+SUMIFS($M$34:$M$45,$P$34:$P$45,"2nd Pay Check",$Q$34:$Q$45,"Digit",$R$34:$R$45,"Yes")</f>
        <v>20</v>
      </c>
      <c r="D17" s="6">
        <f t="shared" si="4"/>
        <v>0</v>
      </c>
      <c r="E17" s="128" t="s">
        <v>381</v>
      </c>
      <c r="F17" s="110">
        <v>0</v>
      </c>
      <c r="G17" s="127" t="s">
        <v>368</v>
      </c>
      <c r="H17" s="111"/>
      <c r="I17" s="111"/>
      <c r="J17" s="110" t="s">
        <v>365</v>
      </c>
      <c r="K17" s="202"/>
      <c r="L17" s="7" t="s">
        <v>36</v>
      </c>
      <c r="M17" s="9">
        <v>200</v>
      </c>
      <c r="N17" s="9" t="s">
        <v>368</v>
      </c>
      <c r="O17" s="7" t="s">
        <v>365</v>
      </c>
      <c r="P17" s="124" t="s">
        <v>380</v>
      </c>
      <c r="Q17" s="202"/>
      <c r="R17" s="13" t="s">
        <v>37</v>
      </c>
      <c r="S17" s="15">
        <f>S13-S14-S15-S16</f>
        <v>307</v>
      </c>
    </row>
    <row r="18" spans="1:19" ht="23">
      <c r="A18" s="114" t="s">
        <v>371</v>
      </c>
      <c r="B18" s="115">
        <f>SUMIFS($F$14:$F$52,$G$14:$G$52,"2nd Pay Check",$J$14:$J$52,"Business")+SUMIFS($M$14:$M$28,$N$14:$N$28,"2nd Pay Check",$O$14:$O$28,"Business")+SUMIFS($M$34:$M$45,$P$34:$P$45,"2nd Pay Check",$Q$34:$Q$45,"Business")</f>
        <v>0</v>
      </c>
      <c r="C18" s="115">
        <f>SUMIFS($F$14:$F$51,$G$14:$G$51,"2nd Pay Check",$J$14:$J$51,"Business",$H$14:$H$51,"Yes")+SUMIFS($M$14:$M$28,$N$14:$N$28,"2nd Pay Check",$O$14:$O$28,"Business",$P$14:$P$28,"Yes")+SUMIFS($M$34:$M$45,$P$34:$P$45,"2nd Pay Check",$Q$34:$Q$45,"Business",$R$34:$R$45,"Yes")</f>
        <v>0</v>
      </c>
      <c r="D18" s="6">
        <f t="shared" si="4"/>
        <v>0</v>
      </c>
      <c r="E18" s="128" t="s">
        <v>29</v>
      </c>
      <c r="F18" s="125">
        <v>207</v>
      </c>
      <c r="G18" s="127" t="s">
        <v>368</v>
      </c>
      <c r="H18" s="111" t="s">
        <v>380</v>
      </c>
      <c r="I18" s="111"/>
      <c r="J18" s="110" t="s">
        <v>366</v>
      </c>
      <c r="K18" s="202"/>
      <c r="L18" s="7" t="s">
        <v>39</v>
      </c>
      <c r="M18" s="11"/>
      <c r="N18" s="10"/>
      <c r="O18" s="10"/>
      <c r="P18" s="124"/>
      <c r="Q18" s="202"/>
      <c r="R18" s="202"/>
    </row>
    <row r="19" spans="1:19" ht="18">
      <c r="A19" s="118" t="s">
        <v>18</v>
      </c>
      <c r="B19" s="119">
        <f t="shared" ref="B19:C19" si="5">SUM(B14:B18)</f>
        <v>1809</v>
      </c>
      <c r="C19" s="120">
        <f t="shared" si="5"/>
        <v>1784</v>
      </c>
      <c r="D19" s="6">
        <f t="shared" si="4"/>
        <v>25</v>
      </c>
      <c r="E19" s="7" t="s">
        <v>32</v>
      </c>
      <c r="F19" s="9">
        <v>20</v>
      </c>
      <c r="G19" s="111" t="s">
        <v>368</v>
      </c>
      <c r="H19" s="111" t="s">
        <v>380</v>
      </c>
      <c r="I19" s="111"/>
      <c r="J19" s="110" t="s">
        <v>369</v>
      </c>
      <c r="K19" s="202"/>
      <c r="L19" s="7" t="s">
        <v>41</v>
      </c>
      <c r="M19" s="9">
        <v>0</v>
      </c>
      <c r="N19" s="7" t="s">
        <v>367</v>
      </c>
      <c r="O19" s="7" t="s">
        <v>365</v>
      </c>
      <c r="P19" s="124"/>
      <c r="Q19" s="202"/>
      <c r="R19" s="202"/>
    </row>
    <row r="20" spans="1:19" ht="14">
      <c r="A20" s="110"/>
      <c r="B20" s="110"/>
      <c r="C20" s="110"/>
      <c r="D20" s="110"/>
      <c r="E20" s="7" t="s">
        <v>35</v>
      </c>
      <c r="F20" s="9">
        <v>52</v>
      </c>
      <c r="G20" s="111" t="s">
        <v>367</v>
      </c>
      <c r="H20" s="111" t="s">
        <v>380</v>
      </c>
      <c r="I20" s="111"/>
      <c r="J20" s="110" t="s">
        <v>365</v>
      </c>
      <c r="K20" s="202"/>
      <c r="L20" s="7" t="s">
        <v>43</v>
      </c>
      <c r="M20" s="9"/>
      <c r="N20" s="10"/>
      <c r="O20" s="10"/>
      <c r="P20" s="124"/>
      <c r="Q20" s="202"/>
      <c r="R20" s="202"/>
    </row>
    <row r="21" spans="1:19" ht="14">
      <c r="A21" s="110"/>
      <c r="B21" s="110"/>
      <c r="C21" s="110"/>
      <c r="D21" s="110"/>
      <c r="E21" s="7" t="s">
        <v>38</v>
      </c>
      <c r="F21" s="9"/>
      <c r="G21" s="111"/>
      <c r="H21" s="111"/>
      <c r="I21" s="111"/>
      <c r="K21" s="202"/>
      <c r="L21" s="7" t="s">
        <v>417</v>
      </c>
      <c r="M21" s="9">
        <v>0</v>
      </c>
      <c r="N21" s="7" t="s">
        <v>367</v>
      </c>
      <c r="O21" s="10"/>
      <c r="P21" s="124"/>
      <c r="Q21" s="202"/>
      <c r="R21" s="202"/>
    </row>
    <row r="22" spans="1:19" ht="14">
      <c r="A22" s="129"/>
      <c r="B22" s="129"/>
      <c r="C22" s="129"/>
      <c r="D22" s="129"/>
      <c r="E22" s="126" t="s">
        <v>40</v>
      </c>
      <c r="F22" s="9">
        <v>10</v>
      </c>
      <c r="G22" s="111" t="s">
        <v>367</v>
      </c>
      <c r="H22" s="111" t="s">
        <v>380</v>
      </c>
      <c r="I22" s="111"/>
      <c r="J22" s="110" t="s">
        <v>365</v>
      </c>
      <c r="K22" s="202"/>
      <c r="L22" s="7" t="s">
        <v>418</v>
      </c>
      <c r="M22" s="9">
        <v>0</v>
      </c>
      <c r="N22" s="9" t="s">
        <v>368</v>
      </c>
      <c r="O22" s="10"/>
      <c r="P22" s="124"/>
      <c r="Q22" s="202"/>
      <c r="R22" s="202"/>
    </row>
    <row r="23" spans="1:19" ht="14">
      <c r="A23" s="110"/>
      <c r="B23" s="110"/>
      <c r="C23" s="110"/>
      <c r="E23" s="7" t="s">
        <v>42</v>
      </c>
      <c r="F23" s="9"/>
      <c r="G23" s="111"/>
      <c r="H23" s="111"/>
      <c r="I23" s="111"/>
      <c r="K23" s="202"/>
      <c r="L23" s="7" t="s">
        <v>49</v>
      </c>
      <c r="M23" s="9"/>
      <c r="N23" s="10"/>
      <c r="O23" s="10"/>
      <c r="P23" s="124"/>
      <c r="Q23" s="202"/>
      <c r="R23" s="202"/>
    </row>
    <row r="24" spans="1:19" ht="14">
      <c r="A24" s="129"/>
      <c r="B24" s="129"/>
      <c r="C24" s="129"/>
      <c r="D24" s="129"/>
      <c r="E24" s="126" t="s">
        <v>44</v>
      </c>
      <c r="F24" s="9">
        <f>SUM(10,8)</f>
        <v>18</v>
      </c>
      <c r="G24" s="111" t="s">
        <v>368</v>
      </c>
      <c r="H24" s="111" t="s">
        <v>380</v>
      </c>
      <c r="I24" s="111"/>
      <c r="J24" s="110" t="s">
        <v>365</v>
      </c>
      <c r="K24" s="202"/>
      <c r="L24" s="7" t="s">
        <v>51</v>
      </c>
      <c r="M24" s="9"/>
      <c r="N24" s="10"/>
      <c r="O24" s="10"/>
      <c r="P24" s="124"/>
      <c r="Q24" s="202"/>
      <c r="R24" s="202"/>
    </row>
    <row r="25" spans="1:19" ht="28">
      <c r="C25" s="110"/>
      <c r="D25" s="110"/>
      <c r="E25" s="7" t="s">
        <v>383</v>
      </c>
      <c r="F25" s="9">
        <v>300</v>
      </c>
      <c r="G25" s="111" t="s">
        <v>368</v>
      </c>
      <c r="H25" s="111" t="s">
        <v>380</v>
      </c>
      <c r="I25" s="111"/>
      <c r="J25" s="110" t="s">
        <v>4</v>
      </c>
      <c r="K25" s="202"/>
      <c r="L25" s="7" t="s">
        <v>384</v>
      </c>
      <c r="M25" s="9">
        <v>100</v>
      </c>
      <c r="N25" s="9" t="s">
        <v>368</v>
      </c>
      <c r="O25" s="7" t="s">
        <v>365</v>
      </c>
      <c r="P25" s="124" t="s">
        <v>380</v>
      </c>
      <c r="Q25" s="202"/>
      <c r="R25" s="202"/>
    </row>
    <row r="26" spans="1:19" ht="28">
      <c r="B26" s="110"/>
      <c r="C26" s="110"/>
      <c r="D26" s="110"/>
      <c r="E26" s="7" t="s">
        <v>385</v>
      </c>
      <c r="F26" s="9">
        <v>5</v>
      </c>
      <c r="G26" s="111" t="s">
        <v>368</v>
      </c>
      <c r="H26" s="111" t="s">
        <v>380</v>
      </c>
      <c r="I26" s="111"/>
      <c r="J26" s="110" t="s">
        <v>365</v>
      </c>
      <c r="K26" s="202"/>
      <c r="L26" s="126" t="s">
        <v>386</v>
      </c>
      <c r="M26" s="9">
        <v>0</v>
      </c>
      <c r="N26" s="7" t="s">
        <v>367</v>
      </c>
      <c r="O26" s="7" t="s">
        <v>365</v>
      </c>
      <c r="P26" s="124"/>
      <c r="Q26" s="202"/>
      <c r="R26" s="202"/>
    </row>
    <row r="27" spans="1:19" ht="28">
      <c r="A27" s="110"/>
      <c r="B27" s="110"/>
      <c r="C27" s="110"/>
      <c r="D27" s="110"/>
      <c r="E27" s="7" t="s">
        <v>387</v>
      </c>
      <c r="F27" s="9">
        <v>25</v>
      </c>
      <c r="G27" s="111" t="s">
        <v>368</v>
      </c>
      <c r="H27" s="111" t="s">
        <v>388</v>
      </c>
      <c r="I27" s="111"/>
      <c r="J27" s="110" t="s">
        <v>365</v>
      </c>
      <c r="K27" s="202"/>
      <c r="L27" s="126" t="s">
        <v>389</v>
      </c>
      <c r="M27" s="9">
        <v>0</v>
      </c>
      <c r="N27" s="7" t="s">
        <v>368</v>
      </c>
      <c r="O27" s="7" t="s">
        <v>365</v>
      </c>
      <c r="P27" s="124"/>
      <c r="Q27" s="202"/>
      <c r="R27" s="202"/>
    </row>
    <row r="28" spans="1:19" ht="28">
      <c r="A28" s="110"/>
      <c r="B28" s="110"/>
      <c r="C28" s="110"/>
      <c r="D28" s="110"/>
      <c r="E28" s="7" t="s">
        <v>390</v>
      </c>
      <c r="F28" s="9">
        <v>40</v>
      </c>
      <c r="G28" s="111" t="s">
        <v>368</v>
      </c>
      <c r="H28" s="111" t="s">
        <v>388</v>
      </c>
      <c r="I28" s="111"/>
      <c r="K28" s="202"/>
      <c r="L28" s="7" t="s">
        <v>57</v>
      </c>
      <c r="M28" s="9">
        <v>40</v>
      </c>
      <c r="N28" s="7" t="s">
        <v>368</v>
      </c>
      <c r="O28" s="7" t="s">
        <v>365</v>
      </c>
      <c r="P28" s="124" t="s">
        <v>380</v>
      </c>
      <c r="Q28" s="202"/>
      <c r="R28" s="202"/>
    </row>
    <row r="29" spans="1:19" ht="14">
      <c r="A29" s="110"/>
      <c r="B29" s="110"/>
      <c r="C29" s="110"/>
      <c r="D29" s="110">
        <f>620-590</f>
        <v>30</v>
      </c>
      <c r="E29" s="7"/>
      <c r="F29" s="9"/>
      <c r="G29" s="111"/>
      <c r="H29" s="111"/>
      <c r="I29" s="111"/>
      <c r="K29" s="202"/>
      <c r="M29" s="130"/>
      <c r="N29" s="7" t="s">
        <v>368</v>
      </c>
      <c r="O29" s="7" t="s">
        <v>365</v>
      </c>
      <c r="P29" s="124" t="s">
        <v>380</v>
      </c>
      <c r="Q29" s="202"/>
      <c r="R29" s="202"/>
    </row>
    <row r="30" spans="1:19" ht="28">
      <c r="A30" s="110"/>
      <c r="B30" s="110"/>
      <c r="C30" s="110"/>
      <c r="D30" s="110"/>
      <c r="E30" s="7" t="s">
        <v>48</v>
      </c>
      <c r="F30" s="9">
        <v>120</v>
      </c>
      <c r="G30" s="111" t="s">
        <v>367</v>
      </c>
      <c r="H30" s="111" t="s">
        <v>380</v>
      </c>
      <c r="I30" s="111"/>
      <c r="K30" s="202"/>
      <c r="L30" s="131" t="s">
        <v>60</v>
      </c>
      <c r="M30" s="132">
        <f>SUM(M14:M29)</f>
        <v>485</v>
      </c>
      <c r="N30" s="133"/>
      <c r="O30" s="133"/>
      <c r="P30" s="124"/>
      <c r="Q30" s="202"/>
      <c r="R30" s="202"/>
    </row>
    <row r="31" spans="1:19" ht="13">
      <c r="A31" s="110"/>
      <c r="B31" s="110"/>
      <c r="C31" s="110"/>
      <c r="D31" s="110"/>
      <c r="E31" s="7"/>
      <c r="F31" s="9"/>
      <c r="G31" s="111"/>
      <c r="H31" s="111"/>
      <c r="I31" s="111"/>
      <c r="K31" s="202"/>
      <c r="O31" s="6"/>
      <c r="P31" s="6"/>
      <c r="Q31" s="202"/>
      <c r="R31" s="202"/>
    </row>
    <row r="32" spans="1:19" ht="14">
      <c r="A32" s="110"/>
      <c r="B32" s="110"/>
      <c r="C32" s="110"/>
      <c r="D32" s="110"/>
      <c r="E32" s="7" t="s">
        <v>50</v>
      </c>
      <c r="F32" s="9"/>
      <c r="G32" s="111"/>
      <c r="H32" s="111"/>
      <c r="I32" s="111"/>
      <c r="K32" s="202"/>
      <c r="L32" s="134" t="s">
        <v>63</v>
      </c>
      <c r="M32" s="135"/>
      <c r="N32" s="136"/>
      <c r="O32" s="136"/>
      <c r="P32" s="136"/>
      <c r="Q32" s="202"/>
      <c r="R32" s="202"/>
    </row>
    <row r="33" spans="1:19" ht="14">
      <c r="A33" s="110"/>
      <c r="B33" s="110"/>
      <c r="C33" s="110"/>
      <c r="D33" s="110"/>
      <c r="E33" s="7" t="s">
        <v>392</v>
      </c>
      <c r="F33" s="9">
        <v>200</v>
      </c>
      <c r="G33" s="111" t="s">
        <v>367</v>
      </c>
      <c r="H33" s="111" t="s">
        <v>380</v>
      </c>
      <c r="I33" s="111"/>
      <c r="J33" s="110" t="s">
        <v>365</v>
      </c>
      <c r="K33" s="202"/>
      <c r="L33" s="7" t="s">
        <v>7</v>
      </c>
      <c r="M33" s="7" t="s">
        <v>65</v>
      </c>
      <c r="N33" s="7" t="s">
        <v>66</v>
      </c>
      <c r="O33" s="7" t="s">
        <v>67</v>
      </c>
      <c r="P33" s="7" t="s">
        <v>393</v>
      </c>
      <c r="Q33" s="7" t="s">
        <v>379</v>
      </c>
      <c r="R33" s="123" t="s">
        <v>378</v>
      </c>
      <c r="S33" s="6" t="s">
        <v>419</v>
      </c>
    </row>
    <row r="34" spans="1:19" ht="14">
      <c r="A34" s="110"/>
      <c r="B34" s="110"/>
      <c r="C34" s="110"/>
      <c r="D34" s="110"/>
      <c r="E34" s="7" t="s">
        <v>394</v>
      </c>
      <c r="F34" s="9">
        <v>100</v>
      </c>
      <c r="G34" s="111" t="s">
        <v>368</v>
      </c>
      <c r="H34" s="111" t="s">
        <v>380</v>
      </c>
      <c r="I34" s="111"/>
      <c r="J34" s="110" t="s">
        <v>365</v>
      </c>
      <c r="K34" s="202"/>
      <c r="L34" s="7" t="s">
        <v>69</v>
      </c>
      <c r="M34" s="9">
        <v>165</v>
      </c>
      <c r="N34" s="7">
        <v>5.89</v>
      </c>
      <c r="O34" s="9">
        <v>4891.2</v>
      </c>
      <c r="P34" s="7" t="s">
        <v>368</v>
      </c>
      <c r="Q34" s="7" t="s">
        <v>365</v>
      </c>
      <c r="R34" s="124" t="s">
        <v>380</v>
      </c>
      <c r="S34">
        <f t="shared" ref="S34:S37" si="6">O34/M34</f>
        <v>29.643636363636361</v>
      </c>
    </row>
    <row r="35" spans="1:19" ht="14">
      <c r="A35" s="110"/>
      <c r="B35" s="110"/>
      <c r="C35" s="110"/>
      <c r="D35" s="110"/>
      <c r="E35" s="7" t="s">
        <v>54</v>
      </c>
      <c r="F35" s="9"/>
      <c r="G35" s="111"/>
      <c r="H35" s="111"/>
      <c r="I35" s="111"/>
      <c r="K35" s="202"/>
      <c r="L35" s="7" t="s">
        <v>71</v>
      </c>
      <c r="M35" s="9">
        <v>303</v>
      </c>
      <c r="N35" s="16">
        <v>0</v>
      </c>
      <c r="O35" s="11">
        <f>303*(36-17)</f>
        <v>5757</v>
      </c>
      <c r="P35" s="7" t="s">
        <v>367</v>
      </c>
      <c r="Q35" s="7" t="s">
        <v>365</v>
      </c>
      <c r="R35" s="124" t="s">
        <v>380</v>
      </c>
      <c r="S35">
        <f t="shared" si="6"/>
        <v>19</v>
      </c>
    </row>
    <row r="36" spans="1:19" ht="14">
      <c r="A36" s="110"/>
      <c r="B36" s="110"/>
      <c r="C36" s="110"/>
      <c r="D36" s="110"/>
      <c r="E36" s="7" t="s">
        <v>56</v>
      </c>
      <c r="F36" s="9"/>
      <c r="G36" s="111"/>
      <c r="H36" s="111"/>
      <c r="I36" s="111"/>
      <c r="K36" s="202"/>
      <c r="L36" s="7" t="s">
        <v>395</v>
      </c>
      <c r="M36" s="9">
        <v>120</v>
      </c>
      <c r="N36" s="7">
        <v>0</v>
      </c>
      <c r="O36" s="137">
        <v>3512</v>
      </c>
      <c r="P36" s="7" t="s">
        <v>368</v>
      </c>
      <c r="Q36" s="7" t="s">
        <v>365</v>
      </c>
      <c r="R36" s="124" t="s">
        <v>380</v>
      </c>
      <c r="S36">
        <f t="shared" si="6"/>
        <v>29.266666666666666</v>
      </c>
    </row>
    <row r="37" spans="1:19" ht="14">
      <c r="A37" s="110"/>
      <c r="B37" s="110"/>
      <c r="C37" s="110"/>
      <c r="D37" s="110"/>
      <c r="E37" s="7" t="s">
        <v>58</v>
      </c>
      <c r="F37" s="9">
        <v>67</v>
      </c>
      <c r="G37" s="111" t="s">
        <v>367</v>
      </c>
      <c r="H37" s="111" t="s">
        <v>380</v>
      </c>
      <c r="I37" s="111"/>
      <c r="J37" s="110" t="s">
        <v>365</v>
      </c>
      <c r="K37" s="202"/>
      <c r="L37" s="7" t="s">
        <v>396</v>
      </c>
      <c r="M37" s="9">
        <v>150</v>
      </c>
      <c r="N37" s="110">
        <v>0</v>
      </c>
      <c r="O37" s="9">
        <v>2380</v>
      </c>
      <c r="P37" s="7" t="s">
        <v>368</v>
      </c>
      <c r="Q37" s="7" t="s">
        <v>365</v>
      </c>
      <c r="R37" s="124" t="s">
        <v>380</v>
      </c>
      <c r="S37">
        <f t="shared" si="6"/>
        <v>15.866666666666667</v>
      </c>
    </row>
    <row r="38" spans="1:19" ht="28">
      <c r="A38" s="110"/>
      <c r="B38" s="110"/>
      <c r="C38" s="110"/>
      <c r="D38" s="110">
        <f>300*12</f>
        <v>3600</v>
      </c>
      <c r="E38" s="7" t="s">
        <v>59</v>
      </c>
      <c r="F38" s="9"/>
      <c r="G38" s="111"/>
      <c r="H38" s="111"/>
      <c r="I38" s="111"/>
      <c r="K38" s="202"/>
      <c r="L38" s="7" t="s">
        <v>420</v>
      </c>
      <c r="M38" s="9">
        <v>0</v>
      </c>
      <c r="N38" s="7">
        <v>18.739999999999998</v>
      </c>
      <c r="O38" s="9">
        <v>0</v>
      </c>
      <c r="P38" s="7" t="s">
        <v>367</v>
      </c>
      <c r="Q38" s="7" t="s">
        <v>365</v>
      </c>
      <c r="R38" s="124" t="s">
        <v>388</v>
      </c>
    </row>
    <row r="39" spans="1:19" ht="28">
      <c r="A39" s="110"/>
      <c r="B39" s="110"/>
      <c r="C39" s="110"/>
      <c r="D39" s="154">
        <f>D38*30</f>
        <v>108000</v>
      </c>
      <c r="E39" s="7" t="s">
        <v>61</v>
      </c>
      <c r="F39" s="9"/>
      <c r="G39" s="111"/>
      <c r="H39" s="111"/>
      <c r="I39" s="111"/>
      <c r="K39" s="202"/>
      <c r="L39" s="7" t="s">
        <v>421</v>
      </c>
      <c r="M39" s="9">
        <v>0</v>
      </c>
      <c r="N39" s="7">
        <v>0</v>
      </c>
      <c r="O39" s="9">
        <v>0</v>
      </c>
      <c r="P39" s="7" t="s">
        <v>368</v>
      </c>
      <c r="Q39" s="7" t="s">
        <v>365</v>
      </c>
      <c r="R39" s="124" t="s">
        <v>380</v>
      </c>
    </row>
    <row r="40" spans="1:19" ht="14">
      <c r="A40" s="110"/>
      <c r="B40" s="110"/>
      <c r="C40" s="110"/>
      <c r="D40" s="110"/>
      <c r="E40" s="7" t="s">
        <v>397</v>
      </c>
      <c r="F40" s="9">
        <v>150</v>
      </c>
      <c r="G40" s="111" t="s">
        <v>367</v>
      </c>
      <c r="H40" s="111" t="s">
        <v>380</v>
      </c>
      <c r="I40" s="111"/>
      <c r="J40" s="110" t="s">
        <v>369</v>
      </c>
      <c r="K40" s="202"/>
      <c r="L40" s="7" t="s">
        <v>398</v>
      </c>
      <c r="M40" s="9">
        <v>82</v>
      </c>
      <c r="N40" s="16">
        <v>4.3749999999999997E-2</v>
      </c>
      <c r="O40" s="138">
        <v>54600</v>
      </c>
      <c r="P40" s="7" t="s">
        <v>368</v>
      </c>
      <c r="Q40" s="7" t="s">
        <v>365</v>
      </c>
      <c r="R40" s="124" t="s">
        <v>380</v>
      </c>
      <c r="S40">
        <f t="shared" ref="S40:S41" si="7">O40/M40</f>
        <v>665.85365853658539</v>
      </c>
    </row>
    <row r="41" spans="1:19" ht="14">
      <c r="A41" s="110"/>
      <c r="B41" s="110"/>
      <c r="C41" s="110"/>
      <c r="D41" s="110" t="s">
        <v>399</v>
      </c>
      <c r="E41" s="7" t="s">
        <v>62</v>
      </c>
      <c r="F41" s="9"/>
      <c r="G41" s="111"/>
      <c r="H41" s="111"/>
      <c r="I41" s="111"/>
      <c r="K41" s="202"/>
      <c r="L41" s="7" t="s">
        <v>400</v>
      </c>
      <c r="M41" s="9">
        <v>180</v>
      </c>
      <c r="N41" s="16">
        <v>0.1469</v>
      </c>
      <c r="O41" s="9">
        <v>6000</v>
      </c>
      <c r="P41" s="7" t="s">
        <v>367</v>
      </c>
      <c r="Q41" s="7" t="s">
        <v>365</v>
      </c>
      <c r="R41" s="124" t="s">
        <v>380</v>
      </c>
      <c r="S41">
        <f t="shared" si="7"/>
        <v>33.333333333333336</v>
      </c>
    </row>
    <row r="42" spans="1:19" ht="14">
      <c r="A42" s="110"/>
      <c r="B42" s="110"/>
      <c r="C42" s="110"/>
      <c r="D42" s="110"/>
      <c r="E42" s="7" t="s">
        <v>64</v>
      </c>
      <c r="F42" s="9"/>
      <c r="G42" s="111" t="s">
        <v>367</v>
      </c>
      <c r="H42" s="111"/>
      <c r="I42" s="111"/>
      <c r="J42" s="110" t="s">
        <v>365</v>
      </c>
      <c r="K42" s="202"/>
      <c r="L42" s="7" t="s">
        <v>401</v>
      </c>
      <c r="M42" s="9"/>
      <c r="N42" s="17"/>
      <c r="O42" s="139"/>
      <c r="P42" s="10"/>
      <c r="Q42" s="10"/>
      <c r="R42" s="124"/>
    </row>
    <row r="43" spans="1:19" ht="14">
      <c r="A43" s="140"/>
      <c r="B43" s="140"/>
      <c r="C43" s="140"/>
      <c r="D43" s="140"/>
      <c r="E43" s="7" t="s">
        <v>68</v>
      </c>
      <c r="F43" s="9"/>
      <c r="G43" s="111"/>
      <c r="H43" s="111"/>
      <c r="I43" s="111"/>
      <c r="K43" s="202"/>
      <c r="L43" s="7" t="s">
        <v>17</v>
      </c>
      <c r="M43" s="9"/>
      <c r="N43" s="16"/>
      <c r="O43" s="9"/>
      <c r="P43" s="10"/>
      <c r="Q43" s="10"/>
      <c r="R43" s="124"/>
    </row>
    <row r="44" spans="1:19" ht="14">
      <c r="A44" s="110"/>
      <c r="B44" s="110"/>
      <c r="C44" s="110"/>
      <c r="D44" s="110"/>
      <c r="E44" s="141" t="s">
        <v>402</v>
      </c>
      <c r="F44" s="142">
        <v>0</v>
      </c>
      <c r="G44" s="111" t="s">
        <v>367</v>
      </c>
      <c r="H44" s="111" t="s">
        <v>380</v>
      </c>
      <c r="I44" s="111"/>
      <c r="J44" s="110" t="s">
        <v>365</v>
      </c>
      <c r="K44" s="202"/>
      <c r="L44" s="7" t="s">
        <v>403</v>
      </c>
      <c r="M44" s="9"/>
      <c r="N44" s="16"/>
      <c r="O44" s="9"/>
      <c r="P44" s="10"/>
      <c r="Q44" s="10"/>
      <c r="R44" s="124"/>
    </row>
    <row r="45" spans="1:19" ht="14">
      <c r="A45" s="110"/>
      <c r="B45" s="110"/>
      <c r="C45" s="110"/>
      <c r="D45" s="110"/>
      <c r="E45" s="7" t="s">
        <v>404</v>
      </c>
      <c r="F45" s="142">
        <v>0</v>
      </c>
      <c r="G45" s="111" t="s">
        <v>368</v>
      </c>
      <c r="H45" s="111"/>
      <c r="I45" s="111"/>
      <c r="J45" s="110" t="s">
        <v>365</v>
      </c>
      <c r="K45" s="202"/>
      <c r="L45" s="7" t="s">
        <v>17</v>
      </c>
      <c r="M45" s="11"/>
      <c r="N45" s="17"/>
      <c r="O45" s="11"/>
      <c r="P45" s="10"/>
      <c r="Q45" s="10"/>
      <c r="R45" s="124"/>
    </row>
    <row r="46" spans="1:19" ht="28">
      <c r="A46" s="143"/>
      <c r="B46" s="143"/>
      <c r="C46" s="110" t="s">
        <v>405</v>
      </c>
      <c r="D46" s="110" t="s">
        <v>406</v>
      </c>
      <c r="E46" s="7" t="s">
        <v>72</v>
      </c>
      <c r="F46" s="9">
        <v>0</v>
      </c>
      <c r="G46" s="111" t="s">
        <v>368</v>
      </c>
      <c r="H46" s="111" t="s">
        <v>380</v>
      </c>
      <c r="I46" s="111"/>
      <c r="J46" s="110" t="s">
        <v>365</v>
      </c>
      <c r="K46" s="202"/>
      <c r="L46" s="13" t="s">
        <v>84</v>
      </c>
      <c r="M46" s="11">
        <f>SUM(M34:M45)</f>
        <v>1000</v>
      </c>
      <c r="N46" s="13" t="s">
        <v>85</v>
      </c>
      <c r="O46" s="11">
        <f>SUM(O34:O45)</f>
        <v>77140.2</v>
      </c>
      <c r="P46" s="10"/>
      <c r="Q46" s="10"/>
      <c r="R46" s="124"/>
    </row>
    <row r="47" spans="1:19" ht="28">
      <c r="A47" s="144" t="s">
        <v>380</v>
      </c>
      <c r="B47" s="145" t="s">
        <v>380</v>
      </c>
      <c r="C47" s="145" t="s">
        <v>388</v>
      </c>
      <c r="D47" s="146" t="s">
        <v>380</v>
      </c>
      <c r="E47" s="147" t="s">
        <v>407</v>
      </c>
      <c r="F47" s="9">
        <v>0</v>
      </c>
      <c r="G47" s="111" t="s">
        <v>368</v>
      </c>
      <c r="H47" s="111" t="s">
        <v>380</v>
      </c>
      <c r="I47" s="111"/>
      <c r="J47" s="110" t="s">
        <v>369</v>
      </c>
      <c r="K47" s="202"/>
      <c r="L47" s="18"/>
      <c r="M47" s="18"/>
      <c r="N47" s="18"/>
      <c r="O47" s="19"/>
      <c r="P47" s="18"/>
      <c r="Q47" s="18"/>
      <c r="R47" s="19"/>
    </row>
    <row r="48" spans="1:19" ht="28">
      <c r="B48" s="110"/>
      <c r="C48" s="110">
        <v>304</v>
      </c>
      <c r="D48" s="110">
        <v>247</v>
      </c>
      <c r="E48" s="147" t="s">
        <v>408</v>
      </c>
      <c r="F48" s="9">
        <v>0</v>
      </c>
      <c r="G48" s="111" t="s">
        <v>368</v>
      </c>
      <c r="H48" s="111" t="s">
        <v>380</v>
      </c>
      <c r="I48" s="111"/>
      <c r="J48" s="110" t="s">
        <v>369</v>
      </c>
      <c r="L48" s="18"/>
      <c r="M48" s="18">
        <f>82+150</f>
        <v>232</v>
      </c>
      <c r="N48" s="18"/>
      <c r="O48" s="19"/>
      <c r="P48" s="18"/>
      <c r="Q48" s="18"/>
      <c r="R48" s="19"/>
    </row>
    <row r="49" spans="1:18" ht="42">
      <c r="A49" s="110"/>
      <c r="B49" s="110"/>
      <c r="C49" s="110"/>
      <c r="D49" s="110"/>
      <c r="E49" s="7" t="s">
        <v>409</v>
      </c>
      <c r="F49" s="9">
        <v>0</v>
      </c>
      <c r="G49" s="111" t="s">
        <v>367</v>
      </c>
      <c r="H49" s="111" t="s">
        <v>380</v>
      </c>
      <c r="I49" s="111"/>
      <c r="J49" s="110" t="s">
        <v>371</v>
      </c>
      <c r="L49" s="18"/>
      <c r="M49" s="18"/>
      <c r="N49" s="18"/>
      <c r="O49" s="19"/>
      <c r="P49" s="18"/>
      <c r="Q49" s="18"/>
      <c r="R49" s="19"/>
    </row>
    <row r="50" spans="1:18" ht="14">
      <c r="A50" s="110"/>
      <c r="B50" s="110"/>
      <c r="C50" s="110"/>
      <c r="D50" s="110"/>
      <c r="E50" s="7" t="s">
        <v>410</v>
      </c>
      <c r="F50" s="9">
        <v>0</v>
      </c>
      <c r="G50" s="111" t="s">
        <v>368</v>
      </c>
      <c r="H50" s="111" t="s">
        <v>380</v>
      </c>
      <c r="I50" s="111"/>
      <c r="J50" s="110" t="s">
        <v>365</v>
      </c>
      <c r="L50" s="18"/>
      <c r="M50" s="18"/>
      <c r="N50" s="18"/>
      <c r="O50" s="19"/>
      <c r="P50" s="18"/>
      <c r="Q50" s="18"/>
      <c r="R50" s="19"/>
    </row>
    <row r="51" spans="1:18" ht="42">
      <c r="A51" s="110"/>
      <c r="B51" s="110"/>
      <c r="C51" s="110"/>
      <c r="D51" s="110"/>
      <c r="E51" s="7" t="s">
        <v>411</v>
      </c>
      <c r="F51" s="9">
        <v>0</v>
      </c>
      <c r="G51" s="111" t="s">
        <v>368</v>
      </c>
      <c r="H51" s="111"/>
      <c r="I51" s="111"/>
      <c r="J51" s="110" t="s">
        <v>371</v>
      </c>
      <c r="L51" s="18"/>
      <c r="M51" s="18"/>
      <c r="N51" s="18"/>
      <c r="O51" s="19"/>
      <c r="P51" s="18"/>
      <c r="Q51" s="18"/>
      <c r="R51" s="19"/>
    </row>
    <row r="52" spans="1:18" ht="28">
      <c r="A52" s="110"/>
      <c r="B52" s="110"/>
      <c r="C52" s="110"/>
      <c r="D52" s="110"/>
      <c r="E52" s="7" t="s">
        <v>412</v>
      </c>
      <c r="F52" s="148"/>
      <c r="G52" s="149" t="s">
        <v>413</v>
      </c>
      <c r="H52" s="149" t="s">
        <v>414</v>
      </c>
      <c r="I52" s="111"/>
      <c r="L52" s="18"/>
      <c r="M52" s="18"/>
      <c r="N52" s="18"/>
      <c r="O52" s="19"/>
      <c r="P52" s="18"/>
      <c r="Q52" s="18"/>
      <c r="R52" s="19"/>
    </row>
    <row r="53" spans="1:18" ht="14">
      <c r="A53" s="18"/>
      <c r="B53" s="18"/>
      <c r="C53" s="18"/>
      <c r="D53" s="18"/>
      <c r="E53" s="7" t="s">
        <v>415</v>
      </c>
      <c r="F53" s="9"/>
      <c r="G53" s="150">
        <f>$G$11-(SUMIF($G14:$G52,"1st Pay Check",$F14:$F53)+SUMIF($N14:$N30,"1st Pay Check",$M14:M30)+SUMIF($P34:$P43,"1st Pay Check",$M34:$M43))</f>
        <v>37</v>
      </c>
      <c r="H53" s="150">
        <f>$H$11-(SUMIF($G14:$G52,"2nd Pay Check",$F14:$F53)+SUMIF($P34:$P40,"2nd Pay Check",$M34:$M40)+SUMIF($N14:$N30,"2nd Pay Check",$M14:$M30))</f>
        <v>270</v>
      </c>
      <c r="I53" s="111"/>
      <c r="L53" s="18"/>
      <c r="M53" s="18"/>
      <c r="N53" s="18"/>
      <c r="O53" s="19"/>
      <c r="P53" s="18"/>
      <c r="Q53" s="18"/>
      <c r="R53" s="19"/>
    </row>
    <row r="54" spans="1:18" ht="28">
      <c r="A54" s="18"/>
      <c r="B54" s="18"/>
      <c r="C54" s="18"/>
      <c r="D54" s="18"/>
      <c r="E54" s="13" t="s">
        <v>82</v>
      </c>
      <c r="F54" s="11">
        <f>SUM(F14:F53)</f>
        <v>2446</v>
      </c>
      <c r="G54" s="111"/>
      <c r="H54" s="19"/>
      <c r="I54" s="19"/>
    </row>
    <row r="55" spans="1:18" ht="28">
      <c r="A55" s="18"/>
      <c r="B55" s="18"/>
      <c r="C55" s="18"/>
      <c r="D55" s="18"/>
      <c r="E55" s="18"/>
      <c r="F55" s="19"/>
      <c r="G55" s="151"/>
      <c r="H55" s="152" t="s">
        <v>416</v>
      </c>
      <c r="I55" s="111"/>
    </row>
    <row r="56" spans="1:18" ht="13">
      <c r="A56" s="18"/>
      <c r="B56" s="18"/>
      <c r="C56" s="18"/>
      <c r="D56" s="18"/>
      <c r="E56" s="18"/>
      <c r="F56" s="19"/>
      <c r="G56" s="152">
        <f>SUMIF(G14:G51,"1st Pay Check",F14:F51)</f>
        <v>1599</v>
      </c>
      <c r="H56" s="153">
        <f>SUMIF(G14:G51,"2nd Pay Check",F14:F51)</f>
        <v>847</v>
      </c>
      <c r="I56" s="19"/>
    </row>
  </sheetData>
  <mergeCells count="15">
    <mergeCell ref="E13:F13"/>
    <mergeCell ref="F12:G12"/>
    <mergeCell ref="E1:R1"/>
    <mergeCell ref="F2:K2"/>
    <mergeCell ref="M2:M12"/>
    <mergeCell ref="O2:R2"/>
    <mergeCell ref="E3:J3"/>
    <mergeCell ref="N3:Q3"/>
    <mergeCell ref="O10:O12"/>
    <mergeCell ref="Q10:Q32"/>
    <mergeCell ref="K12:K47"/>
    <mergeCell ref="L13:N13"/>
    <mergeCell ref="R18:R32"/>
    <mergeCell ref="R11:S11"/>
    <mergeCell ref="S2:S10"/>
  </mergeCells>
  <conditionalFormatting sqref="A4:E11 F4:J4 A16:D19">
    <cfRule type="notContainsBlanks" dxfId="98" priority="1">
      <formula>LEN(TRIM(A4))&gt;0</formula>
    </cfRule>
  </conditionalFormatting>
  <conditionalFormatting sqref="J6 J8:J11">
    <cfRule type="cellIs" dxfId="97" priority="2" operator="greaterThan">
      <formula>0</formula>
    </cfRule>
  </conditionalFormatting>
  <conditionalFormatting sqref="A13:B56 C13:C47 D13:E56 F13:J13 O13:P13 L29 R33 C49:C56">
    <cfRule type="notContainsBlanks" dxfId="96" priority="3">
      <formula>LEN(TRIM(A13))&gt;0</formula>
    </cfRule>
  </conditionalFormatting>
  <conditionalFormatting sqref="L32:L54 M32:P33 Q33 N46:N54 M47:M54 P47:Q54">
    <cfRule type="notContainsBlanks" dxfId="95" priority="4">
      <formula>LEN(TRIM(L32))&gt;0</formula>
    </cfRule>
  </conditionalFormatting>
  <conditionalFormatting sqref="L13:L30 M13">
    <cfRule type="notContainsBlanks" dxfId="94" priority="5">
      <formula>LEN(TRIM(L13))&gt;0</formula>
    </cfRule>
  </conditionalFormatting>
  <conditionalFormatting sqref="A1:E11 F1:J4 K2 A13:D19">
    <cfRule type="notContainsBlanks" dxfId="93" priority="6">
      <formula>LEN(TRIM(A1))&gt;0</formula>
    </cfRule>
  </conditionalFormatting>
  <conditionalFormatting sqref="O2 N3:N9 O4:P4">
    <cfRule type="notContainsBlanks" dxfId="92" priority="7">
      <formula>LEN(TRIM(O2))&gt;0</formula>
    </cfRule>
  </conditionalFormatting>
  <conditionalFormatting sqref="P5:P9">
    <cfRule type="cellIs" dxfId="91" priority="8" operator="greaterThan">
      <formula>0</formula>
    </cfRule>
  </conditionalFormatting>
  <conditionalFormatting sqref="R11:R17 S12">
    <cfRule type="notContainsBlanks" dxfId="90" priority="9">
      <formula>LEN(TRIM(R11))&gt;0</formula>
    </cfRule>
  </conditionalFormatting>
  <conditionalFormatting sqref="S17">
    <cfRule type="cellIs" dxfId="89" priority="10" operator="greaterThan">
      <formula>0</formula>
    </cfRule>
  </conditionalFormatting>
  <conditionalFormatting sqref="S17">
    <cfRule type="cellIs" dxfId="88" priority="11" operator="lessThan">
      <formula>0</formula>
    </cfRule>
  </conditionalFormatting>
  <conditionalFormatting sqref="H14:I51 P14:P30 R34:R46 B47:D47">
    <cfRule type="containsText" dxfId="87" priority="12" operator="containsText" text="Yes">
      <formula>NOT(ISERROR(SEARCH(("Yes"),(H14))))</formula>
    </cfRule>
  </conditionalFormatting>
  <conditionalFormatting sqref="H14:I51 P14:P30 R34:R46 B47:D47">
    <cfRule type="containsText" dxfId="86" priority="13" operator="containsText" text="No">
      <formula>NOT(ISERROR(SEARCH(("No"),(H14))))</formula>
    </cfRule>
  </conditionalFormatting>
  <dataValidations count="1">
    <dataValidation type="list" allowBlank="1" sqref="J12 P14:P30 R34:R46 C47:D47 H14:I51" xr:uid="{00000000-0002-0000-1000-000000000000}">
      <formula1>"Yes,No"</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3C47D"/>
    <outlinePr summaryBelow="0" summaryRight="0"/>
  </sheetPr>
  <dimension ref="A1:S57"/>
  <sheetViews>
    <sheetView topLeftCell="E1" workbookViewId="0"/>
  </sheetViews>
  <sheetFormatPr baseColWidth="10" defaultColWidth="17.33203125" defaultRowHeight="15.75" customHeight="1"/>
  <cols>
    <col min="1" max="4" width="18.5" hidden="1" customWidth="1"/>
    <col min="5"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SUMIFS($F$14:$F$52,$G$14:$G$52,"1st Pay Check",$J$14:$J$52,"Joint")+SUMIFS($M$14:$M$29,$N$14:$N$29,"1st Pay Check",$O$14:$O$29,"Joint")+SUMIFS($M$35:$M$46,$P$35:$P$46,"1st Pay Check",$Q$35:$Q$46,"Joint")</f>
        <v>1984</v>
      </c>
      <c r="C2" s="115">
        <f>SUMIFS($F$14:$F$52,$G$14:$G$52,"1st Pay Check",$J$14:$J$52,"Joint",$H$14:$H$52,"Yes")+SUMIFS($M$14:$M$29,$N$14:$N$29,"1st Pay Check",$O$14:$O$29,"Joint",$P$14:$P$29,"Yes")+SUMIFS($M$35:$M$46,$P$35:$P$46,"1st Pay Check",$Q$35:$Q$46,"Joint",$R$35:$R$46,"Yes")</f>
        <v>1984</v>
      </c>
      <c r="D2" s="6">
        <f t="shared" ref="D2:D7" si="0">B2-C2</f>
        <v>0</v>
      </c>
      <c r="E2" s="6"/>
      <c r="F2" s="211"/>
      <c r="G2" s="202"/>
      <c r="H2" s="202"/>
      <c r="I2" s="202"/>
      <c r="J2" s="202"/>
      <c r="K2" s="202"/>
      <c r="L2" s="110"/>
      <c r="M2" s="241">
        <v>0</v>
      </c>
      <c r="N2" s="110"/>
      <c r="O2" s="211"/>
      <c r="P2" s="202"/>
      <c r="Q2" s="202"/>
      <c r="R2" s="202"/>
      <c r="S2" s="202"/>
    </row>
    <row r="3" spans="1:19" ht="23">
      <c r="A3" s="114" t="s">
        <v>366</v>
      </c>
      <c r="B3" s="115">
        <f>SUMIFS($F$14:$F$53,$G$14:$G$53,"1st Pay Check",$J$14:$J$53,"Credit Card")+SUMIFS($M$15:$M$31,$N$15:$N$31,"1st Pay Check",$O$15:$O$31,"Credit Card")+SUMIFS($M$36:$M$47,$P$36:$P$47,"1st Pay Check",$Q$36:$Q$47,"Credit Card")</f>
        <v>30</v>
      </c>
      <c r="C3" s="115">
        <f>SUMIFS($F$14:$F$52,$G$14:$G$52,"1st Pay Check",$J$14:$J$52,"Credit Card",$H$14:$H$52,"Yes")+SUMIFS($M$14:$M$29,$N$14:$N$29,"1st Pay Check",$O$14:$O$29,"Credit Card",$P$14:$P$29,"Yes")+SUMIFS($M$35:$M$46,$P$35:$P$46,"1st Pay Check",$Q$35:$Q$46,"Credit Card",$R$35:$R$46,"Yes")</f>
        <v>30</v>
      </c>
      <c r="D3" s="6">
        <f t="shared" si="0"/>
        <v>0</v>
      </c>
      <c r="E3" s="212" t="s">
        <v>3</v>
      </c>
      <c r="F3" s="213"/>
      <c r="G3" s="213"/>
      <c r="H3" s="213"/>
      <c r="I3" s="213"/>
      <c r="J3" s="214"/>
      <c r="M3" s="202"/>
      <c r="N3" s="207" t="s">
        <v>4</v>
      </c>
      <c r="O3" s="209"/>
      <c r="P3" s="209"/>
      <c r="Q3" s="208"/>
      <c r="S3" s="202"/>
    </row>
    <row r="4" spans="1:19" ht="23">
      <c r="A4" s="114" t="s">
        <v>4</v>
      </c>
      <c r="B4" s="115">
        <f>SUMIFS($F$14:$F$53,$G$14:$G$53,"1st Pay Check",$J$14:$J$53,"Savings")+SUMIFS($M$14:$M$29,$N$14:$N$29,"1st Pay Check",$O$14:$O$29,"Savings")+SUMIFS($M$35:$M$46,$P$35:$P$46,"1st Pay Check",$Q$35:$Q$46,"Savings")</f>
        <v>0</v>
      </c>
      <c r="C4" s="115">
        <f>SUMIFS($F$14:$F$52,$G$14:$G$52,"1st Pay Check",$J$14:$J$52,"Savings",$H$14:$H$52,"Yes")+SUMIFS($M$14:$M$29,$N$14:$N$29,"1st Pay Check",$O$14:$O$29,"Savings",$P$14:$P$29,"Yes")+SUMIFS($M$35:$M$46,$P$35:$P$46,"1st Pay Check",$Q$35:$Q$46,"Savings",$R$35:$R$46,"Yes")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SUMIFS($F$14:$F$53,$G$14:$G$53,"1st Pay Check",$J$14:$J$53,"Digit")+SUMIFS($M$14:$M$29,$N$14:$N$29,"1st Pay Check",$O$14:$O$29,"Digit")+SUMIFS($M$35:$M$46,$P$35:$P$46,"1st Pay Check",$Q$35:$Q$46,"Digit")</f>
        <v>0</v>
      </c>
      <c r="C5" s="115">
        <f>SUMIFS($F$14:$F$52,$G$14:$G$52,"1st Pay Check",$J$14:$J$52,"Digit",$H$14:$H$52,"Yes")+SUMIFS($M$14:$M$29,$N$14:$N$29,"1st Pay Check",$O$14:$O$29,"Digit",$P$14:$P$29,"Yes")+SUMIFS($M$35:$M$46,$P$35:$P$46,"1st Pay Check",$Q$35:$Q$46,"Digit",$R$35:$R$46,"Yes")</f>
        <v>0</v>
      </c>
      <c r="D5" s="6">
        <f t="shared" si="0"/>
        <v>0</v>
      </c>
      <c r="E5" s="7" t="s">
        <v>8</v>
      </c>
      <c r="F5" s="8" t="s">
        <v>370</v>
      </c>
      <c r="G5" s="116">
        <v>2000</v>
      </c>
      <c r="H5" s="116">
        <v>2000</v>
      </c>
      <c r="I5" s="116"/>
      <c r="J5" s="116">
        <f>G5+H5</f>
        <v>4000</v>
      </c>
      <c r="L5" s="110"/>
      <c r="M5" s="202"/>
      <c r="N5" s="7" t="s">
        <v>9</v>
      </c>
      <c r="O5" s="10"/>
      <c r="P5" s="9"/>
      <c r="S5" s="202"/>
    </row>
    <row r="6" spans="1:19" ht="23">
      <c r="A6" s="114" t="s">
        <v>371</v>
      </c>
      <c r="B6" s="115">
        <f>SUMIFS($F$14:$F$53,$G$14:$G$53,"1st Pay Check",$J$14:$J$53,"Business")+SUMIFS($M$14:$M$29,$N$14:$N$29,"1st Pay Check",$O$14:$O$29,"Business")+SUMIFS($M$35:$M$46,$P$35:$P$46,"1st Pay Check",$Q$35:$Q$46,"Business")</f>
        <v>0</v>
      </c>
      <c r="C6" s="115">
        <f>SUMIFS($F$14:$F$52,$G$14:$G$52,"1st Pay Check",$J$14:$J$52,"Business",$H$14:$H$52,"Yes")+SUMIFS($M$14:$M$29,$N$14:$N$29,"1st Pay Check",$O$14:$O$29,"Business",$P$14:$P$29,"Yes")+SUMIFS($M$35:$M$46,$P$35:$P$46,"1st Pay Check",$Q$35:$Q$46,"Business",$R$35:$R$46,"Yes")</f>
        <v>0</v>
      </c>
      <c r="D6" s="6">
        <f t="shared" si="0"/>
        <v>0</v>
      </c>
      <c r="E6" s="7" t="s">
        <v>10</v>
      </c>
      <c r="F6" s="8" t="s">
        <v>372</v>
      </c>
      <c r="G6" s="8">
        <v>850</v>
      </c>
      <c r="H6" s="8">
        <v>850</v>
      </c>
      <c r="I6" s="116"/>
      <c r="J6" s="9">
        <f>SUM(G6:H6)</f>
        <v>1700</v>
      </c>
      <c r="L6" s="110"/>
      <c r="M6" s="202"/>
      <c r="N6" s="7" t="s">
        <v>4</v>
      </c>
      <c r="O6" s="7"/>
      <c r="P6" s="117">
        <v>1312</v>
      </c>
      <c r="S6" s="202"/>
    </row>
    <row r="7" spans="1:19" ht="18">
      <c r="A7" s="118" t="s">
        <v>18</v>
      </c>
      <c r="B7" s="119">
        <f t="shared" ref="B7:C7" si="1">SUM(B2:B6)</f>
        <v>2014</v>
      </c>
      <c r="C7" s="120">
        <f t="shared" si="1"/>
        <v>2014</v>
      </c>
      <c r="D7" s="6">
        <f t="shared" si="0"/>
        <v>0</v>
      </c>
      <c r="E7" s="7" t="s">
        <v>373</v>
      </c>
      <c r="F7" s="8"/>
      <c r="G7" s="116">
        <f t="shared" ref="G7:G8"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8"/>
      <c r="H9" s="116">
        <v>0</v>
      </c>
      <c r="I9" s="116"/>
      <c r="J9" s="9"/>
      <c r="M9" s="202"/>
      <c r="N9" s="13" t="s">
        <v>19</v>
      </c>
      <c r="O9" s="10"/>
      <c r="P9" s="9">
        <f>SUM(P6:P7)</f>
        <v>3612</v>
      </c>
      <c r="S9" s="202"/>
    </row>
    <row r="10" spans="1:19" ht="14">
      <c r="A10" s="110"/>
      <c r="B10" s="110"/>
      <c r="C10" s="110"/>
      <c r="D10" s="110"/>
      <c r="E10" s="7" t="s">
        <v>16</v>
      </c>
      <c r="F10" s="8"/>
      <c r="G10" s="8"/>
      <c r="H10" s="116">
        <v>70</v>
      </c>
      <c r="I10" s="116"/>
      <c r="J10" s="9">
        <f>SUM(G10, H10)</f>
        <v>70</v>
      </c>
      <c r="L10" s="110">
        <f>(14*25)*4</f>
        <v>1400</v>
      </c>
      <c r="M10" s="202"/>
      <c r="N10" s="110"/>
      <c r="O10" s="202"/>
      <c r="Q10" s="202"/>
      <c r="S10" s="202"/>
    </row>
    <row r="11" spans="1:19" ht="14">
      <c r="A11" s="18"/>
      <c r="B11" s="18"/>
      <c r="C11" s="18"/>
      <c r="D11" s="18"/>
      <c r="E11" s="13" t="s">
        <v>18</v>
      </c>
      <c r="F11" s="12"/>
      <c r="G11" s="116">
        <f t="shared" ref="G11:H11" si="3">SUM(G5:G10)</f>
        <v>2850</v>
      </c>
      <c r="H11" s="116">
        <f t="shared" si="3"/>
        <v>2920</v>
      </c>
      <c r="I11" s="8"/>
      <c r="J11" s="9">
        <f>SUM(J5:J10)</f>
        <v>5770</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5770</v>
      </c>
    </row>
    <row r="14" spans="1:19" ht="23">
      <c r="A14" s="114" t="s">
        <v>365</v>
      </c>
      <c r="B14" s="115">
        <f>SUMIFS($F$14:$F$52,$G$14:$G$52,"2nd Pay Check",$J$14:$J$52,"Joint")+SUMIFS($M$14:$M$29,$N$14:$N$29,"2nd Pay Check",$O$14:$O$29,"Joint")+SUMIFS($M$35:$M$46,$P$35:$P$46,"2nd Pay Check",$Q$35:$Q$46,"Joint")</f>
        <v>1752</v>
      </c>
      <c r="C14" s="115">
        <f>SUMIFS($F$14:$F$52,$G$14:$G$52,"2nd Pay Check",$J$14:$J$52,"Joint",$H$14:$H$52,"Yes")+SUMIFS($M$14:$M$30,$N$14:$N$30,"2nd Pay Check",$O$14:$O$30,"Joint",$P$14:$P$30,"Yes")+SUMIFS($M$35:$M$46,$P$35:$P$46,"2nd Pay Check",$Q$35:$Q$46,"Joint",$R$35:$R$46,"Yes")</f>
        <v>392</v>
      </c>
      <c r="D14" s="6">
        <f t="shared" ref="D14:D19" si="4">B14-C14</f>
        <v>1360</v>
      </c>
      <c r="E14" s="7" t="s">
        <v>22</v>
      </c>
      <c r="F14" s="9">
        <v>975</v>
      </c>
      <c r="G14" s="111" t="s">
        <v>367</v>
      </c>
      <c r="H14" s="111" t="s">
        <v>380</v>
      </c>
      <c r="I14" s="111"/>
      <c r="J14" s="110" t="s">
        <v>365</v>
      </c>
      <c r="K14" s="202"/>
      <c r="L14" s="7" t="s">
        <v>27</v>
      </c>
      <c r="M14" s="9">
        <v>100</v>
      </c>
      <c r="N14" s="7" t="s">
        <v>367</v>
      </c>
      <c r="O14" s="7" t="s">
        <v>365</v>
      </c>
      <c r="P14" s="124" t="s">
        <v>380</v>
      </c>
      <c r="Q14" s="202"/>
      <c r="R14" s="13" t="s">
        <v>28</v>
      </c>
      <c r="S14" s="14">
        <f>$F55</f>
        <v>3418</v>
      </c>
    </row>
    <row r="15" spans="1:19" ht="30">
      <c r="A15" s="114" t="s">
        <v>366</v>
      </c>
      <c r="B15" s="115">
        <f>SUMIFS($F$14:$F$53,$G$14:$G$53,"2nd Pay Check",$J$14:$J$53,"Credit Card")+SUMIFS($M$15:$M$31,$N$15:$N$31,"2nd Pay Check",$O$15:$O$31,"Credit Card")+SUMIFS($M$36:$M$47,$P$36:$P$47,"2nd Pay Check",$Q$36:$Q$47,"Credit Card")</f>
        <v>207</v>
      </c>
      <c r="C15" s="115">
        <f>SUMIFS($F$14:$F$52,$G$14:$G$52,"2nd Pay Check",$J$14:$J$52,"Credit Card",$H$14:$H$52,"Yes")+SUMIFS($M$14:$M$29,$N$14:$N$29,"2nd Pay Check",$O$14:$O$29,"Credit Card",$P$14:$P$29,"Yes")+SUMIFS($M$35:$M$46,$P$35:$P$46,"2nd Pay Check",$Q$35:$Q$46,"Credit Card",$R$35:$R$46,"Yes")</f>
        <v>0</v>
      </c>
      <c r="D15" s="6">
        <f t="shared" si="4"/>
        <v>207</v>
      </c>
      <c r="E15" s="7" t="s">
        <v>24</v>
      </c>
      <c r="F15" s="125">
        <v>30</v>
      </c>
      <c r="G15" s="111" t="s">
        <v>367</v>
      </c>
      <c r="H15" s="111" t="s">
        <v>380</v>
      </c>
      <c r="I15" s="111"/>
      <c r="J15" s="110" t="s">
        <v>366</v>
      </c>
      <c r="K15" s="202"/>
      <c r="L15" s="126" t="s">
        <v>30</v>
      </c>
      <c r="M15" s="9">
        <v>15</v>
      </c>
      <c r="N15" s="9" t="s">
        <v>368</v>
      </c>
      <c r="O15" s="7" t="s">
        <v>365</v>
      </c>
      <c r="P15" s="124" t="s">
        <v>380</v>
      </c>
      <c r="Q15" s="202"/>
      <c r="R15" s="13" t="s">
        <v>31</v>
      </c>
      <c r="S15" s="14">
        <f>M31</f>
        <v>1640</v>
      </c>
    </row>
    <row r="16" spans="1:19" ht="23">
      <c r="A16" s="114" t="s">
        <v>4</v>
      </c>
      <c r="B16" s="115">
        <f>SUMIFS($F$14:$F$53,$G$14:$G$53,"2nd Pay Check",$J$14:$J$53,"Savings")+SUMIFS($M$14:$M$29,$N$14:$N$29,"2nd Pay Check",$O$14:$O$29,"Savings")+SUMIFS($M$35:$M$46,$P$35:$P$46,"2nd Pay Check",$Q$35:$Q$46,"Savings")</f>
        <v>0</v>
      </c>
      <c r="C16" s="115">
        <f>SUMIFS($F$14:$F$52,$G$14:$G$52,"2nd Pay Check",$J$14:$J$52,"Savings",$H$14:$H$52,"Yes")+SUMIFS($M$14:$M$29,$N$14:$N$29,"2nd Pay Check",$O$14:$O$29,"Savings",$P$14:$P$29,"Yes")+SUMIFS($M$35:$M$46,$P$35:$P$46,"2nd Pay Check",$Q$35:$Q$46,"Savings",$R$35:$R$46,"Yes")</f>
        <v>0</v>
      </c>
      <c r="D16" s="6">
        <f t="shared" si="4"/>
        <v>0</v>
      </c>
      <c r="E16" s="7" t="s">
        <v>1</v>
      </c>
      <c r="F16" s="125">
        <v>152</v>
      </c>
      <c r="G16" s="127" t="s">
        <v>368</v>
      </c>
      <c r="H16" s="111" t="s">
        <v>380</v>
      </c>
      <c r="I16" s="111"/>
      <c r="J16" s="110" t="s">
        <v>365</v>
      </c>
      <c r="K16" s="202"/>
      <c r="L16" s="126" t="s">
        <v>33</v>
      </c>
      <c r="M16" s="9">
        <v>0</v>
      </c>
      <c r="N16" s="9" t="s">
        <v>368</v>
      </c>
      <c r="O16" s="7" t="s">
        <v>365</v>
      </c>
      <c r="P16" s="124"/>
      <c r="Q16" s="202"/>
      <c r="R16" s="13" t="s">
        <v>34</v>
      </c>
      <c r="S16" s="14">
        <f>M47</f>
        <v>1018</v>
      </c>
    </row>
    <row r="17" spans="1:19" ht="23">
      <c r="A17" s="114" t="s">
        <v>369</v>
      </c>
      <c r="B17" s="115">
        <f>SUMIFS($F$14:$F$53,$G$14:$G$53,"2nd Pay Check",$J$14:$J$53,"Digit")+SUMIFS($M$14:$M$29,$N$14:$N$29,"2nd Pay Check",$O$14:$O$29,"Digit")+SUMIFS($M$35:$M$46,$P$35:$P$46,"2nd Pay Check",$Q$35:$Q$46,"Digit")</f>
        <v>128</v>
      </c>
      <c r="C17" s="115">
        <f>SUMIFS($F$14:$F$52,$G$14:$G$52,"2nd Pay Check",$J$14:$J$52,"Digit",$H$14:$H$52,"Yes")+SUMIFS($M$14:$M$29,$N$14:$N$29,"2nd Pay Check",$O$14:$O$29,"Digit",$P$14:$P$29,"Yes")+SUMIFS($M$35:$M$46,$P$35:$P$46,"2nd Pay Check",$Q$35:$Q$46,"Digit",$R$35:$R$46,"Yes")</f>
        <v>0</v>
      </c>
      <c r="D17" s="6">
        <f t="shared" si="4"/>
        <v>128</v>
      </c>
      <c r="E17" s="128" t="s">
        <v>381</v>
      </c>
      <c r="F17" s="110">
        <v>0</v>
      </c>
      <c r="G17" s="127" t="s">
        <v>368</v>
      </c>
      <c r="H17" s="111"/>
      <c r="I17" s="111"/>
      <c r="J17" s="110" t="s">
        <v>365</v>
      </c>
      <c r="K17" s="202"/>
      <c r="L17" s="7" t="s">
        <v>36</v>
      </c>
      <c r="M17" s="9">
        <v>100</v>
      </c>
      <c r="N17" s="9" t="s">
        <v>368</v>
      </c>
      <c r="O17" s="7" t="s">
        <v>365</v>
      </c>
      <c r="P17" s="124" t="s">
        <v>380</v>
      </c>
      <c r="Q17" s="202"/>
      <c r="R17" s="13" t="s">
        <v>37</v>
      </c>
      <c r="S17" s="15">
        <f>S13-S14-S15-S16</f>
        <v>-306</v>
      </c>
    </row>
    <row r="18" spans="1:19" ht="23">
      <c r="A18" s="114" t="s">
        <v>371</v>
      </c>
      <c r="B18" s="115">
        <f>SUMIFS($F$14:$F$53,$G$14:$G$53,"2nd Pay Check",$J$14:$J$53,"Business")+SUMIFS($M$14:$M$29,$N$14:$N$29,"2nd Pay Check",$O$14:$O$29,"Business")+SUMIFS($M$35:$M$46,$P$35:$P$46,"2nd Pay Check",$Q$35:$Q$46,"Business")</f>
        <v>0</v>
      </c>
      <c r="C18" s="115">
        <f>SUMIFS($F$14:$F$52,$G$14:$G$52,"2nd Pay Check",$J$14:$J$52,"Business",$H$14:$H$52,"Yes")+SUMIFS($M$14:$M$29,$N$14:$N$29,"2nd Pay Check",$O$14:$O$29,"Business",$P$14:$P$29,"Yes")+SUMIFS($M$35:$M$46,$P$35:$P$46,"2nd Pay Check",$Q$35:$Q$46,"Business",$R$35:$R$46,"Yes")</f>
        <v>0</v>
      </c>
      <c r="D18" s="6">
        <f t="shared" si="4"/>
        <v>0</v>
      </c>
      <c r="E18" s="128" t="s">
        <v>29</v>
      </c>
      <c r="F18" s="125">
        <v>207</v>
      </c>
      <c r="G18" s="127" t="s">
        <v>368</v>
      </c>
      <c r="H18" s="111"/>
      <c r="I18" s="111"/>
      <c r="J18" s="110" t="s">
        <v>366</v>
      </c>
      <c r="K18" s="202"/>
      <c r="L18" s="7" t="s">
        <v>39</v>
      </c>
      <c r="M18" s="11"/>
      <c r="N18" s="10"/>
      <c r="O18" s="10"/>
      <c r="P18" s="124"/>
      <c r="Q18" s="202"/>
      <c r="R18" s="202"/>
    </row>
    <row r="19" spans="1:19" ht="18">
      <c r="A19" s="118" t="s">
        <v>18</v>
      </c>
      <c r="B19" s="119">
        <f t="shared" ref="B19:C19" si="5">SUM(B14:B18)</f>
        <v>2087</v>
      </c>
      <c r="C19" s="120">
        <f t="shared" si="5"/>
        <v>392</v>
      </c>
      <c r="D19" s="6">
        <f t="shared" si="4"/>
        <v>1695</v>
      </c>
      <c r="E19" s="7" t="s">
        <v>32</v>
      </c>
      <c r="F19" s="9">
        <v>15</v>
      </c>
      <c r="G19" s="111" t="s">
        <v>368</v>
      </c>
      <c r="H19" s="111"/>
      <c r="I19" s="111"/>
      <c r="J19" s="110" t="s">
        <v>369</v>
      </c>
      <c r="K19" s="202"/>
      <c r="L19" s="7" t="s">
        <v>41</v>
      </c>
      <c r="M19" s="9">
        <v>0</v>
      </c>
      <c r="N19" s="7" t="s">
        <v>367</v>
      </c>
      <c r="O19" s="7" t="s">
        <v>365</v>
      </c>
      <c r="P19" s="124"/>
      <c r="Q19" s="202"/>
      <c r="R19" s="202"/>
    </row>
    <row r="20" spans="1:19" ht="14">
      <c r="A20" s="110"/>
      <c r="B20" s="110"/>
      <c r="C20" s="110"/>
      <c r="D20" s="110"/>
      <c r="E20" s="7" t="s">
        <v>35</v>
      </c>
      <c r="F20" s="9">
        <v>50</v>
      </c>
      <c r="G20" s="111" t="s">
        <v>368</v>
      </c>
      <c r="H20" s="111"/>
      <c r="I20" s="111"/>
      <c r="J20" s="110" t="s">
        <v>365</v>
      </c>
      <c r="K20" s="202"/>
      <c r="L20" s="7" t="s">
        <v>43</v>
      </c>
      <c r="M20" s="9"/>
      <c r="N20" s="10"/>
      <c r="O20" s="10"/>
      <c r="P20" s="124"/>
      <c r="Q20" s="202"/>
      <c r="R20" s="202"/>
    </row>
    <row r="21" spans="1:19" ht="14">
      <c r="A21" s="110"/>
      <c r="B21" s="110"/>
      <c r="C21" s="110"/>
      <c r="D21" s="110"/>
      <c r="E21" s="7" t="s">
        <v>38</v>
      </c>
      <c r="F21" s="9"/>
      <c r="G21" s="111"/>
      <c r="H21" s="111"/>
      <c r="I21" s="111"/>
      <c r="K21" s="202"/>
      <c r="L21" s="7" t="s">
        <v>417</v>
      </c>
      <c r="M21" s="9">
        <v>400</v>
      </c>
      <c r="N21" s="7" t="s">
        <v>367</v>
      </c>
      <c r="O21" s="10"/>
      <c r="P21" s="124" t="s">
        <v>388</v>
      </c>
      <c r="Q21" s="202"/>
      <c r="R21" s="202"/>
    </row>
    <row r="22" spans="1:19" ht="14">
      <c r="A22" s="129"/>
      <c r="B22" s="129"/>
      <c r="C22" s="129"/>
      <c r="D22" s="129"/>
      <c r="E22" s="126" t="s">
        <v>40</v>
      </c>
      <c r="F22" s="9">
        <v>20</v>
      </c>
      <c r="G22" s="111" t="s">
        <v>367</v>
      </c>
      <c r="H22" s="111" t="s">
        <v>380</v>
      </c>
      <c r="I22" s="111"/>
      <c r="J22" s="110" t="s">
        <v>365</v>
      </c>
      <c r="K22" s="202"/>
      <c r="L22" s="7" t="s">
        <v>418</v>
      </c>
      <c r="M22" s="9">
        <v>400</v>
      </c>
      <c r="N22" s="9" t="s">
        <v>368</v>
      </c>
      <c r="O22" s="10"/>
      <c r="P22" s="124" t="s">
        <v>380</v>
      </c>
      <c r="Q22" s="202"/>
      <c r="R22" s="202"/>
    </row>
    <row r="23" spans="1:19" ht="14">
      <c r="A23" s="110"/>
      <c r="B23" s="110"/>
      <c r="C23" s="110"/>
      <c r="E23" s="7" t="s">
        <v>42</v>
      </c>
      <c r="F23" s="9">
        <v>0</v>
      </c>
      <c r="G23" s="111" t="s">
        <v>368</v>
      </c>
      <c r="H23" s="111"/>
      <c r="I23" s="111"/>
      <c r="K23" s="202"/>
      <c r="L23" s="7" t="s">
        <v>422</v>
      </c>
      <c r="M23" s="9">
        <v>0</v>
      </c>
      <c r="N23" s="9" t="s">
        <v>368</v>
      </c>
      <c r="O23" s="10"/>
      <c r="P23" s="124" t="s">
        <v>380</v>
      </c>
      <c r="Q23" s="202"/>
      <c r="R23" s="202"/>
    </row>
    <row r="24" spans="1:19" ht="14">
      <c r="A24" s="129"/>
      <c r="B24" s="129"/>
      <c r="C24" s="129"/>
      <c r="D24" s="129"/>
      <c r="E24" s="126" t="s">
        <v>44</v>
      </c>
      <c r="F24" s="155">
        <f>SUM(10,8,15)</f>
        <v>33</v>
      </c>
      <c r="G24" s="111" t="s">
        <v>368</v>
      </c>
      <c r="H24" s="111"/>
      <c r="I24" s="111"/>
      <c r="J24" s="110" t="s">
        <v>365</v>
      </c>
      <c r="K24" s="202"/>
      <c r="L24" s="7" t="s">
        <v>423</v>
      </c>
      <c r="M24" s="9">
        <v>200</v>
      </c>
      <c r="N24" s="7" t="s">
        <v>367</v>
      </c>
      <c r="O24" s="10"/>
      <c r="P24" s="124"/>
      <c r="Q24" s="202"/>
      <c r="R24" s="202"/>
    </row>
    <row r="25" spans="1:19" ht="28">
      <c r="C25" s="110"/>
      <c r="E25" s="7" t="s">
        <v>424</v>
      </c>
      <c r="F25" s="9">
        <v>0</v>
      </c>
      <c r="G25" s="111" t="s">
        <v>367</v>
      </c>
      <c r="H25" s="111" t="s">
        <v>380</v>
      </c>
      <c r="I25" s="111"/>
      <c r="J25" s="110" t="s">
        <v>4</v>
      </c>
      <c r="K25" s="202"/>
      <c r="L25" s="7" t="s">
        <v>384</v>
      </c>
      <c r="M25" s="9">
        <v>100</v>
      </c>
      <c r="N25" s="9" t="s">
        <v>368</v>
      </c>
      <c r="O25" s="7" t="s">
        <v>365</v>
      </c>
      <c r="P25" s="124" t="s">
        <v>380</v>
      </c>
      <c r="Q25" s="202"/>
      <c r="R25" s="202"/>
    </row>
    <row r="26" spans="1:19" ht="28">
      <c r="C26" s="110"/>
      <c r="E26" s="7" t="s">
        <v>425</v>
      </c>
      <c r="F26" s="9">
        <v>250</v>
      </c>
      <c r="G26" s="111" t="s">
        <v>368</v>
      </c>
      <c r="H26" s="111"/>
      <c r="I26" s="111"/>
      <c r="J26" s="110"/>
      <c r="K26" s="202"/>
      <c r="L26" s="7" t="s">
        <v>426</v>
      </c>
      <c r="M26" s="9">
        <v>300</v>
      </c>
      <c r="N26" s="9"/>
      <c r="O26" s="7"/>
      <c r="P26" s="124"/>
      <c r="Q26" s="202"/>
      <c r="R26" s="202"/>
    </row>
    <row r="27" spans="1:19" ht="28">
      <c r="B27" s="110"/>
      <c r="C27" s="110"/>
      <c r="D27" s="110"/>
      <c r="E27" s="7" t="s">
        <v>385</v>
      </c>
      <c r="F27" s="9">
        <v>0</v>
      </c>
      <c r="G27" s="111" t="s">
        <v>368</v>
      </c>
      <c r="H27" s="111"/>
      <c r="I27" s="111"/>
      <c r="J27" s="110" t="s">
        <v>365</v>
      </c>
      <c r="K27" s="202"/>
      <c r="L27" s="126" t="s">
        <v>386</v>
      </c>
      <c r="M27" s="9">
        <v>0</v>
      </c>
      <c r="N27" s="7" t="s">
        <v>367</v>
      </c>
      <c r="O27" s="7" t="s">
        <v>365</v>
      </c>
      <c r="P27" s="124"/>
      <c r="Q27" s="202"/>
      <c r="R27" s="202"/>
    </row>
    <row r="28" spans="1:19" ht="28">
      <c r="A28" s="110"/>
      <c r="B28" s="110"/>
      <c r="C28" s="110"/>
      <c r="D28" s="110"/>
      <c r="E28" s="7" t="s">
        <v>387</v>
      </c>
      <c r="F28" s="9">
        <v>25</v>
      </c>
      <c r="G28" s="111" t="s">
        <v>368</v>
      </c>
      <c r="H28" s="111"/>
      <c r="I28" s="111"/>
      <c r="J28" s="110" t="s">
        <v>365</v>
      </c>
      <c r="K28" s="202"/>
      <c r="L28" s="126" t="s">
        <v>389</v>
      </c>
      <c r="M28" s="9">
        <v>0</v>
      </c>
      <c r="N28" s="7" t="s">
        <v>368</v>
      </c>
      <c r="O28" s="7" t="s">
        <v>365</v>
      </c>
      <c r="P28" s="124"/>
      <c r="Q28" s="202"/>
      <c r="R28" s="202"/>
    </row>
    <row r="29" spans="1:19" ht="28">
      <c r="A29" s="110"/>
      <c r="B29" s="110"/>
      <c r="C29" s="110"/>
      <c r="D29" s="110"/>
      <c r="E29" s="7" t="s">
        <v>390</v>
      </c>
      <c r="F29" s="9">
        <v>40</v>
      </c>
      <c r="G29" s="111" t="s">
        <v>368</v>
      </c>
      <c r="H29" s="111"/>
      <c r="I29" s="111"/>
      <c r="K29" s="202"/>
      <c r="L29" s="7" t="s">
        <v>57</v>
      </c>
      <c r="M29" s="9">
        <v>25</v>
      </c>
      <c r="N29" s="7" t="s">
        <v>368</v>
      </c>
      <c r="O29" s="7" t="s">
        <v>365</v>
      </c>
      <c r="P29" s="124" t="s">
        <v>380</v>
      </c>
      <c r="Q29" s="202"/>
      <c r="R29" s="202"/>
    </row>
    <row r="30" spans="1:19" ht="14">
      <c r="A30" s="110"/>
      <c r="B30" s="110"/>
      <c r="C30" s="110"/>
      <c r="E30" s="7"/>
      <c r="F30" s="9"/>
      <c r="G30" s="111"/>
      <c r="H30" s="111"/>
      <c r="I30" s="111"/>
      <c r="K30" s="202"/>
      <c r="M30" s="130"/>
      <c r="N30" s="7" t="s">
        <v>368</v>
      </c>
      <c r="O30" s="7" t="s">
        <v>365</v>
      </c>
      <c r="P30" s="124"/>
      <c r="Q30" s="202"/>
      <c r="R30" s="202"/>
    </row>
    <row r="31" spans="1:19" ht="28">
      <c r="A31" s="110"/>
      <c r="B31" s="110"/>
      <c r="C31" s="110"/>
      <c r="D31" s="110"/>
      <c r="E31" s="7" t="s">
        <v>48</v>
      </c>
      <c r="F31" s="9">
        <v>0</v>
      </c>
      <c r="G31" s="111" t="s">
        <v>367</v>
      </c>
      <c r="H31" s="111"/>
      <c r="I31" s="111"/>
      <c r="K31" s="202"/>
      <c r="L31" s="131" t="s">
        <v>60</v>
      </c>
      <c r="M31" s="132">
        <f>SUM(M14:M30)</f>
        <v>1640</v>
      </c>
      <c r="N31" s="133"/>
      <c r="O31" s="133"/>
      <c r="P31" s="124"/>
      <c r="Q31" s="202"/>
      <c r="R31" s="202"/>
    </row>
    <row r="32" spans="1:19" ht="14">
      <c r="A32" s="110"/>
      <c r="B32" s="110"/>
      <c r="C32" s="110"/>
      <c r="D32" s="110"/>
      <c r="E32" s="7" t="s">
        <v>427</v>
      </c>
      <c r="F32" s="9">
        <v>100</v>
      </c>
      <c r="G32" s="111" t="s">
        <v>368</v>
      </c>
      <c r="H32" s="111"/>
      <c r="I32" s="111"/>
      <c r="K32" s="202"/>
      <c r="O32" s="6"/>
      <c r="P32" s="6"/>
      <c r="Q32" s="202"/>
      <c r="R32" s="202"/>
    </row>
    <row r="33" spans="1:19" ht="14">
      <c r="A33" s="110"/>
      <c r="B33" s="110"/>
      <c r="C33" s="110"/>
      <c r="D33" s="110"/>
      <c r="E33" s="7" t="s">
        <v>428</v>
      </c>
      <c r="F33" s="9">
        <v>285</v>
      </c>
      <c r="G33" s="111" t="s">
        <v>367</v>
      </c>
      <c r="H33" s="111" t="s">
        <v>380</v>
      </c>
      <c r="I33" s="111"/>
      <c r="K33" s="202"/>
      <c r="L33" s="134" t="s">
        <v>63</v>
      </c>
      <c r="M33" s="135"/>
      <c r="N33" s="136"/>
      <c r="O33" s="136"/>
      <c r="P33" s="136"/>
      <c r="Q33" s="202"/>
      <c r="R33" s="202"/>
    </row>
    <row r="34" spans="1:19" ht="14">
      <c r="A34" s="110"/>
      <c r="B34" s="110"/>
      <c r="C34" s="110"/>
      <c r="D34" s="110"/>
      <c r="E34" s="7" t="s">
        <v>392</v>
      </c>
      <c r="F34" s="9">
        <v>0</v>
      </c>
      <c r="G34" s="111" t="s">
        <v>367</v>
      </c>
      <c r="H34" s="111"/>
      <c r="I34" s="111"/>
      <c r="J34" s="110" t="s">
        <v>365</v>
      </c>
      <c r="K34" s="202"/>
      <c r="L34" s="7" t="s">
        <v>7</v>
      </c>
      <c r="M34" s="7" t="s">
        <v>65</v>
      </c>
      <c r="N34" s="7" t="s">
        <v>66</v>
      </c>
      <c r="O34" s="7" t="s">
        <v>67</v>
      </c>
      <c r="P34" s="7" t="s">
        <v>393</v>
      </c>
      <c r="Q34" s="7" t="s">
        <v>379</v>
      </c>
      <c r="R34" s="123" t="s">
        <v>378</v>
      </c>
      <c r="S34" s="6" t="s">
        <v>419</v>
      </c>
    </row>
    <row r="35" spans="1:19" ht="14">
      <c r="A35" s="110"/>
      <c r="B35" s="110"/>
      <c r="C35" s="110"/>
      <c r="D35" s="110"/>
      <c r="E35" s="7" t="s">
        <v>394</v>
      </c>
      <c r="F35" s="9">
        <v>285</v>
      </c>
      <c r="G35" s="111" t="s">
        <v>368</v>
      </c>
      <c r="H35" s="111"/>
      <c r="I35" s="111"/>
      <c r="J35" s="110" t="s">
        <v>365</v>
      </c>
      <c r="K35" s="202"/>
      <c r="L35" s="7" t="s">
        <v>69</v>
      </c>
      <c r="M35" s="9">
        <v>165</v>
      </c>
      <c r="N35" s="7">
        <v>5.89</v>
      </c>
      <c r="O35" s="9">
        <v>4891.2</v>
      </c>
      <c r="P35" s="7" t="s">
        <v>368</v>
      </c>
      <c r="Q35" s="7" t="s">
        <v>365</v>
      </c>
      <c r="R35" s="124"/>
      <c r="S35">
        <f t="shared" ref="S35:S38" si="6">O35/M35</f>
        <v>29.643636363636361</v>
      </c>
    </row>
    <row r="36" spans="1:19" ht="14">
      <c r="A36" s="110"/>
      <c r="B36" s="110"/>
      <c r="C36" s="110"/>
      <c r="D36" s="110"/>
      <c r="E36" s="7" t="s">
        <v>54</v>
      </c>
      <c r="F36" s="9"/>
      <c r="G36" s="111"/>
      <c r="H36" s="111"/>
      <c r="I36" s="111"/>
      <c r="K36" s="202"/>
      <c r="L36" s="7" t="s">
        <v>71</v>
      </c>
      <c r="M36" s="9">
        <v>303</v>
      </c>
      <c r="N36" s="16">
        <v>0</v>
      </c>
      <c r="O36" s="11">
        <f>303*(36-17)</f>
        <v>5757</v>
      </c>
      <c r="P36" s="7" t="s">
        <v>367</v>
      </c>
      <c r="Q36" s="7" t="s">
        <v>365</v>
      </c>
      <c r="R36" s="124" t="s">
        <v>380</v>
      </c>
      <c r="S36">
        <f t="shared" si="6"/>
        <v>19</v>
      </c>
    </row>
    <row r="37" spans="1:19" ht="14">
      <c r="A37" s="110"/>
      <c r="B37" s="110"/>
      <c r="C37" s="110"/>
      <c r="D37" s="110"/>
      <c r="E37" s="7" t="s">
        <v>56</v>
      </c>
      <c r="F37" s="9"/>
      <c r="G37" s="111"/>
      <c r="H37" s="111"/>
      <c r="I37" s="111"/>
      <c r="K37" s="202"/>
      <c r="L37" s="7" t="s">
        <v>395</v>
      </c>
      <c r="M37" s="9">
        <v>70</v>
      </c>
      <c r="N37" s="7">
        <v>0</v>
      </c>
      <c r="O37" s="137">
        <v>3512</v>
      </c>
      <c r="P37" s="7" t="s">
        <v>368</v>
      </c>
      <c r="Q37" s="7" t="s">
        <v>365</v>
      </c>
      <c r="R37" s="124"/>
      <c r="S37">
        <f t="shared" si="6"/>
        <v>50.171428571428571</v>
      </c>
    </row>
    <row r="38" spans="1:19" ht="14">
      <c r="A38" s="110"/>
      <c r="B38" s="110"/>
      <c r="C38" s="110"/>
      <c r="D38" s="110"/>
      <c r="E38" s="7" t="s">
        <v>58</v>
      </c>
      <c r="F38" s="9">
        <v>142</v>
      </c>
      <c r="G38" s="111" t="s">
        <v>368</v>
      </c>
      <c r="H38" s="111"/>
      <c r="I38" s="111"/>
      <c r="J38" s="110" t="s">
        <v>365</v>
      </c>
      <c r="K38" s="202"/>
      <c r="L38" s="7" t="s">
        <v>396</v>
      </c>
      <c r="M38" s="9">
        <v>0</v>
      </c>
      <c r="N38" s="110">
        <v>0</v>
      </c>
      <c r="O38" s="9">
        <v>0</v>
      </c>
      <c r="P38" s="7" t="s">
        <v>368</v>
      </c>
      <c r="Q38" s="7" t="s">
        <v>365</v>
      </c>
      <c r="R38" s="124"/>
      <c r="S38" t="e">
        <f t="shared" si="6"/>
        <v>#DIV/0!</v>
      </c>
    </row>
    <row r="39" spans="1:19" ht="28">
      <c r="A39" s="110"/>
      <c r="B39" s="110"/>
      <c r="C39" s="110"/>
      <c r="D39" s="110"/>
      <c r="E39" s="7" t="s">
        <v>59</v>
      </c>
      <c r="F39" s="9"/>
      <c r="G39" s="111"/>
      <c r="H39" s="111"/>
      <c r="I39" s="111"/>
      <c r="K39" s="202"/>
      <c r="L39" s="7" t="s">
        <v>420</v>
      </c>
      <c r="M39" s="9">
        <v>0</v>
      </c>
      <c r="N39" s="7">
        <v>18.739999999999998</v>
      </c>
      <c r="O39" s="9">
        <v>0</v>
      </c>
      <c r="P39" s="7" t="s">
        <v>367</v>
      </c>
      <c r="Q39" s="7" t="s">
        <v>365</v>
      </c>
      <c r="R39" s="124"/>
    </row>
    <row r="40" spans="1:19" ht="28">
      <c r="A40" s="110"/>
      <c r="B40" s="110"/>
      <c r="C40" s="110"/>
      <c r="D40" s="110"/>
      <c r="E40" s="7" t="s">
        <v>429</v>
      </c>
      <c r="F40" s="9"/>
      <c r="G40" s="111"/>
      <c r="H40" s="111"/>
      <c r="I40" s="111"/>
      <c r="K40" s="202"/>
      <c r="L40" s="7" t="s">
        <v>421</v>
      </c>
      <c r="M40" s="9">
        <v>0</v>
      </c>
      <c r="N40" s="7">
        <v>0</v>
      </c>
      <c r="O40" s="9">
        <v>0</v>
      </c>
      <c r="P40" s="7" t="s">
        <v>368</v>
      </c>
      <c r="Q40" s="7" t="s">
        <v>365</v>
      </c>
      <c r="R40" s="124"/>
    </row>
    <row r="41" spans="1:19" ht="14">
      <c r="A41" s="110"/>
      <c r="B41" s="110"/>
      <c r="C41" s="110"/>
      <c r="D41" s="110"/>
      <c r="E41" s="7" t="s">
        <v>397</v>
      </c>
      <c r="F41" s="9">
        <v>0</v>
      </c>
      <c r="G41" s="111" t="s">
        <v>367</v>
      </c>
      <c r="H41" s="111" t="s">
        <v>380</v>
      </c>
      <c r="I41" s="111"/>
      <c r="J41" s="110" t="s">
        <v>369</v>
      </c>
      <c r="K41" s="202"/>
      <c r="L41" s="7" t="s">
        <v>398</v>
      </c>
      <c r="M41" s="9">
        <v>300</v>
      </c>
      <c r="N41" s="16">
        <v>4.3749999999999997E-2</v>
      </c>
      <c r="O41" s="138">
        <v>54600</v>
      </c>
      <c r="P41" s="7" t="s">
        <v>368</v>
      </c>
      <c r="Q41" s="7" t="s">
        <v>365</v>
      </c>
      <c r="R41" s="124"/>
      <c r="S41">
        <f t="shared" ref="S41:S42" si="7">O41/M41</f>
        <v>182</v>
      </c>
    </row>
    <row r="42" spans="1:19" ht="14">
      <c r="A42" s="110"/>
      <c r="B42" s="110"/>
      <c r="C42" s="110"/>
      <c r="D42" s="110" t="s">
        <v>399</v>
      </c>
      <c r="E42" s="7" t="s">
        <v>430</v>
      </c>
      <c r="F42" s="9">
        <v>0</v>
      </c>
      <c r="G42" s="111" t="s">
        <v>367</v>
      </c>
      <c r="H42" s="111"/>
      <c r="I42" s="111"/>
      <c r="K42" s="202"/>
      <c r="L42" s="7" t="s">
        <v>400</v>
      </c>
      <c r="M42" s="9">
        <v>180</v>
      </c>
      <c r="N42" s="16">
        <v>0.1469</v>
      </c>
      <c r="O42" s="9">
        <v>6000</v>
      </c>
      <c r="P42" s="7" t="s">
        <v>367</v>
      </c>
      <c r="Q42" s="7" t="s">
        <v>365</v>
      </c>
      <c r="R42" s="124" t="s">
        <v>380</v>
      </c>
      <c r="S42">
        <f t="shared" si="7"/>
        <v>33.333333333333336</v>
      </c>
    </row>
    <row r="43" spans="1:19" ht="14">
      <c r="A43" s="110"/>
      <c r="B43" s="110"/>
      <c r="C43" s="110"/>
      <c r="D43" s="110"/>
      <c r="E43" s="7" t="s">
        <v>64</v>
      </c>
      <c r="F43" s="9"/>
      <c r="G43" s="111"/>
      <c r="H43" s="111"/>
      <c r="I43" s="111"/>
      <c r="J43" s="110" t="s">
        <v>365</v>
      </c>
      <c r="K43" s="202"/>
      <c r="L43" s="7" t="s">
        <v>401</v>
      </c>
      <c r="M43" s="9"/>
      <c r="N43" s="17"/>
      <c r="O43" s="139"/>
      <c r="P43" s="10"/>
      <c r="Q43" s="10"/>
      <c r="R43" s="124"/>
    </row>
    <row r="44" spans="1:19" ht="14">
      <c r="A44" s="140"/>
      <c r="B44" s="140"/>
      <c r="C44" s="140"/>
      <c r="D44" s="140"/>
      <c r="E44" s="7" t="s">
        <v>68</v>
      </c>
      <c r="F44" s="9"/>
      <c r="G44" s="111"/>
      <c r="H44" s="111"/>
      <c r="I44" s="111"/>
      <c r="K44" s="202"/>
      <c r="L44" s="7" t="s">
        <v>17</v>
      </c>
      <c r="M44" s="9"/>
      <c r="N44" s="16"/>
      <c r="O44" s="9"/>
      <c r="P44" s="10"/>
      <c r="Q44" s="10"/>
      <c r="R44" s="124"/>
    </row>
    <row r="45" spans="1:19" ht="14">
      <c r="A45" s="110"/>
      <c r="B45" s="110"/>
      <c r="C45" s="110"/>
      <c r="D45" s="110"/>
      <c r="E45" s="141" t="s">
        <v>402</v>
      </c>
      <c r="F45" s="142">
        <v>406</v>
      </c>
      <c r="G45" s="111" t="s">
        <v>367</v>
      </c>
      <c r="H45" s="111" t="s">
        <v>380</v>
      </c>
      <c r="I45" s="111"/>
      <c r="J45" s="110" t="s">
        <v>365</v>
      </c>
      <c r="K45" s="202"/>
      <c r="L45" s="7" t="s">
        <v>403</v>
      </c>
      <c r="M45" s="9"/>
      <c r="N45" s="16"/>
      <c r="O45" s="9"/>
      <c r="P45" s="10"/>
      <c r="Q45" s="10"/>
      <c r="R45" s="124"/>
    </row>
    <row r="46" spans="1:19" ht="14">
      <c r="A46" s="110"/>
      <c r="B46" s="110"/>
      <c r="C46" s="110"/>
      <c r="D46" s="110"/>
      <c r="E46" s="7" t="s">
        <v>404</v>
      </c>
      <c r="F46" s="142">
        <v>200</v>
      </c>
      <c r="G46" s="111" t="s">
        <v>368</v>
      </c>
      <c r="H46" s="111"/>
      <c r="I46" s="111"/>
      <c r="J46" s="110" t="s">
        <v>365</v>
      </c>
      <c r="K46" s="202"/>
      <c r="L46" s="7" t="s">
        <v>17</v>
      </c>
      <c r="M46" s="11"/>
      <c r="N46" s="17"/>
      <c r="O46" s="11"/>
      <c r="P46" s="10"/>
      <c r="Q46" s="10"/>
      <c r="R46" s="124"/>
    </row>
    <row r="47" spans="1:19" ht="28">
      <c r="A47" s="143"/>
      <c r="B47" s="143"/>
      <c r="C47" s="110" t="s">
        <v>405</v>
      </c>
      <c r="D47" s="110" t="s">
        <v>406</v>
      </c>
      <c r="E47" s="7" t="s">
        <v>72</v>
      </c>
      <c r="F47" s="9">
        <v>90</v>
      </c>
      <c r="G47" s="111" t="s">
        <v>368</v>
      </c>
      <c r="H47" s="111"/>
      <c r="I47" s="111"/>
      <c r="J47" s="110" t="s">
        <v>365</v>
      </c>
      <c r="K47" s="202"/>
      <c r="L47" s="13" t="s">
        <v>84</v>
      </c>
      <c r="M47" s="11">
        <f>SUM(M35:M46)</f>
        <v>1018</v>
      </c>
      <c r="N47" s="13" t="s">
        <v>85</v>
      </c>
      <c r="O47" s="11">
        <f>SUM(O35:O46)</f>
        <v>74760.2</v>
      </c>
      <c r="P47" s="10"/>
      <c r="Q47" s="10"/>
      <c r="R47" s="124"/>
    </row>
    <row r="48" spans="1:19" ht="28">
      <c r="A48" s="144" t="s">
        <v>380</v>
      </c>
      <c r="B48" s="145" t="s">
        <v>380</v>
      </c>
      <c r="C48" s="145" t="s">
        <v>388</v>
      </c>
      <c r="D48" s="146" t="s">
        <v>380</v>
      </c>
      <c r="E48" s="147" t="s">
        <v>407</v>
      </c>
      <c r="F48" s="9">
        <v>113</v>
      </c>
      <c r="G48" s="111" t="s">
        <v>368</v>
      </c>
      <c r="H48" s="111"/>
      <c r="I48" s="111"/>
      <c r="J48" s="110" t="s">
        <v>369</v>
      </c>
      <c r="K48" s="202"/>
      <c r="L48" s="18"/>
      <c r="M48" s="18"/>
      <c r="N48" s="18"/>
      <c r="O48" s="19"/>
      <c r="P48" s="18"/>
      <c r="Q48" s="18"/>
      <c r="R48" s="19"/>
    </row>
    <row r="49" spans="1:18" ht="28">
      <c r="B49" s="110"/>
      <c r="C49" s="110">
        <v>304</v>
      </c>
      <c r="D49" s="110">
        <v>247</v>
      </c>
      <c r="E49" s="147" t="s">
        <v>408</v>
      </c>
      <c r="F49" s="9">
        <v>0</v>
      </c>
      <c r="G49" s="111" t="s">
        <v>368</v>
      </c>
      <c r="H49" s="111"/>
      <c r="I49" s="111"/>
      <c r="J49" s="110" t="s">
        <v>369</v>
      </c>
      <c r="L49" s="18"/>
      <c r="M49" s="18">
        <f>82+150</f>
        <v>232</v>
      </c>
      <c r="N49" s="18"/>
      <c r="O49" s="19"/>
      <c r="P49" s="18"/>
      <c r="Q49" s="18"/>
      <c r="R49" s="19"/>
    </row>
    <row r="50" spans="1:18" ht="42">
      <c r="A50" s="110"/>
      <c r="B50" s="110"/>
      <c r="C50" s="110"/>
      <c r="D50" s="110"/>
      <c r="E50" s="7" t="s">
        <v>409</v>
      </c>
      <c r="F50" s="9">
        <v>0</v>
      </c>
      <c r="G50" s="111" t="s">
        <v>367</v>
      </c>
      <c r="H50" s="111"/>
      <c r="I50" s="111"/>
      <c r="J50" s="110" t="s">
        <v>371</v>
      </c>
      <c r="L50" s="18"/>
      <c r="M50" s="18"/>
      <c r="N50" s="18"/>
      <c r="O50" s="19"/>
      <c r="P50" s="18"/>
      <c r="Q50" s="18"/>
      <c r="R50" s="19"/>
    </row>
    <row r="51" spans="1:18" ht="14">
      <c r="A51" s="110"/>
      <c r="B51" s="110"/>
      <c r="C51" s="110"/>
      <c r="D51" s="110"/>
      <c r="E51" s="7" t="s">
        <v>410</v>
      </c>
      <c r="F51" s="9">
        <v>0</v>
      </c>
      <c r="G51" s="111" t="s">
        <v>368</v>
      </c>
      <c r="H51" s="111"/>
      <c r="I51" s="111"/>
      <c r="J51" s="110" t="s">
        <v>365</v>
      </c>
      <c r="L51" s="18"/>
      <c r="M51" s="18"/>
      <c r="N51" s="18"/>
      <c r="O51" s="19"/>
      <c r="P51" s="18"/>
      <c r="Q51" s="18"/>
      <c r="R51" s="19"/>
    </row>
    <row r="52" spans="1:18" ht="42">
      <c r="A52" s="110"/>
      <c r="B52" s="110"/>
      <c r="C52" s="110"/>
      <c r="D52" s="110"/>
      <c r="E52" s="7" t="s">
        <v>411</v>
      </c>
      <c r="F52" s="9">
        <v>0</v>
      </c>
      <c r="G52" s="111" t="s">
        <v>368</v>
      </c>
      <c r="H52" s="111"/>
      <c r="I52" s="111"/>
      <c r="J52" s="110" t="s">
        <v>371</v>
      </c>
      <c r="L52" s="18"/>
      <c r="M52" s="18"/>
      <c r="N52" s="18"/>
      <c r="O52" s="19"/>
      <c r="P52" s="18"/>
      <c r="Q52" s="18"/>
      <c r="R52" s="19"/>
    </row>
    <row r="53" spans="1:18" ht="28">
      <c r="A53" s="110"/>
      <c r="B53" s="110"/>
      <c r="C53" s="110"/>
      <c r="D53" s="110"/>
      <c r="E53" s="7" t="s">
        <v>412</v>
      </c>
      <c r="F53" s="148"/>
      <c r="G53" s="149" t="s">
        <v>413</v>
      </c>
      <c r="H53" s="149" t="s">
        <v>414</v>
      </c>
      <c r="I53" s="111"/>
      <c r="L53" s="18"/>
      <c r="M53" s="18"/>
      <c r="N53" s="18"/>
      <c r="O53" s="19"/>
      <c r="P53" s="18"/>
      <c r="Q53" s="18"/>
      <c r="R53" s="19"/>
    </row>
    <row r="54" spans="1:18" ht="14">
      <c r="A54" s="18"/>
      <c r="B54" s="18"/>
      <c r="C54" s="18"/>
      <c r="D54" s="18"/>
      <c r="E54" s="7" t="s">
        <v>415</v>
      </c>
      <c r="F54" s="9"/>
      <c r="G54" s="150">
        <f>$G$11-(SUMIF($G14:$G53,"1st Pay Check",$F14:$F54)+SUMIF($N14:$N31,"1st Pay Check",$M14:M31)+SUMIF($P35:$P44,"1st Pay Check",$M35:$M44))</f>
        <v>-49</v>
      </c>
      <c r="H54" s="150">
        <f>$H$11-(SUMIF($G14:$G53,"2nd Pay Check",$F14:$F54)+SUMIF($P35:$P41,"2nd Pay Check",$M35:$M41)+SUMIF($N14:$N31,"2nd Pay Check",$M14:$M31))</f>
        <v>43</v>
      </c>
      <c r="I54" s="111"/>
      <c r="L54" s="18"/>
      <c r="M54" s="18"/>
      <c r="N54" s="18"/>
      <c r="O54" s="19"/>
      <c r="P54" s="18"/>
      <c r="Q54" s="18"/>
      <c r="R54" s="19"/>
    </row>
    <row r="55" spans="1:18" ht="28">
      <c r="A55" s="18"/>
      <c r="B55" s="18"/>
      <c r="C55" s="18"/>
      <c r="D55" s="18"/>
      <c r="E55" s="13" t="s">
        <v>82</v>
      </c>
      <c r="F55" s="11">
        <f>SUM(F14:F54)</f>
        <v>3418</v>
      </c>
      <c r="G55" s="111"/>
      <c r="H55" s="19"/>
      <c r="I55" s="19"/>
    </row>
    <row r="56" spans="1:18" ht="28">
      <c r="A56" s="18"/>
      <c r="B56" s="18"/>
      <c r="C56" s="18"/>
      <c r="D56" s="18"/>
      <c r="E56" s="18"/>
      <c r="F56" s="19"/>
      <c r="G56" s="151"/>
      <c r="H56" s="152" t="s">
        <v>416</v>
      </c>
      <c r="I56" s="111"/>
    </row>
    <row r="57" spans="1:18" ht="13">
      <c r="A57" s="18"/>
      <c r="B57" s="18"/>
      <c r="C57" s="18"/>
      <c r="D57" s="18"/>
      <c r="E57" s="18"/>
      <c r="F57" s="19"/>
      <c r="G57" s="152">
        <f>SUMIF(G14:G52,"1st Pay Check",F14:F52)</f>
        <v>1716</v>
      </c>
      <c r="H57" s="153">
        <f>SUMIF(G14:G52,"2nd Pay Check",F14:F52)</f>
        <v>1702</v>
      </c>
      <c r="I57" s="19"/>
    </row>
  </sheetData>
  <mergeCells count="15">
    <mergeCell ref="E13:F13"/>
    <mergeCell ref="F12:G12"/>
    <mergeCell ref="E1:R1"/>
    <mergeCell ref="F2:K2"/>
    <mergeCell ref="M2:M12"/>
    <mergeCell ref="O2:R2"/>
    <mergeCell ref="E3:J3"/>
    <mergeCell ref="N3:Q3"/>
    <mergeCell ref="O10:O12"/>
    <mergeCell ref="Q10:Q33"/>
    <mergeCell ref="K12:K48"/>
    <mergeCell ref="L13:N13"/>
    <mergeCell ref="R18:R33"/>
    <mergeCell ref="R11:S11"/>
    <mergeCell ref="S2:S10"/>
  </mergeCells>
  <conditionalFormatting sqref="A4:E11 F4:J4 A16:D19">
    <cfRule type="notContainsBlanks" dxfId="85" priority="1">
      <formula>LEN(TRIM(A4))&gt;0</formula>
    </cfRule>
  </conditionalFormatting>
  <conditionalFormatting sqref="J6 J8:J11">
    <cfRule type="cellIs" dxfId="84" priority="2" operator="greaterThan">
      <formula>0</formula>
    </cfRule>
  </conditionalFormatting>
  <conditionalFormatting sqref="A13:B57 C13:C48 D13:E57 F13:J13 O13:P13 L30 R34 C50:C57">
    <cfRule type="notContainsBlanks" dxfId="83" priority="3">
      <formula>LEN(TRIM(A13))&gt;0</formula>
    </cfRule>
  </conditionalFormatting>
  <conditionalFormatting sqref="L33:L55 M33:P34 Q34 N47:N55 M48:M55 P48:Q55">
    <cfRule type="notContainsBlanks" dxfId="82" priority="4">
      <formula>LEN(TRIM(L33))&gt;0</formula>
    </cfRule>
  </conditionalFormatting>
  <conditionalFormatting sqref="L13:L31 M13">
    <cfRule type="notContainsBlanks" dxfId="81" priority="5">
      <formula>LEN(TRIM(L13))&gt;0</formula>
    </cfRule>
  </conditionalFormatting>
  <conditionalFormatting sqref="A1:E11 F1:J4 K2 A13:D19">
    <cfRule type="notContainsBlanks" dxfId="80" priority="6">
      <formula>LEN(TRIM(A1))&gt;0</formula>
    </cfRule>
  </conditionalFormatting>
  <conditionalFormatting sqref="O2 N3:N9 O4:P4">
    <cfRule type="notContainsBlanks" dxfId="79" priority="7">
      <formula>LEN(TRIM(O2))&gt;0</formula>
    </cfRule>
  </conditionalFormatting>
  <conditionalFormatting sqref="P5:P9">
    <cfRule type="cellIs" dxfId="78" priority="8" operator="greaterThan">
      <formula>0</formula>
    </cfRule>
  </conditionalFormatting>
  <conditionalFormatting sqref="R11:R17 S12">
    <cfRule type="notContainsBlanks" dxfId="77" priority="9">
      <formula>LEN(TRIM(R11))&gt;0</formula>
    </cfRule>
  </conditionalFormatting>
  <conditionalFormatting sqref="S17">
    <cfRule type="cellIs" dxfId="76" priority="10" operator="greaterThan">
      <formula>0</formula>
    </cfRule>
  </conditionalFormatting>
  <conditionalFormatting sqref="S17">
    <cfRule type="cellIs" dxfId="75" priority="11" operator="lessThan">
      <formula>0</formula>
    </cfRule>
  </conditionalFormatting>
  <conditionalFormatting sqref="H14:I52 P14:P31 R35:R47 B48:D48">
    <cfRule type="containsText" dxfId="74" priority="12" operator="containsText" text="Yes">
      <formula>NOT(ISERROR(SEARCH(("Yes"),(H14))))</formula>
    </cfRule>
  </conditionalFormatting>
  <conditionalFormatting sqref="H14:I52 P14:P31 R35:R47 B48:D48">
    <cfRule type="containsText" dxfId="73" priority="13" operator="containsText" text="No">
      <formula>NOT(ISERROR(SEARCH(("No"),(H14))))</formula>
    </cfRule>
  </conditionalFormatting>
  <dataValidations count="1">
    <dataValidation type="list" allowBlank="1" sqref="J12 P14:P31 R35:R47 C48:D48 H14:I52" xr:uid="{00000000-0002-0000-1100-000000000000}">
      <formula1>"Yes,No"</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3C47D"/>
    <outlinePr summaryBelow="0" summaryRight="0"/>
  </sheetPr>
  <dimension ref="A1:S57"/>
  <sheetViews>
    <sheetView topLeftCell="E1" workbookViewId="0"/>
  </sheetViews>
  <sheetFormatPr baseColWidth="10" defaultColWidth="17.33203125" defaultRowHeight="15.75" customHeight="1"/>
  <cols>
    <col min="1" max="4" width="18.5" hidden="1" customWidth="1"/>
    <col min="5"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SUMIFS($F$14:$F$52,$G$14:$G$52,"1st Pay Check",$J$14:$J$52,"Joint")+SUMIFS($M$14:$M$29,$N$14:$N$29,"1st Pay Check",$O$14:$O$29,"Joint")+SUMIFS($M$35:$M$46,$P$35:$P$46,"1st Pay Check",$Q$35:$Q$46,"Joint")</f>
        <v>1535</v>
      </c>
      <c r="C2" s="115">
        <f>SUMIFS($F$14:$F$52,$G$14:$G$52,"1st Pay Check",$J$14:$J$52,"Joint",$H$14:$H$52,"Yes")+SUMIFS($M$14:$M$29,$N$14:$N$29,"1st Pay Check",$O$14:$O$29,"Joint",$P$14:$P$29,"Yes")+SUMIFS($M$35:$M$46,$P$35:$P$46,"1st Pay Check",$Q$35:$Q$46,"Joint",$R$35:$R$46,"Yes")</f>
        <v>0</v>
      </c>
      <c r="D2" s="6">
        <f t="shared" ref="D2:D7" si="0">B2-C2</f>
        <v>1535</v>
      </c>
      <c r="E2" s="6"/>
      <c r="F2" s="211"/>
      <c r="G2" s="202"/>
      <c r="H2" s="202"/>
      <c r="I2" s="202"/>
      <c r="J2" s="202"/>
      <c r="K2" s="202"/>
      <c r="L2" s="110"/>
      <c r="M2" s="241">
        <v>0</v>
      </c>
      <c r="N2" s="110"/>
      <c r="O2" s="211"/>
      <c r="P2" s="202"/>
      <c r="Q2" s="202"/>
      <c r="R2" s="202"/>
      <c r="S2" s="202"/>
    </row>
    <row r="3" spans="1:19" ht="23">
      <c r="A3" s="114" t="s">
        <v>366</v>
      </c>
      <c r="B3" s="115">
        <f>SUMIFS($F$14:$F$53,$G$14:$G$53,"1st Pay Check",$J$14:$J$53,"Credit Card")+SUMIFS($M$15:$M$31,$N$15:$N$31,"1st Pay Check",$O$15:$O$31,"Credit Card")+SUMIFS($M$36:$M$47,$P$36:$P$47,"1st Pay Check",$Q$36:$Q$47,"Credit Card")</f>
        <v>231</v>
      </c>
      <c r="C3" s="115">
        <f>SUMIFS($F$14:$F$52,$G$14:$G$52,"1st Pay Check",$J$14:$J$52,"Credit Card",$H$14:$H$52,"Yes")+SUMIFS($M$14:$M$29,$N$14:$N$29,"1st Pay Check",$O$14:$O$29,"Credit Card",$P$14:$P$29,"Yes")+SUMIFS($M$35:$M$46,$P$35:$P$46,"1st Pay Check",$Q$35:$Q$46,"Credit Card",$R$35:$R$46,"Yes")</f>
        <v>0</v>
      </c>
      <c r="D3" s="6">
        <f t="shared" si="0"/>
        <v>231</v>
      </c>
      <c r="E3" s="212" t="s">
        <v>3</v>
      </c>
      <c r="F3" s="213"/>
      <c r="G3" s="213"/>
      <c r="H3" s="213"/>
      <c r="I3" s="213"/>
      <c r="J3" s="214"/>
      <c r="M3" s="202"/>
      <c r="N3" s="207" t="s">
        <v>4</v>
      </c>
      <c r="O3" s="209"/>
      <c r="P3" s="209"/>
      <c r="Q3" s="208"/>
      <c r="S3" s="202"/>
    </row>
    <row r="4" spans="1:19" ht="23">
      <c r="A4" s="114" t="s">
        <v>4</v>
      </c>
      <c r="B4" s="115">
        <f>SUMIFS($F$14:$F$53,$G$14:$G$53,"1st Pay Check",$J$14:$J$53,"Savings")+SUMIFS($M$14:$M$29,$N$14:$N$29,"1st Pay Check",$O$14:$O$29,"Savings")+SUMIFS($M$35:$M$46,$P$35:$P$46,"1st Pay Check",$Q$35:$Q$46,"Savings")</f>
        <v>0</v>
      </c>
      <c r="C4" s="115">
        <f>SUMIFS($F$14:$F$52,$G$14:$G$52,"1st Pay Check",$J$14:$J$52,"Savings",$H$14:$H$52,"Yes")+SUMIFS($M$14:$M$29,$N$14:$N$29,"1st Pay Check",$O$14:$O$29,"Savings",$P$14:$P$29,"Yes")+SUMIFS($M$35:$M$46,$P$35:$P$46,"1st Pay Check",$Q$35:$Q$46,"Savings",$R$35:$R$46,"Yes")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SUMIFS($F$14:$F$53,$G$14:$G$53,"1st Pay Check",$J$14:$J$53,"Digit")+SUMIFS($M$14:$M$29,$N$14:$N$29,"1st Pay Check",$O$14:$O$29,"Digit")+SUMIFS($M$35:$M$46,$P$35:$P$46,"1st Pay Check",$Q$35:$Q$46,"Digit")</f>
        <v>0</v>
      </c>
      <c r="C5" s="115">
        <f>SUMIFS($F$14:$F$52,$G$14:$G$52,"1st Pay Check",$J$14:$J$52,"Digit",$H$14:$H$52,"Yes")+SUMIFS($M$14:$M$29,$N$14:$N$29,"1st Pay Check",$O$14:$O$29,"Digit",$P$14:$P$29,"Yes")+SUMIFS($M$35:$M$46,$P$35:$P$46,"1st Pay Check",$Q$35:$Q$46,"Digit",$R$35:$R$46,"Yes")</f>
        <v>0</v>
      </c>
      <c r="D5" s="6">
        <f t="shared" si="0"/>
        <v>0</v>
      </c>
      <c r="E5" s="7" t="s">
        <v>8</v>
      </c>
      <c r="F5" s="8" t="s">
        <v>370</v>
      </c>
      <c r="G5" s="116">
        <v>2149</v>
      </c>
      <c r="H5" s="116">
        <v>2149</v>
      </c>
      <c r="I5" s="116"/>
      <c r="J5" s="116">
        <f>G5+H5</f>
        <v>4298</v>
      </c>
      <c r="L5" s="110"/>
      <c r="M5" s="202"/>
      <c r="N5" s="7" t="s">
        <v>9</v>
      </c>
      <c r="O5" s="10"/>
      <c r="P5" s="9"/>
      <c r="S5" s="202"/>
    </row>
    <row r="6" spans="1:19" ht="23">
      <c r="A6" s="114" t="s">
        <v>371</v>
      </c>
      <c r="B6" s="115">
        <f>SUMIFS($F$14:$F$53,$G$14:$G$53,"1st Pay Check",$J$14:$J$53,"Business")+SUMIFS($M$14:$M$29,$N$14:$N$29,"1st Pay Check",$O$14:$O$29,"Business")+SUMIFS($M$35:$M$46,$P$35:$P$46,"1st Pay Check",$Q$35:$Q$46,"Business")</f>
        <v>0</v>
      </c>
      <c r="C6" s="115">
        <f>SUMIFS($F$14:$F$52,$G$14:$G$52,"1st Pay Check",$J$14:$J$52,"Business",$H$14:$H$52,"Yes")+SUMIFS($M$14:$M$29,$N$14:$N$29,"1st Pay Check",$O$14:$O$29,"Business",$P$14:$P$29,"Yes")+SUMIFS($M$35:$M$46,$P$35:$P$46,"1st Pay Check",$Q$35:$Q$46,"Business",$R$35:$R$46,"Yes")</f>
        <v>0</v>
      </c>
      <c r="D6" s="6">
        <f t="shared" si="0"/>
        <v>0</v>
      </c>
      <c r="E6" s="7" t="s">
        <v>10</v>
      </c>
      <c r="F6" s="8" t="s">
        <v>372</v>
      </c>
      <c r="G6" s="8">
        <v>0</v>
      </c>
      <c r="H6" s="8">
        <v>0</v>
      </c>
      <c r="I6" s="116"/>
      <c r="J6" s="9">
        <f>SUM(G6:H6)</f>
        <v>0</v>
      </c>
      <c r="L6" s="110"/>
      <c r="M6" s="202"/>
      <c r="N6" s="7" t="s">
        <v>4</v>
      </c>
      <c r="O6" s="7"/>
      <c r="P6" s="117">
        <v>1312</v>
      </c>
      <c r="S6" s="202"/>
    </row>
    <row r="7" spans="1:19" ht="18">
      <c r="A7" s="118" t="s">
        <v>18</v>
      </c>
      <c r="B7" s="119">
        <f t="shared" ref="B7:C7" si="1">SUM(B2:B6)</f>
        <v>1766</v>
      </c>
      <c r="C7" s="120">
        <f t="shared" si="1"/>
        <v>0</v>
      </c>
      <c r="D7" s="6">
        <f t="shared" si="0"/>
        <v>1766</v>
      </c>
      <c r="E7" s="7" t="s">
        <v>373</v>
      </c>
      <c r="F7" s="8"/>
      <c r="G7" s="116">
        <f t="shared" ref="G7:G8"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8"/>
      <c r="H9" s="116">
        <v>0</v>
      </c>
      <c r="I9" s="116"/>
      <c r="J9" s="9"/>
      <c r="M9" s="202"/>
      <c r="N9" s="13" t="s">
        <v>19</v>
      </c>
      <c r="O9" s="10"/>
      <c r="P9" s="9">
        <f>SUM(P6:P7)</f>
        <v>3612</v>
      </c>
      <c r="S9" s="202"/>
    </row>
    <row r="10" spans="1:19" ht="14">
      <c r="A10" s="110"/>
      <c r="B10" s="110"/>
      <c r="C10" s="110"/>
      <c r="D10" s="110"/>
      <c r="E10" s="7" t="s">
        <v>16</v>
      </c>
      <c r="F10" s="8"/>
      <c r="G10" s="8"/>
      <c r="H10" s="116">
        <v>0</v>
      </c>
      <c r="I10" s="116"/>
      <c r="J10" s="9">
        <f>SUM(G10, H10)</f>
        <v>0</v>
      </c>
      <c r="L10" s="110">
        <f>(14*25)*4</f>
        <v>1400</v>
      </c>
      <c r="M10" s="202"/>
      <c r="N10" s="110"/>
      <c r="O10" s="202"/>
      <c r="Q10" s="202"/>
      <c r="S10" s="202"/>
    </row>
    <row r="11" spans="1:19" ht="14">
      <c r="A11" s="18"/>
      <c r="B11" s="18"/>
      <c r="C11" s="18"/>
      <c r="D11" s="18"/>
      <c r="E11" s="13" t="s">
        <v>18</v>
      </c>
      <c r="F11" s="12"/>
      <c r="G11" s="116">
        <f t="shared" ref="G11:H11" si="3">SUM(G5:G10)</f>
        <v>2149</v>
      </c>
      <c r="H11" s="116">
        <f t="shared" si="3"/>
        <v>2149</v>
      </c>
      <c r="I11" s="8"/>
      <c r="J11" s="9">
        <f>SUM(J5:J10)</f>
        <v>4298</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4298</v>
      </c>
    </row>
    <row r="14" spans="1:19" ht="23">
      <c r="A14" s="114" t="s">
        <v>365</v>
      </c>
      <c r="B14" s="115">
        <f>SUMIFS($F$14:$F$52,$G$14:$G$52,"2nd Pay Check",$J$14:$J$52,"Joint")+SUMIFS($M$14:$M$29,$N$14:$N$29,"2nd Pay Check",$O$14:$O$29,"Joint")+SUMIFS($M$35:$M$46,$P$35:$P$46,"2nd Pay Check",$Q$35:$Q$46,"Joint")</f>
        <v>1115</v>
      </c>
      <c r="C14" s="115">
        <f>SUMIFS($F$14:$F$52,$G$14:$G$52,"2nd Pay Check",$J$14:$J$52,"Joint",$H$14:$H$52,"Yes")+SUMIFS($M$14:$M$30,$N$14:$N$30,"2nd Pay Check",$O$14:$O$30,"Joint",$P$14:$P$30,"Yes")+SUMIFS($M$35:$M$46,$P$35:$P$46,"2nd Pay Check",$Q$35:$Q$46,"Joint",$R$35:$R$46,"Yes")</f>
        <v>0</v>
      </c>
      <c r="D14" s="6">
        <f t="shared" ref="D14:D19" si="4">B14-C14</f>
        <v>1115</v>
      </c>
      <c r="E14" s="7" t="s">
        <v>22</v>
      </c>
      <c r="F14" s="9">
        <v>970</v>
      </c>
      <c r="G14" s="111" t="s">
        <v>367</v>
      </c>
      <c r="H14" s="111"/>
      <c r="I14" s="111"/>
      <c r="J14" s="110" t="s">
        <v>365</v>
      </c>
      <c r="K14" s="202"/>
      <c r="L14" s="7" t="s">
        <v>27</v>
      </c>
      <c r="M14" s="9">
        <v>100</v>
      </c>
      <c r="N14" s="9" t="s">
        <v>368</v>
      </c>
      <c r="O14" s="7" t="s">
        <v>365</v>
      </c>
      <c r="P14" s="111"/>
      <c r="Q14" s="202"/>
      <c r="R14" s="13" t="s">
        <v>28</v>
      </c>
      <c r="S14" s="14">
        <f>$F55</f>
        <v>2203</v>
      </c>
    </row>
    <row r="15" spans="1:19" ht="30">
      <c r="A15" s="114" t="s">
        <v>366</v>
      </c>
      <c r="B15" s="115">
        <f>SUMIFS($F$14:$F$53,$G$14:$G$53,"2nd Pay Check",$J$14:$J$53,"Credit Card")+SUMIFS($M$15:$M$31,$N$15:$N$31,"2nd Pay Check",$O$15:$O$31,"Credit Card")+SUMIFS($M$36:$M$47,$P$36:$P$47,"2nd Pay Check",$Q$36:$Q$47,"Credit Card")</f>
        <v>0</v>
      </c>
      <c r="C15" s="115">
        <f>SUMIFS($F$14:$F$52,$G$14:$G$52,"2nd Pay Check",$J$14:$J$52,"Credit Card",$H$14:$H$52,"Yes")+SUMIFS($M$14:$M$29,$N$14:$N$29,"2nd Pay Check",$O$14:$O$29,"Credit Card",$P$14:$P$29,"Yes")+SUMIFS($M$35:$M$46,$P$35:$P$46,"2nd Pay Check",$Q$35:$Q$46,"Credit Card",$R$35:$R$46,"Yes")</f>
        <v>0</v>
      </c>
      <c r="D15" s="6">
        <f t="shared" si="4"/>
        <v>0</v>
      </c>
      <c r="E15" s="7" t="s">
        <v>24</v>
      </c>
      <c r="F15" s="125">
        <v>13</v>
      </c>
      <c r="G15" s="111" t="s">
        <v>367</v>
      </c>
      <c r="H15" s="111"/>
      <c r="I15" s="111"/>
      <c r="J15" s="110" t="s">
        <v>366</v>
      </c>
      <c r="K15" s="202"/>
      <c r="L15" s="126" t="s">
        <v>30</v>
      </c>
      <c r="M15" s="9">
        <v>15</v>
      </c>
      <c r="N15" s="9" t="s">
        <v>368</v>
      </c>
      <c r="O15" s="7" t="s">
        <v>365</v>
      </c>
      <c r="P15" s="111"/>
      <c r="Q15" s="202"/>
      <c r="R15" s="13" t="s">
        <v>31</v>
      </c>
      <c r="S15" s="14">
        <f>M31</f>
        <v>665</v>
      </c>
    </row>
    <row r="16" spans="1:19" ht="23">
      <c r="A16" s="114" t="s">
        <v>4</v>
      </c>
      <c r="B16" s="115">
        <f>SUMIFS($F$14:$F$53,$G$14:$G$53,"2nd Pay Check",$J$14:$J$53,"Savings")+SUMIFS($M$14:$M$29,$N$14:$N$29,"2nd Pay Check",$O$14:$O$29,"Savings")+SUMIFS($M$35:$M$46,$P$35:$P$46,"2nd Pay Check",$Q$35:$Q$46,"Savings")</f>
        <v>0</v>
      </c>
      <c r="C16" s="115">
        <f>SUMIFS($F$14:$F$52,$G$14:$G$52,"2nd Pay Check",$J$14:$J$52,"Savings",$H$14:$H$52,"Yes")+SUMIFS($M$14:$M$29,$N$14:$N$29,"2nd Pay Check",$O$14:$O$29,"Savings",$P$14:$P$29,"Yes")+SUMIFS($M$35:$M$46,$P$35:$P$46,"2nd Pay Check",$Q$35:$Q$46,"Savings",$R$35:$R$46,"Yes")</f>
        <v>0</v>
      </c>
      <c r="D16" s="6">
        <f t="shared" si="4"/>
        <v>0</v>
      </c>
      <c r="E16" s="7" t="s">
        <v>1</v>
      </c>
      <c r="F16" s="125">
        <v>152</v>
      </c>
      <c r="G16" s="127" t="s">
        <v>368</v>
      </c>
      <c r="H16" s="111"/>
      <c r="I16" s="111"/>
      <c r="J16" s="110" t="s">
        <v>365</v>
      </c>
      <c r="K16" s="202"/>
      <c r="L16" s="126" t="s">
        <v>33</v>
      </c>
      <c r="M16" s="9">
        <v>0</v>
      </c>
      <c r="N16" s="9" t="s">
        <v>368</v>
      </c>
      <c r="O16" s="7" t="s">
        <v>365</v>
      </c>
      <c r="P16" s="111"/>
      <c r="Q16" s="202"/>
      <c r="R16" s="13" t="s">
        <v>34</v>
      </c>
      <c r="S16" s="14">
        <f>M47</f>
        <v>768</v>
      </c>
    </row>
    <row r="17" spans="1:19" ht="23">
      <c r="A17" s="114" t="s">
        <v>369</v>
      </c>
      <c r="B17" s="115">
        <f>SUMIFS($F$14:$F$53,$G$14:$G$53,"2nd Pay Check",$J$14:$J$53,"Digit")+SUMIFS($M$14:$M$29,$N$14:$N$29,"2nd Pay Check",$O$14:$O$29,"Digit")+SUMIFS($M$35:$M$46,$P$35:$P$46,"2nd Pay Check",$Q$35:$Q$46,"Digit")</f>
        <v>0</v>
      </c>
      <c r="C17" s="115">
        <f>SUMIFS($F$14:$F$52,$G$14:$G$52,"2nd Pay Check",$J$14:$J$52,"Digit",$H$14:$H$52,"Yes")+SUMIFS($M$14:$M$29,$N$14:$N$29,"2nd Pay Check",$O$14:$O$29,"Digit",$P$14:$P$29,"Yes")+SUMIFS($M$35:$M$46,$P$35:$P$46,"2nd Pay Check",$Q$35:$Q$46,"Digit",$R$35:$R$46,"Yes")</f>
        <v>0</v>
      </c>
      <c r="D17" s="6">
        <f t="shared" si="4"/>
        <v>0</v>
      </c>
      <c r="E17" s="128" t="s">
        <v>381</v>
      </c>
      <c r="F17" s="110">
        <v>0</v>
      </c>
      <c r="G17" s="127" t="s">
        <v>368</v>
      </c>
      <c r="H17" s="111"/>
      <c r="I17" s="111"/>
      <c r="J17" s="110" t="s">
        <v>365</v>
      </c>
      <c r="K17" s="202"/>
      <c r="L17" s="7" t="s">
        <v>36</v>
      </c>
      <c r="M17" s="9">
        <v>50</v>
      </c>
      <c r="N17" s="9" t="s">
        <v>368</v>
      </c>
      <c r="O17" s="7" t="s">
        <v>365</v>
      </c>
      <c r="P17" s="111"/>
      <c r="Q17" s="202"/>
      <c r="R17" s="13" t="s">
        <v>37</v>
      </c>
      <c r="S17" s="15">
        <f>S13-S14-S15-S16</f>
        <v>662</v>
      </c>
    </row>
    <row r="18" spans="1:19" ht="23">
      <c r="A18" s="114" t="s">
        <v>371</v>
      </c>
      <c r="B18" s="115">
        <f>SUMIFS($F$14:$F$53,$G$14:$G$53,"2nd Pay Check",$J$14:$J$53,"Business")+SUMIFS($M$14:$M$29,$N$14:$N$29,"2nd Pay Check",$O$14:$O$29,"Business")+SUMIFS($M$35:$M$46,$P$35:$P$46,"2nd Pay Check",$Q$35:$Q$46,"Business")</f>
        <v>0</v>
      </c>
      <c r="C18" s="115">
        <f>SUMIFS($F$14:$F$52,$G$14:$G$52,"2nd Pay Check",$J$14:$J$52,"Business",$H$14:$H$52,"Yes")+SUMIFS($M$14:$M$29,$N$14:$N$29,"2nd Pay Check",$O$14:$O$29,"Business",$P$14:$P$29,"Yes")+SUMIFS($M$35:$M$46,$P$35:$P$46,"2nd Pay Check",$Q$35:$Q$46,"Business",$R$35:$R$46,"Yes")</f>
        <v>0</v>
      </c>
      <c r="D18" s="6">
        <f t="shared" si="4"/>
        <v>0</v>
      </c>
      <c r="E18" s="128" t="s">
        <v>29</v>
      </c>
      <c r="F18" s="125">
        <v>218</v>
      </c>
      <c r="G18" s="111" t="s">
        <v>367</v>
      </c>
      <c r="H18" s="111"/>
      <c r="I18" s="111"/>
      <c r="J18" s="110" t="s">
        <v>366</v>
      </c>
      <c r="K18" s="202"/>
      <c r="L18" s="7" t="s">
        <v>39</v>
      </c>
      <c r="M18" s="11"/>
      <c r="N18" s="10"/>
      <c r="O18" s="10"/>
      <c r="P18" s="111"/>
      <c r="Q18" s="202"/>
      <c r="R18" s="202"/>
    </row>
    <row r="19" spans="1:19" ht="18">
      <c r="A19" s="118" t="s">
        <v>18</v>
      </c>
      <c r="B19" s="119">
        <f t="shared" ref="B19:C19" si="5">SUM(B14:B18)</f>
        <v>1115</v>
      </c>
      <c r="C19" s="120">
        <f t="shared" si="5"/>
        <v>0</v>
      </c>
      <c r="D19" s="6">
        <f t="shared" si="4"/>
        <v>1115</v>
      </c>
      <c r="E19" s="7" t="s">
        <v>32</v>
      </c>
      <c r="F19" s="9">
        <v>0</v>
      </c>
      <c r="G19" s="111" t="s">
        <v>368</v>
      </c>
      <c r="H19" s="111"/>
      <c r="I19" s="111"/>
      <c r="J19" s="110" t="s">
        <v>369</v>
      </c>
      <c r="K19" s="202"/>
      <c r="L19" s="7" t="s">
        <v>41</v>
      </c>
      <c r="M19" s="9">
        <v>0</v>
      </c>
      <c r="N19" s="7" t="s">
        <v>367</v>
      </c>
      <c r="O19" s="7" t="s">
        <v>365</v>
      </c>
      <c r="P19" s="111"/>
      <c r="Q19" s="202"/>
      <c r="R19" s="202"/>
    </row>
    <row r="20" spans="1:19" ht="14">
      <c r="A20" s="110"/>
      <c r="B20" s="110"/>
      <c r="C20" s="110"/>
      <c r="D20" s="110"/>
      <c r="E20" s="7" t="s">
        <v>35</v>
      </c>
      <c r="F20" s="9">
        <v>62</v>
      </c>
      <c r="G20" s="111" t="s">
        <v>367</v>
      </c>
      <c r="H20" s="111"/>
      <c r="I20" s="111"/>
      <c r="J20" s="110" t="s">
        <v>365</v>
      </c>
      <c r="K20" s="202"/>
      <c r="L20" s="7" t="s">
        <v>43</v>
      </c>
      <c r="M20" s="9"/>
      <c r="N20" s="10"/>
      <c r="O20" s="10"/>
      <c r="P20" s="111"/>
      <c r="Q20" s="202"/>
      <c r="R20" s="202"/>
    </row>
    <row r="21" spans="1:19" ht="14">
      <c r="A21" s="110"/>
      <c r="B21" s="110"/>
      <c r="C21" s="110"/>
      <c r="D21" s="110"/>
      <c r="E21" s="7" t="s">
        <v>38</v>
      </c>
      <c r="F21" s="9"/>
      <c r="G21" s="111"/>
      <c r="H21" s="111"/>
      <c r="I21" s="111"/>
      <c r="K21" s="202"/>
      <c r="L21" s="7" t="s">
        <v>417</v>
      </c>
      <c r="M21" s="9">
        <v>0</v>
      </c>
      <c r="N21" s="7" t="s">
        <v>367</v>
      </c>
      <c r="O21" s="10"/>
      <c r="P21" s="111"/>
      <c r="Q21" s="202"/>
      <c r="R21" s="202"/>
    </row>
    <row r="22" spans="1:19" ht="14">
      <c r="A22" s="129"/>
      <c r="B22" s="129"/>
      <c r="C22" s="129"/>
      <c r="D22" s="129"/>
      <c r="E22" s="126" t="s">
        <v>40</v>
      </c>
      <c r="F22" s="9">
        <v>20</v>
      </c>
      <c r="G22" s="111" t="s">
        <v>367</v>
      </c>
      <c r="H22" s="111"/>
      <c r="I22" s="111"/>
      <c r="J22" s="110" t="s">
        <v>365</v>
      </c>
      <c r="K22" s="202"/>
      <c r="L22" s="7" t="s">
        <v>418</v>
      </c>
      <c r="M22" s="9">
        <v>0</v>
      </c>
      <c r="N22" s="9" t="s">
        <v>368</v>
      </c>
      <c r="O22" s="10"/>
      <c r="P22" s="111"/>
      <c r="Q22" s="202"/>
      <c r="R22" s="202"/>
    </row>
    <row r="23" spans="1:19" ht="14">
      <c r="A23" s="110"/>
      <c r="B23" s="110"/>
      <c r="C23" s="110"/>
      <c r="E23" s="7" t="s">
        <v>42</v>
      </c>
      <c r="F23" s="9">
        <v>100</v>
      </c>
      <c r="G23" s="7" t="s">
        <v>367</v>
      </c>
      <c r="H23" s="111"/>
      <c r="I23" s="111"/>
      <c r="K23" s="202"/>
      <c r="L23" s="7" t="s">
        <v>422</v>
      </c>
      <c r="M23" s="9">
        <v>0</v>
      </c>
      <c r="N23" s="9" t="s">
        <v>368</v>
      </c>
      <c r="O23" s="10"/>
      <c r="P23" s="111"/>
      <c r="Q23" s="202"/>
      <c r="R23" s="202"/>
    </row>
    <row r="24" spans="1:19" ht="14">
      <c r="A24" s="129"/>
      <c r="B24" s="129"/>
      <c r="C24" s="129"/>
      <c r="D24" s="129"/>
      <c r="E24" s="126" t="s">
        <v>44</v>
      </c>
      <c r="F24" s="155">
        <f>SUM(10,8,15)</f>
        <v>33</v>
      </c>
      <c r="G24" s="111" t="s">
        <v>368</v>
      </c>
      <c r="H24" s="111"/>
      <c r="I24" s="111"/>
      <c r="J24" s="110" t="s">
        <v>365</v>
      </c>
      <c r="K24" s="202"/>
      <c r="L24" s="7" t="s">
        <v>431</v>
      </c>
      <c r="M24" s="9">
        <v>0</v>
      </c>
      <c r="N24" s="9" t="s">
        <v>368</v>
      </c>
      <c r="O24" s="10"/>
      <c r="P24" s="111"/>
      <c r="Q24" s="202"/>
      <c r="R24" s="202"/>
    </row>
    <row r="25" spans="1:19" ht="28">
      <c r="C25" s="110"/>
      <c r="E25" s="7" t="s">
        <v>424</v>
      </c>
      <c r="F25" s="9">
        <v>0</v>
      </c>
      <c r="G25" s="111" t="s">
        <v>367</v>
      </c>
      <c r="H25" s="111"/>
      <c r="I25" s="111"/>
      <c r="J25" s="110" t="s">
        <v>4</v>
      </c>
      <c r="K25" s="202"/>
      <c r="L25" s="7" t="s">
        <v>384</v>
      </c>
      <c r="M25" s="9">
        <v>100</v>
      </c>
      <c r="N25" s="9" t="s">
        <v>368</v>
      </c>
      <c r="O25" s="7" t="s">
        <v>365</v>
      </c>
      <c r="P25" s="111"/>
      <c r="Q25" s="202"/>
      <c r="R25" s="202"/>
    </row>
    <row r="26" spans="1:19" ht="28">
      <c r="C26" s="110"/>
      <c r="E26" s="7" t="s">
        <v>425</v>
      </c>
      <c r="F26" s="9">
        <v>0</v>
      </c>
      <c r="G26" s="111" t="s">
        <v>368</v>
      </c>
      <c r="H26" s="111"/>
      <c r="I26" s="111"/>
      <c r="J26" s="110"/>
      <c r="K26" s="202"/>
      <c r="L26" s="7" t="s">
        <v>423</v>
      </c>
      <c r="M26" s="9">
        <v>0</v>
      </c>
      <c r="N26" s="7" t="s">
        <v>367</v>
      </c>
      <c r="O26" s="7"/>
      <c r="P26" s="111"/>
      <c r="Q26" s="202"/>
      <c r="R26" s="202"/>
    </row>
    <row r="27" spans="1:19" ht="28">
      <c r="B27" s="110"/>
      <c r="C27" s="110"/>
      <c r="D27" s="110"/>
      <c r="E27" s="7" t="s">
        <v>385</v>
      </c>
      <c r="F27" s="9">
        <v>20</v>
      </c>
      <c r="G27" s="111" t="s">
        <v>368</v>
      </c>
      <c r="H27" s="111"/>
      <c r="I27" s="111"/>
      <c r="J27" s="110" t="s">
        <v>365</v>
      </c>
      <c r="K27" s="202"/>
      <c r="L27" s="126" t="s">
        <v>386</v>
      </c>
      <c r="M27" s="9">
        <v>0</v>
      </c>
      <c r="N27" s="7" t="s">
        <v>367</v>
      </c>
      <c r="O27" s="7" t="s">
        <v>365</v>
      </c>
      <c r="P27" s="111"/>
      <c r="Q27" s="202"/>
      <c r="R27" s="202"/>
    </row>
    <row r="28" spans="1:19" ht="28">
      <c r="A28" s="110"/>
      <c r="B28" s="110"/>
      <c r="C28" s="110"/>
      <c r="D28" s="110"/>
      <c r="E28" s="7" t="s">
        <v>387</v>
      </c>
      <c r="F28" s="9">
        <v>25</v>
      </c>
      <c r="G28" s="111" t="s">
        <v>368</v>
      </c>
      <c r="H28" s="111"/>
      <c r="I28" s="111"/>
      <c r="J28" s="110" t="s">
        <v>365</v>
      </c>
      <c r="K28" s="202"/>
      <c r="L28" s="126" t="s">
        <v>389</v>
      </c>
      <c r="M28" s="9">
        <v>0</v>
      </c>
      <c r="N28" s="7" t="s">
        <v>368</v>
      </c>
      <c r="O28" s="7" t="s">
        <v>365</v>
      </c>
      <c r="P28" s="111"/>
      <c r="Q28" s="202"/>
      <c r="R28" s="202"/>
    </row>
    <row r="29" spans="1:19" ht="28">
      <c r="A29" s="110"/>
      <c r="B29" s="110"/>
      <c r="C29" s="110"/>
      <c r="D29" s="110"/>
      <c r="E29" s="7" t="s">
        <v>390</v>
      </c>
      <c r="F29" s="9">
        <v>40</v>
      </c>
      <c r="G29" s="111" t="s">
        <v>368</v>
      </c>
      <c r="H29" s="111"/>
      <c r="I29" s="111"/>
      <c r="K29" s="202"/>
      <c r="L29" s="7" t="s">
        <v>57</v>
      </c>
      <c r="M29" s="9">
        <v>0</v>
      </c>
      <c r="N29" s="7" t="s">
        <v>368</v>
      </c>
      <c r="O29" s="7" t="s">
        <v>365</v>
      </c>
      <c r="P29" s="111"/>
      <c r="Q29" s="202"/>
      <c r="R29" s="202"/>
    </row>
    <row r="30" spans="1:19" ht="14">
      <c r="A30" s="110"/>
      <c r="B30" s="110"/>
      <c r="C30" s="110"/>
      <c r="E30" s="7"/>
      <c r="F30" s="9"/>
      <c r="G30" s="111"/>
      <c r="H30" s="111"/>
      <c r="I30" s="111"/>
      <c r="K30" s="202"/>
      <c r="L30" s="110" t="s">
        <v>426</v>
      </c>
      <c r="M30" s="130">
        <v>400</v>
      </c>
      <c r="N30" s="7" t="s">
        <v>368</v>
      </c>
      <c r="O30" s="7" t="s">
        <v>365</v>
      </c>
      <c r="P30" s="111"/>
      <c r="Q30" s="202"/>
      <c r="R30" s="202"/>
    </row>
    <row r="31" spans="1:19" ht="28">
      <c r="A31" s="110"/>
      <c r="B31" s="110"/>
      <c r="C31" s="110"/>
      <c r="D31" s="110"/>
      <c r="E31" s="7" t="s">
        <v>48</v>
      </c>
      <c r="F31" s="9">
        <v>0</v>
      </c>
      <c r="G31" s="111" t="s">
        <v>367</v>
      </c>
      <c r="H31" s="111"/>
      <c r="I31" s="111"/>
      <c r="K31" s="202"/>
      <c r="L31" s="131" t="s">
        <v>60</v>
      </c>
      <c r="M31" s="132">
        <f>SUM(M14:M30)</f>
        <v>665</v>
      </c>
      <c r="N31" s="133"/>
      <c r="O31" s="133"/>
      <c r="P31" s="111"/>
      <c r="Q31" s="202"/>
      <c r="R31" s="202"/>
    </row>
    <row r="32" spans="1:19" ht="14">
      <c r="A32" s="110"/>
      <c r="B32" s="110"/>
      <c r="C32" s="110"/>
      <c r="D32" s="110"/>
      <c r="E32" s="7" t="s">
        <v>427</v>
      </c>
      <c r="F32" s="9">
        <v>0</v>
      </c>
      <c r="G32" s="111" t="s">
        <v>368</v>
      </c>
      <c r="H32" s="111"/>
      <c r="I32" s="111"/>
      <c r="K32" s="202"/>
      <c r="O32" s="6"/>
      <c r="P32" s="111"/>
      <c r="Q32" s="202"/>
      <c r="R32" s="202"/>
    </row>
    <row r="33" spans="1:19" ht="14">
      <c r="A33" s="110"/>
      <c r="B33" s="110"/>
      <c r="C33" s="110"/>
      <c r="D33" s="110"/>
      <c r="E33" s="7" t="s">
        <v>428</v>
      </c>
      <c r="F33" s="156">
        <v>215</v>
      </c>
      <c r="G33" s="111" t="s">
        <v>367</v>
      </c>
      <c r="H33" s="111"/>
      <c r="I33" s="111"/>
      <c r="J33" s="110" t="s">
        <v>432</v>
      </c>
      <c r="K33" s="202"/>
      <c r="L33" s="134" t="s">
        <v>63</v>
      </c>
      <c r="M33" s="135"/>
      <c r="N33" s="136"/>
      <c r="O33" s="136"/>
      <c r="P33" s="111"/>
      <c r="Q33" s="202"/>
      <c r="R33" s="202"/>
    </row>
    <row r="34" spans="1:19" ht="14">
      <c r="A34" s="110"/>
      <c r="B34" s="110"/>
      <c r="C34" s="110"/>
      <c r="D34" s="110"/>
      <c r="E34" s="7" t="s">
        <v>392</v>
      </c>
      <c r="F34" s="9">
        <v>0</v>
      </c>
      <c r="G34" s="111" t="s">
        <v>367</v>
      </c>
      <c r="H34" s="111"/>
      <c r="I34" s="111"/>
      <c r="J34" s="110" t="s">
        <v>365</v>
      </c>
      <c r="K34" s="202"/>
      <c r="L34" s="7" t="s">
        <v>7</v>
      </c>
      <c r="M34" s="7" t="s">
        <v>65</v>
      </c>
      <c r="N34" s="7" t="s">
        <v>66</v>
      </c>
      <c r="O34" s="7" t="s">
        <v>67</v>
      </c>
      <c r="P34" s="7" t="s">
        <v>393</v>
      </c>
      <c r="Q34" s="7" t="s">
        <v>379</v>
      </c>
      <c r="R34" s="123" t="s">
        <v>378</v>
      </c>
      <c r="S34" s="6" t="s">
        <v>419</v>
      </c>
    </row>
    <row r="35" spans="1:19" ht="14">
      <c r="A35" s="110"/>
      <c r="B35" s="110"/>
      <c r="C35" s="110"/>
      <c r="D35" s="110"/>
      <c r="E35" s="7" t="s">
        <v>394</v>
      </c>
      <c r="F35" s="9">
        <v>215</v>
      </c>
      <c r="G35" s="111" t="s">
        <v>368</v>
      </c>
      <c r="H35" s="111"/>
      <c r="I35" s="111"/>
      <c r="J35" s="110" t="s">
        <v>365</v>
      </c>
      <c r="K35" s="202"/>
      <c r="L35" s="7" t="s">
        <v>69</v>
      </c>
      <c r="M35" s="9">
        <v>165</v>
      </c>
      <c r="N35" s="7">
        <v>5.89</v>
      </c>
      <c r="O35" s="9">
        <v>4891.2</v>
      </c>
      <c r="P35" s="7" t="s">
        <v>368</v>
      </c>
      <c r="Q35" s="7" t="s">
        <v>365</v>
      </c>
      <c r="R35" s="111"/>
      <c r="S35">
        <f t="shared" ref="S35:S38" si="6">O35/M35</f>
        <v>29.643636363636361</v>
      </c>
    </row>
    <row r="36" spans="1:19" ht="14">
      <c r="A36" s="110"/>
      <c r="B36" s="110"/>
      <c r="C36" s="110"/>
      <c r="D36" s="110"/>
      <c r="E36" s="7" t="s">
        <v>54</v>
      </c>
      <c r="F36" s="9"/>
      <c r="G36" s="111"/>
      <c r="H36" s="111"/>
      <c r="I36" s="111"/>
      <c r="K36" s="202"/>
      <c r="L36" s="7" t="s">
        <v>71</v>
      </c>
      <c r="M36" s="9">
        <v>303</v>
      </c>
      <c r="N36" s="16">
        <v>0</v>
      </c>
      <c r="O36" s="11">
        <f>303*(36-17)</f>
        <v>5757</v>
      </c>
      <c r="P36" s="7" t="s">
        <v>367</v>
      </c>
      <c r="Q36" s="7" t="s">
        <v>365</v>
      </c>
      <c r="R36" s="111"/>
      <c r="S36">
        <f t="shared" si="6"/>
        <v>19</v>
      </c>
    </row>
    <row r="37" spans="1:19" ht="14">
      <c r="A37" s="110"/>
      <c r="B37" s="110"/>
      <c r="C37" s="110"/>
      <c r="D37" s="110"/>
      <c r="E37" s="7" t="s">
        <v>56</v>
      </c>
      <c r="F37" s="9"/>
      <c r="G37" s="111"/>
      <c r="H37" s="111"/>
      <c r="I37" s="111"/>
      <c r="K37" s="202"/>
      <c r="L37" s="7" t="s">
        <v>395</v>
      </c>
      <c r="M37" s="9">
        <v>70</v>
      </c>
      <c r="N37" s="7">
        <v>0</v>
      </c>
      <c r="O37" s="137">
        <v>3512</v>
      </c>
      <c r="P37" s="7" t="s">
        <v>368</v>
      </c>
      <c r="Q37" s="7" t="s">
        <v>365</v>
      </c>
      <c r="R37" s="111"/>
      <c r="S37">
        <f t="shared" si="6"/>
        <v>50.171428571428571</v>
      </c>
    </row>
    <row r="38" spans="1:19" ht="14">
      <c r="A38" s="110"/>
      <c r="B38" s="110"/>
      <c r="C38" s="110"/>
      <c r="D38" s="110"/>
      <c r="E38" s="7" t="s">
        <v>58</v>
      </c>
      <c r="F38" s="9">
        <v>120</v>
      </c>
      <c r="G38" s="111" t="s">
        <v>368</v>
      </c>
      <c r="H38" s="111"/>
      <c r="I38" s="111"/>
      <c r="J38" s="110" t="s">
        <v>365</v>
      </c>
      <c r="K38" s="202"/>
      <c r="L38" s="7" t="s">
        <v>396</v>
      </c>
      <c r="M38" s="9">
        <v>50</v>
      </c>
      <c r="N38" s="110">
        <v>0</v>
      </c>
      <c r="O38" s="9">
        <v>0</v>
      </c>
      <c r="P38" s="7" t="s">
        <v>368</v>
      </c>
      <c r="Q38" s="7" t="s">
        <v>365</v>
      </c>
      <c r="R38" s="111"/>
      <c r="S38">
        <f t="shared" si="6"/>
        <v>0</v>
      </c>
    </row>
    <row r="39" spans="1:19" ht="28">
      <c r="A39" s="110"/>
      <c r="B39" s="110"/>
      <c r="C39" s="110"/>
      <c r="D39" s="110"/>
      <c r="E39" s="7" t="s">
        <v>59</v>
      </c>
      <c r="F39" s="9"/>
      <c r="G39" s="111"/>
      <c r="H39" s="111"/>
      <c r="I39" s="111"/>
      <c r="K39" s="202"/>
      <c r="L39" s="7" t="s">
        <v>420</v>
      </c>
      <c r="M39" s="9">
        <v>0</v>
      </c>
      <c r="N39" s="7">
        <v>18.739999999999998</v>
      </c>
      <c r="O39" s="9">
        <v>0</v>
      </c>
      <c r="P39" s="7" t="s">
        <v>367</v>
      </c>
      <c r="Q39" s="7" t="s">
        <v>365</v>
      </c>
      <c r="R39" s="111"/>
    </row>
    <row r="40" spans="1:19" ht="28">
      <c r="A40" s="110"/>
      <c r="B40" s="110"/>
      <c r="C40" s="110"/>
      <c r="D40" s="110"/>
      <c r="E40" s="7" t="s">
        <v>429</v>
      </c>
      <c r="F40" s="9"/>
      <c r="G40" s="111"/>
      <c r="H40" s="111"/>
      <c r="I40" s="111"/>
      <c r="K40" s="202"/>
      <c r="L40" s="7" t="s">
        <v>421</v>
      </c>
      <c r="M40" s="9">
        <v>0</v>
      </c>
      <c r="N40" s="7">
        <v>0</v>
      </c>
      <c r="O40" s="9">
        <v>0</v>
      </c>
      <c r="P40" s="7" t="s">
        <v>368</v>
      </c>
      <c r="Q40" s="7" t="s">
        <v>365</v>
      </c>
      <c r="R40" s="111"/>
    </row>
    <row r="41" spans="1:19" ht="14">
      <c r="A41" s="110"/>
      <c r="B41" s="110"/>
      <c r="C41" s="110"/>
      <c r="D41" s="110"/>
      <c r="E41" s="7" t="s">
        <v>397</v>
      </c>
      <c r="F41" s="9">
        <v>0</v>
      </c>
      <c r="G41" s="111" t="s">
        <v>367</v>
      </c>
      <c r="H41" s="111"/>
      <c r="I41" s="111"/>
      <c r="J41" s="110" t="s">
        <v>369</v>
      </c>
      <c r="K41" s="202"/>
      <c r="L41" s="7" t="s">
        <v>398</v>
      </c>
      <c r="M41" s="9">
        <v>0</v>
      </c>
      <c r="N41" s="16">
        <v>4.3749999999999997E-2</v>
      </c>
      <c r="O41" s="138">
        <v>54600</v>
      </c>
      <c r="P41" s="7" t="s">
        <v>368</v>
      </c>
      <c r="Q41" s="7" t="s">
        <v>365</v>
      </c>
      <c r="R41" s="111"/>
      <c r="S41" t="e">
        <f t="shared" ref="S41:S42" si="7">O41/M41</f>
        <v>#DIV/0!</v>
      </c>
    </row>
    <row r="42" spans="1:19" ht="14">
      <c r="A42" s="110"/>
      <c r="B42" s="110"/>
      <c r="C42" s="110"/>
      <c r="D42" s="110" t="s">
        <v>399</v>
      </c>
      <c r="E42" s="7" t="s">
        <v>430</v>
      </c>
      <c r="F42" s="9">
        <v>0</v>
      </c>
      <c r="G42" s="111" t="s">
        <v>367</v>
      </c>
      <c r="H42" s="111"/>
      <c r="I42" s="111"/>
      <c r="K42" s="202"/>
      <c r="L42" s="7" t="s">
        <v>400</v>
      </c>
      <c r="M42" s="9">
        <v>180</v>
      </c>
      <c r="N42" s="16">
        <v>0.1469</v>
      </c>
      <c r="O42" s="9">
        <v>6000</v>
      </c>
      <c r="P42" s="7" t="s">
        <v>367</v>
      </c>
      <c r="Q42" s="7" t="s">
        <v>365</v>
      </c>
      <c r="R42" s="111"/>
      <c r="S42">
        <f t="shared" si="7"/>
        <v>33.333333333333336</v>
      </c>
    </row>
    <row r="43" spans="1:19" ht="14">
      <c r="A43" s="110"/>
      <c r="B43" s="110"/>
      <c r="C43" s="110"/>
      <c r="D43" s="110"/>
      <c r="E43" s="7" t="s">
        <v>64</v>
      </c>
      <c r="F43" s="9"/>
      <c r="G43" s="111"/>
      <c r="H43" s="111"/>
      <c r="I43" s="111"/>
      <c r="J43" s="110" t="s">
        <v>365</v>
      </c>
      <c r="K43" s="202"/>
      <c r="L43" s="7" t="s">
        <v>401</v>
      </c>
      <c r="M43" s="9"/>
      <c r="N43" s="17"/>
      <c r="O43" s="139"/>
      <c r="P43" s="10"/>
      <c r="Q43" s="10"/>
      <c r="R43" s="111"/>
    </row>
    <row r="44" spans="1:19" ht="14">
      <c r="A44" s="140"/>
      <c r="B44" s="140"/>
      <c r="C44" s="140"/>
      <c r="D44" s="140"/>
      <c r="E44" s="7" t="s">
        <v>68</v>
      </c>
      <c r="F44" s="9"/>
      <c r="G44" s="111"/>
      <c r="H44" s="111"/>
      <c r="I44" s="111"/>
      <c r="K44" s="202"/>
      <c r="L44" s="7" t="s">
        <v>17</v>
      </c>
      <c r="M44" s="9"/>
      <c r="N44" s="16"/>
      <c r="O44" s="9"/>
      <c r="P44" s="10"/>
      <c r="Q44" s="10"/>
      <c r="R44" s="111"/>
    </row>
    <row r="45" spans="1:19" ht="14">
      <c r="A45" s="110"/>
      <c r="B45" s="110"/>
      <c r="C45" s="110"/>
      <c r="D45" s="110"/>
      <c r="E45" s="141" t="s">
        <v>402</v>
      </c>
      <c r="F45" s="142">
        <v>0</v>
      </c>
      <c r="G45" s="111" t="s">
        <v>367</v>
      </c>
      <c r="H45" s="111"/>
      <c r="I45" s="111"/>
      <c r="J45" s="110" t="s">
        <v>365</v>
      </c>
      <c r="K45" s="202"/>
      <c r="L45" s="7" t="s">
        <v>403</v>
      </c>
      <c r="M45" s="9"/>
      <c r="N45" s="16"/>
      <c r="O45" s="9"/>
      <c r="P45" s="10"/>
      <c r="Q45" s="10"/>
      <c r="R45" s="111"/>
    </row>
    <row r="46" spans="1:19" ht="14">
      <c r="A46" s="110"/>
      <c r="B46" s="110"/>
      <c r="C46" s="110"/>
      <c r="D46" s="110"/>
      <c r="E46" s="7" t="s">
        <v>404</v>
      </c>
      <c r="F46" s="142">
        <v>0</v>
      </c>
      <c r="G46" s="111" t="s">
        <v>368</v>
      </c>
      <c r="H46" s="111"/>
      <c r="I46" s="111"/>
      <c r="J46" s="110" t="s">
        <v>365</v>
      </c>
      <c r="K46" s="202"/>
      <c r="L46" s="7" t="s">
        <v>17</v>
      </c>
      <c r="M46" s="11"/>
      <c r="N46" s="17"/>
      <c r="O46" s="11"/>
      <c r="P46" s="10"/>
      <c r="Q46" s="10"/>
      <c r="R46" s="111"/>
    </row>
    <row r="47" spans="1:19" ht="28">
      <c r="A47" s="143"/>
      <c r="B47" s="143"/>
      <c r="C47" s="110" t="s">
        <v>405</v>
      </c>
      <c r="D47" s="110" t="s">
        <v>406</v>
      </c>
      <c r="E47" s="7" t="s">
        <v>72</v>
      </c>
      <c r="F47" s="9">
        <v>0</v>
      </c>
      <c r="G47" s="111" t="s">
        <v>368</v>
      </c>
      <c r="H47" s="111"/>
      <c r="I47" s="111"/>
      <c r="J47" s="110" t="s">
        <v>365</v>
      </c>
      <c r="K47" s="202"/>
      <c r="L47" s="13" t="s">
        <v>84</v>
      </c>
      <c r="M47" s="11">
        <f>SUM(M35:M46)</f>
        <v>768</v>
      </c>
      <c r="N47" s="13" t="s">
        <v>85</v>
      </c>
      <c r="O47" s="11">
        <f>SUM(O35:O46)</f>
        <v>74760.2</v>
      </c>
      <c r="P47" s="10"/>
      <c r="Q47" s="10"/>
      <c r="R47" s="111"/>
    </row>
    <row r="48" spans="1:19" ht="28">
      <c r="A48" s="144" t="s">
        <v>380</v>
      </c>
      <c r="B48" s="145" t="s">
        <v>380</v>
      </c>
      <c r="C48" s="145" t="s">
        <v>388</v>
      </c>
      <c r="D48" s="146" t="s">
        <v>380</v>
      </c>
      <c r="E48" s="147" t="s">
        <v>407</v>
      </c>
      <c r="F48" s="9">
        <v>0</v>
      </c>
      <c r="G48" s="111" t="s">
        <v>368</v>
      </c>
      <c r="H48" s="111"/>
      <c r="I48" s="111"/>
      <c r="J48" s="110" t="s">
        <v>369</v>
      </c>
      <c r="K48" s="202"/>
      <c r="L48" s="18"/>
      <c r="M48" s="18"/>
      <c r="N48" s="18"/>
      <c r="O48" s="19"/>
      <c r="P48" s="18"/>
      <c r="Q48" s="18"/>
      <c r="R48" s="19"/>
    </row>
    <row r="49" spans="1:18" ht="28">
      <c r="B49" s="110"/>
      <c r="C49" s="110">
        <v>304</v>
      </c>
      <c r="D49" s="110">
        <v>247</v>
      </c>
      <c r="E49" s="147" t="s">
        <v>408</v>
      </c>
      <c r="F49" s="9">
        <v>0</v>
      </c>
      <c r="G49" s="111" t="s">
        <v>368</v>
      </c>
      <c r="H49" s="111"/>
      <c r="I49" s="111"/>
      <c r="J49" s="110" t="s">
        <v>369</v>
      </c>
      <c r="L49" s="18"/>
      <c r="M49" s="18">
        <f>500*12</f>
        <v>6000</v>
      </c>
      <c r="N49" s="18"/>
      <c r="O49" s="19"/>
      <c r="P49" s="18"/>
      <c r="Q49" s="18"/>
      <c r="R49" s="19"/>
    </row>
    <row r="50" spans="1:18" ht="42">
      <c r="A50" s="110"/>
      <c r="B50" s="110"/>
      <c r="C50" s="110"/>
      <c r="D50" s="110"/>
      <c r="E50" s="7" t="s">
        <v>409</v>
      </c>
      <c r="F50" s="9">
        <v>0</v>
      </c>
      <c r="G50" s="111" t="s">
        <v>367</v>
      </c>
      <c r="H50" s="111"/>
      <c r="I50" s="111"/>
      <c r="J50" s="110" t="s">
        <v>371</v>
      </c>
      <c r="L50" s="18"/>
      <c r="M50" s="18"/>
      <c r="N50" s="18"/>
      <c r="O50" s="19"/>
      <c r="P50" s="18"/>
      <c r="Q50" s="18"/>
      <c r="R50" s="19"/>
    </row>
    <row r="51" spans="1:18" ht="14">
      <c r="A51" s="110"/>
      <c r="B51" s="110"/>
      <c r="C51" s="110"/>
      <c r="D51" s="110"/>
      <c r="E51" s="7" t="s">
        <v>410</v>
      </c>
      <c r="F51" s="9">
        <v>0</v>
      </c>
      <c r="G51" s="111" t="s">
        <v>368</v>
      </c>
      <c r="H51" s="111"/>
      <c r="I51" s="111"/>
      <c r="J51" s="110" t="s">
        <v>365</v>
      </c>
      <c r="L51" s="18"/>
      <c r="M51" s="18"/>
      <c r="N51" s="18"/>
      <c r="O51" s="19"/>
      <c r="P51" s="18"/>
      <c r="Q51" s="18"/>
      <c r="R51" s="19"/>
    </row>
    <row r="52" spans="1:18" ht="42">
      <c r="A52" s="110"/>
      <c r="B52" s="110"/>
      <c r="C52" s="110"/>
      <c r="D52" s="110"/>
      <c r="E52" s="7" t="s">
        <v>411</v>
      </c>
      <c r="F52" s="9">
        <v>0</v>
      </c>
      <c r="G52" s="111" t="s">
        <v>368</v>
      </c>
      <c r="H52" s="111"/>
      <c r="I52" s="111"/>
      <c r="J52" s="110" t="s">
        <v>371</v>
      </c>
      <c r="L52" s="18"/>
      <c r="M52" s="18"/>
      <c r="N52" s="18"/>
      <c r="O52" s="19"/>
      <c r="P52" s="18"/>
      <c r="Q52" s="18"/>
      <c r="R52" s="19"/>
    </row>
    <row r="53" spans="1:18" ht="28">
      <c r="A53" s="110"/>
      <c r="B53" s="110"/>
      <c r="C53" s="110"/>
      <c r="D53" s="110"/>
      <c r="E53" s="7" t="s">
        <v>412</v>
      </c>
      <c r="F53" s="148"/>
      <c r="G53" s="149" t="s">
        <v>413</v>
      </c>
      <c r="H53" s="149" t="s">
        <v>414</v>
      </c>
      <c r="I53" s="111"/>
      <c r="L53" s="18"/>
      <c r="M53" s="18"/>
      <c r="N53" s="18"/>
      <c r="O53" s="19"/>
      <c r="P53" s="18"/>
      <c r="Q53" s="18"/>
      <c r="R53" s="19"/>
    </row>
    <row r="54" spans="1:18" ht="14">
      <c r="A54" s="18"/>
      <c r="B54" s="18"/>
      <c r="C54" s="18"/>
      <c r="D54" s="18"/>
      <c r="E54" s="7" t="s">
        <v>415</v>
      </c>
      <c r="F54" s="9"/>
      <c r="G54" s="150">
        <f>$G$11-(SUMIF($G14:$G53,"1st Pay Check",$F14:$F54)+SUMIF($N14:$N31,"1st Pay Check",$M14:M31)+SUMIF($P35:$P44,"1st Pay Check",$M35:$M44))</f>
        <v>68</v>
      </c>
      <c r="H54" s="150">
        <f>$H$11-(SUMIF($G14:$G53,"2nd Pay Check",$F14:$F54)+SUMIF($P35:$P41,"2nd Pay Check",$M35:$M41)+SUMIF($N14:$N31,"2nd Pay Check",$M14:$M31))</f>
        <v>594</v>
      </c>
      <c r="I54" s="111"/>
      <c r="L54" s="18"/>
      <c r="M54" s="18"/>
      <c r="N54" s="18"/>
      <c r="O54" s="19"/>
      <c r="P54" s="18"/>
      <c r="Q54" s="18"/>
      <c r="R54" s="19"/>
    </row>
    <row r="55" spans="1:18" ht="28">
      <c r="A55" s="18"/>
      <c r="B55" s="18"/>
      <c r="C55" s="18"/>
      <c r="D55" s="18"/>
      <c r="E55" s="13" t="s">
        <v>82</v>
      </c>
      <c r="F55" s="11">
        <f>SUM(F14:F54)</f>
        <v>2203</v>
      </c>
      <c r="G55" s="111"/>
      <c r="H55" s="19"/>
      <c r="I55" s="19"/>
    </row>
    <row r="56" spans="1:18" ht="28">
      <c r="A56" s="18"/>
      <c r="B56" s="18"/>
      <c r="C56" s="18"/>
      <c r="D56" s="18"/>
      <c r="E56" s="18"/>
      <c r="F56" s="19"/>
      <c r="G56" s="151"/>
      <c r="H56" s="152" t="s">
        <v>416</v>
      </c>
      <c r="I56" s="111"/>
    </row>
    <row r="57" spans="1:18" ht="13">
      <c r="A57" s="18"/>
      <c r="B57" s="18"/>
      <c r="C57" s="18"/>
      <c r="D57" s="18"/>
      <c r="E57" s="18"/>
      <c r="F57" s="19"/>
      <c r="G57" s="152">
        <f>SUMIF(G14:G52,"1st Pay Check",F14:F52)</f>
        <v>1598</v>
      </c>
      <c r="H57" s="153">
        <f>SUMIF(G14:G52,"2nd Pay Check",F14:F52)</f>
        <v>605</v>
      </c>
      <c r="I57" s="19"/>
    </row>
  </sheetData>
  <mergeCells count="15">
    <mergeCell ref="E13:F13"/>
    <mergeCell ref="F12:G12"/>
    <mergeCell ref="E1:R1"/>
    <mergeCell ref="F2:K2"/>
    <mergeCell ref="M2:M12"/>
    <mergeCell ref="O2:R2"/>
    <mergeCell ref="E3:J3"/>
    <mergeCell ref="N3:Q3"/>
    <mergeCell ref="O10:O12"/>
    <mergeCell ref="Q10:Q33"/>
    <mergeCell ref="K12:K48"/>
    <mergeCell ref="L13:N13"/>
    <mergeCell ref="R18:R33"/>
    <mergeCell ref="R11:S11"/>
    <mergeCell ref="S2:S10"/>
  </mergeCells>
  <conditionalFormatting sqref="A4:E11 F4:J4 A16:D19">
    <cfRule type="notContainsBlanks" dxfId="72" priority="1">
      <formula>LEN(TRIM(A4))&gt;0</formula>
    </cfRule>
  </conditionalFormatting>
  <conditionalFormatting sqref="J6 J8:J11">
    <cfRule type="cellIs" dxfId="71" priority="2" operator="greaterThan">
      <formula>0</formula>
    </cfRule>
  </conditionalFormatting>
  <conditionalFormatting sqref="A13:B57 C13:C48 D13:E57 F13:J13 O13:P13 L30 R34 C50:C57">
    <cfRule type="notContainsBlanks" dxfId="70" priority="3">
      <formula>LEN(TRIM(A13))&gt;0</formula>
    </cfRule>
  </conditionalFormatting>
  <conditionalFormatting sqref="L33:L55 M33:P34 Q34 N47:N55 M48:M55 P48:Q55">
    <cfRule type="notContainsBlanks" dxfId="69" priority="4">
      <formula>LEN(TRIM(L33))&gt;0</formula>
    </cfRule>
  </conditionalFormatting>
  <conditionalFormatting sqref="L13:L31 M13">
    <cfRule type="notContainsBlanks" dxfId="68" priority="5">
      <formula>LEN(TRIM(L13))&gt;0</formula>
    </cfRule>
  </conditionalFormatting>
  <conditionalFormatting sqref="A1:E11 F1:J4 K2 A13:D19">
    <cfRule type="notContainsBlanks" dxfId="67" priority="6">
      <formula>LEN(TRIM(A1))&gt;0</formula>
    </cfRule>
  </conditionalFormatting>
  <conditionalFormatting sqref="O2 N3:N9 O4:P4">
    <cfRule type="notContainsBlanks" dxfId="66" priority="7">
      <formula>LEN(TRIM(O2))&gt;0</formula>
    </cfRule>
  </conditionalFormatting>
  <conditionalFormatting sqref="P5:P9">
    <cfRule type="cellIs" dxfId="65" priority="8" operator="greaterThan">
      <formula>0</formula>
    </cfRule>
  </conditionalFormatting>
  <conditionalFormatting sqref="R11:R17 S12">
    <cfRule type="notContainsBlanks" dxfId="64" priority="9">
      <formula>LEN(TRIM(R11))&gt;0</formula>
    </cfRule>
  </conditionalFormatting>
  <conditionalFormatting sqref="S17">
    <cfRule type="cellIs" dxfId="63" priority="10" operator="greaterThan">
      <formula>0</formula>
    </cfRule>
  </conditionalFormatting>
  <conditionalFormatting sqref="S17">
    <cfRule type="cellIs" dxfId="62" priority="11" operator="lessThan">
      <formula>0</formula>
    </cfRule>
  </conditionalFormatting>
  <conditionalFormatting sqref="H14:I52 P14:P33 R35:R47 B48:D48">
    <cfRule type="containsText" dxfId="61" priority="12" operator="containsText" text="Yes">
      <formula>NOT(ISERROR(SEARCH(("Yes"),(H14))))</formula>
    </cfRule>
  </conditionalFormatting>
  <conditionalFormatting sqref="H14:I52 P14:P33 R35:R47 B48:D48">
    <cfRule type="containsText" dxfId="60" priority="13" operator="containsText" text="No">
      <formula>NOT(ISERROR(SEARCH(("No"),(H14))))</formula>
    </cfRule>
  </conditionalFormatting>
  <dataValidations count="1">
    <dataValidation type="list" allowBlank="1" sqref="J12 P14:P33 R35:R47 C48:D48 H14:I52" xr:uid="{00000000-0002-0000-1200-000000000000}">
      <formula1>"Yes,No"</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3C47D"/>
    <outlinePr summaryBelow="0" summaryRight="0"/>
  </sheetPr>
  <dimension ref="A1:S61"/>
  <sheetViews>
    <sheetView workbookViewId="0"/>
  </sheetViews>
  <sheetFormatPr baseColWidth="10" defaultColWidth="17.33203125" defaultRowHeight="15.75" customHeight="1"/>
  <cols>
    <col min="1" max="6" width="18.5" customWidth="1"/>
    <col min="11" max="11" width="4.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4">
      <c r="A2" s="114" t="s">
        <v>365</v>
      </c>
      <c r="B2" s="115">
        <f>SUMIFS($F$14:$F$46,$G$14:$G$46,"1st Pay Check",$J$14:$J$46,"Joint")+SUMIFS($M$14:$M$29,$N$14:$N$29,"1st Pay Check",$O$14:$O$29,"Joint")+SUMIFS($M$35:$M$48,$P$35:$P$48,"1st Pay Check",$Q$35:$Q$48,"Joint")</f>
        <v>776</v>
      </c>
      <c r="C2" s="115" t="e">
        <f>SUMIFS($F$14:$F$46,$G$14:$G$46,"1st Pay Check",$J$14:$J$46,"Joint",$H$14:$H$46,"Yes")+SUMIFS($M$14:$M$29,$N$14:$N$29,"1st Pay Check",$O$14:$O$29,"Joint",$P$14:$P$29,"Yes")+SUMIFS($M$35:$M$48,$P$35:$P$48,"1st Pay Check",$Q$35:$Q$48,"Joint",$R$35:$R$47,"Yes")</f>
        <v>#VALUE!</v>
      </c>
      <c r="D2" s="6" t="e">
        <f t="shared" ref="D2:D7" si="0">B2-C2</f>
        <v>#VALUE!</v>
      </c>
      <c r="E2" s="6"/>
      <c r="F2" s="211"/>
      <c r="G2" s="202"/>
      <c r="H2" s="202"/>
      <c r="I2" s="202"/>
      <c r="J2" s="202"/>
      <c r="K2" s="202"/>
      <c r="L2" s="110"/>
      <c r="M2" s="241">
        <v>0</v>
      </c>
      <c r="N2" s="110"/>
      <c r="O2" s="211"/>
      <c r="P2" s="202"/>
      <c r="Q2" s="202"/>
      <c r="R2" s="202"/>
      <c r="S2" s="202"/>
    </row>
    <row r="3" spans="1:19" ht="24">
      <c r="A3" s="114" t="s">
        <v>366</v>
      </c>
      <c r="B3" s="115">
        <f>SUMIFS($F$14:$F$47,$G$14:$G$47,"1st Pay Check",$J$14:$J$47,"Credit Card")+SUMIFS($M$15:$M$31,$N$15:$N$31,"1st Pay Check",$O$15:$O$31,"Credit Card")+SUMIFS($M$36:$M$52,$P$36:$P$52,"1st Pay Check",$Q$36:$Q$52,"Credit Card")</f>
        <v>250</v>
      </c>
      <c r="C3" s="115" t="e">
        <f>SUMIFS($F$14:$F$46,$G$14:$G$46,"1st Pay Check",$J$14:$J$46,"Credit Card",$H$14:$H$46,"Yes")+SUMIFS($M$14:$M$29,$N$14:$N$29,"1st Pay Check",$O$14:$O$29,"Credit Card",$P$14:$P$29,"Yes")+SUMIFS($M$35:$M$48,$P$35:$P$48,"1st Pay Check",$Q$35:$Q$48,"Credit Card",$R$35:$R$47,"Yes")</f>
        <v>#VALUE!</v>
      </c>
      <c r="D3" s="6" t="e">
        <f t="shared" si="0"/>
        <v>#VALUE!</v>
      </c>
      <c r="E3" s="212" t="s">
        <v>3</v>
      </c>
      <c r="F3" s="213"/>
      <c r="G3" s="213"/>
      <c r="H3" s="213"/>
      <c r="I3" s="213"/>
      <c r="J3" s="214"/>
      <c r="M3" s="202"/>
      <c r="N3" s="207" t="s">
        <v>4</v>
      </c>
      <c r="O3" s="209"/>
      <c r="P3" s="209"/>
      <c r="Q3" s="208"/>
      <c r="S3" s="202"/>
    </row>
    <row r="4" spans="1:19" ht="24">
      <c r="A4" s="114" t="s">
        <v>4</v>
      </c>
      <c r="B4" s="115">
        <f>SUMIFS($F$14:$F$47,$G$14:$G$47,"1st Pay Check",$J$14:$J$47,"Savings")+SUMIFS($M$14:$M$29,$N$14:$N$29,"1st Pay Check",$O$14:$O$29,"Savings")+SUMIFS($M$35:$M$48,$P$35:$P$48,"1st Pay Check",$Q$35:$Q$48,"Savings")</f>
        <v>0</v>
      </c>
      <c r="C4" s="115" t="e">
        <f>SUMIFS($F$14:$F$46,$G$14:$G$46,"1st Pay Check",$J$14:$J$46,"Savings",$H$14:$H$46,"Yes")+SUMIFS($M$14:$M$29,$N$14:$N$29,"1st Pay Check",$O$14:$O$29,"Savings",$P$14:$P$29,"Yes")+SUMIFS($M$35:$M$48,$P$35:$P$48,"1st Pay Check",$Q$35:$Q$48,"Savings",$R$35:$R$47,"Yes")</f>
        <v>#VALUE!</v>
      </c>
      <c r="D4" s="6" t="e">
        <f t="shared" si="0"/>
        <v>#VALUE!</v>
      </c>
      <c r="E4" s="7" t="s">
        <v>3</v>
      </c>
      <c r="F4" s="7" t="s">
        <v>5</v>
      </c>
      <c r="G4" s="7" t="s">
        <v>367</v>
      </c>
      <c r="H4" s="7" t="s">
        <v>368</v>
      </c>
      <c r="I4" s="7"/>
      <c r="J4" s="7" t="s">
        <v>6</v>
      </c>
      <c r="L4" s="110"/>
      <c r="M4" s="202"/>
      <c r="N4" s="7" t="s">
        <v>7</v>
      </c>
      <c r="O4" s="7" t="s">
        <v>5</v>
      </c>
      <c r="P4" s="7" t="s">
        <v>6</v>
      </c>
      <c r="S4" s="202"/>
    </row>
    <row r="5" spans="1:19" ht="21.75" customHeight="1">
      <c r="A5" s="114" t="s">
        <v>369</v>
      </c>
      <c r="B5" s="115">
        <f>SUMIFS($F$14:$F$47,$G$14:$G$47,"1st Pay Check",$J$14:$J$47,"Digit")+SUMIFS($M$14:$M$29,$N$14:$N$29,"1st Pay Check",$O$14:$O$29,"Digit")+SUMIFS($M$35:$M$48,$P$35:$P$48,"1st Pay Check",$Q$35:$Q$48,"Digit")</f>
        <v>0</v>
      </c>
      <c r="C5" s="115" t="e">
        <f>SUMIFS($F$14:$F$46,$G$14:$G$46,"1st Pay Check",$J$14:$J$46,"Digit",$H$14:$H$46,"Yes")+SUMIFS($M$14:$M$29,$N$14:$N$29,"1st Pay Check",$O$14:$O$29,"Digit",$P$14:$P$29,"Yes")+SUMIFS($M$35:$M$48,$P$35:$P$48,"1st Pay Check",$Q$35:$Q$48,"Digit",$R$35:$R$47,"Yes")</f>
        <v>#VALUE!</v>
      </c>
      <c r="D5" s="6" t="e">
        <f t="shared" si="0"/>
        <v>#VALUE!</v>
      </c>
      <c r="E5" s="7" t="s">
        <v>8</v>
      </c>
      <c r="F5" s="8" t="s">
        <v>370</v>
      </c>
      <c r="G5" s="116">
        <v>2970</v>
      </c>
      <c r="H5" s="116">
        <v>2970</v>
      </c>
      <c r="I5" s="116"/>
      <c r="J5" s="116">
        <f>G5+H5</f>
        <v>5940</v>
      </c>
      <c r="L5" s="110"/>
      <c r="M5" s="202"/>
      <c r="N5" s="7" t="s">
        <v>9</v>
      </c>
      <c r="O5" s="10"/>
      <c r="P5" s="9"/>
      <c r="S5" s="202"/>
    </row>
    <row r="6" spans="1:19" ht="24">
      <c r="A6" s="114" t="s">
        <v>371</v>
      </c>
      <c r="B6" s="115">
        <f>SUMIFS($F$14:$F$47,$G$14:$G$47,"1st Pay Check",$J$14:$J$47,"Business")+SUMIFS($M$14:$M$29,$N$14:$N$29,"1st Pay Check",$O$14:$O$29,"Business")+SUMIFS($M$35:$M$48,$P$35:$P$48,"1st Pay Check",$Q$35:$Q$48,"Business")</f>
        <v>0</v>
      </c>
      <c r="C6" s="115" t="e">
        <f>SUMIFS($F$14:$F$46,$G$14:$G$46,"1st Pay Check",$J$14:$J$46,"Business",$H$14:$H$46,"Yes")+SUMIFS($M$14:$M$29,$N$14:$N$29,"1st Pay Check",$O$14:$O$29,"Business",$P$14:$P$29,"Yes")+SUMIFS($M$35:$M$48,$P$35:$P$48,"1st Pay Check",$Q$35:$Q$48,"Business",$R$35:$R$47,"Yes")</f>
        <v>#VALUE!</v>
      </c>
      <c r="D6" s="6" t="e">
        <f t="shared" si="0"/>
        <v>#VALUE!</v>
      </c>
      <c r="E6" s="7" t="s">
        <v>10</v>
      </c>
      <c r="F6" s="8" t="s">
        <v>433</v>
      </c>
      <c r="G6" s="8">
        <v>150</v>
      </c>
      <c r="H6" s="8">
        <v>150</v>
      </c>
      <c r="I6" s="116"/>
      <c r="J6" s="9">
        <f t="shared" ref="J6:J8" si="1">SUM(G6:H6)</f>
        <v>300</v>
      </c>
      <c r="L6" s="110"/>
      <c r="M6" s="202"/>
      <c r="N6" s="7" t="s">
        <v>4</v>
      </c>
      <c r="O6" s="7"/>
      <c r="P6" s="117">
        <v>1312</v>
      </c>
      <c r="S6" s="202"/>
    </row>
    <row r="7" spans="1:19" ht="19">
      <c r="A7" s="118" t="s">
        <v>18</v>
      </c>
      <c r="B7" s="119">
        <f t="shared" ref="B7:C7" si="2">SUM(B2:B6)</f>
        <v>1026</v>
      </c>
      <c r="C7" s="120" t="e">
        <f t="shared" si="2"/>
        <v>#VALUE!</v>
      </c>
      <c r="D7" s="6" t="e">
        <f t="shared" si="0"/>
        <v>#VALUE!</v>
      </c>
      <c r="E7" s="7" t="s">
        <v>433</v>
      </c>
      <c r="F7" s="8"/>
      <c r="G7" s="8">
        <v>0</v>
      </c>
      <c r="H7" s="121">
        <v>0</v>
      </c>
      <c r="I7" s="121"/>
      <c r="J7" s="122">
        <f t="shared" si="1"/>
        <v>0</v>
      </c>
      <c r="L7" s="110">
        <f>274*4</f>
        <v>1096</v>
      </c>
      <c r="M7" s="202"/>
      <c r="N7" s="7" t="s">
        <v>14</v>
      </c>
      <c r="O7" s="7" t="s">
        <v>374</v>
      </c>
      <c r="P7" s="9">
        <v>2300</v>
      </c>
      <c r="S7" s="202"/>
    </row>
    <row r="8" spans="1:19" ht="14">
      <c r="A8" s="110"/>
      <c r="B8" s="110"/>
      <c r="C8" s="110"/>
      <c r="D8" s="110"/>
      <c r="E8" s="7" t="s">
        <v>13</v>
      </c>
      <c r="F8" s="8" t="s">
        <v>434</v>
      </c>
      <c r="G8" s="8">
        <v>190</v>
      </c>
      <c r="H8" s="116">
        <v>900</v>
      </c>
      <c r="I8" s="116"/>
      <c r="J8" s="9">
        <f t="shared" si="1"/>
        <v>1090</v>
      </c>
      <c r="L8" s="110"/>
      <c r="M8" s="202"/>
      <c r="N8" s="7" t="s">
        <v>15</v>
      </c>
      <c r="O8" s="10"/>
      <c r="P8" s="9"/>
      <c r="S8" s="202"/>
    </row>
    <row r="9" spans="1:19" ht="14">
      <c r="A9" s="110"/>
      <c r="B9" s="110"/>
      <c r="C9" s="110"/>
      <c r="D9" s="110"/>
      <c r="E9" s="7" t="s">
        <v>13</v>
      </c>
      <c r="F9" s="12"/>
      <c r="G9" s="8"/>
      <c r="H9" s="116">
        <v>0</v>
      </c>
      <c r="I9" s="116"/>
      <c r="J9" s="9"/>
      <c r="M9" s="202"/>
      <c r="N9" s="13" t="s">
        <v>19</v>
      </c>
      <c r="O9" s="10"/>
      <c r="P9" s="9">
        <f>SUM(P6:P7)</f>
        <v>3612</v>
      </c>
      <c r="S9" s="202"/>
    </row>
    <row r="10" spans="1:19" ht="14">
      <c r="A10" s="110"/>
      <c r="B10" s="110"/>
      <c r="C10" s="110"/>
      <c r="D10" s="110"/>
      <c r="E10" s="7" t="s">
        <v>16</v>
      </c>
      <c r="F10" s="8"/>
      <c r="G10" s="8"/>
      <c r="H10" s="116">
        <v>0</v>
      </c>
      <c r="I10" s="116"/>
      <c r="J10" s="9">
        <f>SUM(G10, H10)</f>
        <v>0</v>
      </c>
      <c r="L10" s="110">
        <f>(14*25)*4</f>
        <v>1400</v>
      </c>
      <c r="M10" s="202"/>
      <c r="N10" s="110"/>
      <c r="O10" s="202"/>
      <c r="Q10" s="202"/>
      <c r="S10" s="202"/>
    </row>
    <row r="11" spans="1:19" ht="14">
      <c r="A11" s="18"/>
      <c r="B11" s="18"/>
      <c r="C11" s="18"/>
      <c r="D11" s="18"/>
      <c r="E11" s="13" t="s">
        <v>18</v>
      </c>
      <c r="F11" s="12"/>
      <c r="G11" s="116">
        <f t="shared" ref="G11:H11" si="3">SUM(G5:G10)</f>
        <v>3310</v>
      </c>
      <c r="H11" s="116">
        <f t="shared" si="3"/>
        <v>4020</v>
      </c>
      <c r="I11" s="8"/>
      <c r="J11" s="9">
        <f>SUM(J5:J10)</f>
        <v>7330</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7330</v>
      </c>
    </row>
    <row r="14" spans="1:19" ht="24">
      <c r="A14" s="114" t="s">
        <v>365</v>
      </c>
      <c r="B14" s="115">
        <f>SUMIFS($F$14:$F$46,$G$14:$G$46,"2nd Pay Check",$J$14:$J$46,"Joint")+SUMIFS($M$14:$M$29,$N$14:$N$29,"2nd Pay Check",$O$14:$O$29,"Joint")+SUMIFS($M$35:$M$48,$P$35:$P$48,"2nd Pay Check",$Q$35:$Q$48,"Joint")</f>
        <v>1184</v>
      </c>
      <c r="C14" s="115" t="e">
        <f>SUMIFS($F$14:$F$46,$G$14:$G$46,"2nd Pay Check",$J$14:$J$46,"Joint",$H$14:$H$46,"Yes")+SUMIFS($M$14:$M$30,$N$14:$N$30,"2nd Pay Check",$O$14:$O$30,"Joint",$P$14:$P$30,"Yes")+SUMIFS($M$35:$M$48,$P$35:$P$48,"2nd Pay Check",$Q$35:$Q$48,"Joint",$R$35:$R$47,"Yes")</f>
        <v>#VALUE!</v>
      </c>
      <c r="D14" s="6" t="e">
        <f t="shared" ref="D14:D19" si="4">B14-C14</f>
        <v>#VALUE!</v>
      </c>
      <c r="E14" s="7" t="s">
        <v>22</v>
      </c>
      <c r="F14" s="9">
        <v>0</v>
      </c>
      <c r="G14" s="111" t="s">
        <v>367</v>
      </c>
      <c r="H14" s="111"/>
      <c r="I14" s="111"/>
      <c r="K14" s="202"/>
      <c r="L14" s="7" t="s">
        <v>27</v>
      </c>
      <c r="M14" s="9">
        <v>100</v>
      </c>
      <c r="N14" s="7" t="s">
        <v>367</v>
      </c>
      <c r="O14" s="7" t="s">
        <v>365</v>
      </c>
      <c r="P14" s="111" t="s">
        <v>388</v>
      </c>
      <c r="Q14" s="202"/>
      <c r="R14" s="13" t="s">
        <v>28</v>
      </c>
      <c r="S14" s="14">
        <f>$F49</f>
        <v>582</v>
      </c>
    </row>
    <row r="15" spans="1:19" ht="30">
      <c r="A15" s="114" t="s">
        <v>366</v>
      </c>
      <c r="B15" s="115">
        <f>SUMIFS($F$14:$F$47,$G$14:$G$47,"2nd Pay Check",$J$14:$J$47,"Credit Card")+SUMIFS($M$15:$M$31,$N$15:$N$31,"2nd Pay Check",$O$15:$O$31,"Credit Card")+SUMIFS($M$36:$M$52,$P$36:$P$52,"2nd Pay Check",$Q$36:$Q$52,"Credit Card")</f>
        <v>0</v>
      </c>
      <c r="C15" s="115" t="e">
        <f>SUMIFS($F$14:$F$46,$G$14:$G$46,"2nd Pay Check",$J$14:$J$46,"Credit Card",$H$14:$H$46,"Yes")+SUMIFS($M$14:$M$29,$N$14:$N$29,"2nd Pay Check",$O$14:$O$29,"Credit Card",$P$14:$P$29,"Yes")+SUMIFS($M$35:$M$48,$P$35:$P$48,"2nd Pay Check",$Q$35:$Q$48,"Credit Card",$R$35:$R$47,"Yes")</f>
        <v>#VALUE!</v>
      </c>
      <c r="D15" s="6" t="e">
        <f t="shared" si="4"/>
        <v>#VALUE!</v>
      </c>
      <c r="E15" s="7" t="s">
        <v>24</v>
      </c>
      <c r="F15" s="125">
        <v>0</v>
      </c>
      <c r="G15" s="111" t="s">
        <v>367</v>
      </c>
      <c r="H15" s="111"/>
      <c r="I15" s="111"/>
      <c r="K15" s="202"/>
      <c r="L15" s="126" t="s">
        <v>30</v>
      </c>
      <c r="M15" s="9">
        <v>15</v>
      </c>
      <c r="N15" s="9" t="s">
        <v>368</v>
      </c>
      <c r="O15" s="7" t="s">
        <v>365</v>
      </c>
      <c r="P15" s="111"/>
      <c r="Q15" s="202"/>
      <c r="R15" s="13" t="s">
        <v>31</v>
      </c>
      <c r="S15" s="14">
        <f>M31</f>
        <v>5626</v>
      </c>
    </row>
    <row r="16" spans="1:19" ht="24">
      <c r="A16" s="114" t="s">
        <v>4</v>
      </c>
      <c r="B16" s="115">
        <f>SUMIFS($F$14:$F$47,$G$14:$G$47,"2nd Pay Check",$J$14:$J$47,"Savings")+SUMIFS($M$14:$M$29,$N$14:$N$29,"2nd Pay Check",$O$14:$O$29,"Savings")+SUMIFS($M$35:$M$48,$P$35:$P$48,"2nd Pay Check",$Q$35:$Q$48,"Savings")</f>
        <v>0</v>
      </c>
      <c r="C16" s="115" t="e">
        <f>SUMIFS($F$14:$F$46,$G$14:$G$46,"2nd Pay Check",$J$14:$J$46,"Savings",$H$14:$H$46,"Yes")+SUMIFS($M$14:$M$29,$N$14:$N$29,"2nd Pay Check",$O$14:$O$29,"Savings",$P$14:$P$29,"Yes")+SUMIFS($M$35:$M$48,$P$35:$P$48,"2nd Pay Check",$Q$35:$Q$48,"Savings",$R$35:$R$47,"Yes")</f>
        <v>#VALUE!</v>
      </c>
      <c r="D16" s="6" t="e">
        <f t="shared" si="4"/>
        <v>#VALUE!</v>
      </c>
      <c r="E16" s="7" t="s">
        <v>1</v>
      </c>
      <c r="F16" s="125">
        <v>152</v>
      </c>
      <c r="G16" s="127" t="s">
        <v>368</v>
      </c>
      <c r="H16" s="111"/>
      <c r="I16" s="111"/>
      <c r="J16" s="110" t="s">
        <v>365</v>
      </c>
      <c r="K16" s="202"/>
      <c r="L16" s="126" t="s">
        <v>33</v>
      </c>
      <c r="M16" s="9">
        <v>0</v>
      </c>
      <c r="N16" s="9" t="s">
        <v>368</v>
      </c>
      <c r="O16" s="7" t="s">
        <v>365</v>
      </c>
      <c r="P16" s="111"/>
      <c r="Q16" s="202"/>
      <c r="R16" s="13" t="s">
        <v>34</v>
      </c>
      <c r="S16" s="14">
        <f>M52</f>
        <v>1156</v>
      </c>
    </row>
    <row r="17" spans="1:19" ht="24">
      <c r="A17" s="114" t="s">
        <v>369</v>
      </c>
      <c r="B17" s="115">
        <f>SUMIFS($F$14:$F$47,$G$14:$G$47,"2nd Pay Check",$J$14:$J$47,"Digit")+SUMIFS($M$14:$M$29,$N$14:$N$29,"2nd Pay Check",$O$14:$O$29,"Digit")+SUMIFS($M$35:$M$48,$P$35:$P$48,"2nd Pay Check",$Q$35:$Q$48,"Digit")</f>
        <v>0</v>
      </c>
      <c r="C17" s="115" t="e">
        <f>SUMIFS($F$14:$F$46,$G$14:$G$46,"2nd Pay Check",$J$14:$J$46,"Digit",$H$14:$H$46,"Yes")+SUMIFS($M$14:$M$29,$N$14:$N$29,"2nd Pay Check",$O$14:$O$29,"Digit",$P$14:$P$29,"Yes")+SUMIFS($M$35:$M$48,$P$35:$P$48,"2nd Pay Check",$Q$35:$Q$48,"Digit",$R$35:$R$47,"Yes")</f>
        <v>#VALUE!</v>
      </c>
      <c r="D17" s="6" t="e">
        <f t="shared" si="4"/>
        <v>#VALUE!</v>
      </c>
      <c r="E17" s="128" t="s">
        <v>381</v>
      </c>
      <c r="F17" s="110">
        <v>0</v>
      </c>
      <c r="G17" s="127" t="s">
        <v>368</v>
      </c>
      <c r="H17" s="111"/>
      <c r="I17" s="111"/>
      <c r="K17" s="202"/>
      <c r="L17" s="7" t="s">
        <v>36</v>
      </c>
      <c r="M17" s="9">
        <v>50</v>
      </c>
      <c r="N17" s="9" t="s">
        <v>368</v>
      </c>
      <c r="O17" s="7" t="s">
        <v>365</v>
      </c>
      <c r="P17" s="111"/>
      <c r="Q17" s="202"/>
      <c r="R17" s="13" t="s">
        <v>37</v>
      </c>
      <c r="S17" s="15">
        <f>S13-S14-S15-S16</f>
        <v>-34</v>
      </c>
    </row>
    <row r="18" spans="1:19" ht="24">
      <c r="A18" s="114" t="s">
        <v>371</v>
      </c>
      <c r="B18" s="115">
        <f>SUMIFS($F$14:$F$47,$G$14:$G$47,"2nd Pay Check",$J$14:$J$47,"Business")+SUMIFS($M$14:$M$29,$N$14:$N$29,"2nd Pay Check",$O$14:$O$29,"Business")+SUMIFS($M$35:$M$48,$P$35:$P$48,"2nd Pay Check",$Q$35:$Q$48,"Business")</f>
        <v>0</v>
      </c>
      <c r="C18" s="115" t="e">
        <f>SUMIFS($F$14:$F$46,$G$14:$G$46,"2nd Pay Check",$J$14:$J$46,"Business",$H$14:$H$46,"Yes")+SUMIFS($M$14:$M$29,$N$14:$N$29,"2nd Pay Check",$O$14:$O$29,"Business",$P$14:$P$29,"Yes")+SUMIFS($M$35:$M$48,$P$35:$P$48,"2nd Pay Check",$Q$35:$Q$48,"Business",$R$35:$R$47,"Yes")</f>
        <v>#VALUE!</v>
      </c>
      <c r="D18" s="6" t="e">
        <f t="shared" si="4"/>
        <v>#VALUE!</v>
      </c>
      <c r="E18" s="128" t="s">
        <v>29</v>
      </c>
      <c r="F18" s="125">
        <v>250</v>
      </c>
      <c r="G18" s="111" t="s">
        <v>367</v>
      </c>
      <c r="H18" s="111" t="s">
        <v>380</v>
      </c>
      <c r="I18" s="111"/>
      <c r="J18" s="110" t="s">
        <v>366</v>
      </c>
      <c r="K18" s="202"/>
      <c r="L18" s="7" t="s">
        <v>435</v>
      </c>
      <c r="M18" s="9">
        <v>254</v>
      </c>
      <c r="N18" s="7" t="s">
        <v>367</v>
      </c>
      <c r="O18" s="10"/>
      <c r="P18" s="111"/>
      <c r="Q18" s="202"/>
      <c r="R18" s="202"/>
    </row>
    <row r="19" spans="1:19" ht="19">
      <c r="A19" s="118" t="s">
        <v>18</v>
      </c>
      <c r="B19" s="119">
        <f t="shared" ref="B19:C19" si="5">SUM(B14:B18)</f>
        <v>1184</v>
      </c>
      <c r="C19" s="120" t="e">
        <f t="shared" si="5"/>
        <v>#VALUE!</v>
      </c>
      <c r="D19" s="6" t="e">
        <f t="shared" si="4"/>
        <v>#VALUE!</v>
      </c>
      <c r="E19" s="7" t="s">
        <v>32</v>
      </c>
      <c r="F19" s="9">
        <v>0</v>
      </c>
      <c r="G19" s="111" t="s">
        <v>368</v>
      </c>
      <c r="H19" s="111"/>
      <c r="I19" s="111"/>
      <c r="J19" s="110" t="s">
        <v>369</v>
      </c>
      <c r="K19" s="202"/>
      <c r="L19" s="7" t="s">
        <v>436</v>
      </c>
      <c r="M19" s="9">
        <v>337</v>
      </c>
      <c r="N19" s="9" t="s">
        <v>368</v>
      </c>
      <c r="O19" s="7" t="s">
        <v>365</v>
      </c>
      <c r="P19" s="111"/>
      <c r="Q19" s="202"/>
      <c r="R19" s="202"/>
    </row>
    <row r="20" spans="1:19" ht="14">
      <c r="A20" s="110"/>
      <c r="B20" s="110"/>
      <c r="C20" s="110"/>
      <c r="D20" s="110"/>
      <c r="E20" s="7" t="s">
        <v>35</v>
      </c>
      <c r="F20" s="9">
        <v>0</v>
      </c>
      <c r="G20" s="111" t="s">
        <v>367</v>
      </c>
      <c r="H20" s="111"/>
      <c r="I20" s="111"/>
      <c r="J20" s="110" t="s">
        <v>365</v>
      </c>
      <c r="K20" s="202"/>
      <c r="L20" s="7" t="s">
        <v>437</v>
      </c>
      <c r="M20" s="9">
        <v>200</v>
      </c>
      <c r="N20" s="9" t="s">
        <v>368</v>
      </c>
      <c r="O20" s="10"/>
      <c r="P20" s="111"/>
      <c r="Q20" s="202"/>
      <c r="R20" s="202"/>
    </row>
    <row r="21" spans="1:19" ht="14">
      <c r="A21" s="110"/>
      <c r="B21" s="110"/>
      <c r="C21" s="110"/>
      <c r="D21" s="110"/>
      <c r="E21" s="7" t="s">
        <v>38</v>
      </c>
      <c r="F21" s="9">
        <v>40</v>
      </c>
      <c r="G21" s="111" t="s">
        <v>368</v>
      </c>
      <c r="H21" s="111"/>
      <c r="I21" s="111"/>
      <c r="K21" s="202"/>
      <c r="L21" s="7"/>
      <c r="M21" s="9">
        <v>0</v>
      </c>
      <c r="N21" s="9" t="s">
        <v>368</v>
      </c>
      <c r="O21" s="10"/>
      <c r="P21" s="111"/>
      <c r="Q21" s="202"/>
      <c r="R21" s="202"/>
    </row>
    <row r="22" spans="1:19" ht="14">
      <c r="A22" s="129"/>
      <c r="B22" s="129"/>
      <c r="C22" s="129"/>
      <c r="D22" s="129"/>
      <c r="E22" s="126" t="s">
        <v>40</v>
      </c>
      <c r="F22" s="9">
        <v>30</v>
      </c>
      <c r="G22" s="111" t="s">
        <v>367</v>
      </c>
      <c r="H22" s="111" t="s">
        <v>380</v>
      </c>
      <c r="I22" s="111"/>
      <c r="J22" s="110" t="s">
        <v>365</v>
      </c>
      <c r="K22" s="202"/>
      <c r="L22" s="7" t="s">
        <v>438</v>
      </c>
      <c r="M22" s="9">
        <v>1700</v>
      </c>
      <c r="N22" s="7" t="s">
        <v>367</v>
      </c>
      <c r="O22" s="7" t="s">
        <v>439</v>
      </c>
      <c r="P22" s="111"/>
      <c r="Q22" s="202"/>
      <c r="R22" s="202"/>
    </row>
    <row r="23" spans="1:19" ht="14">
      <c r="A23" s="110"/>
      <c r="B23" s="110"/>
      <c r="C23" s="110"/>
      <c r="E23" s="7" t="s">
        <v>42</v>
      </c>
      <c r="F23" s="9">
        <v>0</v>
      </c>
      <c r="G23" s="111" t="s">
        <v>367</v>
      </c>
      <c r="H23" s="111"/>
      <c r="I23" s="111"/>
      <c r="K23" s="202"/>
      <c r="L23" s="7" t="s">
        <v>440</v>
      </c>
      <c r="M23" s="9">
        <v>1082</v>
      </c>
      <c r="N23" s="9" t="s">
        <v>368</v>
      </c>
      <c r="O23" s="10"/>
      <c r="P23" s="111"/>
      <c r="Q23" s="202"/>
      <c r="R23" s="202"/>
    </row>
    <row r="24" spans="1:19" ht="14">
      <c r="A24" s="129"/>
      <c r="B24" s="129"/>
      <c r="C24" s="129"/>
      <c r="D24" s="129"/>
      <c r="E24" s="126" t="s">
        <v>44</v>
      </c>
      <c r="F24" s="155">
        <f>SUM(10,15)</f>
        <v>25</v>
      </c>
      <c r="G24" s="111" t="s">
        <v>368</v>
      </c>
      <c r="H24" s="111"/>
      <c r="I24" s="111"/>
      <c r="J24" s="110" t="s">
        <v>365</v>
      </c>
      <c r="K24" s="202"/>
      <c r="L24" s="7" t="s">
        <v>431</v>
      </c>
      <c r="M24" s="9">
        <v>488</v>
      </c>
      <c r="N24" s="7" t="s">
        <v>367</v>
      </c>
      <c r="O24" s="10"/>
      <c r="P24" s="111"/>
      <c r="Q24" s="202"/>
      <c r="R24" s="202"/>
    </row>
    <row r="25" spans="1:19" ht="28">
      <c r="C25" s="110"/>
      <c r="E25" s="7" t="s">
        <v>424</v>
      </c>
      <c r="F25" s="9">
        <v>0</v>
      </c>
      <c r="G25" s="111" t="s">
        <v>367</v>
      </c>
      <c r="H25" s="111"/>
      <c r="I25" s="111"/>
      <c r="J25" s="110" t="s">
        <v>4</v>
      </c>
      <c r="K25" s="202"/>
      <c r="L25" s="7" t="s">
        <v>384</v>
      </c>
      <c r="M25" s="9">
        <v>150</v>
      </c>
      <c r="N25" s="9" t="s">
        <v>368</v>
      </c>
      <c r="O25" s="7" t="s">
        <v>365</v>
      </c>
      <c r="P25" s="111"/>
      <c r="Q25" s="202"/>
      <c r="R25" s="202"/>
    </row>
    <row r="26" spans="1:19" ht="28">
      <c r="C26" s="110"/>
      <c r="E26" s="7" t="s">
        <v>425</v>
      </c>
      <c r="F26" s="9">
        <v>0</v>
      </c>
      <c r="G26" s="111" t="s">
        <v>368</v>
      </c>
      <c r="H26" s="111"/>
      <c r="I26" s="111"/>
      <c r="J26" s="110"/>
      <c r="K26" s="202"/>
      <c r="L26" s="7" t="s">
        <v>423</v>
      </c>
      <c r="M26" s="9">
        <v>300</v>
      </c>
      <c r="N26" s="7" t="s">
        <v>367</v>
      </c>
      <c r="O26" s="7"/>
      <c r="P26" s="111" t="s">
        <v>380</v>
      </c>
      <c r="Q26" s="202"/>
      <c r="R26" s="202"/>
    </row>
    <row r="27" spans="1:19" ht="28">
      <c r="B27" s="110"/>
      <c r="C27" s="110"/>
      <c r="D27" s="110"/>
      <c r="E27" s="7" t="s">
        <v>385</v>
      </c>
      <c r="F27" s="9">
        <v>20</v>
      </c>
      <c r="G27" s="111" t="s">
        <v>368</v>
      </c>
      <c r="H27" s="111"/>
      <c r="I27" s="111"/>
      <c r="J27" s="110" t="s">
        <v>365</v>
      </c>
      <c r="K27" s="202"/>
      <c r="L27" s="126" t="s">
        <v>386</v>
      </c>
      <c r="M27" s="9">
        <v>0</v>
      </c>
      <c r="N27" s="7" t="s">
        <v>367</v>
      </c>
      <c r="O27" s="7" t="s">
        <v>365</v>
      </c>
      <c r="P27" s="111"/>
      <c r="Q27" s="202"/>
      <c r="R27" s="202"/>
    </row>
    <row r="28" spans="1:19" ht="28">
      <c r="A28" s="110"/>
      <c r="B28" s="110"/>
      <c r="C28" s="110"/>
      <c r="D28" s="110"/>
      <c r="E28" s="7" t="s">
        <v>387</v>
      </c>
      <c r="F28" s="9">
        <v>25</v>
      </c>
      <c r="G28" s="111" t="s">
        <v>368</v>
      </c>
      <c r="H28" s="111"/>
      <c r="I28" s="111"/>
      <c r="J28" s="110" t="s">
        <v>365</v>
      </c>
      <c r="K28" s="202"/>
      <c r="L28" s="126" t="s">
        <v>389</v>
      </c>
      <c r="M28" s="9">
        <v>0</v>
      </c>
      <c r="N28" s="7" t="s">
        <v>368</v>
      </c>
      <c r="O28" s="7" t="s">
        <v>365</v>
      </c>
      <c r="P28" s="111"/>
      <c r="Q28" s="202"/>
      <c r="R28" s="202"/>
    </row>
    <row r="29" spans="1:19" ht="28">
      <c r="A29" s="110"/>
      <c r="B29" s="110"/>
      <c r="C29" s="110"/>
      <c r="D29" s="110"/>
      <c r="E29" s="7" t="s">
        <v>390</v>
      </c>
      <c r="F29" s="9">
        <v>40</v>
      </c>
      <c r="G29" s="111" t="s">
        <v>368</v>
      </c>
      <c r="H29" s="111"/>
      <c r="I29" s="111"/>
      <c r="K29" s="202"/>
      <c r="L29" s="7" t="s">
        <v>57</v>
      </c>
      <c r="M29" s="9">
        <v>0</v>
      </c>
      <c r="N29" s="7" t="s">
        <v>368</v>
      </c>
      <c r="O29" s="7" t="s">
        <v>365</v>
      </c>
      <c r="P29" s="111"/>
      <c r="Q29" s="202"/>
      <c r="R29" s="202"/>
    </row>
    <row r="30" spans="1:19" ht="14">
      <c r="A30" s="110"/>
      <c r="B30" s="110"/>
      <c r="C30" s="110"/>
      <c r="E30" s="7"/>
      <c r="F30" s="9"/>
      <c r="G30" s="111"/>
      <c r="H30" s="111"/>
      <c r="I30" s="111"/>
      <c r="K30" s="202"/>
      <c r="L30" s="110" t="s">
        <v>426</v>
      </c>
      <c r="M30" s="130">
        <v>950</v>
      </c>
      <c r="N30" s="7" t="s">
        <v>368</v>
      </c>
      <c r="O30" s="7" t="s">
        <v>365</v>
      </c>
      <c r="P30" s="111"/>
      <c r="Q30" s="202"/>
      <c r="R30" s="202"/>
    </row>
    <row r="31" spans="1:19" ht="28">
      <c r="A31" s="110"/>
      <c r="B31" s="110"/>
      <c r="C31" s="110"/>
      <c r="D31" s="110"/>
      <c r="E31" s="7" t="s">
        <v>48</v>
      </c>
      <c r="F31" s="9">
        <v>0</v>
      </c>
      <c r="G31" s="111" t="s">
        <v>367</v>
      </c>
      <c r="H31" s="111"/>
      <c r="I31" s="111"/>
      <c r="K31" s="202"/>
      <c r="L31" s="131" t="s">
        <v>60</v>
      </c>
      <c r="M31" s="132">
        <f>SUM(M14:M30)</f>
        <v>5626</v>
      </c>
      <c r="N31" s="133"/>
      <c r="O31" s="133"/>
      <c r="P31" s="111"/>
      <c r="Q31" s="202"/>
      <c r="R31" s="202"/>
    </row>
    <row r="32" spans="1:19" ht="14">
      <c r="A32" s="110"/>
      <c r="B32" s="110"/>
      <c r="C32" s="110"/>
      <c r="D32" s="110"/>
      <c r="E32" s="7" t="s">
        <v>427</v>
      </c>
      <c r="F32" s="9">
        <v>0</v>
      </c>
      <c r="G32" s="111" t="s">
        <v>368</v>
      </c>
      <c r="H32" s="111"/>
      <c r="I32" s="111"/>
      <c r="K32" s="202"/>
      <c r="O32" s="6"/>
      <c r="P32" s="111"/>
      <c r="Q32" s="202"/>
      <c r="R32" s="202"/>
    </row>
    <row r="33" spans="1:19" ht="14">
      <c r="A33" s="110"/>
      <c r="B33" s="110"/>
      <c r="C33" s="110"/>
      <c r="D33" s="110"/>
      <c r="E33" s="7" t="s">
        <v>428</v>
      </c>
      <c r="F33" s="156">
        <v>0</v>
      </c>
      <c r="G33" s="111" t="s">
        <v>367</v>
      </c>
      <c r="H33" s="111"/>
      <c r="I33" s="111"/>
      <c r="J33" s="110" t="s">
        <v>432</v>
      </c>
      <c r="K33" s="202"/>
      <c r="L33" s="134" t="s">
        <v>63</v>
      </c>
      <c r="M33" s="135"/>
      <c r="N33" s="136"/>
      <c r="O33" s="136"/>
      <c r="P33" s="111"/>
      <c r="Q33" s="202"/>
      <c r="R33" s="202"/>
    </row>
    <row r="34" spans="1:19" ht="14">
      <c r="A34" s="110"/>
      <c r="B34" s="110"/>
      <c r="C34" s="110"/>
      <c r="D34" s="110"/>
      <c r="E34" s="7" t="s">
        <v>392</v>
      </c>
      <c r="F34" s="9">
        <v>0</v>
      </c>
      <c r="G34" s="111" t="s">
        <v>367</v>
      </c>
      <c r="H34" s="111"/>
      <c r="I34" s="111"/>
      <c r="J34" s="110" t="s">
        <v>365</v>
      </c>
      <c r="K34" s="202"/>
      <c r="L34" s="7" t="s">
        <v>7</v>
      </c>
      <c r="M34" s="7" t="s">
        <v>65</v>
      </c>
      <c r="N34" s="7" t="s">
        <v>66</v>
      </c>
      <c r="O34" s="7" t="s">
        <v>67</v>
      </c>
      <c r="P34" s="7" t="s">
        <v>393</v>
      </c>
      <c r="Q34" s="7" t="s">
        <v>379</v>
      </c>
      <c r="R34" s="123" t="s">
        <v>378</v>
      </c>
      <c r="S34" s="6" t="s">
        <v>419</v>
      </c>
    </row>
    <row r="35" spans="1:19" ht="14">
      <c r="A35" s="110"/>
      <c r="B35" s="110"/>
      <c r="C35" s="110"/>
      <c r="D35" s="110"/>
      <c r="E35" s="7" t="s">
        <v>394</v>
      </c>
      <c r="F35" s="9">
        <v>0</v>
      </c>
      <c r="G35" s="111" t="s">
        <v>368</v>
      </c>
      <c r="H35" s="111"/>
      <c r="I35" s="111"/>
      <c r="J35" s="110" t="s">
        <v>365</v>
      </c>
      <c r="K35" s="202"/>
      <c r="L35" s="7" t="s">
        <v>69</v>
      </c>
      <c r="M35" s="9">
        <v>386</v>
      </c>
      <c r="N35" s="7">
        <v>5.89</v>
      </c>
      <c r="O35" s="9">
        <v>4891.2</v>
      </c>
      <c r="P35" s="7" t="s">
        <v>367</v>
      </c>
      <c r="Q35" s="7" t="s">
        <v>365</v>
      </c>
      <c r="R35" s="111" t="s">
        <v>380</v>
      </c>
      <c r="S35">
        <f t="shared" ref="S35:S37" si="6">O35/M35</f>
        <v>12.671502590673574</v>
      </c>
    </row>
    <row r="36" spans="1:19" ht="14">
      <c r="A36" s="110"/>
      <c r="B36" s="110"/>
      <c r="C36" s="110"/>
      <c r="D36" s="110"/>
      <c r="E36" s="7" t="s">
        <v>54</v>
      </c>
      <c r="F36" s="9"/>
      <c r="G36" s="111"/>
      <c r="H36" s="111"/>
      <c r="I36" s="111"/>
      <c r="K36" s="202"/>
      <c r="L36" s="7" t="s">
        <v>71</v>
      </c>
      <c r="M36" s="9">
        <v>360</v>
      </c>
      <c r="N36" s="16">
        <v>0</v>
      </c>
      <c r="O36" s="11">
        <f>303*(36-17)</f>
        <v>5757</v>
      </c>
      <c r="P36" s="7" t="s">
        <v>368</v>
      </c>
      <c r="Q36" s="7" t="s">
        <v>365</v>
      </c>
      <c r="R36" s="111"/>
      <c r="S36">
        <f t="shared" si="6"/>
        <v>15.991666666666667</v>
      </c>
    </row>
    <row r="37" spans="1:19" ht="14">
      <c r="A37" s="110"/>
      <c r="B37" s="110"/>
      <c r="C37" s="110"/>
      <c r="D37" s="110"/>
      <c r="E37" s="7" t="s">
        <v>56</v>
      </c>
      <c r="F37" s="9"/>
      <c r="G37" s="111"/>
      <c r="H37" s="111"/>
      <c r="I37" s="111"/>
      <c r="K37" s="202"/>
      <c r="L37" s="7" t="s">
        <v>441</v>
      </c>
      <c r="M37" s="9">
        <v>30</v>
      </c>
      <c r="N37" s="7">
        <v>0</v>
      </c>
      <c r="O37" s="137">
        <v>3512</v>
      </c>
      <c r="P37" s="7" t="s">
        <v>367</v>
      </c>
      <c r="Q37" s="7" t="s">
        <v>365</v>
      </c>
      <c r="R37" s="111"/>
      <c r="S37">
        <f t="shared" si="6"/>
        <v>117.06666666666666</v>
      </c>
    </row>
    <row r="38" spans="1:19" ht="14">
      <c r="A38" s="110"/>
      <c r="B38" s="110"/>
      <c r="C38" s="110"/>
      <c r="D38" s="110"/>
      <c r="E38" s="7"/>
      <c r="F38" s="9"/>
      <c r="G38" s="111"/>
      <c r="H38" s="111"/>
      <c r="I38" s="111"/>
      <c r="J38" s="110"/>
      <c r="K38" s="202"/>
      <c r="L38" s="7" t="s">
        <v>442</v>
      </c>
      <c r="M38" s="9">
        <v>30</v>
      </c>
      <c r="N38" s="16"/>
      <c r="O38" s="9"/>
      <c r="P38" s="7" t="s">
        <v>368</v>
      </c>
      <c r="Q38" s="10"/>
      <c r="R38" s="111"/>
    </row>
    <row r="39" spans="1:19" ht="14">
      <c r="A39" s="110"/>
      <c r="B39" s="110"/>
      <c r="C39" s="110"/>
      <c r="D39" s="110"/>
      <c r="E39" s="7" t="s">
        <v>58</v>
      </c>
      <c r="F39" s="9">
        <v>0</v>
      </c>
      <c r="G39" s="111" t="s">
        <v>368</v>
      </c>
      <c r="H39" s="111"/>
      <c r="I39" s="111"/>
      <c r="J39" s="110" t="s">
        <v>365</v>
      </c>
      <c r="K39" s="202"/>
      <c r="L39" s="7" t="s">
        <v>443</v>
      </c>
      <c r="M39" s="9">
        <v>70</v>
      </c>
      <c r="N39" s="17"/>
      <c r="O39" s="11"/>
      <c r="P39" s="7" t="s">
        <v>367</v>
      </c>
      <c r="Q39" s="10"/>
      <c r="R39" s="111"/>
      <c r="S39">
        <f>O40/M40</f>
        <v>0</v>
      </c>
    </row>
    <row r="40" spans="1:19" ht="14">
      <c r="A40" s="110"/>
      <c r="B40" s="110"/>
      <c r="C40" s="110"/>
      <c r="D40" s="110"/>
      <c r="E40" s="7"/>
      <c r="F40" s="9"/>
      <c r="G40" s="111"/>
      <c r="H40" s="111"/>
      <c r="I40" s="111" t="s">
        <v>444</v>
      </c>
      <c r="J40" s="19">
        <f>(M22+M23)*4</f>
        <v>11128</v>
      </c>
      <c r="K40" s="202"/>
      <c r="L40" s="7" t="s">
        <v>445</v>
      </c>
      <c r="M40" s="9">
        <v>50</v>
      </c>
      <c r="N40" s="110">
        <v>0</v>
      </c>
      <c r="O40" s="9">
        <v>0</v>
      </c>
      <c r="P40" s="7" t="s">
        <v>368</v>
      </c>
      <c r="Q40" s="7" t="s">
        <v>365</v>
      </c>
      <c r="R40" s="111"/>
    </row>
    <row r="41" spans="1:19" ht="28">
      <c r="A41" s="110"/>
      <c r="B41" s="110"/>
      <c r="C41" s="110"/>
      <c r="D41" s="110"/>
      <c r="E41" s="7"/>
      <c r="F41" s="9"/>
      <c r="G41" s="111"/>
      <c r="H41" s="111"/>
      <c r="I41" s="111" t="s">
        <v>446</v>
      </c>
      <c r="J41" s="19">
        <f>(M26+M30)*4+(2671+1000+400+400+300)</f>
        <v>9771</v>
      </c>
      <c r="K41" s="202"/>
      <c r="L41" s="7" t="s">
        <v>447</v>
      </c>
      <c r="M41" s="9">
        <v>50</v>
      </c>
      <c r="N41" s="7">
        <v>18.739999999999998</v>
      </c>
      <c r="O41" s="9">
        <v>0</v>
      </c>
      <c r="P41" s="7" t="s">
        <v>367</v>
      </c>
      <c r="Q41" s="7" t="s">
        <v>365</v>
      </c>
      <c r="R41" s="111" t="s">
        <v>380</v>
      </c>
    </row>
    <row r="42" spans="1:19" ht="28">
      <c r="A42" s="110"/>
      <c r="B42" s="110"/>
      <c r="C42" s="110"/>
      <c r="D42" s="110"/>
      <c r="E42" s="7" t="s">
        <v>59</v>
      </c>
      <c r="F42" s="9"/>
      <c r="G42" s="111"/>
      <c r="H42" s="111"/>
      <c r="I42" s="111" t="s">
        <v>448</v>
      </c>
      <c r="J42">
        <f>877*4</f>
        <v>3508</v>
      </c>
      <c r="K42" s="202"/>
      <c r="L42" s="7" t="s">
        <v>449</v>
      </c>
      <c r="M42" s="9">
        <v>0</v>
      </c>
      <c r="N42" s="16"/>
      <c r="O42" s="9"/>
      <c r="P42" s="7" t="s">
        <v>368</v>
      </c>
      <c r="Q42" s="10"/>
      <c r="R42" s="111"/>
    </row>
    <row r="43" spans="1:19" ht="14">
      <c r="A43" s="110"/>
      <c r="B43" s="110"/>
      <c r="C43" s="110"/>
      <c r="D43" s="110"/>
      <c r="E43" s="7" t="s">
        <v>429</v>
      </c>
      <c r="F43" s="9"/>
      <c r="G43" s="111"/>
      <c r="H43" s="111"/>
      <c r="I43" s="111" t="s">
        <v>450</v>
      </c>
      <c r="J43" s="19">
        <f>(M18+M19)*4</f>
        <v>2364</v>
      </c>
      <c r="K43" s="202"/>
      <c r="L43" s="7" t="s">
        <v>451</v>
      </c>
      <c r="M43" s="9">
        <v>0</v>
      </c>
      <c r="N43" s="7"/>
      <c r="O43" s="9"/>
      <c r="P43" s="7" t="s">
        <v>367</v>
      </c>
      <c r="Q43" s="7"/>
      <c r="R43" s="111"/>
    </row>
    <row r="44" spans="1:19" ht="14">
      <c r="A44" s="110"/>
      <c r="B44" s="110"/>
      <c r="C44" s="110"/>
      <c r="D44" s="110"/>
      <c r="E44" s="7" t="s">
        <v>397</v>
      </c>
      <c r="F44" s="9">
        <v>0</v>
      </c>
      <c r="G44" s="111" t="s">
        <v>367</v>
      </c>
      <c r="H44" s="111"/>
      <c r="I44" s="111"/>
      <c r="J44" s="110" t="s">
        <v>369</v>
      </c>
      <c r="K44" s="202"/>
      <c r="L44" s="7" t="s">
        <v>452</v>
      </c>
      <c r="M44" s="9">
        <v>0</v>
      </c>
      <c r="N44" s="7">
        <v>0</v>
      </c>
      <c r="O44" s="9">
        <v>0</v>
      </c>
      <c r="P44" s="7" t="s">
        <v>368</v>
      </c>
      <c r="Q44" s="7" t="s">
        <v>365</v>
      </c>
      <c r="R44" s="111"/>
      <c r="S44" t="e">
        <f t="shared" ref="S44:S45" si="7">O45/M45</f>
        <v>#DIV/0!</v>
      </c>
    </row>
    <row r="45" spans="1:19" ht="14">
      <c r="A45" s="110"/>
      <c r="B45" s="110"/>
      <c r="C45" s="110"/>
      <c r="D45" s="110" t="s">
        <v>399</v>
      </c>
      <c r="E45" s="7" t="s">
        <v>430</v>
      </c>
      <c r="F45" s="9">
        <v>0</v>
      </c>
      <c r="G45" s="111" t="s">
        <v>367</v>
      </c>
      <c r="H45" s="111"/>
      <c r="I45" s="111"/>
      <c r="K45" s="202"/>
      <c r="L45" s="7" t="s">
        <v>398</v>
      </c>
      <c r="M45" s="9">
        <v>0</v>
      </c>
      <c r="N45" s="16">
        <v>4.3749999999999997E-2</v>
      </c>
      <c r="O45" s="138">
        <v>54600</v>
      </c>
      <c r="P45" s="7" t="s">
        <v>368</v>
      </c>
      <c r="Q45" s="7" t="s">
        <v>365</v>
      </c>
      <c r="R45" s="111"/>
      <c r="S45">
        <f t="shared" si="7"/>
        <v>33.333333333333336</v>
      </c>
    </row>
    <row r="46" spans="1:19" ht="14">
      <c r="A46" s="110"/>
      <c r="B46" s="110"/>
      <c r="C46" s="110"/>
      <c r="D46" s="110"/>
      <c r="E46" s="7" t="s">
        <v>64</v>
      </c>
      <c r="F46" s="9"/>
      <c r="G46" s="111"/>
      <c r="H46" s="111"/>
      <c r="I46" s="111"/>
      <c r="J46" s="110" t="s">
        <v>365</v>
      </c>
      <c r="K46" s="202"/>
      <c r="L46" s="7" t="s">
        <v>400</v>
      </c>
      <c r="M46" s="9">
        <v>180</v>
      </c>
      <c r="N46" s="16">
        <v>0.1469</v>
      </c>
      <c r="O46" s="9">
        <v>6000</v>
      </c>
      <c r="P46" s="7" t="s">
        <v>367</v>
      </c>
      <c r="Q46" s="7" t="s">
        <v>365</v>
      </c>
      <c r="R46" s="111"/>
    </row>
    <row r="47" spans="1:19" ht="28">
      <c r="A47" s="140"/>
      <c r="B47" s="140"/>
      <c r="C47" s="140"/>
      <c r="D47" s="140"/>
      <c r="E47" s="7" t="s">
        <v>412</v>
      </c>
      <c r="F47" s="148"/>
      <c r="G47" s="149" t="s">
        <v>413</v>
      </c>
      <c r="H47" s="149" t="s">
        <v>414</v>
      </c>
      <c r="I47" s="111"/>
      <c r="K47" s="202"/>
      <c r="L47" s="7" t="s">
        <v>401</v>
      </c>
      <c r="M47" s="9"/>
      <c r="N47" s="17"/>
      <c r="O47" s="139"/>
      <c r="P47" s="10"/>
      <c r="Q47" s="10"/>
    </row>
    <row r="48" spans="1:19" ht="28">
      <c r="A48" s="110"/>
      <c r="B48" s="110"/>
      <c r="C48" s="110"/>
      <c r="D48" s="110"/>
      <c r="E48" s="7" t="s">
        <v>415</v>
      </c>
      <c r="F48" s="9"/>
      <c r="G48" s="150">
        <f>$G$11-(SUMIF($G14:$G46,"1st Pay Check",$F14:$F46)+SUMIF($N14:$N30,"1st Pay Check",$M14:M30)+SUMIF($P35:$P48,"1st Pay Check",$M35:$M48))</f>
        <v>-528</v>
      </c>
      <c r="H48" s="150">
        <f>$H$11-(SUMIF($G14:$G46,"2nd Pay Check",$F14:$F46)+SUMIF($P35:$P48,"2nd Pay Check",$M35:$M48)+SUMIF($N14:$N31,"2nd Pay Check",$M14:$M31))</f>
        <v>494</v>
      </c>
      <c r="I48" s="111"/>
      <c r="K48" s="202"/>
      <c r="L48" s="157" t="s">
        <v>453</v>
      </c>
      <c r="M48" s="9">
        <v>0</v>
      </c>
      <c r="N48" s="13"/>
      <c r="O48" s="11"/>
      <c r="P48" s="10"/>
      <c r="Q48" s="10"/>
    </row>
    <row r="49" spans="1:18" ht="28">
      <c r="A49" s="110"/>
      <c r="B49" s="110"/>
      <c r="C49" s="110"/>
      <c r="D49" s="110"/>
      <c r="E49" s="13" t="s">
        <v>82</v>
      </c>
      <c r="F49" s="11">
        <f>SUM(F14:F48)</f>
        <v>582</v>
      </c>
      <c r="G49" s="111"/>
      <c r="H49" s="111"/>
      <c r="I49" s="19"/>
      <c r="K49" s="202"/>
    </row>
    <row r="50" spans="1:18" ht="13">
      <c r="A50" s="143"/>
      <c r="B50" s="143"/>
      <c r="C50" s="110"/>
      <c r="D50" s="110"/>
      <c r="E50" s="18"/>
      <c r="F50" s="19"/>
      <c r="G50" s="151"/>
      <c r="H50" s="152"/>
      <c r="I50" s="111"/>
      <c r="K50" s="202"/>
      <c r="R50" s="111"/>
    </row>
    <row r="51" spans="1:18" ht="28">
      <c r="A51" s="143"/>
      <c r="B51" s="143"/>
      <c r="C51" s="110" t="s">
        <v>405</v>
      </c>
      <c r="D51" s="110" t="s">
        <v>406</v>
      </c>
      <c r="E51" s="18"/>
      <c r="F51" s="19"/>
      <c r="G51" s="151"/>
      <c r="H51" s="152" t="s">
        <v>416</v>
      </c>
      <c r="I51" s="111"/>
      <c r="K51" s="202"/>
      <c r="R51" s="111"/>
    </row>
    <row r="52" spans="1:18" ht="28">
      <c r="A52" s="144" t="s">
        <v>380</v>
      </c>
      <c r="B52" s="145" t="s">
        <v>380</v>
      </c>
      <c r="C52" s="145" t="s">
        <v>388</v>
      </c>
      <c r="D52" s="146" t="s">
        <v>380</v>
      </c>
      <c r="E52" s="18"/>
      <c r="F52" s="19"/>
      <c r="G52" s="152">
        <f>SUMIF(G14:G46,"1st Pay Check",F14:F46)</f>
        <v>280</v>
      </c>
      <c r="H52" s="153">
        <f>SUMIF(G14:G46,"2nd Pay Check",F14:F46)</f>
        <v>302</v>
      </c>
      <c r="I52" s="19"/>
      <c r="K52" s="202"/>
      <c r="L52" s="13" t="s">
        <v>84</v>
      </c>
      <c r="M52" s="11">
        <f>SUM(M35:M51)</f>
        <v>1156</v>
      </c>
      <c r="N52" s="13" t="s">
        <v>85</v>
      </c>
      <c r="O52" s="11">
        <f>SUM(O35:O51)</f>
        <v>74760.2</v>
      </c>
      <c r="P52" s="10"/>
      <c r="Q52" s="10"/>
      <c r="R52" s="19"/>
    </row>
    <row r="53" spans="1:18" ht="13">
      <c r="B53" s="110"/>
      <c r="C53" s="110">
        <v>304</v>
      </c>
      <c r="D53" s="110">
        <v>247</v>
      </c>
      <c r="L53" s="18"/>
      <c r="M53" s="18"/>
      <c r="N53" s="18"/>
      <c r="O53" s="19"/>
      <c r="P53" s="18"/>
      <c r="Q53" s="18"/>
      <c r="R53" s="19"/>
    </row>
    <row r="54" spans="1:18" ht="13">
      <c r="A54" s="110"/>
      <c r="B54" s="110"/>
      <c r="C54" s="110"/>
      <c r="D54" s="110"/>
      <c r="L54" s="18"/>
      <c r="M54" s="18">
        <f>500*12</f>
        <v>6000</v>
      </c>
      <c r="N54" s="18"/>
      <c r="O54" s="19"/>
      <c r="P54" s="18"/>
      <c r="Q54" s="18"/>
      <c r="R54" s="19"/>
    </row>
    <row r="55" spans="1:18" ht="13">
      <c r="A55" s="110"/>
      <c r="B55" s="110"/>
      <c r="C55" s="110"/>
      <c r="D55" s="110"/>
      <c r="L55" s="18"/>
      <c r="M55" s="18"/>
      <c r="N55" s="18"/>
      <c r="O55" s="19"/>
      <c r="P55" s="18"/>
      <c r="Q55" s="18"/>
      <c r="R55" s="19"/>
    </row>
    <row r="56" spans="1:18" ht="13">
      <c r="A56" s="110"/>
      <c r="B56" s="110"/>
      <c r="C56" s="110"/>
      <c r="D56" s="110"/>
      <c r="L56" s="18"/>
      <c r="M56" s="18"/>
      <c r="N56" s="18"/>
      <c r="O56" s="19"/>
      <c r="P56" s="18"/>
      <c r="Q56" s="18"/>
      <c r="R56" s="19"/>
    </row>
    <row r="57" spans="1:18" ht="13">
      <c r="A57" s="110"/>
      <c r="B57" s="110"/>
      <c r="C57" s="110"/>
      <c r="D57" s="110"/>
      <c r="L57" s="18"/>
      <c r="M57" s="18"/>
      <c r="N57" s="18"/>
      <c r="O57" s="19"/>
      <c r="P57" s="18"/>
      <c r="Q57" s="18"/>
      <c r="R57" s="19"/>
    </row>
    <row r="58" spans="1:18" ht="13">
      <c r="A58" s="18"/>
      <c r="B58" s="18"/>
      <c r="C58" s="18"/>
      <c r="D58" s="18"/>
      <c r="L58" s="18"/>
      <c r="M58" s="18"/>
      <c r="N58" s="18"/>
      <c r="O58" s="19"/>
      <c r="P58" s="18"/>
      <c r="Q58" s="18"/>
      <c r="R58" s="19"/>
    </row>
    <row r="59" spans="1:18" ht="13">
      <c r="A59" s="18"/>
      <c r="B59" s="18"/>
      <c r="C59" s="18"/>
      <c r="D59" s="18"/>
      <c r="L59" s="18"/>
      <c r="M59" s="18"/>
      <c r="N59" s="18"/>
      <c r="O59" s="19"/>
      <c r="P59" s="18"/>
      <c r="Q59" s="18"/>
    </row>
    <row r="60" spans="1:18" ht="13">
      <c r="A60" s="18"/>
      <c r="B60" s="18"/>
      <c r="C60" s="18"/>
      <c r="D60" s="18"/>
    </row>
    <row r="61" spans="1:18" ht="13">
      <c r="A61" s="18"/>
      <c r="B61" s="18"/>
      <c r="C61" s="18"/>
      <c r="D61" s="18"/>
    </row>
  </sheetData>
  <mergeCells count="15">
    <mergeCell ref="E13:F13"/>
    <mergeCell ref="F12:G12"/>
    <mergeCell ref="E1:R1"/>
    <mergeCell ref="F2:K2"/>
    <mergeCell ref="M2:M12"/>
    <mergeCell ref="O2:R2"/>
    <mergeCell ref="E3:J3"/>
    <mergeCell ref="N3:Q3"/>
    <mergeCell ref="O10:O12"/>
    <mergeCell ref="Q10:Q33"/>
    <mergeCell ref="K12:K52"/>
    <mergeCell ref="L13:N13"/>
    <mergeCell ref="R18:R33"/>
    <mergeCell ref="R11:S11"/>
    <mergeCell ref="S2:S10"/>
  </mergeCells>
  <conditionalFormatting sqref="A4:E11 F4:J4 A16:D19">
    <cfRule type="notContainsBlanks" dxfId="59" priority="1">
      <formula>LEN(TRIM(A4))&gt;0</formula>
    </cfRule>
  </conditionalFormatting>
  <conditionalFormatting sqref="J6 J8:J11">
    <cfRule type="cellIs" dxfId="58" priority="2" operator="greaterThan">
      <formula>0</formula>
    </cfRule>
  </conditionalFormatting>
  <conditionalFormatting sqref="A13:B61 C13:C52 D13:D61 E13:E52 F13:J13 O13:P13 L30 R34 C54:C61">
    <cfRule type="notContainsBlanks" dxfId="57" priority="3">
      <formula>LEN(TRIM(A13))&gt;0</formula>
    </cfRule>
  </conditionalFormatting>
  <conditionalFormatting sqref="L33:L48 M33:P34 Q34 N48 L52:L60 N52:N60 M53:M60 P53:Q60">
    <cfRule type="notContainsBlanks" dxfId="56" priority="4">
      <formula>LEN(TRIM(L33))&gt;0</formula>
    </cfRule>
  </conditionalFormatting>
  <conditionalFormatting sqref="L13:L31 M13">
    <cfRule type="notContainsBlanks" dxfId="55" priority="5">
      <formula>LEN(TRIM(L13))&gt;0</formula>
    </cfRule>
  </conditionalFormatting>
  <conditionalFormatting sqref="A1:E11 F1:J4 K2 A13:D19">
    <cfRule type="notContainsBlanks" dxfId="54" priority="6">
      <formula>LEN(TRIM(A1))&gt;0</formula>
    </cfRule>
  </conditionalFormatting>
  <conditionalFormatting sqref="O2 N3:N9 O4:P4">
    <cfRule type="notContainsBlanks" dxfId="53" priority="7">
      <formula>LEN(TRIM(O2))&gt;0</formula>
    </cfRule>
  </conditionalFormatting>
  <conditionalFormatting sqref="P5:P9">
    <cfRule type="cellIs" dxfId="52" priority="8" operator="greaterThan">
      <formula>0</formula>
    </cfRule>
  </conditionalFormatting>
  <conditionalFormatting sqref="R11:R17 S12">
    <cfRule type="notContainsBlanks" dxfId="51" priority="9">
      <formula>LEN(TRIM(R11))&gt;0</formula>
    </cfRule>
  </conditionalFormatting>
  <conditionalFormatting sqref="S17">
    <cfRule type="cellIs" dxfId="50" priority="10" operator="greaterThan">
      <formula>0</formula>
    </cfRule>
  </conditionalFormatting>
  <conditionalFormatting sqref="S17">
    <cfRule type="cellIs" dxfId="49" priority="11" operator="lessThan">
      <formula>0</formula>
    </cfRule>
  </conditionalFormatting>
  <conditionalFormatting sqref="H14:I46 P14:P33 R35:R46 R50:R51 B52:D52">
    <cfRule type="containsText" dxfId="48" priority="12" operator="containsText" text="Yes">
      <formula>NOT(ISERROR(SEARCH(("Yes"),(H14))))</formula>
    </cfRule>
  </conditionalFormatting>
  <conditionalFormatting sqref="H14:I46 P14:P33 R35:R46 R50:R51 B52:D52">
    <cfRule type="containsText" dxfId="47" priority="13" operator="containsText" text="No">
      <formula>NOT(ISERROR(SEARCH(("No"),(H14))))</formula>
    </cfRule>
  </conditionalFormatting>
  <dataValidations count="1">
    <dataValidation type="list" allowBlank="1" sqref="J12 P14:P33 H14:I46 R35:R46 R50:R51 C52:D52" xr:uid="{00000000-0002-0000-1300-000000000000}">
      <formula1>"Yes,No"</formula1>
    </dataValidation>
  </dataValidation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D854-E302-7648-82CA-0CB2E43AF799}">
  <sheetPr>
    <tabColor rgb="FF93C47D"/>
    <outlinePr summaryBelow="0" summaryRight="0"/>
  </sheetPr>
  <dimension ref="A1:K165"/>
  <sheetViews>
    <sheetView tabSelected="1" workbookViewId="0">
      <selection activeCell="K7" sqref="K7"/>
    </sheetView>
  </sheetViews>
  <sheetFormatPr baseColWidth="10" defaultColWidth="17.33203125" defaultRowHeight="15.75" customHeight="1" outlineLevelRow="1"/>
  <cols>
    <col min="1" max="1" width="18.5" style="260" customWidth="1"/>
    <col min="2" max="4" width="17.33203125" style="260"/>
    <col min="5" max="5" width="4.5" style="260" customWidth="1"/>
    <col min="6" max="6" width="17.83203125" style="260" customWidth="1"/>
    <col min="7" max="7" width="13.33203125" style="260" customWidth="1"/>
    <col min="8" max="8" width="15.33203125" style="260" customWidth="1"/>
    <col min="9" max="16384" width="17.33203125" style="260"/>
  </cols>
  <sheetData>
    <row r="1" spans="1:11" ht="26.25" customHeight="1">
      <c r="A1" s="266" t="s">
        <v>3</v>
      </c>
      <c r="B1" s="267"/>
      <c r="C1" s="267"/>
      <c r="D1" s="268"/>
      <c r="F1" s="260" t="s">
        <v>335</v>
      </c>
      <c r="G1" s="260" t="s">
        <v>6</v>
      </c>
      <c r="H1" s="260" t="s">
        <v>454</v>
      </c>
      <c r="J1" s="290" t="s">
        <v>3981</v>
      </c>
      <c r="K1" s="291" t="s">
        <v>3982</v>
      </c>
    </row>
    <row r="2" spans="1:11" ht="17">
      <c r="A2" s="269" t="s">
        <v>3</v>
      </c>
      <c r="B2" s="259" t="s">
        <v>367</v>
      </c>
      <c r="C2" s="259" t="s">
        <v>368</v>
      </c>
      <c r="D2" s="270" t="s">
        <v>18</v>
      </c>
      <c r="F2" s="260" t="s">
        <v>457</v>
      </c>
      <c r="G2" s="260">
        <v>5</v>
      </c>
      <c r="H2" s="260" t="s">
        <v>367</v>
      </c>
      <c r="J2" s="288">
        <v>65000</v>
      </c>
      <c r="K2" s="289">
        <v>0.15</v>
      </c>
    </row>
    <row r="3" spans="1:11" ht="21.75" customHeight="1" thickBot="1">
      <c r="A3" s="271" t="s">
        <v>455</v>
      </c>
      <c r="B3" s="272">
        <v>0</v>
      </c>
      <c r="C3" s="272">
        <v>0</v>
      </c>
      <c r="D3" s="273">
        <f>B3+C3</f>
        <v>0</v>
      </c>
      <c r="F3" s="260" t="s">
        <v>456</v>
      </c>
      <c r="G3" s="260">
        <v>11</v>
      </c>
      <c r="H3" s="260" t="s">
        <v>367</v>
      </c>
    </row>
    <row r="4" spans="1:11" ht="53" customHeight="1">
      <c r="F4" s="260" t="s">
        <v>462</v>
      </c>
      <c r="G4" s="260">
        <v>11</v>
      </c>
      <c r="H4" s="260" t="s">
        <v>368</v>
      </c>
    </row>
    <row r="5" spans="1:11" ht="18" thickBot="1">
      <c r="F5" s="260" t="s">
        <v>460</v>
      </c>
      <c r="G5" s="260">
        <v>15</v>
      </c>
      <c r="H5" s="260" t="s">
        <v>368</v>
      </c>
    </row>
    <row r="6" spans="1:11" ht="17" outlineLevel="1">
      <c r="A6" s="274" t="s">
        <v>339</v>
      </c>
      <c r="B6" s="275"/>
      <c r="C6" s="276"/>
      <c r="D6"/>
      <c r="F6" s="260" t="s">
        <v>461</v>
      </c>
      <c r="G6" s="260">
        <v>20</v>
      </c>
      <c r="H6" s="260" t="s">
        <v>368</v>
      </c>
    </row>
    <row r="7" spans="1:11" ht="17" outlineLevel="1">
      <c r="A7" s="269" t="s">
        <v>361</v>
      </c>
      <c r="B7" s="259" t="s">
        <v>367</v>
      </c>
      <c r="C7" s="270" t="s">
        <v>368</v>
      </c>
      <c r="F7" s="260" t="s">
        <v>3975</v>
      </c>
      <c r="G7" s="260">
        <v>20</v>
      </c>
      <c r="H7" s="260" t="s">
        <v>368</v>
      </c>
    </row>
    <row r="8" spans="1:11" ht="17" outlineLevel="1">
      <c r="A8" s="269" t="s">
        <v>455</v>
      </c>
      <c r="B8" s="277"/>
      <c r="C8" s="278"/>
      <c r="D8" s="261"/>
      <c r="F8" s="260" t="s">
        <v>3976</v>
      </c>
      <c r="G8" s="260">
        <v>24</v>
      </c>
      <c r="H8" s="260" t="s">
        <v>368</v>
      </c>
    </row>
    <row r="9" spans="1:11" ht="35" thickBot="1">
      <c r="A9" s="279" t="s">
        <v>458</v>
      </c>
      <c r="B9" s="280"/>
      <c r="C9" s="281"/>
      <c r="F9" s="260" t="s">
        <v>3974</v>
      </c>
      <c r="G9" s="260">
        <v>25</v>
      </c>
      <c r="H9" s="260" t="s">
        <v>367</v>
      </c>
    </row>
    <row r="10" spans="1:11" ht="17">
      <c r="F10" s="260" t="s">
        <v>36</v>
      </c>
      <c r="G10" s="260">
        <v>50</v>
      </c>
      <c r="H10" s="260" t="s">
        <v>368</v>
      </c>
    </row>
    <row r="11" spans="1:11" ht="17">
      <c r="F11" s="260" t="s">
        <v>36</v>
      </c>
      <c r="G11" s="260">
        <v>50</v>
      </c>
      <c r="H11" s="260" t="s">
        <v>367</v>
      </c>
    </row>
    <row r="12" spans="1:11" ht="34">
      <c r="A12" s="262"/>
      <c r="F12" s="260" t="s">
        <v>459</v>
      </c>
      <c r="G12" s="260">
        <v>75</v>
      </c>
      <c r="H12" s="260" t="s">
        <v>367</v>
      </c>
    </row>
    <row r="13" spans="1:11" ht="17">
      <c r="A13" s="262"/>
      <c r="C13" s="261"/>
      <c r="F13" s="260" t="s">
        <v>4</v>
      </c>
      <c r="G13" s="260">
        <v>75</v>
      </c>
      <c r="H13" s="260" t="s">
        <v>368</v>
      </c>
    </row>
    <row r="14" spans="1:11" ht="17">
      <c r="A14" s="262"/>
      <c r="F14" s="260" t="s">
        <v>3969</v>
      </c>
      <c r="G14" s="260">
        <v>90</v>
      </c>
      <c r="H14" s="260" t="s">
        <v>367</v>
      </c>
    </row>
    <row r="15" spans="1:11" ht="17">
      <c r="A15" s="262"/>
      <c r="B15" s="261"/>
      <c r="C15" s="261"/>
      <c r="F15" s="260" t="s">
        <v>1</v>
      </c>
      <c r="G15" s="260">
        <v>156</v>
      </c>
      <c r="H15" s="260" t="s">
        <v>368</v>
      </c>
    </row>
    <row r="16" spans="1:11" ht="17">
      <c r="C16" s="263"/>
      <c r="F16" s="260" t="s">
        <v>29</v>
      </c>
      <c r="G16" s="260">
        <v>175</v>
      </c>
      <c r="H16" s="260" t="s">
        <v>367</v>
      </c>
    </row>
    <row r="17" spans="2:8" ht="17">
      <c r="F17" s="260" t="s">
        <v>3980</v>
      </c>
      <c r="G17" s="260">
        <v>250</v>
      </c>
      <c r="H17" s="260" t="s">
        <v>368</v>
      </c>
    </row>
    <row r="18" spans="2:8" ht="17">
      <c r="F18" s="260" t="s">
        <v>3972</v>
      </c>
      <c r="G18" s="260">
        <v>275</v>
      </c>
      <c r="H18" s="260" t="s">
        <v>367</v>
      </c>
    </row>
    <row r="19" spans="2:8" ht="17">
      <c r="F19" s="260" t="s">
        <v>3979</v>
      </c>
      <c r="G19" s="260">
        <v>300</v>
      </c>
      <c r="H19" s="260" t="s">
        <v>367</v>
      </c>
    </row>
    <row r="20" spans="2:8" ht="17">
      <c r="F20" s="260" t="s">
        <v>3971</v>
      </c>
      <c r="G20" s="260">
        <v>1500</v>
      </c>
      <c r="H20" s="260" t="s">
        <v>367</v>
      </c>
    </row>
    <row r="21" spans="2:8" ht="34">
      <c r="F21" s="260" t="s">
        <v>3978</v>
      </c>
      <c r="G21" s="287" t="s">
        <v>3973</v>
      </c>
      <c r="H21" s="260" t="s">
        <v>368</v>
      </c>
    </row>
    <row r="22" spans="2:8" ht="34">
      <c r="F22" s="260" t="s">
        <v>3970</v>
      </c>
      <c r="G22" s="260" t="s">
        <v>3973</v>
      </c>
      <c r="H22" s="260" t="s">
        <v>367</v>
      </c>
    </row>
    <row r="23" spans="2:8" ht="17">
      <c r="B23" s="264"/>
      <c r="F23" s="260" t="s">
        <v>3977</v>
      </c>
    </row>
    <row r="24" spans="2:8" ht="17">
      <c r="F24" s="260" t="s">
        <v>3977</v>
      </c>
    </row>
    <row r="25" spans="2:8" ht="17">
      <c r="F25" s="260" t="s">
        <v>3977</v>
      </c>
    </row>
    <row r="26" spans="2:8" ht="17">
      <c r="F26" s="260" t="s">
        <v>3977</v>
      </c>
    </row>
    <row r="27" spans="2:8" ht="17">
      <c r="F27" s="260" t="s">
        <v>3977</v>
      </c>
    </row>
    <row r="28" spans="2:8" ht="17">
      <c r="F28" s="260" t="s">
        <v>3977</v>
      </c>
    </row>
    <row r="29" spans="2:8" ht="17">
      <c r="F29" s="260" t="s">
        <v>3977</v>
      </c>
    </row>
    <row r="30" spans="2:8" ht="17">
      <c r="F30" s="260" t="s">
        <v>3977</v>
      </c>
    </row>
    <row r="31" spans="2:8" ht="17">
      <c r="F31" s="260" t="s">
        <v>3977</v>
      </c>
    </row>
    <row r="32" spans="2:8" ht="17">
      <c r="F32" s="260" t="s">
        <v>3977</v>
      </c>
    </row>
    <row r="33" spans="6:6" ht="17">
      <c r="F33" s="260" t="s">
        <v>3977</v>
      </c>
    </row>
    <row r="34" spans="6:6" ht="17">
      <c r="F34" s="260" t="s">
        <v>3977</v>
      </c>
    </row>
    <row r="35" spans="6:6" ht="17">
      <c r="F35" s="260" t="s">
        <v>3977</v>
      </c>
    </row>
    <row r="36" spans="6:6" ht="17">
      <c r="F36" s="260" t="s">
        <v>3977</v>
      </c>
    </row>
    <row r="37" spans="6:6" ht="17">
      <c r="F37" s="260" t="s">
        <v>3977</v>
      </c>
    </row>
    <row r="38" spans="6:6" ht="17">
      <c r="F38" s="260" t="s">
        <v>3977</v>
      </c>
    </row>
    <row r="39" spans="6:6" ht="16"/>
    <row r="40" spans="6:6" ht="16"/>
    <row r="41" spans="6:6" ht="16"/>
    <row r="42" spans="6:6" ht="16"/>
    <row r="43" spans="6:6" ht="16"/>
    <row r="44" spans="6:6" ht="16"/>
    <row r="45" spans="6:6" ht="16"/>
    <row r="46" spans="6:6" ht="16"/>
    <row r="47" spans="6:6" ht="16"/>
    <row r="48" spans="6:6" ht="16"/>
    <row r="49" ht="16"/>
    <row r="50" ht="16"/>
    <row r="51" ht="16"/>
    <row r="52" ht="16"/>
    <row r="53" ht="16"/>
    <row r="54" ht="16"/>
    <row r="55" ht="16"/>
    <row r="56" ht="16"/>
    <row r="57" ht="16"/>
    <row r="58" ht="16"/>
    <row r="59" ht="16"/>
    <row r="60" ht="16"/>
    <row r="61" ht="16"/>
    <row r="62" ht="16"/>
    <row r="63" ht="16"/>
    <row r="64" ht="16"/>
    <row r="65" spans="1:3" ht="16"/>
    <row r="66" spans="1:3" ht="16"/>
    <row r="67" spans="1:3" ht="16"/>
    <row r="68" spans="1:3" ht="16"/>
    <row r="69" spans="1:3" ht="16"/>
    <row r="70" spans="1:3" ht="16" outlineLevel="1"/>
    <row r="71" spans="1:3" ht="16" outlineLevel="1"/>
    <row r="72" spans="1:3" ht="16" outlineLevel="1"/>
    <row r="73" spans="1:3" ht="16"/>
    <row r="74" spans="1:3" ht="16"/>
    <row r="75" spans="1:3" ht="16">
      <c r="A75" s="265"/>
      <c r="B75" s="261"/>
      <c r="C75" s="261"/>
    </row>
    <row r="76" spans="1:3" ht="15.75" customHeight="1">
      <c r="A76" s="265"/>
      <c r="B76" s="261"/>
      <c r="C76" s="261"/>
    </row>
    <row r="77" spans="1:3" ht="15.75" customHeight="1">
      <c r="A77" s="265"/>
      <c r="B77" s="261"/>
      <c r="C77" s="261"/>
    </row>
    <row r="78" spans="1:3" ht="15.75" customHeight="1">
      <c r="A78" s="265"/>
      <c r="B78" s="261"/>
      <c r="C78" s="261"/>
    </row>
    <row r="79" spans="1:3" ht="15.75" customHeight="1">
      <c r="A79" s="265"/>
      <c r="B79" s="261"/>
      <c r="C79" s="261"/>
    </row>
    <row r="80" spans="1:3" ht="15.75" customHeight="1">
      <c r="A80" s="265"/>
      <c r="B80" s="261"/>
      <c r="C80" s="261"/>
    </row>
    <row r="81" spans="1:3" ht="15.75" customHeight="1">
      <c r="A81" s="265"/>
      <c r="B81" s="261"/>
      <c r="C81" s="261"/>
    </row>
    <row r="82" spans="1:3" ht="15.75" customHeight="1">
      <c r="A82" s="265"/>
      <c r="B82" s="261"/>
      <c r="C82" s="261"/>
    </row>
    <row r="83" spans="1:3" ht="16">
      <c r="A83" s="265"/>
      <c r="B83" s="261"/>
      <c r="C83" s="261"/>
    </row>
    <row r="84" spans="1:3" ht="16">
      <c r="A84" s="265"/>
      <c r="B84" s="261"/>
      <c r="C84" s="261"/>
    </row>
    <row r="85" spans="1:3" ht="16">
      <c r="A85" s="265"/>
      <c r="B85" s="261"/>
      <c r="C85" s="261"/>
    </row>
    <row r="86" spans="1:3" ht="16">
      <c r="A86" s="265"/>
      <c r="B86" s="261"/>
      <c r="C86" s="261"/>
    </row>
    <row r="87" spans="1:3" ht="16">
      <c r="A87" s="265"/>
      <c r="B87" s="261"/>
      <c r="C87" s="261"/>
    </row>
    <row r="88" spans="1:3" ht="16">
      <c r="A88" s="265"/>
      <c r="B88" s="261"/>
      <c r="C88" s="261"/>
    </row>
    <row r="89" spans="1:3" ht="16">
      <c r="A89" s="265"/>
      <c r="B89" s="261"/>
      <c r="C89" s="261"/>
    </row>
    <row r="90" spans="1:3" ht="16">
      <c r="A90" s="265"/>
      <c r="B90" s="261"/>
      <c r="C90" s="261"/>
    </row>
    <row r="91" spans="1:3" ht="16">
      <c r="A91" s="265"/>
      <c r="B91" s="261"/>
      <c r="C91" s="261"/>
    </row>
    <row r="92" spans="1:3" ht="16">
      <c r="A92" s="265"/>
      <c r="B92" s="261"/>
      <c r="C92" s="261"/>
    </row>
    <row r="93" spans="1:3" ht="16">
      <c r="A93" s="265"/>
      <c r="B93" s="261"/>
      <c r="C93" s="261"/>
    </row>
    <row r="94" spans="1:3" ht="16">
      <c r="A94" s="265"/>
      <c r="B94" s="261"/>
      <c r="C94" s="261"/>
    </row>
    <row r="95" spans="1:3" ht="16">
      <c r="A95" s="265"/>
      <c r="B95" s="261"/>
      <c r="C95" s="261"/>
    </row>
    <row r="96" spans="1:3" ht="16">
      <c r="A96" s="265"/>
      <c r="B96" s="261"/>
      <c r="C96" s="261"/>
    </row>
    <row r="97" spans="1:3" ht="16">
      <c r="A97" s="265"/>
      <c r="B97" s="261"/>
      <c r="C97" s="261"/>
    </row>
    <row r="98" spans="1:3" ht="16">
      <c r="A98" s="265"/>
      <c r="B98" s="261"/>
      <c r="C98" s="261"/>
    </row>
    <row r="99" spans="1:3" ht="16">
      <c r="A99" s="265"/>
      <c r="B99" s="261"/>
      <c r="C99" s="261"/>
    </row>
    <row r="100" spans="1:3" ht="16">
      <c r="A100" s="265"/>
      <c r="B100" s="261"/>
      <c r="C100" s="261"/>
    </row>
    <row r="101" spans="1:3" ht="16">
      <c r="A101" s="265"/>
      <c r="B101" s="261"/>
      <c r="C101" s="261"/>
    </row>
    <row r="102" spans="1:3" ht="16">
      <c r="A102" s="265"/>
      <c r="B102" s="261"/>
      <c r="C102" s="261"/>
    </row>
    <row r="103" spans="1:3" ht="16">
      <c r="A103" s="265"/>
      <c r="B103" s="261"/>
      <c r="C103" s="261"/>
    </row>
    <row r="104" spans="1:3" ht="16">
      <c r="A104" s="265"/>
      <c r="B104" s="261"/>
      <c r="C104" s="261"/>
    </row>
    <row r="105" spans="1:3" ht="16">
      <c r="A105" s="265"/>
      <c r="B105" s="261"/>
      <c r="C105" s="261"/>
    </row>
    <row r="106" spans="1:3" ht="16">
      <c r="A106" s="265"/>
      <c r="B106" s="261"/>
      <c r="C106" s="261"/>
    </row>
    <row r="107" spans="1:3" ht="16">
      <c r="A107" s="265"/>
      <c r="B107" s="261"/>
      <c r="C107" s="261"/>
    </row>
    <row r="108" spans="1:3" ht="16">
      <c r="A108" s="265"/>
      <c r="B108" s="261"/>
      <c r="C108" s="261"/>
    </row>
    <row r="109" spans="1:3" ht="16">
      <c r="A109" s="265"/>
      <c r="B109" s="261"/>
      <c r="C109" s="261"/>
    </row>
    <row r="110" spans="1:3" ht="16">
      <c r="A110" s="265"/>
      <c r="B110" s="261"/>
      <c r="C110" s="261"/>
    </row>
    <row r="111" spans="1:3" ht="16">
      <c r="A111" s="265"/>
      <c r="B111" s="261"/>
      <c r="C111" s="261"/>
    </row>
    <row r="112" spans="1:3" ht="16">
      <c r="A112" s="265"/>
      <c r="B112" s="261"/>
      <c r="C112" s="261"/>
    </row>
    <row r="113" spans="1:3" ht="16">
      <c r="A113" s="265"/>
      <c r="B113" s="261"/>
      <c r="C113" s="261"/>
    </row>
    <row r="114" spans="1:3" ht="16">
      <c r="A114" s="265"/>
      <c r="B114" s="261"/>
      <c r="C114" s="261"/>
    </row>
    <row r="115" spans="1:3" ht="16">
      <c r="A115" s="265"/>
      <c r="B115" s="261"/>
      <c r="C115" s="261"/>
    </row>
    <row r="116" spans="1:3" ht="16">
      <c r="A116" s="265"/>
      <c r="B116" s="261"/>
      <c r="C116" s="261"/>
    </row>
    <row r="117" spans="1:3" ht="16">
      <c r="A117" s="265"/>
      <c r="B117" s="261"/>
      <c r="C117" s="261"/>
    </row>
    <row r="118" spans="1:3" ht="16">
      <c r="A118" s="265"/>
      <c r="B118" s="261"/>
      <c r="C118" s="261"/>
    </row>
    <row r="119" spans="1:3" ht="16">
      <c r="A119" s="265"/>
      <c r="B119" s="261"/>
      <c r="C119" s="261"/>
    </row>
    <row r="120" spans="1:3" ht="16">
      <c r="A120" s="265"/>
      <c r="B120" s="261"/>
      <c r="C120" s="261"/>
    </row>
    <row r="121" spans="1:3" ht="16">
      <c r="A121" s="265"/>
      <c r="B121" s="261"/>
      <c r="C121" s="261"/>
    </row>
    <row r="122" spans="1:3" ht="16">
      <c r="A122" s="265"/>
      <c r="B122" s="261"/>
      <c r="C122" s="261"/>
    </row>
    <row r="123" spans="1:3" ht="16">
      <c r="A123" s="265"/>
      <c r="B123" s="261"/>
      <c r="C123" s="261"/>
    </row>
    <row r="124" spans="1:3" ht="16">
      <c r="A124" s="265"/>
      <c r="B124" s="261"/>
      <c r="C124" s="261"/>
    </row>
    <row r="125" spans="1:3" ht="16">
      <c r="A125" s="265"/>
      <c r="B125" s="261"/>
      <c r="C125" s="261"/>
    </row>
    <row r="126" spans="1:3" ht="16">
      <c r="A126" s="265"/>
      <c r="B126" s="261"/>
      <c r="C126" s="261"/>
    </row>
    <row r="127" spans="1:3" ht="16">
      <c r="A127" s="265"/>
      <c r="B127" s="261"/>
      <c r="C127" s="261"/>
    </row>
    <row r="128" spans="1:3" ht="16">
      <c r="A128" s="265"/>
      <c r="B128" s="261"/>
      <c r="C128" s="261"/>
    </row>
    <row r="129" spans="1:3" ht="16">
      <c r="A129" s="265"/>
      <c r="B129" s="261"/>
      <c r="C129" s="261"/>
    </row>
    <row r="130" spans="1:3" ht="16">
      <c r="A130" s="265"/>
      <c r="B130" s="261"/>
      <c r="C130" s="261"/>
    </row>
    <row r="131" spans="1:3" ht="16">
      <c r="A131" s="265"/>
      <c r="B131" s="261"/>
      <c r="C131" s="261"/>
    </row>
    <row r="132" spans="1:3" ht="16">
      <c r="A132" s="265"/>
      <c r="B132" s="261"/>
      <c r="C132" s="261"/>
    </row>
    <row r="133" spans="1:3" ht="16">
      <c r="A133" s="265"/>
      <c r="B133" s="261"/>
      <c r="C133" s="261"/>
    </row>
    <row r="134" spans="1:3" ht="16">
      <c r="A134" s="265"/>
      <c r="B134" s="261"/>
      <c r="C134" s="261"/>
    </row>
    <row r="135" spans="1:3" ht="16">
      <c r="A135" s="265"/>
      <c r="B135" s="261"/>
      <c r="C135" s="261"/>
    </row>
    <row r="136" spans="1:3" ht="16">
      <c r="A136" s="265"/>
      <c r="B136" s="261"/>
      <c r="C136" s="261"/>
    </row>
    <row r="137" spans="1:3" ht="16">
      <c r="A137" s="265"/>
      <c r="B137" s="261"/>
      <c r="C137" s="261"/>
    </row>
    <row r="138" spans="1:3" ht="16">
      <c r="A138" s="265"/>
      <c r="B138" s="261"/>
      <c r="C138" s="261"/>
    </row>
    <row r="139" spans="1:3" ht="16">
      <c r="A139" s="265"/>
      <c r="B139" s="261"/>
      <c r="C139" s="261"/>
    </row>
    <row r="140" spans="1:3" ht="16">
      <c r="A140" s="265"/>
      <c r="B140" s="261"/>
      <c r="C140" s="261"/>
    </row>
    <row r="141" spans="1:3" ht="16">
      <c r="A141" s="265"/>
      <c r="B141" s="261"/>
      <c r="C141" s="261"/>
    </row>
    <row r="142" spans="1:3" ht="16">
      <c r="A142" s="265"/>
      <c r="B142" s="261"/>
      <c r="C142" s="261"/>
    </row>
    <row r="143" spans="1:3" ht="16">
      <c r="A143" s="265"/>
      <c r="B143" s="261"/>
      <c r="C143" s="261"/>
    </row>
    <row r="144" spans="1:3" ht="16">
      <c r="A144" s="265"/>
      <c r="B144" s="261"/>
      <c r="C144" s="261"/>
    </row>
    <row r="145" spans="1:3" ht="16">
      <c r="A145" s="265"/>
      <c r="B145" s="261"/>
      <c r="C145" s="261"/>
    </row>
    <row r="146" spans="1:3" ht="16">
      <c r="A146" s="265"/>
      <c r="B146" s="261"/>
      <c r="C146" s="261"/>
    </row>
    <row r="147" spans="1:3" ht="16">
      <c r="A147" s="265"/>
      <c r="B147" s="261"/>
      <c r="C147" s="261"/>
    </row>
    <row r="148" spans="1:3" ht="16">
      <c r="A148" s="265"/>
      <c r="B148" s="261"/>
      <c r="C148" s="261"/>
    </row>
    <row r="149" spans="1:3" ht="16">
      <c r="A149" s="265"/>
      <c r="B149" s="261"/>
      <c r="C149" s="261"/>
    </row>
    <row r="150" spans="1:3" ht="16">
      <c r="A150" s="265"/>
      <c r="B150" s="261"/>
      <c r="C150" s="261"/>
    </row>
    <row r="151" spans="1:3" ht="16">
      <c r="A151" s="265"/>
      <c r="B151" s="261"/>
      <c r="C151" s="261"/>
    </row>
    <row r="152" spans="1:3" ht="16">
      <c r="A152" s="265"/>
      <c r="B152" s="261"/>
      <c r="C152" s="261"/>
    </row>
    <row r="153" spans="1:3" ht="16">
      <c r="A153" s="265"/>
      <c r="B153" s="261"/>
      <c r="C153" s="261"/>
    </row>
    <row r="154" spans="1:3" ht="16">
      <c r="A154" s="265"/>
      <c r="B154" s="261"/>
      <c r="C154" s="261"/>
    </row>
    <row r="155" spans="1:3" ht="16">
      <c r="A155" s="265"/>
      <c r="B155" s="261"/>
      <c r="C155" s="261"/>
    </row>
    <row r="156" spans="1:3" ht="16">
      <c r="A156" s="265"/>
      <c r="B156" s="261"/>
      <c r="C156" s="261"/>
    </row>
    <row r="157" spans="1:3" ht="16">
      <c r="A157" s="265"/>
      <c r="B157" s="261"/>
      <c r="C157" s="261"/>
    </row>
    <row r="158" spans="1:3" ht="16"/>
    <row r="159" spans="1:3" ht="16"/>
    <row r="160" spans="1:3" ht="16"/>
    <row r="161" ht="16"/>
    <row r="162" ht="16"/>
    <row r="163" ht="16"/>
    <row r="164" ht="16"/>
    <row r="165" ht="16"/>
  </sheetData>
  <mergeCells count="2">
    <mergeCell ref="A1:D1"/>
    <mergeCell ref="A6:C6"/>
  </mergeCells>
  <conditionalFormatting sqref="B2:D2 A6:A8 B7:C7 A2:A3">
    <cfRule type="notContainsBlanks" dxfId="46" priority="4">
      <formula>LEN(TRIM(A2))&gt;0</formula>
    </cfRule>
  </conditionalFormatting>
  <conditionalFormatting sqref="A6:A8 B7:C7 B1:D2 A1:A3">
    <cfRule type="notContainsBlanks" dxfId="43" priority="8">
      <formula>LEN(TRIM(A1))&gt;0</formula>
    </cfRule>
  </conditionalFormatting>
  <conditionalFormatting sqref="A75:A157">
    <cfRule type="notContainsBlanks" dxfId="42" priority="20">
      <formula>LEN(TRIM(F29))&gt;0</formula>
    </cfRule>
  </conditionalFormatting>
  <conditionalFormatting sqref="B9:C9">
    <cfRule type="cellIs" dxfId="41" priority="2" operator="lessThan">
      <formula>0</formula>
    </cfRule>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3B7A2-E4E1-6D4D-B6CC-2B783456F80D}">
  <dimension ref="A1:E57"/>
  <sheetViews>
    <sheetView workbookViewId="0">
      <selection activeCell="H40" sqref="H40"/>
    </sheetView>
  </sheetViews>
  <sheetFormatPr baseColWidth="10" defaultRowHeight="16"/>
  <cols>
    <col min="1" max="1" width="10.83203125" style="282"/>
    <col min="2" max="2" width="17.6640625" style="282" bestFit="1" customWidth="1"/>
    <col min="3" max="16384" width="10.83203125" style="282"/>
  </cols>
  <sheetData>
    <row r="1" spans="1:5">
      <c r="A1" s="286" t="s">
        <v>329</v>
      </c>
      <c r="B1" s="285" t="s">
        <v>3966</v>
      </c>
      <c r="C1" s="285" t="s">
        <v>6</v>
      </c>
      <c r="D1" s="285" t="s">
        <v>3965</v>
      </c>
      <c r="E1" s="285" t="s">
        <v>3964</v>
      </c>
    </row>
    <row r="2" spans="1:5">
      <c r="A2" s="284">
        <v>44440</v>
      </c>
      <c r="B2" s="283" t="s">
        <v>3963</v>
      </c>
      <c r="C2" s="283">
        <v>6</v>
      </c>
      <c r="D2" s="283" t="s">
        <v>3958</v>
      </c>
      <c r="E2" s="283" t="s">
        <v>3957</v>
      </c>
    </row>
    <row r="3" spans="1:5">
      <c r="A3" s="284">
        <v>44440</v>
      </c>
      <c r="B3" s="283" t="s">
        <v>3963</v>
      </c>
      <c r="C3" s="283">
        <v>12.93</v>
      </c>
      <c r="D3" s="283" t="s">
        <v>3958</v>
      </c>
      <c r="E3" s="283" t="s">
        <v>3957</v>
      </c>
    </row>
    <row r="4" spans="1:5">
      <c r="A4" s="284">
        <v>44440</v>
      </c>
      <c r="B4" s="283" t="s">
        <v>3962</v>
      </c>
      <c r="C4" s="283">
        <v>12.93</v>
      </c>
      <c r="D4" s="283" t="s">
        <v>3958</v>
      </c>
      <c r="E4" s="283" t="s">
        <v>3957</v>
      </c>
    </row>
    <row r="5" spans="1:5">
      <c r="A5" s="284">
        <v>44440</v>
      </c>
      <c r="B5" s="283" t="s">
        <v>3967</v>
      </c>
      <c r="C5" s="283">
        <v>8</v>
      </c>
      <c r="D5" s="283" t="s">
        <v>3958</v>
      </c>
      <c r="E5" s="283" t="s">
        <v>3957</v>
      </c>
    </row>
    <row r="6" spans="1:5">
      <c r="A6" s="284">
        <v>44440</v>
      </c>
      <c r="B6" s="283" t="s">
        <v>3962</v>
      </c>
      <c r="C6" s="283">
        <v>7</v>
      </c>
      <c r="D6" s="283" t="s">
        <v>3958</v>
      </c>
      <c r="E6" s="283" t="s">
        <v>3957</v>
      </c>
    </row>
    <row r="7" spans="1:5">
      <c r="A7" s="284">
        <v>44440</v>
      </c>
      <c r="B7" s="283" t="s">
        <v>3968</v>
      </c>
      <c r="C7" s="283">
        <v>18.350000000000001</v>
      </c>
      <c r="D7" s="283" t="s">
        <v>3958</v>
      </c>
      <c r="E7" s="283" t="s">
        <v>3957</v>
      </c>
    </row>
    <row r="8" spans="1:5">
      <c r="A8" s="284">
        <v>44440</v>
      </c>
      <c r="B8" s="283" t="s">
        <v>3961</v>
      </c>
      <c r="C8" s="283">
        <v>16</v>
      </c>
      <c r="D8" s="283" t="s">
        <v>3958</v>
      </c>
      <c r="E8" s="283" t="s">
        <v>3957</v>
      </c>
    </row>
    <row r="9" spans="1:5">
      <c r="A9" s="284">
        <v>44440</v>
      </c>
      <c r="B9" s="283" t="s">
        <v>3961</v>
      </c>
      <c r="C9" s="283">
        <v>10</v>
      </c>
      <c r="D9" s="283" t="s">
        <v>3958</v>
      </c>
      <c r="E9" s="283" t="s">
        <v>3957</v>
      </c>
    </row>
    <row r="10" spans="1:5">
      <c r="A10" s="284">
        <v>44440</v>
      </c>
      <c r="B10" s="283" t="s">
        <v>3961</v>
      </c>
      <c r="C10" s="283">
        <v>20</v>
      </c>
      <c r="D10" s="283" t="s">
        <v>3958</v>
      </c>
      <c r="E10" s="283" t="s">
        <v>3957</v>
      </c>
    </row>
    <row r="11" spans="1:5">
      <c r="A11" s="284">
        <v>44441</v>
      </c>
      <c r="B11" s="283" t="s">
        <v>3961</v>
      </c>
      <c r="C11" s="283">
        <v>20</v>
      </c>
      <c r="D11" s="283" t="s">
        <v>3958</v>
      </c>
      <c r="E11" s="283" t="s">
        <v>3957</v>
      </c>
    </row>
    <row r="12" spans="1:5">
      <c r="A12" s="284">
        <v>44442</v>
      </c>
      <c r="B12" s="283" t="s">
        <v>3961</v>
      </c>
      <c r="C12" s="283">
        <v>15</v>
      </c>
      <c r="D12" s="283" t="s">
        <v>3958</v>
      </c>
      <c r="E12" s="283" t="s">
        <v>3957</v>
      </c>
    </row>
    <row r="13" spans="1:5">
      <c r="A13" s="284">
        <v>44443</v>
      </c>
      <c r="B13" s="283" t="s">
        <v>3961</v>
      </c>
      <c r="C13" s="283">
        <v>9.64</v>
      </c>
      <c r="D13" s="283" t="s">
        <v>3958</v>
      </c>
      <c r="E13" s="283" t="s">
        <v>3957</v>
      </c>
    </row>
    <row r="14" spans="1:5">
      <c r="A14" s="284">
        <v>44444</v>
      </c>
      <c r="B14" s="283" t="s">
        <v>3961</v>
      </c>
      <c r="C14" s="283">
        <v>4.5</v>
      </c>
      <c r="D14" s="283" t="s">
        <v>3958</v>
      </c>
      <c r="E14" s="283" t="s">
        <v>3957</v>
      </c>
    </row>
    <row r="15" spans="1:5">
      <c r="A15" s="284">
        <v>44445</v>
      </c>
      <c r="B15" s="283" t="s">
        <v>3960</v>
      </c>
      <c r="C15" s="283">
        <v>5</v>
      </c>
      <c r="D15" s="283" t="s">
        <v>3958</v>
      </c>
      <c r="E15" s="283" t="s">
        <v>3957</v>
      </c>
    </row>
    <row r="16" spans="1:5">
      <c r="A16" s="284">
        <v>44446</v>
      </c>
      <c r="B16" s="283" t="s">
        <v>3959</v>
      </c>
      <c r="C16" s="283">
        <v>2</v>
      </c>
      <c r="D16" s="283" t="s">
        <v>3958</v>
      </c>
      <c r="E16" s="283" t="s">
        <v>3957</v>
      </c>
    </row>
    <row r="17" spans="1:5">
      <c r="A17" s="284">
        <v>44447</v>
      </c>
      <c r="B17" s="283" t="s">
        <v>3959</v>
      </c>
      <c r="C17" s="283">
        <v>7</v>
      </c>
      <c r="D17" s="283" t="s">
        <v>3958</v>
      </c>
      <c r="E17" s="283" t="s">
        <v>3957</v>
      </c>
    </row>
    <row r="18" spans="1:5">
      <c r="A18" s="284">
        <v>44448</v>
      </c>
      <c r="B18" s="283" t="s">
        <v>3963</v>
      </c>
      <c r="C18" s="283">
        <v>1.75</v>
      </c>
      <c r="D18" s="283" t="s">
        <v>3958</v>
      </c>
      <c r="E18" s="283" t="s">
        <v>3957</v>
      </c>
    </row>
    <row r="19" spans="1:5">
      <c r="A19" s="284">
        <v>44449</v>
      </c>
      <c r="B19" s="283" t="s">
        <v>3963</v>
      </c>
      <c r="C19" s="283">
        <v>20</v>
      </c>
      <c r="D19" s="283" t="s">
        <v>3958</v>
      </c>
      <c r="E19" s="283" t="s">
        <v>3957</v>
      </c>
    </row>
    <row r="20" spans="1:5">
      <c r="A20" s="284">
        <v>44450</v>
      </c>
      <c r="B20" s="283" t="s">
        <v>3963</v>
      </c>
      <c r="C20" s="283">
        <v>30</v>
      </c>
      <c r="D20" s="283" t="s">
        <v>3958</v>
      </c>
      <c r="E20" s="283" t="s">
        <v>3957</v>
      </c>
    </row>
    <row r="21" spans="1:5">
      <c r="A21" s="284">
        <v>44450</v>
      </c>
      <c r="B21" s="283" t="s">
        <v>3962</v>
      </c>
      <c r="C21" s="283">
        <v>8.6199999999999992</v>
      </c>
      <c r="D21" s="283" t="s">
        <v>3958</v>
      </c>
      <c r="E21" s="283" t="s">
        <v>3957</v>
      </c>
    </row>
    <row r="22" spans="1:5">
      <c r="A22" s="284">
        <v>44450</v>
      </c>
      <c r="B22" s="283" t="s">
        <v>3962</v>
      </c>
      <c r="C22" s="283">
        <v>5</v>
      </c>
      <c r="D22" s="283" t="s">
        <v>3958</v>
      </c>
      <c r="E22" s="283" t="s">
        <v>3957</v>
      </c>
    </row>
    <row r="23" spans="1:5">
      <c r="A23" s="284">
        <v>44450</v>
      </c>
      <c r="B23" s="283" t="s">
        <v>3962</v>
      </c>
      <c r="C23" s="283">
        <v>7</v>
      </c>
      <c r="D23" s="283" t="s">
        <v>3958</v>
      </c>
      <c r="E23" s="283" t="s">
        <v>3957</v>
      </c>
    </row>
    <row r="24" spans="1:5">
      <c r="A24" s="284">
        <v>44450</v>
      </c>
      <c r="B24" s="283" t="s">
        <v>3962</v>
      </c>
      <c r="C24" s="283">
        <v>6</v>
      </c>
      <c r="D24" s="283" t="s">
        <v>3958</v>
      </c>
      <c r="E24" s="283" t="s">
        <v>3957</v>
      </c>
    </row>
    <row r="25" spans="1:5">
      <c r="A25" s="284">
        <v>44450</v>
      </c>
      <c r="B25" s="283" t="s">
        <v>3961</v>
      </c>
      <c r="C25" s="283">
        <v>15</v>
      </c>
      <c r="D25" s="283" t="s">
        <v>3958</v>
      </c>
      <c r="E25" s="283" t="s">
        <v>3957</v>
      </c>
    </row>
    <row r="26" spans="1:5">
      <c r="A26" s="284">
        <v>44450</v>
      </c>
      <c r="B26" s="283" t="s">
        <v>3961</v>
      </c>
      <c r="C26" s="283">
        <v>22</v>
      </c>
      <c r="D26" s="283" t="s">
        <v>3958</v>
      </c>
      <c r="E26" s="283" t="s">
        <v>3957</v>
      </c>
    </row>
    <row r="27" spans="1:5">
      <c r="A27" s="284">
        <v>44450</v>
      </c>
      <c r="B27" s="283" t="s">
        <v>3961</v>
      </c>
      <c r="C27" s="283">
        <v>50</v>
      </c>
      <c r="D27" s="283" t="s">
        <v>3958</v>
      </c>
      <c r="E27" s="283" t="s">
        <v>3957</v>
      </c>
    </row>
    <row r="28" spans="1:5">
      <c r="A28" s="284">
        <v>44450</v>
      </c>
      <c r="B28" s="283" t="s">
        <v>3961</v>
      </c>
      <c r="C28" s="283">
        <v>16</v>
      </c>
      <c r="D28" s="283" t="s">
        <v>3958</v>
      </c>
      <c r="E28" s="283" t="s">
        <v>3957</v>
      </c>
    </row>
    <row r="29" spans="1:5">
      <c r="A29" s="284">
        <v>44451</v>
      </c>
      <c r="B29" s="283" t="s">
        <v>3961</v>
      </c>
      <c r="C29" s="283">
        <v>20</v>
      </c>
      <c r="D29" s="283" t="s">
        <v>3958</v>
      </c>
      <c r="E29" s="283" t="s">
        <v>3957</v>
      </c>
    </row>
    <row r="30" spans="1:5">
      <c r="A30" s="284">
        <v>44452</v>
      </c>
      <c r="B30" s="283" t="s">
        <v>3961</v>
      </c>
      <c r="C30" s="283">
        <v>8.2200000000000006</v>
      </c>
      <c r="D30" s="283" t="s">
        <v>3958</v>
      </c>
      <c r="E30" s="283" t="s">
        <v>3957</v>
      </c>
    </row>
    <row r="31" spans="1:5">
      <c r="A31" s="284">
        <v>44453</v>
      </c>
      <c r="B31" s="283" t="s">
        <v>3961</v>
      </c>
      <c r="C31" s="283">
        <v>20</v>
      </c>
      <c r="D31" s="283" t="s">
        <v>3958</v>
      </c>
      <c r="E31" s="283" t="s">
        <v>3957</v>
      </c>
    </row>
    <row r="32" spans="1:5">
      <c r="A32" s="284">
        <v>44454</v>
      </c>
      <c r="B32" s="283" t="s">
        <v>3961</v>
      </c>
      <c r="C32" s="283">
        <v>7.57</v>
      </c>
      <c r="D32" s="283" t="s">
        <v>3958</v>
      </c>
      <c r="E32" s="283" t="s">
        <v>3957</v>
      </c>
    </row>
    <row r="33" spans="1:5">
      <c r="A33" s="284">
        <v>44455</v>
      </c>
      <c r="B33" s="283" t="s">
        <v>3961</v>
      </c>
      <c r="C33" s="283">
        <v>3</v>
      </c>
      <c r="D33" s="283" t="s">
        <v>3958</v>
      </c>
      <c r="E33" s="283" t="s">
        <v>3957</v>
      </c>
    </row>
    <row r="34" spans="1:5">
      <c r="A34" s="284">
        <v>44455</v>
      </c>
      <c r="B34" s="283" t="s">
        <v>3960</v>
      </c>
      <c r="C34" s="283">
        <v>27</v>
      </c>
      <c r="D34" s="283" t="s">
        <v>3958</v>
      </c>
      <c r="E34" s="283" t="s">
        <v>3957</v>
      </c>
    </row>
    <row r="35" spans="1:5">
      <c r="A35" s="284">
        <v>44455</v>
      </c>
      <c r="B35" s="283" t="s">
        <v>3960</v>
      </c>
      <c r="C35" s="283">
        <v>13.55</v>
      </c>
      <c r="D35" s="283" t="s">
        <v>3958</v>
      </c>
      <c r="E35" s="283" t="s">
        <v>3957</v>
      </c>
    </row>
    <row r="36" spans="1:5">
      <c r="A36" s="284">
        <v>44455</v>
      </c>
      <c r="B36" s="283" t="s">
        <v>3960</v>
      </c>
      <c r="C36" s="283">
        <v>30</v>
      </c>
      <c r="D36" s="283" t="s">
        <v>3958</v>
      </c>
      <c r="E36" s="283" t="s">
        <v>3957</v>
      </c>
    </row>
    <row r="37" spans="1:5">
      <c r="A37" s="284">
        <v>44455</v>
      </c>
      <c r="B37" s="283" t="s">
        <v>3959</v>
      </c>
      <c r="C37" s="283">
        <v>15</v>
      </c>
      <c r="D37" s="283" t="s">
        <v>3958</v>
      </c>
      <c r="E37" s="283" t="s">
        <v>3957</v>
      </c>
    </row>
    <row r="38" spans="1:5">
      <c r="A38" s="284">
        <v>44455</v>
      </c>
      <c r="B38" s="283" t="s">
        <v>3959</v>
      </c>
      <c r="C38" s="283">
        <v>25</v>
      </c>
      <c r="D38" s="283" t="s">
        <v>3958</v>
      </c>
      <c r="E38" s="283" t="s">
        <v>3957</v>
      </c>
    </row>
    <row r="39" spans="1:5">
      <c r="A39" s="284">
        <v>44455</v>
      </c>
      <c r="B39" s="283" t="s">
        <v>3959</v>
      </c>
      <c r="C39" s="283">
        <v>10</v>
      </c>
      <c r="D39" s="283" t="s">
        <v>3958</v>
      </c>
      <c r="E39" s="283" t="s">
        <v>3957</v>
      </c>
    </row>
    <row r="40" spans="1:5">
      <c r="A40" s="284">
        <v>44456</v>
      </c>
      <c r="B40" s="283" t="s">
        <v>3963</v>
      </c>
      <c r="C40" s="283">
        <v>20.27</v>
      </c>
      <c r="D40" s="283" t="s">
        <v>3958</v>
      </c>
      <c r="E40" s="283" t="s">
        <v>3957</v>
      </c>
    </row>
    <row r="41" spans="1:5">
      <c r="A41" s="284">
        <v>44457</v>
      </c>
      <c r="B41" s="283" t="s">
        <v>3963</v>
      </c>
      <c r="C41" s="283">
        <v>1.75</v>
      </c>
      <c r="D41" s="283" t="s">
        <v>3958</v>
      </c>
      <c r="E41" s="283" t="s">
        <v>3957</v>
      </c>
    </row>
    <row r="42" spans="1:5">
      <c r="A42" s="284">
        <v>44458</v>
      </c>
      <c r="B42" s="283" t="s">
        <v>3962</v>
      </c>
      <c r="C42" s="283">
        <v>6</v>
      </c>
      <c r="D42" s="283" t="s">
        <v>3958</v>
      </c>
      <c r="E42" s="283" t="s">
        <v>3957</v>
      </c>
    </row>
    <row r="43" spans="1:5">
      <c r="A43" s="284">
        <v>44459</v>
      </c>
      <c r="B43" s="283" t="s">
        <v>3962</v>
      </c>
      <c r="C43" s="283">
        <v>7</v>
      </c>
      <c r="D43" s="283" t="s">
        <v>3958</v>
      </c>
      <c r="E43" s="283" t="s">
        <v>3957</v>
      </c>
    </row>
    <row r="44" spans="1:5">
      <c r="A44" s="284">
        <v>44460</v>
      </c>
      <c r="B44" s="283" t="s">
        <v>3961</v>
      </c>
      <c r="C44" s="283">
        <v>15</v>
      </c>
      <c r="D44" s="283" t="s">
        <v>3958</v>
      </c>
      <c r="E44" s="283" t="s">
        <v>3957</v>
      </c>
    </row>
    <row r="45" spans="1:5">
      <c r="A45" s="284">
        <v>44461</v>
      </c>
      <c r="B45" s="283" t="s">
        <v>3961</v>
      </c>
      <c r="C45" s="283">
        <v>12</v>
      </c>
      <c r="D45" s="283" t="s">
        <v>3958</v>
      </c>
      <c r="E45" s="283" t="s">
        <v>3957</v>
      </c>
    </row>
    <row r="46" spans="1:5">
      <c r="A46" s="284">
        <v>44462</v>
      </c>
      <c r="B46" s="283" t="s">
        <v>3961</v>
      </c>
      <c r="C46" s="283">
        <v>25</v>
      </c>
      <c r="D46" s="283" t="s">
        <v>3958</v>
      </c>
      <c r="E46" s="283" t="s">
        <v>3957</v>
      </c>
    </row>
    <row r="47" spans="1:5">
      <c r="A47" s="284">
        <v>44463</v>
      </c>
      <c r="B47" s="283" t="s">
        <v>3961</v>
      </c>
      <c r="C47" s="283">
        <v>9.64</v>
      </c>
      <c r="D47" s="283" t="s">
        <v>3958</v>
      </c>
      <c r="E47" s="283" t="s">
        <v>3957</v>
      </c>
    </row>
    <row r="48" spans="1:5">
      <c r="A48" s="284">
        <v>44464</v>
      </c>
      <c r="B48" s="283" t="s">
        <v>3960</v>
      </c>
      <c r="C48" s="283">
        <v>8.64</v>
      </c>
      <c r="D48" s="283" t="s">
        <v>3958</v>
      </c>
      <c r="E48" s="283" t="s">
        <v>3957</v>
      </c>
    </row>
    <row r="49" spans="1:5">
      <c r="A49" s="284">
        <v>44465</v>
      </c>
      <c r="B49" s="283" t="s">
        <v>3960</v>
      </c>
      <c r="C49" s="283">
        <v>4.5</v>
      </c>
      <c r="D49" s="283" t="s">
        <v>3958</v>
      </c>
      <c r="E49" s="283" t="s">
        <v>3957</v>
      </c>
    </row>
    <row r="50" spans="1:5">
      <c r="A50" s="284">
        <v>44466</v>
      </c>
      <c r="B50" s="283" t="s">
        <v>3959</v>
      </c>
      <c r="C50" s="283">
        <v>15</v>
      </c>
      <c r="D50" s="283" t="s">
        <v>3958</v>
      </c>
      <c r="E50" s="283" t="s">
        <v>3957</v>
      </c>
    </row>
    <row r="51" spans="1:5">
      <c r="A51" s="284">
        <v>44467</v>
      </c>
      <c r="B51" s="283" t="s">
        <v>3959</v>
      </c>
      <c r="C51" s="283">
        <v>8</v>
      </c>
      <c r="D51" s="283" t="s">
        <v>3958</v>
      </c>
      <c r="E51" s="283" t="s">
        <v>3957</v>
      </c>
    </row>
    <row r="52" spans="1:5">
      <c r="A52" s="284">
        <v>44468</v>
      </c>
      <c r="B52" s="283" t="s">
        <v>3963</v>
      </c>
      <c r="C52" s="283">
        <v>5</v>
      </c>
      <c r="D52" s="283" t="s">
        <v>3958</v>
      </c>
      <c r="E52" s="283" t="s">
        <v>3957</v>
      </c>
    </row>
    <row r="53" spans="1:5">
      <c r="A53" s="284">
        <v>44469</v>
      </c>
      <c r="B53" s="283" t="s">
        <v>3962</v>
      </c>
      <c r="C53" s="283">
        <v>45</v>
      </c>
      <c r="D53" s="283" t="s">
        <v>3958</v>
      </c>
      <c r="E53" s="283" t="s">
        <v>3957</v>
      </c>
    </row>
    <row r="54" spans="1:5">
      <c r="A54" s="284">
        <v>44469</v>
      </c>
      <c r="B54" s="283" t="s">
        <v>3961</v>
      </c>
      <c r="C54" s="283">
        <v>10</v>
      </c>
      <c r="D54" s="283" t="s">
        <v>3958</v>
      </c>
      <c r="E54" s="283" t="s">
        <v>3957</v>
      </c>
    </row>
    <row r="55" spans="1:5">
      <c r="A55" s="284">
        <v>44469</v>
      </c>
      <c r="B55" s="283" t="s">
        <v>3961</v>
      </c>
      <c r="C55" s="283">
        <v>20</v>
      </c>
      <c r="D55" s="283" t="s">
        <v>3958</v>
      </c>
      <c r="E55" s="283" t="s">
        <v>3957</v>
      </c>
    </row>
    <row r="56" spans="1:5">
      <c r="A56" s="284">
        <v>44469</v>
      </c>
      <c r="B56" s="283" t="s">
        <v>3960</v>
      </c>
      <c r="C56" s="283">
        <v>15</v>
      </c>
      <c r="D56" s="283" t="s">
        <v>3958</v>
      </c>
      <c r="E56" s="283" t="s">
        <v>3957</v>
      </c>
    </row>
    <row r="57" spans="1:5">
      <c r="A57" s="284">
        <v>44469</v>
      </c>
      <c r="B57" s="283" t="s">
        <v>3959</v>
      </c>
      <c r="C57" s="283">
        <v>50</v>
      </c>
      <c r="D57" s="283" t="s">
        <v>3958</v>
      </c>
      <c r="E57" s="283" t="s">
        <v>3957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3C47D"/>
    <outlinePr summaryBelow="0" summaryRight="0"/>
  </sheetPr>
  <dimension ref="A1:S56"/>
  <sheetViews>
    <sheetView topLeftCell="E1" workbookViewId="0"/>
  </sheetViews>
  <sheetFormatPr baseColWidth="10" defaultColWidth="17.33203125" defaultRowHeight="15.75" customHeight="1"/>
  <cols>
    <col min="1" max="4" width="18.5" hidden="1" customWidth="1"/>
    <col min="5"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SUMIFS($F$14:$F$51,$G$14:$G$51,"1st Pay Check",$J$14:$J$51,"Joint")+SUMIFS($M$14:$M$28,$N$14:$N$28,"1st Pay Check",$O$14:$O$28,"Joint")+SUMIFS($M$34:$M$45,$P$34:$P$45,"1st Pay Check",$Q$34:$Q$45,"Joint")</f>
        <v>2228</v>
      </c>
      <c r="C2" s="115">
        <f>SUMIFS($F$14:$F$51,$G$14:$G$51,"1st Pay Check",$J$14:$J$51,"Joint",$H$14:$H$51,"Yes")+SUMIFS($M$14:$M$28,$N$14:$N$28,"1st Pay Check",$O$14:$O$28,"Joint",$P$14:$P$28,"Yes")+SUMIFS($M$34:$M$45,$P$34:$P$45,"1st Pay Check",$Q$34:$Q$45,"Joint",$R$34:$R$45,"Yes")</f>
        <v>990</v>
      </c>
      <c r="D2" s="6">
        <f t="shared" ref="D2:D7" si="0">B2-C2</f>
        <v>1238</v>
      </c>
      <c r="E2" s="6"/>
      <c r="F2" s="211"/>
      <c r="G2" s="202"/>
      <c r="H2" s="202"/>
      <c r="I2" s="202"/>
      <c r="J2" s="202"/>
      <c r="K2" s="202"/>
      <c r="L2" s="110"/>
      <c r="M2" s="241">
        <v>0</v>
      </c>
      <c r="N2" s="110"/>
      <c r="O2" s="211"/>
      <c r="P2" s="202"/>
      <c r="Q2" s="202"/>
      <c r="R2" s="202"/>
      <c r="S2" s="202"/>
    </row>
    <row r="3" spans="1:19" ht="23">
      <c r="A3" s="114" t="s">
        <v>366</v>
      </c>
      <c r="B3" s="115">
        <f>SUMIFS($F$14:$F$52,$G$14:$G$52,"1st Pay Check",$J$14:$J$52,"Credit Card")+SUMIFS($M$15:$M$30,$N$15:$N$30,"1st Pay Check",$O$15:$O$30,"Credit Card")+SUMIFS($M$35:$M$46,$P$35:$P$46,"1st Pay Check",$Q$35:$Q$46,"Credit Card")</f>
        <v>30</v>
      </c>
      <c r="C3" s="115">
        <f>SUMIFS($F$14:$F$51,$G$14:$G$51,"1st Pay Check",$J$14:$J$51,"Credit Card",$H$14:$H$51,"Yes")+SUMIFS($M$14:$M$28,$N$14:$N$28,"1st Pay Check",$O$14:$O$28,"Credit Card",$P$14:$P$28,"Yes")+SUMIFS($M$34:$M$45,$P$34:$P$45,"1st Pay Check",$Q$34:$Q$45,"Credit Card",$R$34:$R$45,"Yes")</f>
        <v>0</v>
      </c>
      <c r="D3" s="6">
        <f t="shared" si="0"/>
        <v>30</v>
      </c>
      <c r="E3" s="212" t="s">
        <v>3</v>
      </c>
      <c r="F3" s="213"/>
      <c r="G3" s="213"/>
      <c r="H3" s="213"/>
      <c r="I3" s="213"/>
      <c r="J3" s="214"/>
      <c r="M3" s="202"/>
      <c r="N3" s="207" t="s">
        <v>4</v>
      </c>
      <c r="O3" s="209"/>
      <c r="P3" s="209"/>
      <c r="Q3" s="208"/>
      <c r="S3" s="202"/>
    </row>
    <row r="4" spans="1:19" ht="23">
      <c r="A4" s="114" t="s">
        <v>4</v>
      </c>
      <c r="B4" s="115">
        <f>SUMIFS($F$14:$F$52,$G$14:$G$52,"1st Pay Check",$J$14:$J$52,"Savings")+SUMIFS($M$14:$M$28,$N$14:$N$28,"1st Pay Check",$O$14:$O$28,"Savings")+SUMIFS($M$34:$M$45,$P$34:$P$45,"1st Pay Check",$Q$34:$Q$45,"Savings")</f>
        <v>0</v>
      </c>
      <c r="C4" s="115">
        <f>SUMIFS($F$14:$F$51,$G$14:$G$51,"1st Pay Check",$J$14:$J$51,"Savings",$H$14:$H$51,"Yes")+SUMIFS($M$14:$M$28,$N$14:$N$28,"1st Pay Check",$O$14:$O$28,"Savings",$P$14:$P$28,"Yes")+SUMIFS($M$34:$M$45,$P$34:$P$45,"1st Pay Check",$Q$34:$Q$45,"Savings",$R$34:$R$45,"Yes")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SUMIFS($F$14:$F$52,$G$14:$G$52,"1st Pay Check",$J$14:$J$52,"Digit")+SUMIFS($M$14:$M$28,$N$14:$N$28,"1st Pay Check",$O$14:$O$28,"Digit")+SUMIFS($M$34:$M$45,$P$34:$P$45,"1st Pay Check",$Q$34:$Q$45,"Digit")</f>
        <v>150</v>
      </c>
      <c r="C5" s="115">
        <f>SUMIFS($F$14:$F$51,$G$14:$G$51,"1st Pay Check",$J$14:$J$51,"Digit",$H$14:$H$51,"Yes")+SUMIFS($M$14:$M$28,$N$14:$N$28,"1st Pay Check",$O$14:$O$28,"Digit",$P$14:$P$28,"Yes")+SUMIFS($M$34:$M$45,$P$34:$P$45,"1st Pay Check",$Q$34:$Q$45,"Digit",$R$34:$R$45,"Yes")</f>
        <v>0</v>
      </c>
      <c r="D5" s="6">
        <f t="shared" si="0"/>
        <v>150</v>
      </c>
      <c r="E5" s="7" t="s">
        <v>8</v>
      </c>
      <c r="F5" s="8" t="s">
        <v>370</v>
      </c>
      <c r="G5" s="116">
        <v>2180</v>
      </c>
      <c r="H5" s="116">
        <v>2180</v>
      </c>
      <c r="I5" s="116"/>
      <c r="J5" s="116">
        <f>G5+H5</f>
        <v>4360</v>
      </c>
      <c r="L5" s="110"/>
      <c r="M5" s="202"/>
      <c r="N5" s="7" t="s">
        <v>9</v>
      </c>
      <c r="O5" s="10"/>
      <c r="P5" s="9"/>
      <c r="S5" s="202"/>
    </row>
    <row r="6" spans="1:19" ht="23">
      <c r="A6" s="114" t="s">
        <v>371</v>
      </c>
      <c r="B6" s="115">
        <f>SUMIFS($F$14:$F$52,$G$14:$G$52,"1st Pay Check",$J$14:$J$52,"Business")+SUMIFS($M$14:$M$28,$N$14:$N$28,"1st Pay Check",$O$14:$O$28,"Business")+SUMIFS($M$34:$M$45,$P$34:$P$45,"1st Pay Check",$Q$34:$Q$45,"Business")</f>
        <v>10</v>
      </c>
      <c r="C6" s="115">
        <f>SUMIFS($F$14:$F$51,$G$14:$G$51,"1st Pay Check",$J$14:$J$51,"Business",$H$14:$H$51,"Yes")+SUMIFS($M$14:$M$28,$N$14:$N$28,"1st Pay Check",$O$14:$O$28,"Business",$P$14:$P$28,"Yes")+SUMIFS($M$34:$M$45,$P$34:$P$45,"1st Pay Check",$Q$34:$Q$45,"Business",$R$34:$R$45,"Yes")</f>
        <v>0</v>
      </c>
      <c r="D6" s="6">
        <f t="shared" si="0"/>
        <v>10</v>
      </c>
      <c r="E6" s="7" t="s">
        <v>10</v>
      </c>
      <c r="F6" s="8" t="s">
        <v>372</v>
      </c>
      <c r="G6" s="8">
        <v>893</v>
      </c>
      <c r="H6" s="8">
        <v>850</v>
      </c>
      <c r="I6" s="116"/>
      <c r="J6" s="9">
        <f>SUM(G6:H6)</f>
        <v>1743</v>
      </c>
      <c r="L6" s="110"/>
      <c r="M6" s="202"/>
      <c r="N6" s="7" t="s">
        <v>4</v>
      </c>
      <c r="O6" s="7"/>
      <c r="P6" s="117">
        <v>1312</v>
      </c>
      <c r="S6" s="202"/>
    </row>
    <row r="7" spans="1:19" ht="18">
      <c r="A7" s="118" t="s">
        <v>18</v>
      </c>
      <c r="B7" s="119">
        <f t="shared" ref="B7:C7" si="1">SUM(B2:B6)</f>
        <v>2418</v>
      </c>
      <c r="C7" s="120">
        <f t="shared" si="1"/>
        <v>990</v>
      </c>
      <c r="D7" s="6">
        <f t="shared" si="0"/>
        <v>1428</v>
      </c>
      <c r="E7" s="7" t="s">
        <v>373</v>
      </c>
      <c r="F7" s="8"/>
      <c r="G7" s="116">
        <f t="shared" ref="G7:G8"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8"/>
      <c r="H9" s="116">
        <v>0</v>
      </c>
      <c r="I9" s="116"/>
      <c r="J9" s="9"/>
      <c r="L9" s="110" t="s">
        <v>375</v>
      </c>
      <c r="M9" s="202"/>
      <c r="N9" s="13" t="s">
        <v>19</v>
      </c>
      <c r="O9" s="10"/>
      <c r="P9" s="9">
        <f>SUM(P6:P7)</f>
        <v>3612</v>
      </c>
      <c r="S9" s="202"/>
    </row>
    <row r="10" spans="1:19" ht="14">
      <c r="A10" s="110"/>
      <c r="B10" s="110"/>
      <c r="C10" s="110"/>
      <c r="D10" s="110"/>
      <c r="E10" s="7" t="s">
        <v>16</v>
      </c>
      <c r="F10" s="8"/>
      <c r="G10" s="8"/>
      <c r="H10" s="116">
        <v>70</v>
      </c>
      <c r="I10" s="116"/>
      <c r="J10" s="9">
        <f>SUM(G10, H10)</f>
        <v>70</v>
      </c>
      <c r="L10" s="110">
        <f>(14*25)*4</f>
        <v>1400</v>
      </c>
      <c r="M10" s="202"/>
      <c r="N10" s="110"/>
      <c r="O10" s="202"/>
      <c r="Q10" s="202"/>
      <c r="S10" s="202"/>
    </row>
    <row r="11" spans="1:19" ht="14">
      <c r="A11" s="18"/>
      <c r="B11" s="18"/>
      <c r="C11" s="18"/>
      <c r="D11" s="18"/>
      <c r="E11" s="13" t="s">
        <v>18</v>
      </c>
      <c r="F11" s="12"/>
      <c r="G11" s="116">
        <f t="shared" ref="G11:H11" si="3">SUM(G5:G10)</f>
        <v>3073</v>
      </c>
      <c r="H11" s="116">
        <f t="shared" si="3"/>
        <v>3100</v>
      </c>
      <c r="I11" s="8"/>
      <c r="J11" s="9">
        <f>SUM(J5:J10)</f>
        <v>6173</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6173</v>
      </c>
    </row>
    <row r="14" spans="1:19" ht="23">
      <c r="A14" s="114" t="s">
        <v>365</v>
      </c>
      <c r="B14" s="115">
        <f>SUMIFS($F$14:$F$51,$G$14:$G$51,"2nd Pay Check",$J$14:$J$51,"Joint")+SUMIFS($M$14:$M$28,$N$14:$N$28,"2nd Pay Check",$O$14:$O$28,"Joint")+SUMIFS($M$34:$M$45,$P$34:$P$45,"2nd Pay Check",$Q$34:$Q$45,"Joint")</f>
        <v>1908</v>
      </c>
      <c r="C14" s="115">
        <f>SUMIFS($F$14:$F$51,$G$14:$G$51,"2nd Pay Check",$J$14:$J$51,"Joint",$H$14:$H$51,"Yes")+SUMIFS($M$14:$M$29,$N$14:$N$29,"2nd Pay Check",$O$14:$O$29,"Joint",$P$14:$P$29,"Yes")+SUMIFS($M$34:$M$45,$P$34:$P$45,"2nd Pay Check",$Q$34:$Q$45,"Joint",$R$34:$R$45,"Yes")</f>
        <v>0</v>
      </c>
      <c r="D14" s="6">
        <f t="shared" ref="D14:D19" si="4">B14-C14</f>
        <v>1908</v>
      </c>
      <c r="E14" s="7" t="s">
        <v>22</v>
      </c>
      <c r="F14" s="9">
        <v>970</v>
      </c>
      <c r="G14" s="111" t="s">
        <v>367</v>
      </c>
      <c r="H14" s="111" t="s">
        <v>380</v>
      </c>
      <c r="I14" s="111"/>
      <c r="J14" s="110" t="s">
        <v>365</v>
      </c>
      <c r="K14" s="202"/>
      <c r="L14" s="7" t="s">
        <v>27</v>
      </c>
      <c r="M14" s="9">
        <v>100</v>
      </c>
      <c r="N14" s="9" t="s">
        <v>368</v>
      </c>
      <c r="O14" s="7" t="s">
        <v>365</v>
      </c>
      <c r="P14" s="124"/>
      <c r="Q14" s="202"/>
      <c r="R14" s="13" t="s">
        <v>28</v>
      </c>
      <c r="S14" s="14">
        <f>$F54</f>
        <v>3735</v>
      </c>
    </row>
    <row r="15" spans="1:19" ht="30">
      <c r="A15" s="114" t="s">
        <v>366</v>
      </c>
      <c r="B15" s="115">
        <f>SUMIFS($F$14:$F$52,$G$14:$G$52,"2nd Pay Check",$J$14:$J$52,"Credit Card")+SUMIFS($M$15:$M$30,$N$15:$N$30,"2nd Pay Check",$O$15:$O$30,"Credit Card")+SUMIFS($M$35:$M$46,$P$35:$P$46,"2nd Pay Check",$Q$35:$Q$46,"Credit Card")</f>
        <v>207</v>
      </c>
      <c r="C15" s="115">
        <f>SUMIFS($F$14:$F$51,$G$14:$G$51,"2nd Pay Check",$J$14:$J$51,"Credit Card",$H$14:$H$51,"Yes")+SUMIFS($M$14:$M$28,$N$14:$N$28,"2nd Pay Check",$O$14:$O$28,"Credit Card",$P$14:$P$28,"Yes")+SUMIFS($M$34:$M$45,$P$34:$P$45,"2nd Pay Check",$Q$34:$Q$45,"Credit Card",$R$34:$R$45,"Yes")</f>
        <v>0</v>
      </c>
      <c r="D15" s="6">
        <f t="shared" si="4"/>
        <v>207</v>
      </c>
      <c r="E15" s="7" t="s">
        <v>24</v>
      </c>
      <c r="F15" s="125">
        <v>30</v>
      </c>
      <c r="G15" s="111" t="s">
        <v>367</v>
      </c>
      <c r="H15" s="111" t="s">
        <v>388</v>
      </c>
      <c r="I15" s="111"/>
      <c r="J15" s="110" t="s">
        <v>366</v>
      </c>
      <c r="K15" s="202"/>
      <c r="L15" s="126" t="s">
        <v>30</v>
      </c>
      <c r="M15" s="9">
        <v>40</v>
      </c>
      <c r="N15" s="9" t="s">
        <v>368</v>
      </c>
      <c r="O15" s="7" t="s">
        <v>365</v>
      </c>
      <c r="P15" s="124"/>
      <c r="Q15" s="202"/>
      <c r="R15" s="13" t="s">
        <v>31</v>
      </c>
      <c r="S15" s="14">
        <f>M30</f>
        <v>1065</v>
      </c>
    </row>
    <row r="16" spans="1:19" ht="23">
      <c r="A16" s="114" t="s">
        <v>4</v>
      </c>
      <c r="B16" s="115">
        <f>SUMIFS($F$14:$F$52,$G$14:$G$52,"2nd Pay Check",$J$14:$J$52,"Savings")+SUMIFS($M$14:$M$28,$N$14:$N$28,"2nd Pay Check",$O$14:$O$28,"Savings")+SUMIFS($M$34:$M$45,$P$34:$P$45,"2nd Pay Check",$Q$34:$Q$45,"Savings")</f>
        <v>300</v>
      </c>
      <c r="C16" s="115">
        <f>SUMIFS($F$14:$F$51,$G$14:$G$51,"2nd Pay Check",$J$14:$J$51,"Savings",$H$14:$H$51,"Yes")+SUMIFS($M$14:$M$28,$N$14:$N$28,"2nd Pay Check",$O$14:$O$28,"Savings",$P$14:$P$28,"Yes")+SUMIFS($M$34:$M$45,$P$34:$P$45,"2nd Pay Check",$Q$34:$Q$45,"Savings",$R$34:$R$45,"Yes")</f>
        <v>0</v>
      </c>
      <c r="D16" s="6">
        <f t="shared" si="4"/>
        <v>300</v>
      </c>
      <c r="E16" s="7" t="s">
        <v>1</v>
      </c>
      <c r="F16" s="125">
        <v>152</v>
      </c>
      <c r="G16" s="127" t="s">
        <v>368</v>
      </c>
      <c r="H16" s="111"/>
      <c r="I16" s="111"/>
      <c r="J16" s="110" t="s">
        <v>365</v>
      </c>
      <c r="K16" s="202"/>
      <c r="L16" s="126" t="s">
        <v>33</v>
      </c>
      <c r="M16" s="9">
        <v>0</v>
      </c>
      <c r="N16" s="9" t="s">
        <v>368</v>
      </c>
      <c r="O16" s="7" t="s">
        <v>365</v>
      </c>
      <c r="P16" s="124"/>
      <c r="Q16" s="202"/>
      <c r="R16" s="13" t="s">
        <v>34</v>
      </c>
      <c r="S16" s="14">
        <f>M46</f>
        <v>1114</v>
      </c>
    </row>
    <row r="17" spans="1:19" ht="23">
      <c r="A17" s="114" t="s">
        <v>369</v>
      </c>
      <c r="B17" s="115">
        <f>SUMIFS($F$14:$F$52,$G$14:$G$52,"2nd Pay Check",$J$14:$J$52,"Digit")+SUMIFS($M$14:$M$28,$N$14:$N$28,"2nd Pay Check",$O$14:$O$28,"Digit")+SUMIFS($M$34:$M$45,$P$34:$P$45,"2nd Pay Check",$Q$34:$Q$45,"Digit")</f>
        <v>241</v>
      </c>
      <c r="C17" s="115">
        <f>SUMIFS($F$14:$F$51,$G$14:$G$51,"2nd Pay Check",$J$14:$J$51,"Digit",$H$14:$H$51,"Yes")+SUMIFS($M$14:$M$28,$N$14:$N$28,"2nd Pay Check",$O$14:$O$28,"Digit",$P$14:$P$28,"Yes")+SUMIFS($M$34:$M$45,$P$34:$P$45,"2nd Pay Check",$Q$34:$Q$45,"Digit",$R$34:$R$45,"Yes")</f>
        <v>0</v>
      </c>
      <c r="D17" s="6">
        <f t="shared" si="4"/>
        <v>241</v>
      </c>
      <c r="E17" s="128" t="s">
        <v>381</v>
      </c>
      <c r="F17" s="110">
        <v>0</v>
      </c>
      <c r="G17" s="127" t="s">
        <v>368</v>
      </c>
      <c r="H17" s="111"/>
      <c r="I17" s="111"/>
      <c r="J17" s="110" t="s">
        <v>365</v>
      </c>
      <c r="K17" s="202"/>
      <c r="L17" s="7" t="s">
        <v>36</v>
      </c>
      <c r="M17" s="9">
        <v>200</v>
      </c>
      <c r="N17" s="9" t="s">
        <v>368</v>
      </c>
      <c r="O17" s="7" t="s">
        <v>365</v>
      </c>
      <c r="P17" s="124"/>
      <c r="Q17" s="202"/>
      <c r="R17" s="13" t="s">
        <v>37</v>
      </c>
      <c r="S17" s="15">
        <f>S13-S14-S15-S16</f>
        <v>259</v>
      </c>
    </row>
    <row r="18" spans="1:19" ht="23">
      <c r="A18" s="114" t="s">
        <v>371</v>
      </c>
      <c r="B18" s="115">
        <f>SUMIFS($F$14:$F$52,$G$14:$G$52,"2nd Pay Check",$J$14:$J$52,"Business")+SUMIFS($M$14:$M$28,$N$14:$N$28,"2nd Pay Check",$O$14:$O$28,"Business")+SUMIFS($M$34:$M$45,$P$34:$P$45,"2nd Pay Check",$Q$34:$Q$45,"Business")</f>
        <v>0</v>
      </c>
      <c r="C18" s="115">
        <f>SUMIFS($F$14:$F$51,$G$14:$G$51,"2nd Pay Check",$J$14:$J$51,"Business",$H$14:$H$51,"Yes")+SUMIFS($M$14:$M$28,$N$14:$N$28,"2nd Pay Check",$O$14:$O$28,"Business",$P$14:$P$28,"Yes")+SUMIFS($M$34:$M$45,$P$34:$P$45,"2nd Pay Check",$Q$34:$Q$45,"Business",$R$34:$R$45,"Yes")</f>
        <v>0</v>
      </c>
      <c r="D18" s="6">
        <f t="shared" si="4"/>
        <v>0</v>
      </c>
      <c r="E18" s="128" t="s">
        <v>29</v>
      </c>
      <c r="F18" s="125">
        <v>207</v>
      </c>
      <c r="G18" s="127" t="s">
        <v>368</v>
      </c>
      <c r="H18" s="111"/>
      <c r="I18" s="111"/>
      <c r="J18" s="110" t="s">
        <v>366</v>
      </c>
      <c r="K18" s="202"/>
      <c r="L18" s="7" t="s">
        <v>39</v>
      </c>
      <c r="M18" s="11"/>
      <c r="N18" s="10"/>
      <c r="O18" s="10"/>
      <c r="P18" s="124"/>
      <c r="Q18" s="202"/>
      <c r="R18" s="202"/>
    </row>
    <row r="19" spans="1:19" ht="18">
      <c r="A19" s="118" t="s">
        <v>18</v>
      </c>
      <c r="B19" s="119">
        <f t="shared" ref="B19:C19" si="5">SUM(B14:B18)</f>
        <v>2656</v>
      </c>
      <c r="C19" s="120">
        <f t="shared" si="5"/>
        <v>0</v>
      </c>
      <c r="D19" s="6">
        <f t="shared" si="4"/>
        <v>2656</v>
      </c>
      <c r="E19" s="7" t="s">
        <v>32</v>
      </c>
      <c r="F19" s="9">
        <v>15</v>
      </c>
      <c r="G19" s="111" t="s">
        <v>368</v>
      </c>
      <c r="H19" s="111"/>
      <c r="I19" s="111"/>
      <c r="J19" s="110" t="s">
        <v>369</v>
      </c>
      <c r="K19" s="202"/>
      <c r="L19" s="7" t="s">
        <v>41</v>
      </c>
      <c r="M19" s="9">
        <v>0</v>
      </c>
      <c r="N19" s="7" t="s">
        <v>367</v>
      </c>
      <c r="O19" s="7" t="s">
        <v>365</v>
      </c>
      <c r="P19" s="124"/>
      <c r="Q19" s="202"/>
      <c r="R19" s="202"/>
    </row>
    <row r="20" spans="1:19" ht="14">
      <c r="A20" s="110"/>
      <c r="B20" s="110"/>
      <c r="C20" s="110"/>
      <c r="D20" s="110"/>
      <c r="E20" s="7" t="s">
        <v>35</v>
      </c>
      <c r="F20" s="9">
        <v>52</v>
      </c>
      <c r="G20" s="111" t="s">
        <v>368</v>
      </c>
      <c r="H20" s="111"/>
      <c r="I20" s="111"/>
      <c r="J20" s="110" t="s">
        <v>365</v>
      </c>
      <c r="K20" s="202"/>
      <c r="L20" s="7" t="s">
        <v>43</v>
      </c>
      <c r="M20" s="9"/>
      <c r="N20" s="10"/>
      <c r="O20" s="10"/>
      <c r="P20" s="124"/>
      <c r="Q20" s="202"/>
      <c r="R20" s="202"/>
    </row>
    <row r="21" spans="1:19" ht="14">
      <c r="A21" s="110"/>
      <c r="B21" s="110"/>
      <c r="C21" s="110"/>
      <c r="D21" s="110"/>
      <c r="E21" s="7" t="s">
        <v>38</v>
      </c>
      <c r="F21" s="9"/>
      <c r="G21" s="111"/>
      <c r="H21" s="111"/>
      <c r="I21" s="111"/>
      <c r="K21" s="202"/>
      <c r="L21" s="7" t="s">
        <v>417</v>
      </c>
      <c r="M21" s="9">
        <f t="shared" ref="M21:M22" si="6">150*2</f>
        <v>300</v>
      </c>
      <c r="N21" s="7" t="s">
        <v>367</v>
      </c>
      <c r="O21" s="10"/>
      <c r="P21" s="124"/>
      <c r="Q21" s="202"/>
      <c r="R21" s="202"/>
    </row>
    <row r="22" spans="1:19" ht="14">
      <c r="A22" s="129"/>
      <c r="B22" s="129"/>
      <c r="C22" s="129"/>
      <c r="D22" s="129"/>
      <c r="E22" s="126" t="s">
        <v>40</v>
      </c>
      <c r="F22" s="9">
        <v>20</v>
      </c>
      <c r="G22" s="111" t="s">
        <v>367</v>
      </c>
      <c r="H22" s="111" t="s">
        <v>380</v>
      </c>
      <c r="I22" s="111"/>
      <c r="J22" s="110" t="s">
        <v>365</v>
      </c>
      <c r="K22" s="202"/>
      <c r="L22" s="7" t="s">
        <v>418</v>
      </c>
      <c r="M22" s="9">
        <f t="shared" si="6"/>
        <v>300</v>
      </c>
      <c r="N22" s="9" t="s">
        <v>368</v>
      </c>
      <c r="O22" s="10"/>
      <c r="P22" s="124"/>
      <c r="Q22" s="202"/>
      <c r="R22" s="202"/>
    </row>
    <row r="23" spans="1:19" ht="14">
      <c r="A23" s="110"/>
      <c r="B23" s="110"/>
      <c r="C23" s="110"/>
      <c r="E23" s="7" t="s">
        <v>42</v>
      </c>
      <c r="F23" s="9"/>
      <c r="G23" s="111"/>
      <c r="H23" s="111"/>
      <c r="I23" s="111"/>
      <c r="K23" s="202"/>
      <c r="L23" s="7" t="s">
        <v>49</v>
      </c>
      <c r="M23" s="9"/>
      <c r="N23" s="10"/>
      <c r="O23" s="10"/>
      <c r="P23" s="124"/>
      <c r="Q23" s="202"/>
      <c r="R23" s="202"/>
    </row>
    <row r="24" spans="1:19" ht="14">
      <c r="A24" s="129"/>
      <c r="B24" s="129"/>
      <c r="C24" s="129"/>
      <c r="D24" s="129"/>
      <c r="E24" s="126" t="s">
        <v>44</v>
      </c>
      <c r="F24" s="155">
        <f>SUM(10,8,15)</f>
        <v>33</v>
      </c>
      <c r="G24" s="111" t="s">
        <v>368</v>
      </c>
      <c r="H24" s="111"/>
      <c r="I24" s="111"/>
      <c r="J24" s="110" t="s">
        <v>365</v>
      </c>
      <c r="K24" s="202"/>
      <c r="L24" s="7" t="s">
        <v>51</v>
      </c>
      <c r="M24" s="9"/>
      <c r="N24" s="10"/>
      <c r="O24" s="10"/>
      <c r="P24" s="124"/>
      <c r="Q24" s="202"/>
      <c r="R24" s="202"/>
    </row>
    <row r="25" spans="1:19" ht="28">
      <c r="C25" s="110"/>
      <c r="E25" s="7" t="s">
        <v>383</v>
      </c>
      <c r="F25" s="9">
        <v>300</v>
      </c>
      <c r="G25" s="111" t="s">
        <v>368</v>
      </c>
      <c r="H25" s="111"/>
      <c r="I25" s="111"/>
      <c r="J25" s="110" t="s">
        <v>4</v>
      </c>
      <c r="K25" s="202"/>
      <c r="L25" s="7" t="s">
        <v>384</v>
      </c>
      <c r="M25" s="9">
        <v>100</v>
      </c>
      <c r="N25" s="9" t="s">
        <v>368</v>
      </c>
      <c r="O25" s="7" t="s">
        <v>365</v>
      </c>
      <c r="P25" s="124"/>
      <c r="Q25" s="202"/>
      <c r="R25" s="202"/>
    </row>
    <row r="26" spans="1:19" ht="28">
      <c r="B26" s="110"/>
      <c r="C26" s="110"/>
      <c r="D26" s="110"/>
      <c r="E26" s="7" t="s">
        <v>385</v>
      </c>
      <c r="F26" s="9">
        <v>5</v>
      </c>
      <c r="G26" s="111" t="s">
        <v>368</v>
      </c>
      <c r="H26" s="111"/>
      <c r="I26" s="111"/>
      <c r="J26" s="110" t="s">
        <v>365</v>
      </c>
      <c r="K26" s="202"/>
      <c r="L26" s="126" t="s">
        <v>386</v>
      </c>
      <c r="M26" s="9">
        <v>0</v>
      </c>
      <c r="N26" s="7" t="s">
        <v>367</v>
      </c>
      <c r="O26" s="7" t="s">
        <v>365</v>
      </c>
      <c r="P26" s="124"/>
      <c r="Q26" s="202"/>
      <c r="R26" s="202"/>
    </row>
    <row r="27" spans="1:19" ht="28">
      <c r="A27" s="110"/>
      <c r="B27" s="110"/>
      <c r="C27" s="110"/>
      <c r="D27" s="110"/>
      <c r="E27" s="7" t="s">
        <v>387</v>
      </c>
      <c r="F27" s="9">
        <v>25</v>
      </c>
      <c r="G27" s="111" t="s">
        <v>368</v>
      </c>
      <c r="H27" s="111"/>
      <c r="I27" s="111"/>
      <c r="J27" s="110" t="s">
        <v>365</v>
      </c>
      <c r="K27" s="202"/>
      <c r="L27" s="126" t="s">
        <v>389</v>
      </c>
      <c r="M27" s="9">
        <v>0</v>
      </c>
      <c r="N27" s="7" t="s">
        <v>368</v>
      </c>
      <c r="O27" s="7" t="s">
        <v>365</v>
      </c>
      <c r="P27" s="124"/>
      <c r="Q27" s="202"/>
      <c r="R27" s="202"/>
    </row>
    <row r="28" spans="1:19" ht="28">
      <c r="A28" s="110"/>
      <c r="B28" s="110"/>
      <c r="C28" s="110"/>
      <c r="D28" s="110"/>
      <c r="E28" s="7" t="s">
        <v>390</v>
      </c>
      <c r="F28" s="9">
        <v>40</v>
      </c>
      <c r="G28" s="111" t="s">
        <v>368</v>
      </c>
      <c r="H28" s="111"/>
      <c r="I28" s="111"/>
      <c r="K28" s="202"/>
      <c r="L28" s="7" t="s">
        <v>57</v>
      </c>
      <c r="M28" s="9">
        <v>25</v>
      </c>
      <c r="N28" s="7" t="s">
        <v>368</v>
      </c>
      <c r="O28" s="7" t="s">
        <v>365</v>
      </c>
      <c r="P28" s="124"/>
      <c r="Q28" s="202"/>
      <c r="R28" s="202"/>
    </row>
    <row r="29" spans="1:19" ht="14">
      <c r="A29" s="110"/>
      <c r="B29" s="110"/>
      <c r="C29" s="110"/>
      <c r="E29" s="7"/>
      <c r="F29" s="9"/>
      <c r="G29" s="111"/>
      <c r="H29" s="111"/>
      <c r="I29" s="111"/>
      <c r="K29" s="202"/>
      <c r="M29" s="130"/>
      <c r="N29" s="7" t="s">
        <v>368</v>
      </c>
      <c r="O29" s="7" t="s">
        <v>365</v>
      </c>
      <c r="P29" s="124"/>
      <c r="Q29" s="202"/>
      <c r="R29" s="202"/>
    </row>
    <row r="30" spans="1:19" ht="28">
      <c r="A30" s="110"/>
      <c r="B30" s="110"/>
      <c r="C30" s="110"/>
      <c r="D30" s="110"/>
      <c r="E30" s="7" t="s">
        <v>48</v>
      </c>
      <c r="F30" s="9">
        <v>50</v>
      </c>
      <c r="G30" s="111" t="s">
        <v>367</v>
      </c>
      <c r="H30" s="111"/>
      <c r="I30" s="111"/>
      <c r="K30" s="202"/>
      <c r="L30" s="131" t="s">
        <v>60</v>
      </c>
      <c r="M30" s="132">
        <f>SUM(M14:M29)</f>
        <v>1065</v>
      </c>
      <c r="N30" s="133"/>
      <c r="O30" s="133"/>
      <c r="P30" s="124"/>
      <c r="Q30" s="202"/>
      <c r="R30" s="202"/>
    </row>
    <row r="31" spans="1:19" ht="14">
      <c r="A31" s="110"/>
      <c r="B31" s="110"/>
      <c r="C31" s="110"/>
      <c r="D31" s="110"/>
      <c r="E31" s="7" t="s">
        <v>427</v>
      </c>
      <c r="F31" s="9">
        <v>50</v>
      </c>
      <c r="G31" s="111" t="s">
        <v>368</v>
      </c>
      <c r="H31" s="111"/>
      <c r="I31" s="111"/>
      <c r="K31" s="202"/>
      <c r="O31" s="6"/>
      <c r="P31" s="6"/>
      <c r="Q31" s="202"/>
      <c r="R31" s="202"/>
    </row>
    <row r="32" spans="1:19" ht="14">
      <c r="A32" s="110"/>
      <c r="B32" s="110"/>
      <c r="C32" s="110"/>
      <c r="D32" s="110"/>
      <c r="E32" s="7" t="s">
        <v>50</v>
      </c>
      <c r="F32" s="9"/>
      <c r="G32" s="111"/>
      <c r="H32" s="111"/>
      <c r="I32" s="111"/>
      <c r="K32" s="202"/>
      <c r="L32" s="134" t="s">
        <v>63</v>
      </c>
      <c r="M32" s="135"/>
      <c r="N32" s="136"/>
      <c r="O32" s="136"/>
      <c r="P32" s="136"/>
      <c r="Q32" s="202"/>
      <c r="R32" s="202"/>
    </row>
    <row r="33" spans="1:19" ht="14">
      <c r="A33" s="110"/>
      <c r="B33" s="110"/>
      <c r="C33" s="110"/>
      <c r="D33" s="110"/>
      <c r="E33" s="7" t="s">
        <v>392</v>
      </c>
      <c r="F33" s="9">
        <v>200</v>
      </c>
      <c r="G33" s="111" t="s">
        <v>367</v>
      </c>
      <c r="H33" s="111"/>
      <c r="I33" s="111"/>
      <c r="J33" s="110" t="s">
        <v>365</v>
      </c>
      <c r="K33" s="202"/>
      <c r="L33" s="7" t="s">
        <v>7</v>
      </c>
      <c r="M33" s="7" t="s">
        <v>65</v>
      </c>
      <c r="N33" s="7" t="s">
        <v>66</v>
      </c>
      <c r="O33" s="7" t="s">
        <v>67</v>
      </c>
      <c r="P33" s="7" t="s">
        <v>393</v>
      </c>
      <c r="Q33" s="7" t="s">
        <v>379</v>
      </c>
      <c r="R33" s="123" t="s">
        <v>378</v>
      </c>
      <c r="S33" s="6" t="s">
        <v>419</v>
      </c>
    </row>
    <row r="34" spans="1:19" ht="14">
      <c r="A34" s="110"/>
      <c r="B34" s="110"/>
      <c r="C34" s="110"/>
      <c r="D34" s="110"/>
      <c r="E34" s="7" t="s">
        <v>394</v>
      </c>
      <c r="F34" s="9">
        <v>100</v>
      </c>
      <c r="G34" s="111" t="s">
        <v>368</v>
      </c>
      <c r="H34" s="111"/>
      <c r="I34" s="111"/>
      <c r="J34" s="110" t="s">
        <v>365</v>
      </c>
      <c r="K34" s="202"/>
      <c r="L34" s="7" t="s">
        <v>69</v>
      </c>
      <c r="M34" s="9">
        <v>165</v>
      </c>
      <c r="N34" s="7">
        <v>5.89</v>
      </c>
      <c r="O34" s="9">
        <v>4891.2</v>
      </c>
      <c r="P34" s="7" t="s">
        <v>368</v>
      </c>
      <c r="Q34" s="7" t="s">
        <v>365</v>
      </c>
      <c r="R34" s="124"/>
      <c r="S34">
        <f t="shared" ref="S34:S37" si="7">O34/M34</f>
        <v>29.643636363636361</v>
      </c>
    </row>
    <row r="35" spans="1:19" ht="14">
      <c r="A35" s="110"/>
      <c r="B35" s="110"/>
      <c r="C35" s="110"/>
      <c r="D35" s="110"/>
      <c r="E35" s="7" t="s">
        <v>54</v>
      </c>
      <c r="F35" s="9"/>
      <c r="G35" s="111"/>
      <c r="H35" s="111"/>
      <c r="I35" s="111"/>
      <c r="K35" s="202"/>
      <c r="L35" s="7" t="s">
        <v>71</v>
      </c>
      <c r="M35" s="9">
        <v>303</v>
      </c>
      <c r="N35" s="16">
        <v>0</v>
      </c>
      <c r="O35" s="11">
        <f>303*(36-17)</f>
        <v>5757</v>
      </c>
      <c r="P35" s="7" t="s">
        <v>367</v>
      </c>
      <c r="Q35" s="7" t="s">
        <v>365</v>
      </c>
      <c r="R35" s="124"/>
      <c r="S35">
        <f t="shared" si="7"/>
        <v>19</v>
      </c>
    </row>
    <row r="36" spans="1:19" ht="14">
      <c r="A36" s="110"/>
      <c r="B36" s="110"/>
      <c r="C36" s="110"/>
      <c r="D36" s="110"/>
      <c r="E36" s="7" t="s">
        <v>56</v>
      </c>
      <c r="F36" s="9"/>
      <c r="G36" s="111"/>
      <c r="H36" s="111"/>
      <c r="I36" s="111"/>
      <c r="K36" s="202"/>
      <c r="L36" s="7" t="s">
        <v>395</v>
      </c>
      <c r="M36" s="9">
        <v>150</v>
      </c>
      <c r="N36" s="7">
        <v>0</v>
      </c>
      <c r="O36" s="137">
        <v>3512</v>
      </c>
      <c r="P36" s="7" t="s">
        <v>368</v>
      </c>
      <c r="Q36" s="7" t="s">
        <v>365</v>
      </c>
      <c r="R36" s="124"/>
      <c r="S36">
        <f t="shared" si="7"/>
        <v>23.413333333333334</v>
      </c>
    </row>
    <row r="37" spans="1:19" ht="14">
      <c r="A37" s="110"/>
      <c r="B37" s="110"/>
      <c r="C37" s="110"/>
      <c r="D37" s="110"/>
      <c r="E37" s="7" t="s">
        <v>58</v>
      </c>
      <c r="F37" s="9">
        <v>67</v>
      </c>
      <c r="G37" s="111" t="s">
        <v>367</v>
      </c>
      <c r="H37" s="111"/>
      <c r="I37" s="111"/>
      <c r="J37" s="110" t="s">
        <v>365</v>
      </c>
      <c r="K37" s="202"/>
      <c r="L37" s="7" t="s">
        <v>396</v>
      </c>
      <c r="M37" s="9">
        <v>0</v>
      </c>
      <c r="N37" s="110">
        <v>0</v>
      </c>
      <c r="O37" s="9">
        <v>0</v>
      </c>
      <c r="P37" s="7" t="s">
        <v>368</v>
      </c>
      <c r="Q37" s="7" t="s">
        <v>365</v>
      </c>
      <c r="R37" s="124"/>
      <c r="S37" t="e">
        <f t="shared" si="7"/>
        <v>#DIV/0!</v>
      </c>
    </row>
    <row r="38" spans="1:19" ht="28">
      <c r="A38" s="110"/>
      <c r="B38" s="110"/>
      <c r="C38" s="110"/>
      <c r="D38" s="110"/>
      <c r="E38" s="7" t="s">
        <v>59</v>
      </c>
      <c r="F38" s="9"/>
      <c r="G38" s="111"/>
      <c r="H38" s="111"/>
      <c r="I38" s="111"/>
      <c r="K38" s="202"/>
      <c r="L38" s="7" t="s">
        <v>420</v>
      </c>
      <c r="M38" s="9">
        <v>0</v>
      </c>
      <c r="N38" s="7">
        <v>18.739999999999998</v>
      </c>
      <c r="O38" s="9">
        <v>0</v>
      </c>
      <c r="P38" s="7" t="s">
        <v>367</v>
      </c>
      <c r="Q38" s="7" t="s">
        <v>365</v>
      </c>
      <c r="R38" s="124"/>
    </row>
    <row r="39" spans="1:19" ht="28">
      <c r="A39" s="110"/>
      <c r="B39" s="110"/>
      <c r="C39" s="110"/>
      <c r="D39" s="110"/>
      <c r="E39" s="7" t="s">
        <v>429</v>
      </c>
      <c r="F39" s="9"/>
      <c r="G39" s="111"/>
      <c r="H39" s="111"/>
      <c r="I39" s="111"/>
      <c r="K39" s="202"/>
      <c r="L39" s="7" t="s">
        <v>421</v>
      </c>
      <c r="M39" s="9">
        <v>0</v>
      </c>
      <c r="N39" s="7">
        <v>0</v>
      </c>
      <c r="O39" s="9">
        <v>0</v>
      </c>
      <c r="P39" s="7" t="s">
        <v>368</v>
      </c>
      <c r="Q39" s="7" t="s">
        <v>365</v>
      </c>
      <c r="R39" s="124"/>
    </row>
    <row r="40" spans="1:19" ht="14">
      <c r="A40" s="110"/>
      <c r="B40" s="110"/>
      <c r="C40" s="110"/>
      <c r="D40" s="110"/>
      <c r="E40" s="7" t="s">
        <v>397</v>
      </c>
      <c r="F40" s="9">
        <v>150</v>
      </c>
      <c r="G40" s="111" t="s">
        <v>367</v>
      </c>
      <c r="H40" s="111"/>
      <c r="I40" s="111"/>
      <c r="J40" s="110" t="s">
        <v>369</v>
      </c>
      <c r="K40" s="202"/>
      <c r="L40" s="7" t="s">
        <v>398</v>
      </c>
      <c r="M40" s="9">
        <v>316</v>
      </c>
      <c r="N40" s="16">
        <v>4.3749999999999997E-2</v>
      </c>
      <c r="O40" s="138">
        <v>54600</v>
      </c>
      <c r="P40" s="7" t="s">
        <v>368</v>
      </c>
      <c r="Q40" s="7" t="s">
        <v>365</v>
      </c>
      <c r="R40" s="124"/>
      <c r="S40">
        <f t="shared" ref="S40:S41" si="8">O40/M40</f>
        <v>172.78481012658227</v>
      </c>
    </row>
    <row r="41" spans="1:19" ht="14">
      <c r="A41" s="110"/>
      <c r="B41" s="110"/>
      <c r="C41" s="110"/>
      <c r="D41" s="110" t="s">
        <v>399</v>
      </c>
      <c r="E41" s="7" t="s">
        <v>430</v>
      </c>
      <c r="F41" s="9">
        <v>100</v>
      </c>
      <c r="G41" s="111" t="s">
        <v>367</v>
      </c>
      <c r="H41" s="111"/>
      <c r="I41" s="111"/>
      <c r="K41" s="202"/>
      <c r="L41" s="7" t="s">
        <v>400</v>
      </c>
      <c r="M41" s="9">
        <v>180</v>
      </c>
      <c r="N41" s="16">
        <v>0.1469</v>
      </c>
      <c r="O41" s="9">
        <v>6000</v>
      </c>
      <c r="P41" s="7" t="s">
        <v>367</v>
      </c>
      <c r="Q41" s="7" t="s">
        <v>365</v>
      </c>
      <c r="R41" s="124"/>
      <c r="S41">
        <f t="shared" si="8"/>
        <v>33.333333333333336</v>
      </c>
    </row>
    <row r="42" spans="1:19" ht="14">
      <c r="A42" s="110"/>
      <c r="B42" s="110"/>
      <c r="C42" s="110"/>
      <c r="D42" s="110"/>
      <c r="E42" s="7" t="s">
        <v>64</v>
      </c>
      <c r="F42" s="9"/>
      <c r="G42" s="111"/>
      <c r="H42" s="111"/>
      <c r="I42" s="111"/>
      <c r="J42" s="110" t="s">
        <v>365</v>
      </c>
      <c r="K42" s="202"/>
      <c r="L42" s="7" t="s">
        <v>401</v>
      </c>
      <c r="M42" s="9"/>
      <c r="N42" s="17"/>
      <c r="O42" s="139"/>
      <c r="P42" s="10"/>
      <c r="Q42" s="10"/>
      <c r="R42" s="124"/>
    </row>
    <row r="43" spans="1:19" ht="14">
      <c r="A43" s="140"/>
      <c r="B43" s="140"/>
      <c r="C43" s="140"/>
      <c r="D43" s="140"/>
      <c r="E43" s="7" t="s">
        <v>68</v>
      </c>
      <c r="F43" s="9"/>
      <c r="G43" s="111"/>
      <c r="H43" s="111"/>
      <c r="I43" s="111"/>
      <c r="K43" s="202"/>
      <c r="L43" s="7" t="s">
        <v>17</v>
      </c>
      <c r="M43" s="9"/>
      <c r="N43" s="16"/>
      <c r="O43" s="9"/>
      <c r="P43" s="10"/>
      <c r="Q43" s="10"/>
      <c r="R43" s="124"/>
    </row>
    <row r="44" spans="1:19" ht="14">
      <c r="A44" s="110"/>
      <c r="B44" s="110"/>
      <c r="C44" s="110"/>
      <c r="D44" s="110"/>
      <c r="E44" s="141" t="s">
        <v>402</v>
      </c>
      <c r="F44" s="142">
        <v>488</v>
      </c>
      <c r="G44" s="111" t="s">
        <v>367</v>
      </c>
      <c r="H44" s="111"/>
      <c r="I44" s="111"/>
      <c r="J44" s="110" t="s">
        <v>365</v>
      </c>
      <c r="K44" s="202"/>
      <c r="L44" s="7" t="s">
        <v>403</v>
      </c>
      <c r="M44" s="9"/>
      <c r="N44" s="16"/>
      <c r="O44" s="9"/>
      <c r="P44" s="10"/>
      <c r="Q44" s="10"/>
      <c r="R44" s="124"/>
    </row>
    <row r="45" spans="1:19" ht="14">
      <c r="A45" s="110"/>
      <c r="B45" s="110"/>
      <c r="C45" s="110"/>
      <c r="D45" s="110"/>
      <c r="E45" s="7" t="s">
        <v>404</v>
      </c>
      <c r="F45" s="142">
        <v>355</v>
      </c>
      <c r="G45" s="111" t="s">
        <v>368</v>
      </c>
      <c r="H45" s="111"/>
      <c r="I45" s="111"/>
      <c r="J45" s="110" t="s">
        <v>365</v>
      </c>
      <c r="K45" s="202"/>
      <c r="L45" s="7" t="s">
        <v>17</v>
      </c>
      <c r="M45" s="11"/>
      <c r="N45" s="17"/>
      <c r="O45" s="11"/>
      <c r="P45" s="10"/>
      <c r="Q45" s="10"/>
      <c r="R45" s="124"/>
    </row>
    <row r="46" spans="1:19" ht="28">
      <c r="A46" s="143"/>
      <c r="B46" s="143"/>
      <c r="C46" s="110" t="s">
        <v>405</v>
      </c>
      <c r="D46" s="110" t="s">
        <v>406</v>
      </c>
      <c r="E46" s="7" t="s">
        <v>72</v>
      </c>
      <c r="F46" s="9">
        <v>90</v>
      </c>
      <c r="G46" s="111" t="s">
        <v>368</v>
      </c>
      <c r="H46" s="111"/>
      <c r="I46" s="111"/>
      <c r="J46" s="110" t="s">
        <v>365</v>
      </c>
      <c r="K46" s="202"/>
      <c r="L46" s="13" t="s">
        <v>84</v>
      </c>
      <c r="M46" s="11">
        <f>SUM(M34:M45)</f>
        <v>1114</v>
      </c>
      <c r="N46" s="13" t="s">
        <v>85</v>
      </c>
      <c r="O46" s="11">
        <f>SUM(O34:O45)</f>
        <v>74760.2</v>
      </c>
      <c r="P46" s="10"/>
      <c r="Q46" s="10"/>
      <c r="R46" s="124"/>
    </row>
    <row r="47" spans="1:19" ht="28">
      <c r="A47" s="144" t="s">
        <v>380</v>
      </c>
      <c r="B47" s="145" t="s">
        <v>380</v>
      </c>
      <c r="C47" s="145" t="s">
        <v>388</v>
      </c>
      <c r="D47" s="146" t="s">
        <v>380</v>
      </c>
      <c r="E47" s="147" t="s">
        <v>407</v>
      </c>
      <c r="F47" s="9">
        <v>113</v>
      </c>
      <c r="G47" s="111" t="s">
        <v>368</v>
      </c>
      <c r="H47" s="111"/>
      <c r="I47" s="111"/>
      <c r="J47" s="110" t="s">
        <v>369</v>
      </c>
      <c r="K47" s="202"/>
      <c r="L47" s="18"/>
      <c r="M47" s="18"/>
      <c r="N47" s="18"/>
      <c r="O47" s="19"/>
      <c r="P47" s="18"/>
      <c r="Q47" s="18"/>
      <c r="R47" s="19"/>
    </row>
    <row r="48" spans="1:19" ht="28">
      <c r="B48" s="110"/>
      <c r="C48" s="110">
        <v>304</v>
      </c>
      <c r="D48" s="110">
        <v>247</v>
      </c>
      <c r="E48" s="147" t="s">
        <v>408</v>
      </c>
      <c r="F48" s="9">
        <v>113</v>
      </c>
      <c r="G48" s="111" t="s">
        <v>368</v>
      </c>
      <c r="H48" s="111"/>
      <c r="I48" s="111"/>
      <c r="J48" s="110" t="s">
        <v>369</v>
      </c>
      <c r="L48" s="18"/>
      <c r="M48" s="18">
        <f>82+150</f>
        <v>232</v>
      </c>
      <c r="N48" s="18"/>
      <c r="O48" s="19"/>
      <c r="P48" s="18"/>
      <c r="Q48" s="18"/>
      <c r="R48" s="19"/>
    </row>
    <row r="49" spans="1:18" ht="42">
      <c r="A49" s="110"/>
      <c r="B49" s="110"/>
      <c r="C49" s="110"/>
      <c r="D49" s="110"/>
      <c r="E49" s="7" t="s">
        <v>409</v>
      </c>
      <c r="F49" s="9">
        <v>10</v>
      </c>
      <c r="G49" s="111" t="s">
        <v>367</v>
      </c>
      <c r="H49" s="111"/>
      <c r="I49" s="111"/>
      <c r="J49" s="110" t="s">
        <v>371</v>
      </c>
      <c r="L49" s="18"/>
      <c r="M49" s="18"/>
      <c r="N49" s="18"/>
      <c r="O49" s="19"/>
      <c r="P49" s="18"/>
      <c r="Q49" s="18"/>
      <c r="R49" s="19"/>
    </row>
    <row r="50" spans="1:18" ht="14">
      <c r="A50" s="110"/>
      <c r="B50" s="110"/>
      <c r="C50" s="110"/>
      <c r="D50" s="110"/>
      <c r="E50" s="7" t="s">
        <v>410</v>
      </c>
      <c r="F50" s="9">
        <v>0</v>
      </c>
      <c r="G50" s="111" t="s">
        <v>368</v>
      </c>
      <c r="H50" s="111"/>
      <c r="I50" s="111"/>
      <c r="J50" s="110" t="s">
        <v>365</v>
      </c>
      <c r="L50" s="18"/>
      <c r="M50" s="18"/>
      <c r="N50" s="18"/>
      <c r="O50" s="19"/>
      <c r="P50" s="18"/>
      <c r="Q50" s="18"/>
      <c r="R50" s="19"/>
    </row>
    <row r="51" spans="1:18" ht="42">
      <c r="A51" s="110"/>
      <c r="B51" s="110"/>
      <c r="C51" s="110"/>
      <c r="D51" s="110"/>
      <c r="E51" s="7" t="s">
        <v>411</v>
      </c>
      <c r="F51" s="9">
        <v>0</v>
      </c>
      <c r="G51" s="111" t="s">
        <v>368</v>
      </c>
      <c r="H51" s="111"/>
      <c r="I51" s="111"/>
      <c r="J51" s="110" t="s">
        <v>371</v>
      </c>
      <c r="L51" s="18"/>
      <c r="M51" s="18"/>
      <c r="N51" s="18"/>
      <c r="O51" s="19"/>
      <c r="P51" s="18"/>
      <c r="Q51" s="18"/>
      <c r="R51" s="19"/>
    </row>
    <row r="52" spans="1:18" ht="28">
      <c r="A52" s="110"/>
      <c r="B52" s="110"/>
      <c r="C52" s="110"/>
      <c r="D52" s="110"/>
      <c r="E52" s="7" t="s">
        <v>412</v>
      </c>
      <c r="F52" s="148"/>
      <c r="G52" s="149" t="s">
        <v>413</v>
      </c>
      <c r="H52" s="149" t="s">
        <v>414</v>
      </c>
      <c r="I52" s="111"/>
      <c r="L52" s="18"/>
      <c r="M52" s="18"/>
      <c r="N52" s="18"/>
      <c r="O52" s="19"/>
      <c r="P52" s="18"/>
      <c r="Q52" s="18"/>
      <c r="R52" s="19"/>
    </row>
    <row r="53" spans="1:18" ht="14">
      <c r="A53" s="18"/>
      <c r="B53" s="18"/>
      <c r="C53" s="18"/>
      <c r="D53" s="18"/>
      <c r="E53" s="7" t="s">
        <v>415</v>
      </c>
      <c r="F53" s="9"/>
      <c r="G53" s="150">
        <f>$G$11-(SUMIF($G14:$G52,"1st Pay Check",$F14:$F53)+SUMIF($N14:$N30,"1st Pay Check",$M14:M30)+SUMIF($P34:$P43,"1st Pay Check",$M34:$M43))</f>
        <v>205</v>
      </c>
      <c r="H53" s="150">
        <f>$H$11-(SUMIF($G14:$G52,"2nd Pay Check",$F14:$F53)+SUMIF($P34:$P40,"2nd Pay Check",$M34:$M40)+SUMIF($N14:$N30,"2nd Pay Check",$M14:$M30))</f>
        <v>54</v>
      </c>
      <c r="I53" s="111"/>
      <c r="L53" s="18"/>
      <c r="M53" s="18"/>
      <c r="N53" s="18"/>
      <c r="O53" s="19"/>
      <c r="P53" s="18"/>
      <c r="Q53" s="18"/>
      <c r="R53" s="19"/>
    </row>
    <row r="54" spans="1:18" ht="28">
      <c r="A54" s="18"/>
      <c r="B54" s="18"/>
      <c r="C54" s="18"/>
      <c r="D54" s="18"/>
      <c r="E54" s="13" t="s">
        <v>82</v>
      </c>
      <c r="F54" s="11">
        <f>SUM(F14:F53)</f>
        <v>3735</v>
      </c>
      <c r="G54" s="111"/>
      <c r="H54" s="19"/>
      <c r="I54" s="19"/>
    </row>
    <row r="55" spans="1:18" ht="28">
      <c r="A55" s="18"/>
      <c r="B55" s="18"/>
      <c r="C55" s="18"/>
      <c r="D55" s="18"/>
      <c r="E55" s="18"/>
      <c r="F55" s="19"/>
      <c r="G55" s="151"/>
      <c r="H55" s="152" t="s">
        <v>416</v>
      </c>
      <c r="I55" s="111"/>
    </row>
    <row r="56" spans="1:18" ht="13">
      <c r="A56" s="18"/>
      <c r="B56" s="18"/>
      <c r="C56" s="18"/>
      <c r="D56" s="18"/>
      <c r="E56" s="18"/>
      <c r="F56" s="19"/>
      <c r="G56" s="152">
        <f>SUMIF(G14:G51,"1st Pay Check",F14:F51)</f>
        <v>2085</v>
      </c>
      <c r="H56" s="153">
        <f>SUMIF(G14:G51,"2nd Pay Check",F14:F51)</f>
        <v>1650</v>
      </c>
      <c r="I56" s="19"/>
    </row>
  </sheetData>
  <mergeCells count="15">
    <mergeCell ref="E13:F13"/>
    <mergeCell ref="F12:G12"/>
    <mergeCell ref="E1:R1"/>
    <mergeCell ref="F2:K2"/>
    <mergeCell ref="M2:M12"/>
    <mergeCell ref="O2:R2"/>
    <mergeCell ref="E3:J3"/>
    <mergeCell ref="N3:Q3"/>
    <mergeCell ref="O10:O12"/>
    <mergeCell ref="Q10:Q32"/>
    <mergeCell ref="K12:K47"/>
    <mergeCell ref="L13:N13"/>
    <mergeCell ref="R18:R32"/>
    <mergeCell ref="R11:S11"/>
    <mergeCell ref="S2:S10"/>
  </mergeCells>
  <conditionalFormatting sqref="A4:E11 F4:J4 A16:D19">
    <cfRule type="notContainsBlanks" dxfId="38" priority="1">
      <formula>LEN(TRIM(A4))&gt;0</formula>
    </cfRule>
  </conditionalFormatting>
  <conditionalFormatting sqref="J6 J8:J11">
    <cfRule type="cellIs" dxfId="37" priority="2" operator="greaterThan">
      <formula>0</formula>
    </cfRule>
  </conditionalFormatting>
  <conditionalFormatting sqref="A13:B56 C13:C47 D13:E56 F13:J13 O13:P13 L29 R33 C49:C56">
    <cfRule type="notContainsBlanks" dxfId="36" priority="3">
      <formula>LEN(TRIM(A13))&gt;0</formula>
    </cfRule>
  </conditionalFormatting>
  <conditionalFormatting sqref="L32:L54 M32:P33 Q33 N46:N54 M47:M54 P47:Q54">
    <cfRule type="notContainsBlanks" dxfId="35" priority="4">
      <formula>LEN(TRIM(L32))&gt;0</formula>
    </cfRule>
  </conditionalFormatting>
  <conditionalFormatting sqref="L13:L30 M13">
    <cfRule type="notContainsBlanks" dxfId="34" priority="5">
      <formula>LEN(TRIM(L13))&gt;0</formula>
    </cfRule>
  </conditionalFormatting>
  <conditionalFormatting sqref="A1:E11 F1:J4 K2 A13:D19">
    <cfRule type="notContainsBlanks" dxfId="33" priority="6">
      <formula>LEN(TRIM(A1))&gt;0</formula>
    </cfRule>
  </conditionalFormatting>
  <conditionalFormatting sqref="O2 N3:N9 O4:P4">
    <cfRule type="notContainsBlanks" dxfId="32" priority="7">
      <formula>LEN(TRIM(O2))&gt;0</formula>
    </cfRule>
  </conditionalFormatting>
  <conditionalFormatting sqref="P5:P9">
    <cfRule type="cellIs" dxfId="31" priority="8" operator="greaterThan">
      <formula>0</formula>
    </cfRule>
  </conditionalFormatting>
  <conditionalFormatting sqref="R11:R17 S12">
    <cfRule type="notContainsBlanks" dxfId="30" priority="9">
      <formula>LEN(TRIM(R11))&gt;0</formula>
    </cfRule>
  </conditionalFormatting>
  <conditionalFormatting sqref="S17">
    <cfRule type="cellIs" dxfId="29" priority="10" operator="greaterThan">
      <formula>0</formula>
    </cfRule>
  </conditionalFormatting>
  <conditionalFormatting sqref="S17">
    <cfRule type="cellIs" dxfId="28" priority="11" operator="lessThan">
      <formula>0</formula>
    </cfRule>
  </conditionalFormatting>
  <conditionalFormatting sqref="H14:I51 P14:P30 R34:R46 B47:D47">
    <cfRule type="containsText" dxfId="27" priority="12" operator="containsText" text="Yes">
      <formula>NOT(ISERROR(SEARCH(("Yes"),(H14))))</formula>
    </cfRule>
  </conditionalFormatting>
  <conditionalFormatting sqref="H14:I51 P14:P30 R34:R46 B47:D47">
    <cfRule type="containsText" dxfId="26" priority="13" operator="containsText" text="No">
      <formula>NOT(ISERROR(SEARCH(("No"),(H14))))</formula>
    </cfRule>
  </conditionalFormatting>
  <dataValidations count="1">
    <dataValidation type="list" allowBlank="1" sqref="J12 P14:P30 R34:R46 C47:D47 H14:I51" xr:uid="{00000000-0002-0000-1B00-000000000000}">
      <formula1>"Yes,No"</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3C47D"/>
    <outlinePr summaryBelow="0" summaryRight="0"/>
  </sheetPr>
  <dimension ref="A1:S56"/>
  <sheetViews>
    <sheetView topLeftCell="E1" workbookViewId="0"/>
  </sheetViews>
  <sheetFormatPr baseColWidth="10" defaultColWidth="17.33203125" defaultRowHeight="15.75" customHeight="1"/>
  <cols>
    <col min="1" max="4" width="18.5" hidden="1" customWidth="1"/>
    <col min="5"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SUMIFS($F$14:$F$51,$G$14:$G$51,"1st Pay Check",$J$14:$J$51,"Joint")+SUMIFS($M$14:$M$28,$N$14:$N$28,"1st Pay Check",$O$14:$O$28,"Joint")+SUMIFS($M$34:$M$45,$P$34:$P$45,"1st Pay Check",$Q$34:$Q$45,"Joint")</f>
        <v>2110</v>
      </c>
      <c r="C2" s="115">
        <f>SUMIFS($F$14:$F$51,$G$14:$G$51,"1st Pay Check",$J$14:$J$51,"Joint",$H$14:$H$51,"Yes")+SUMIFS($M$14:$M$28,$N$14:$N$28,"1st Pay Check",$O$14:$O$28,"Joint",$P$14:$P$28,"Yes")+SUMIFS($M$34:$M$45,$P$34:$P$45,"1st Pay Check",$Q$34:$Q$45,"Joint",$R$34:$R$45,"Yes")</f>
        <v>0</v>
      </c>
      <c r="D2" s="6">
        <f t="shared" ref="D2:D7" si="0">B2-C2</f>
        <v>2110</v>
      </c>
      <c r="E2" s="6"/>
      <c r="F2" s="211"/>
      <c r="G2" s="202"/>
      <c r="H2" s="202"/>
      <c r="I2" s="202"/>
      <c r="J2" s="202"/>
      <c r="K2" s="202"/>
      <c r="L2" s="110"/>
      <c r="M2" s="241">
        <v>0</v>
      </c>
      <c r="N2" s="110"/>
      <c r="O2" s="211"/>
      <c r="P2" s="202"/>
      <c r="Q2" s="202"/>
      <c r="R2" s="202"/>
      <c r="S2" s="202"/>
    </row>
    <row r="3" spans="1:19" ht="23">
      <c r="A3" s="114" t="s">
        <v>366</v>
      </c>
      <c r="B3" s="115">
        <f>SUMIFS($F$14:$F$52,$G$14:$G$52,"1st Pay Check",$J$14:$J$52,"Credit Card")+SUMIFS($M$15:$M$30,$N$15:$N$30,"1st Pay Check",$O$15:$O$30,"Credit Card")+SUMIFS($M$35:$M$46,$P$35:$P$46,"1st Pay Check",$Q$35:$Q$46,"Credit Card")</f>
        <v>30</v>
      </c>
      <c r="C3" s="115">
        <f>SUMIFS($F$14:$F$51,$G$14:$G$51,"1st Pay Check",$J$14:$J$51,"Credit Card",$H$14:$H$51,"Yes")+SUMIFS($M$14:$M$28,$N$14:$N$28,"1st Pay Check",$O$14:$O$28,"Credit Card",$P$14:$P$28,"Yes")+SUMIFS($M$34:$M$45,$P$34:$P$45,"1st Pay Check",$Q$34:$Q$45,"Credit Card",$R$34:$R$45,"Yes")</f>
        <v>0</v>
      </c>
      <c r="D3" s="6">
        <f t="shared" si="0"/>
        <v>30</v>
      </c>
      <c r="E3" s="212" t="s">
        <v>3</v>
      </c>
      <c r="F3" s="213"/>
      <c r="G3" s="213"/>
      <c r="H3" s="213"/>
      <c r="I3" s="213"/>
      <c r="J3" s="214"/>
      <c r="M3" s="202"/>
      <c r="N3" s="207" t="s">
        <v>4</v>
      </c>
      <c r="O3" s="209"/>
      <c r="P3" s="209"/>
      <c r="Q3" s="208"/>
      <c r="S3" s="202"/>
    </row>
    <row r="4" spans="1:19" ht="23">
      <c r="A4" s="114" t="s">
        <v>4</v>
      </c>
      <c r="B4" s="115">
        <f>SUMIFS($F$14:$F$52,$G$14:$G$52,"1st Pay Check",$J$14:$J$52,"Savings")+SUMIFS($M$14:$M$28,$N$14:$N$28,"1st Pay Check",$O$14:$O$28,"Savings")+SUMIFS($M$34:$M$45,$P$34:$P$45,"1st Pay Check",$Q$34:$Q$45,"Savings")</f>
        <v>0</v>
      </c>
      <c r="C4" s="115">
        <f>SUMIFS($F$14:$F$51,$G$14:$G$51,"1st Pay Check",$J$14:$J$51,"Savings",$H$14:$H$51,"Yes")+SUMIFS($M$14:$M$28,$N$14:$N$28,"1st Pay Check",$O$14:$O$28,"Savings",$P$14:$P$28,"Yes")+SUMIFS($M$34:$M$45,$P$34:$P$45,"1st Pay Check",$Q$34:$Q$45,"Savings",$R$34:$R$45,"Yes")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SUMIFS($F$14:$F$52,$G$14:$G$52,"1st Pay Check",$J$14:$J$52,"Digit")+SUMIFS($M$14:$M$28,$N$14:$N$28,"1st Pay Check",$O$14:$O$28,"Digit")+SUMIFS($M$34:$M$45,$P$34:$P$45,"1st Pay Check",$Q$34:$Q$45,"Digit")</f>
        <v>150</v>
      </c>
      <c r="C5" s="115">
        <f>SUMIFS($F$14:$F$51,$G$14:$G$51,"1st Pay Check",$J$14:$J$51,"Digit",$H$14:$H$51,"Yes")+SUMIFS($M$14:$M$28,$N$14:$N$28,"1st Pay Check",$O$14:$O$28,"Digit",$P$14:$P$28,"Yes")+SUMIFS($M$34:$M$45,$P$34:$P$45,"1st Pay Check",$Q$34:$Q$45,"Digit",$R$34:$R$45,"Yes")</f>
        <v>0</v>
      </c>
      <c r="D5" s="6">
        <f t="shared" si="0"/>
        <v>150</v>
      </c>
      <c r="E5" s="7" t="s">
        <v>8</v>
      </c>
      <c r="F5" s="8" t="s">
        <v>370</v>
      </c>
      <c r="G5" s="116">
        <v>2180</v>
      </c>
      <c r="H5" s="116">
        <v>2180</v>
      </c>
      <c r="I5" s="116"/>
      <c r="J5" s="116">
        <f>G5+H5</f>
        <v>4360</v>
      </c>
      <c r="L5" s="110"/>
      <c r="M5" s="202"/>
      <c r="N5" s="7" t="s">
        <v>9</v>
      </c>
      <c r="O5" s="10"/>
      <c r="P5" s="9"/>
      <c r="S5" s="202"/>
    </row>
    <row r="6" spans="1:19" ht="23">
      <c r="A6" s="114" t="s">
        <v>371</v>
      </c>
      <c r="B6" s="115">
        <f>SUMIFS($F$14:$F$52,$G$14:$G$52,"1st Pay Check",$J$14:$J$52,"Business")+SUMIFS($M$14:$M$28,$N$14:$N$28,"1st Pay Check",$O$14:$O$28,"Business")+SUMIFS($M$34:$M$45,$P$34:$P$45,"1st Pay Check",$Q$34:$Q$45,"Business")</f>
        <v>10</v>
      </c>
      <c r="C6" s="115">
        <f>SUMIFS($F$14:$F$51,$G$14:$G$51,"1st Pay Check",$J$14:$J$51,"Business",$H$14:$H$51,"Yes")+SUMIFS($M$14:$M$28,$N$14:$N$28,"1st Pay Check",$O$14:$O$28,"Business",$P$14:$P$28,"Yes")+SUMIFS($M$34:$M$45,$P$34:$P$45,"1st Pay Check",$Q$34:$Q$45,"Business",$R$34:$R$45,"Yes")</f>
        <v>0</v>
      </c>
      <c r="D6" s="6">
        <f t="shared" si="0"/>
        <v>10</v>
      </c>
      <c r="E6" s="7" t="s">
        <v>10</v>
      </c>
      <c r="F6" s="8" t="s">
        <v>372</v>
      </c>
      <c r="G6" s="8">
        <v>850</v>
      </c>
      <c r="H6" s="8">
        <v>850</v>
      </c>
      <c r="I6" s="116"/>
      <c r="J6" s="9">
        <f>SUM(G6:H6)</f>
        <v>1700</v>
      </c>
      <c r="L6" s="110"/>
      <c r="M6" s="202"/>
      <c r="N6" s="7" t="s">
        <v>4</v>
      </c>
      <c r="O6" s="7"/>
      <c r="P6" s="117">
        <v>1312</v>
      </c>
      <c r="S6" s="202"/>
    </row>
    <row r="7" spans="1:19" ht="18">
      <c r="A7" s="118" t="s">
        <v>18</v>
      </c>
      <c r="B7" s="119">
        <f t="shared" ref="B7:C7" si="1">SUM(B2:B6)</f>
        <v>2300</v>
      </c>
      <c r="C7" s="120">
        <f t="shared" si="1"/>
        <v>0</v>
      </c>
      <c r="D7" s="6">
        <f t="shared" si="0"/>
        <v>2300</v>
      </c>
      <c r="E7" s="7" t="s">
        <v>373</v>
      </c>
      <c r="F7" s="8"/>
      <c r="G7" s="116">
        <f t="shared" ref="G7:G8"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8"/>
      <c r="H9" s="116">
        <v>0</v>
      </c>
      <c r="I9" s="116"/>
      <c r="J9" s="9"/>
      <c r="L9" s="110" t="s">
        <v>375</v>
      </c>
      <c r="M9" s="202"/>
      <c r="N9" s="13" t="s">
        <v>19</v>
      </c>
      <c r="O9" s="10"/>
      <c r="P9" s="9">
        <f>SUM(P6:P7)</f>
        <v>3612</v>
      </c>
      <c r="S9" s="202"/>
    </row>
    <row r="10" spans="1:19" ht="14">
      <c r="A10" s="110"/>
      <c r="B10" s="110"/>
      <c r="C10" s="110"/>
      <c r="D10" s="110"/>
      <c r="E10" s="7" t="s">
        <v>16</v>
      </c>
      <c r="F10" s="8"/>
      <c r="G10" s="8"/>
      <c r="H10" s="116">
        <v>70</v>
      </c>
      <c r="I10" s="116"/>
      <c r="J10" s="9">
        <f>SUM(G10, H10)</f>
        <v>70</v>
      </c>
      <c r="L10" s="110">
        <f>(14*25)*4</f>
        <v>1400</v>
      </c>
      <c r="M10" s="202"/>
      <c r="N10" s="110"/>
      <c r="O10" s="202"/>
      <c r="Q10" s="202"/>
      <c r="S10" s="202"/>
    </row>
    <row r="11" spans="1:19" ht="14">
      <c r="A11" s="18"/>
      <c r="B11" s="18"/>
      <c r="C11" s="18"/>
      <c r="D11" s="18"/>
      <c r="E11" s="13" t="s">
        <v>18</v>
      </c>
      <c r="F11" s="12"/>
      <c r="G11" s="116">
        <f t="shared" ref="G11:H11" si="3">SUM(G5:G10)</f>
        <v>3030</v>
      </c>
      <c r="H11" s="116">
        <f t="shared" si="3"/>
        <v>3100</v>
      </c>
      <c r="I11" s="8"/>
      <c r="J11" s="9">
        <f>SUM(J5:J10)</f>
        <v>6130</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6130</v>
      </c>
    </row>
    <row r="14" spans="1:19" ht="23">
      <c r="A14" s="114" t="s">
        <v>365</v>
      </c>
      <c r="B14" s="115">
        <f>SUMIFS($F$14:$F$51,$G$14:$G$51,"2nd Pay Check",$J$14:$J$51,"Joint")+SUMIFS($M$14:$M$28,$N$14:$N$28,"2nd Pay Check",$O$14:$O$28,"Joint")+SUMIFS($M$34:$M$45,$P$34:$P$45,"2nd Pay Check",$Q$34:$Q$45,"Joint")</f>
        <v>1514</v>
      </c>
      <c r="C14" s="115">
        <f>SUMIFS($F$14:$F$51,$G$14:$G$51,"2nd Pay Check",$J$14:$J$51,"Joint",$H$14:$H$51,"Yes")+SUMIFS($M$14:$M$29,$N$14:$N$29,"2nd Pay Check",$O$14:$O$29,"Joint",$P$14:$P$29,"Yes")+SUMIFS($M$34:$M$45,$P$34:$P$45,"2nd Pay Check",$Q$34:$Q$45,"Joint",$R$34:$R$45,"Yes")</f>
        <v>0</v>
      </c>
      <c r="D14" s="6">
        <f t="shared" ref="D14:D19" si="4">B14-C14</f>
        <v>1514</v>
      </c>
      <c r="E14" s="7" t="s">
        <v>463</v>
      </c>
      <c r="F14" s="9">
        <v>852</v>
      </c>
      <c r="G14" s="111" t="s">
        <v>367</v>
      </c>
      <c r="H14" s="111"/>
      <c r="I14" s="111"/>
      <c r="J14" s="110" t="s">
        <v>365</v>
      </c>
      <c r="K14" s="202"/>
      <c r="L14" s="7" t="s">
        <v>27</v>
      </c>
      <c r="M14" s="9">
        <v>100</v>
      </c>
      <c r="N14" s="9" t="s">
        <v>368</v>
      </c>
      <c r="O14" s="7" t="s">
        <v>365</v>
      </c>
      <c r="P14" s="124"/>
      <c r="Q14" s="202"/>
      <c r="R14" s="13" t="s">
        <v>28</v>
      </c>
      <c r="S14" s="14">
        <f>$F54</f>
        <v>3720</v>
      </c>
    </row>
    <row r="15" spans="1:19" ht="30">
      <c r="A15" s="114" t="s">
        <v>366</v>
      </c>
      <c r="B15" s="115">
        <f>SUMIFS($F$14:$F$52,$G$14:$G$52,"2nd Pay Check",$J$14:$J$52,"Credit Card")+SUMIFS($M$15:$M$30,$N$15:$N$30,"2nd Pay Check",$O$15:$O$30,"Credit Card")+SUMIFS($M$35:$M$46,$P$35:$P$46,"2nd Pay Check",$Q$35:$Q$46,"Credit Card")</f>
        <v>207</v>
      </c>
      <c r="C15" s="115">
        <f>SUMIFS($F$14:$F$51,$G$14:$G$51,"2nd Pay Check",$J$14:$J$51,"Credit Card",$H$14:$H$51,"Yes")+SUMIFS($M$14:$M$28,$N$14:$N$28,"2nd Pay Check",$O$14:$O$28,"Credit Card",$P$14:$P$28,"Yes")+SUMIFS($M$34:$M$45,$P$34:$P$45,"2nd Pay Check",$Q$34:$Q$45,"Credit Card",$R$34:$R$45,"Yes")</f>
        <v>0</v>
      </c>
      <c r="D15" s="6">
        <f t="shared" si="4"/>
        <v>207</v>
      </c>
      <c r="E15" s="7" t="s">
        <v>464</v>
      </c>
      <c r="F15" s="110">
        <v>118</v>
      </c>
      <c r="G15" s="127" t="s">
        <v>368</v>
      </c>
      <c r="K15" s="202"/>
      <c r="L15" s="126" t="s">
        <v>30</v>
      </c>
      <c r="M15" s="9">
        <v>40</v>
      </c>
      <c r="N15" s="9" t="s">
        <v>368</v>
      </c>
      <c r="O15" s="7" t="s">
        <v>365</v>
      </c>
      <c r="P15" s="124"/>
      <c r="Q15" s="202"/>
      <c r="R15" s="13" t="s">
        <v>31</v>
      </c>
      <c r="S15" s="14">
        <f>M30</f>
        <v>1650</v>
      </c>
    </row>
    <row r="16" spans="1:19" ht="30">
      <c r="A16" s="114" t="s">
        <v>4</v>
      </c>
      <c r="B16" s="115">
        <f>SUMIFS($F$14:$F$52,$G$14:$G$52,"2nd Pay Check",$J$14:$J$52,"Savings")+SUMIFS($M$14:$M$28,$N$14:$N$28,"2nd Pay Check",$O$14:$O$28,"Savings")+SUMIFS($M$34:$M$45,$P$34:$P$45,"2nd Pay Check",$Q$34:$Q$45,"Savings")</f>
        <v>250</v>
      </c>
      <c r="C16" s="115">
        <f>SUMIFS($F$14:$F$51,$G$14:$G$51,"2nd Pay Check",$J$14:$J$51,"Savings",$H$14:$H$51,"Yes")+SUMIFS($M$14:$M$28,$N$14:$N$28,"2nd Pay Check",$O$14:$O$28,"Savings",$P$14:$P$28,"Yes")+SUMIFS($M$34:$M$45,$P$34:$P$45,"2nd Pay Check",$Q$34:$Q$45,"Savings",$R$34:$R$45,"Yes")</f>
        <v>0</v>
      </c>
      <c r="D16" s="6">
        <f t="shared" si="4"/>
        <v>250</v>
      </c>
      <c r="E16" s="7" t="s">
        <v>24</v>
      </c>
      <c r="F16" s="125">
        <v>30</v>
      </c>
      <c r="G16" s="111" t="s">
        <v>367</v>
      </c>
      <c r="H16" s="111"/>
      <c r="I16" s="111"/>
      <c r="J16" s="110" t="s">
        <v>366</v>
      </c>
      <c r="K16" s="202"/>
      <c r="L16" s="126" t="s">
        <v>33</v>
      </c>
      <c r="M16" s="9">
        <v>0</v>
      </c>
      <c r="N16" s="9" t="s">
        <v>368</v>
      </c>
      <c r="O16" s="7" t="s">
        <v>365</v>
      </c>
      <c r="P16" s="124"/>
      <c r="Q16" s="202"/>
      <c r="R16" s="13" t="s">
        <v>34</v>
      </c>
      <c r="S16" s="14">
        <f>M46</f>
        <v>730</v>
      </c>
    </row>
    <row r="17" spans="1:19" ht="23">
      <c r="A17" s="114" t="s">
        <v>369</v>
      </c>
      <c r="B17" s="115">
        <f>SUMIFS($F$14:$F$52,$G$14:$G$52,"2nd Pay Check",$J$14:$J$52,"Digit")+SUMIFS($M$14:$M$28,$N$14:$N$28,"2nd Pay Check",$O$14:$O$28,"Digit")+SUMIFS($M$34:$M$45,$P$34:$P$45,"2nd Pay Check",$Q$34:$Q$45,"Digit")</f>
        <v>241</v>
      </c>
      <c r="C17" s="115">
        <f>SUMIFS($F$14:$F$51,$G$14:$G$51,"2nd Pay Check",$J$14:$J$51,"Digit",$H$14:$H$51,"Yes")+SUMIFS($M$14:$M$28,$N$14:$N$28,"2nd Pay Check",$O$14:$O$28,"Digit",$P$14:$P$28,"Yes")+SUMIFS($M$34:$M$45,$P$34:$P$45,"2nd Pay Check",$Q$34:$Q$45,"Digit",$R$34:$R$45,"Yes")</f>
        <v>0</v>
      </c>
      <c r="D17" s="6">
        <f t="shared" si="4"/>
        <v>241</v>
      </c>
      <c r="E17" s="7" t="s">
        <v>1</v>
      </c>
      <c r="F17" s="125">
        <v>152</v>
      </c>
      <c r="G17" s="127" t="s">
        <v>368</v>
      </c>
      <c r="H17" s="111"/>
      <c r="I17" s="111"/>
      <c r="J17" s="110" t="s">
        <v>365</v>
      </c>
      <c r="K17" s="202"/>
      <c r="L17" s="7" t="s">
        <v>36</v>
      </c>
      <c r="M17" s="9">
        <v>200</v>
      </c>
      <c r="N17" s="9" t="s">
        <v>368</v>
      </c>
      <c r="O17" s="7" t="s">
        <v>365</v>
      </c>
      <c r="P17" s="124"/>
      <c r="Q17" s="202"/>
      <c r="R17" s="13" t="s">
        <v>37</v>
      </c>
      <c r="S17" s="15">
        <f>S13-S14-S15-S16</f>
        <v>30</v>
      </c>
    </row>
    <row r="18" spans="1:19" ht="23">
      <c r="A18" s="114" t="s">
        <v>371</v>
      </c>
      <c r="B18" s="115">
        <f>SUMIFS($F$14:$F$52,$G$14:$G$52,"2nd Pay Check",$J$14:$J$52,"Business")+SUMIFS($M$14:$M$28,$N$14:$N$28,"2nd Pay Check",$O$14:$O$28,"Business")+SUMIFS($M$34:$M$45,$P$34:$P$45,"2nd Pay Check",$Q$34:$Q$45,"Business")</f>
        <v>0</v>
      </c>
      <c r="C18" s="115">
        <f>SUMIFS($F$14:$F$51,$G$14:$G$51,"2nd Pay Check",$J$14:$J$51,"Business",$H$14:$H$51,"Yes")+SUMIFS($M$14:$M$28,$N$14:$N$28,"2nd Pay Check",$O$14:$O$28,"Business",$P$14:$P$28,"Yes")+SUMIFS($M$34:$M$45,$P$34:$P$45,"2nd Pay Check",$Q$34:$Q$45,"Business",$R$34:$R$45,"Yes")</f>
        <v>0</v>
      </c>
      <c r="D18" s="6">
        <f t="shared" si="4"/>
        <v>0</v>
      </c>
      <c r="E18" s="128" t="s">
        <v>381</v>
      </c>
      <c r="F18" s="110">
        <v>0</v>
      </c>
      <c r="G18" s="127" t="s">
        <v>368</v>
      </c>
      <c r="H18" s="111"/>
      <c r="I18" s="111"/>
      <c r="J18" s="110" t="s">
        <v>365</v>
      </c>
      <c r="K18" s="202"/>
      <c r="L18" s="7" t="s">
        <v>39</v>
      </c>
      <c r="M18" s="11"/>
      <c r="N18" s="10"/>
      <c r="O18" s="10"/>
      <c r="P18" s="124"/>
      <c r="Q18" s="202"/>
      <c r="R18" s="202"/>
    </row>
    <row r="19" spans="1:19" ht="18">
      <c r="A19" s="118" t="s">
        <v>18</v>
      </c>
      <c r="B19" s="119">
        <f t="shared" ref="B19:C19" si="5">SUM(B14:B18)</f>
        <v>2212</v>
      </c>
      <c r="C19" s="120">
        <f t="shared" si="5"/>
        <v>0</v>
      </c>
      <c r="D19" s="6">
        <f t="shared" si="4"/>
        <v>2212</v>
      </c>
      <c r="E19" s="128" t="s">
        <v>29</v>
      </c>
      <c r="F19" s="125">
        <v>207</v>
      </c>
      <c r="G19" s="127" t="s">
        <v>368</v>
      </c>
      <c r="H19" s="111"/>
      <c r="I19" s="111"/>
      <c r="J19" s="110" t="s">
        <v>366</v>
      </c>
      <c r="K19" s="202"/>
      <c r="L19" s="7" t="s">
        <v>41</v>
      </c>
      <c r="M19" s="9">
        <v>0</v>
      </c>
      <c r="N19" s="7" t="s">
        <v>367</v>
      </c>
      <c r="O19" s="7" t="s">
        <v>365</v>
      </c>
      <c r="P19" s="124"/>
      <c r="Q19" s="202"/>
      <c r="R19" s="202"/>
    </row>
    <row r="20" spans="1:19" ht="14">
      <c r="A20" s="110"/>
      <c r="B20" s="110"/>
      <c r="C20" s="110"/>
      <c r="D20" s="110"/>
      <c r="E20" s="7" t="s">
        <v>32</v>
      </c>
      <c r="F20" s="9">
        <v>15</v>
      </c>
      <c r="G20" s="111" t="s">
        <v>368</v>
      </c>
      <c r="H20" s="111"/>
      <c r="I20" s="111"/>
      <c r="J20" s="110" t="s">
        <v>369</v>
      </c>
      <c r="K20" s="202"/>
      <c r="L20" s="7" t="s">
        <v>43</v>
      </c>
      <c r="M20" s="9"/>
      <c r="N20" s="10"/>
      <c r="O20" s="10"/>
      <c r="P20" s="124"/>
      <c r="Q20" s="202"/>
      <c r="R20" s="202"/>
    </row>
    <row r="21" spans="1:19" ht="14">
      <c r="A21" s="110"/>
      <c r="B21" s="110"/>
      <c r="C21" s="110"/>
      <c r="D21" s="110"/>
      <c r="E21" s="7" t="s">
        <v>35</v>
      </c>
      <c r="F21" s="9">
        <v>52</v>
      </c>
      <c r="G21" s="111" t="s">
        <v>368</v>
      </c>
      <c r="H21" s="111"/>
      <c r="I21" s="111"/>
      <c r="J21" s="110" t="s">
        <v>365</v>
      </c>
      <c r="K21" s="202"/>
      <c r="L21" s="7" t="s">
        <v>417</v>
      </c>
      <c r="M21" s="9">
        <f t="shared" ref="M21:M22" si="6">300*2</f>
        <v>600</v>
      </c>
      <c r="N21" s="7" t="s">
        <v>367</v>
      </c>
      <c r="O21" s="10"/>
      <c r="P21" s="124"/>
      <c r="Q21" s="202"/>
      <c r="R21" s="202"/>
    </row>
    <row r="22" spans="1:19" ht="14">
      <c r="A22" s="129"/>
      <c r="B22" s="129"/>
      <c r="C22" s="129"/>
      <c r="D22" s="129"/>
      <c r="E22" s="7" t="s">
        <v>38</v>
      </c>
      <c r="F22" s="9"/>
      <c r="G22" s="111"/>
      <c r="H22" s="111"/>
      <c r="I22" s="111"/>
      <c r="K22" s="202"/>
      <c r="L22" s="7" t="s">
        <v>418</v>
      </c>
      <c r="M22" s="9">
        <f t="shared" si="6"/>
        <v>600</v>
      </c>
      <c r="N22" s="9" t="s">
        <v>368</v>
      </c>
      <c r="O22" s="10"/>
      <c r="P22" s="124"/>
      <c r="Q22" s="202"/>
      <c r="R22" s="202"/>
    </row>
    <row r="23" spans="1:19" ht="14">
      <c r="A23" s="110"/>
      <c r="B23" s="110"/>
      <c r="C23" s="110"/>
      <c r="E23" s="126" t="s">
        <v>40</v>
      </c>
      <c r="F23" s="9">
        <v>20</v>
      </c>
      <c r="G23" s="111" t="s">
        <v>367</v>
      </c>
      <c r="H23" s="111"/>
      <c r="I23" s="111"/>
      <c r="J23" s="110" t="s">
        <v>365</v>
      </c>
      <c r="K23" s="202"/>
      <c r="L23" s="7" t="s">
        <v>49</v>
      </c>
      <c r="M23" s="9"/>
      <c r="N23" s="10"/>
      <c r="O23" s="10"/>
      <c r="P23" s="124"/>
      <c r="Q23" s="202"/>
      <c r="R23" s="202"/>
    </row>
    <row r="24" spans="1:19" ht="14">
      <c r="A24" s="129"/>
      <c r="B24" s="129"/>
      <c r="C24" s="129"/>
      <c r="D24" s="129"/>
      <c r="E24" s="7" t="s">
        <v>42</v>
      </c>
      <c r="F24" s="9"/>
      <c r="G24" s="111"/>
      <c r="H24" s="111"/>
      <c r="I24" s="111"/>
      <c r="K24" s="202"/>
      <c r="L24" s="7" t="s">
        <v>51</v>
      </c>
      <c r="M24" s="9"/>
      <c r="N24" s="10"/>
      <c r="O24" s="10"/>
      <c r="P24" s="124"/>
      <c r="Q24" s="202"/>
      <c r="R24" s="202"/>
    </row>
    <row r="25" spans="1:19" ht="14">
      <c r="C25" s="110"/>
      <c r="E25" s="126" t="s">
        <v>44</v>
      </c>
      <c r="F25" s="155">
        <f>SUM(10,8)</f>
        <v>18</v>
      </c>
      <c r="G25" s="111" t="s">
        <v>368</v>
      </c>
      <c r="H25" s="111"/>
      <c r="I25" s="111"/>
      <c r="J25" s="110" t="s">
        <v>365</v>
      </c>
      <c r="K25" s="202"/>
      <c r="L25" s="7" t="s">
        <v>384</v>
      </c>
      <c r="M25" s="9">
        <v>80</v>
      </c>
      <c r="N25" s="9" t="s">
        <v>368</v>
      </c>
      <c r="O25" s="7" t="s">
        <v>365</v>
      </c>
      <c r="P25" s="124"/>
      <c r="Q25" s="202"/>
      <c r="R25" s="202"/>
    </row>
    <row r="26" spans="1:19" ht="28">
      <c r="B26" s="110"/>
      <c r="C26" s="110"/>
      <c r="D26" s="110"/>
      <c r="E26" s="7" t="s">
        <v>383</v>
      </c>
      <c r="F26" s="9">
        <v>250</v>
      </c>
      <c r="G26" s="111" t="s">
        <v>368</v>
      </c>
      <c r="H26" s="111"/>
      <c r="I26" s="111"/>
      <c r="J26" s="110" t="s">
        <v>4</v>
      </c>
      <c r="K26" s="202"/>
      <c r="L26" s="126" t="s">
        <v>386</v>
      </c>
      <c r="M26" s="9">
        <v>0</v>
      </c>
      <c r="N26" s="7" t="s">
        <v>367</v>
      </c>
      <c r="O26" s="7" t="s">
        <v>365</v>
      </c>
      <c r="P26" s="124"/>
      <c r="Q26" s="202"/>
      <c r="R26" s="202"/>
    </row>
    <row r="27" spans="1:19" ht="28">
      <c r="A27" s="110"/>
      <c r="B27" s="110"/>
      <c r="C27" s="110"/>
      <c r="D27" s="110"/>
      <c r="E27" s="7" t="s">
        <v>385</v>
      </c>
      <c r="F27" s="9">
        <v>5</v>
      </c>
      <c r="G27" s="111" t="s">
        <v>368</v>
      </c>
      <c r="H27" s="111"/>
      <c r="I27" s="111"/>
      <c r="J27" s="110" t="s">
        <v>365</v>
      </c>
      <c r="K27" s="202"/>
      <c r="L27" s="126" t="s">
        <v>389</v>
      </c>
      <c r="M27" s="9">
        <v>0</v>
      </c>
      <c r="N27" s="7" t="s">
        <v>368</v>
      </c>
      <c r="O27" s="7" t="s">
        <v>365</v>
      </c>
      <c r="P27" s="124"/>
      <c r="Q27" s="202"/>
      <c r="R27" s="202"/>
    </row>
    <row r="28" spans="1:19" ht="28">
      <c r="A28" s="110"/>
      <c r="B28" s="110"/>
      <c r="C28" s="110"/>
      <c r="D28" s="110"/>
      <c r="E28" s="7" t="s">
        <v>387</v>
      </c>
      <c r="F28" s="9">
        <v>25</v>
      </c>
      <c r="G28" s="111" t="s">
        <v>368</v>
      </c>
      <c r="H28" s="111"/>
      <c r="I28" s="111"/>
      <c r="J28" s="110" t="s">
        <v>365</v>
      </c>
      <c r="K28" s="202"/>
      <c r="L28" s="7" t="s">
        <v>57</v>
      </c>
      <c r="M28" s="9">
        <v>30</v>
      </c>
      <c r="N28" s="7" t="s">
        <v>368</v>
      </c>
      <c r="O28" s="7" t="s">
        <v>365</v>
      </c>
      <c r="P28" s="124"/>
      <c r="Q28" s="202"/>
      <c r="R28" s="202"/>
    </row>
    <row r="29" spans="1:19" ht="28">
      <c r="A29" s="110"/>
      <c r="B29" s="110"/>
      <c r="C29" s="110"/>
      <c r="E29" s="7" t="s">
        <v>390</v>
      </c>
      <c r="F29" s="9">
        <v>40</v>
      </c>
      <c r="G29" s="111" t="s">
        <v>368</v>
      </c>
      <c r="H29" s="111"/>
      <c r="I29" s="111"/>
      <c r="K29" s="202"/>
      <c r="M29" s="130"/>
      <c r="N29" s="7" t="s">
        <v>368</v>
      </c>
      <c r="O29" s="7" t="s">
        <v>365</v>
      </c>
      <c r="P29" s="124"/>
      <c r="Q29" s="202"/>
      <c r="R29" s="202"/>
    </row>
    <row r="30" spans="1:19" ht="28">
      <c r="A30" s="110"/>
      <c r="B30" s="110"/>
      <c r="C30" s="110"/>
      <c r="D30" s="110"/>
      <c r="E30" s="7" t="s">
        <v>48</v>
      </c>
      <c r="F30" s="9">
        <v>130</v>
      </c>
      <c r="G30" s="111" t="s">
        <v>367</v>
      </c>
      <c r="H30" s="111"/>
      <c r="I30" s="111"/>
      <c r="K30" s="202"/>
      <c r="L30" s="131" t="s">
        <v>60</v>
      </c>
      <c r="M30" s="132">
        <f>SUM(M14:M29)</f>
        <v>1650</v>
      </c>
      <c r="N30" s="133"/>
      <c r="O30" s="133"/>
      <c r="P30" s="124"/>
      <c r="Q30" s="202"/>
      <c r="R30" s="202"/>
    </row>
    <row r="31" spans="1:19" ht="14">
      <c r="A31" s="110"/>
      <c r="B31" s="110"/>
      <c r="C31" s="110"/>
      <c r="D31" s="110"/>
      <c r="E31" s="7" t="s">
        <v>427</v>
      </c>
      <c r="F31" s="9">
        <v>100</v>
      </c>
      <c r="G31" s="111" t="s">
        <v>368</v>
      </c>
      <c r="H31" s="111"/>
      <c r="I31" s="111"/>
      <c r="K31" s="202"/>
      <c r="O31" s="6"/>
      <c r="P31" s="6"/>
      <c r="Q31" s="202"/>
      <c r="R31" s="202"/>
    </row>
    <row r="32" spans="1:19" ht="14">
      <c r="A32" s="110"/>
      <c r="B32" s="110"/>
      <c r="C32" s="110"/>
      <c r="D32" s="110"/>
      <c r="E32" s="7" t="s">
        <v>50</v>
      </c>
      <c r="F32" s="9"/>
      <c r="G32" s="111"/>
      <c r="H32" s="111"/>
      <c r="I32" s="111"/>
      <c r="K32" s="202"/>
      <c r="L32" s="134" t="s">
        <v>63</v>
      </c>
      <c r="M32" s="135"/>
      <c r="N32" s="136"/>
      <c r="O32" s="136"/>
      <c r="P32" s="136"/>
      <c r="Q32" s="202"/>
      <c r="R32" s="202"/>
    </row>
    <row r="33" spans="1:19" ht="14">
      <c r="A33" s="110"/>
      <c r="B33" s="110"/>
      <c r="C33" s="110"/>
      <c r="D33" s="110"/>
      <c r="E33" s="7" t="s">
        <v>392</v>
      </c>
      <c r="F33" s="9">
        <v>200</v>
      </c>
      <c r="G33" s="111" t="s">
        <v>367</v>
      </c>
      <c r="H33" s="111"/>
      <c r="I33" s="111"/>
      <c r="J33" s="110" t="s">
        <v>365</v>
      </c>
      <c r="K33" s="202"/>
      <c r="L33" s="7" t="s">
        <v>7</v>
      </c>
      <c r="M33" s="7" t="s">
        <v>65</v>
      </c>
      <c r="N33" s="7" t="s">
        <v>66</v>
      </c>
      <c r="O33" s="7" t="s">
        <v>67</v>
      </c>
      <c r="P33" s="7" t="s">
        <v>393</v>
      </c>
      <c r="Q33" s="7" t="s">
        <v>379</v>
      </c>
      <c r="R33" s="123" t="s">
        <v>378</v>
      </c>
      <c r="S33" s="6" t="s">
        <v>419</v>
      </c>
    </row>
    <row r="34" spans="1:19" ht="14">
      <c r="A34" s="110"/>
      <c r="B34" s="110"/>
      <c r="C34" s="110"/>
      <c r="D34" s="110"/>
      <c r="E34" s="7" t="s">
        <v>394</v>
      </c>
      <c r="F34" s="9">
        <v>120</v>
      </c>
      <c r="G34" s="111" t="s">
        <v>368</v>
      </c>
      <c r="H34" s="111"/>
      <c r="I34" s="111"/>
      <c r="J34" s="110" t="s">
        <v>365</v>
      </c>
      <c r="K34" s="202"/>
      <c r="L34" s="7" t="s">
        <v>69</v>
      </c>
      <c r="M34" s="9">
        <v>165</v>
      </c>
      <c r="N34" s="7">
        <v>5.89</v>
      </c>
      <c r="O34" s="9">
        <v>4891.2</v>
      </c>
      <c r="P34" s="7" t="s">
        <v>368</v>
      </c>
      <c r="Q34" s="7" t="s">
        <v>365</v>
      </c>
      <c r="R34" s="124"/>
      <c r="S34">
        <f t="shared" ref="S34:S37" si="7">O34/M34</f>
        <v>29.643636363636361</v>
      </c>
    </row>
    <row r="35" spans="1:19" ht="14">
      <c r="A35" s="110"/>
      <c r="B35" s="110"/>
      <c r="C35" s="110"/>
      <c r="D35" s="110"/>
      <c r="E35" s="7" t="s">
        <v>54</v>
      </c>
      <c r="F35" s="9"/>
      <c r="G35" s="111"/>
      <c r="H35" s="111"/>
      <c r="I35" s="111"/>
      <c r="K35" s="202"/>
      <c r="L35" s="7" t="s">
        <v>71</v>
      </c>
      <c r="M35" s="9">
        <v>303</v>
      </c>
      <c r="N35" s="16">
        <v>0</v>
      </c>
      <c r="O35" s="11">
        <f>303*(36-17)</f>
        <v>5757</v>
      </c>
      <c r="P35" s="7" t="s">
        <v>367</v>
      </c>
      <c r="Q35" s="7" t="s">
        <v>365</v>
      </c>
      <c r="R35" s="124"/>
      <c r="S35">
        <f t="shared" si="7"/>
        <v>19</v>
      </c>
    </row>
    <row r="36" spans="1:19" ht="14">
      <c r="A36" s="110"/>
      <c r="B36" s="110"/>
      <c r="C36" s="110"/>
      <c r="D36" s="110"/>
      <c r="E36" s="7" t="s">
        <v>56</v>
      </c>
      <c r="F36" s="9"/>
      <c r="G36" s="111"/>
      <c r="H36" s="111"/>
      <c r="I36" s="111"/>
      <c r="K36" s="202"/>
      <c r="L36" s="7" t="s">
        <v>395</v>
      </c>
      <c r="M36" s="9">
        <v>0</v>
      </c>
      <c r="N36" s="7">
        <v>0</v>
      </c>
      <c r="O36" s="137">
        <v>3512</v>
      </c>
      <c r="P36" s="7" t="s">
        <v>368</v>
      </c>
      <c r="Q36" s="7" t="s">
        <v>365</v>
      </c>
      <c r="R36" s="124"/>
      <c r="S36" t="e">
        <f t="shared" si="7"/>
        <v>#DIV/0!</v>
      </c>
    </row>
    <row r="37" spans="1:19" ht="14">
      <c r="A37" s="110"/>
      <c r="B37" s="110"/>
      <c r="C37" s="110"/>
      <c r="D37" s="110"/>
      <c r="E37" s="7" t="s">
        <v>58</v>
      </c>
      <c r="F37" s="9">
        <v>67</v>
      </c>
      <c r="G37" s="111" t="s">
        <v>367</v>
      </c>
      <c r="H37" s="111"/>
      <c r="I37" s="111"/>
      <c r="J37" s="110" t="s">
        <v>365</v>
      </c>
      <c r="K37" s="202"/>
      <c r="L37" s="7" t="s">
        <v>396</v>
      </c>
      <c r="M37" s="9">
        <v>0</v>
      </c>
      <c r="N37" s="110">
        <v>0</v>
      </c>
      <c r="O37" s="9">
        <v>2380</v>
      </c>
      <c r="P37" s="7" t="s">
        <v>368</v>
      </c>
      <c r="Q37" s="7" t="s">
        <v>365</v>
      </c>
      <c r="R37" s="124"/>
      <c r="S37" t="e">
        <f t="shared" si="7"/>
        <v>#DIV/0!</v>
      </c>
    </row>
    <row r="38" spans="1:19" ht="28">
      <c r="A38" s="110"/>
      <c r="B38" s="110"/>
      <c r="C38" s="110"/>
      <c r="D38" s="110"/>
      <c r="E38" s="7" t="s">
        <v>59</v>
      </c>
      <c r="F38" s="9"/>
      <c r="G38" s="111"/>
      <c r="H38" s="111"/>
      <c r="I38" s="111"/>
      <c r="K38" s="202"/>
      <c r="L38" s="7" t="s">
        <v>420</v>
      </c>
      <c r="M38" s="9">
        <v>0</v>
      </c>
      <c r="N38" s="7">
        <v>18.739999999999998</v>
      </c>
      <c r="O38" s="9">
        <v>0</v>
      </c>
      <c r="P38" s="7" t="s">
        <v>367</v>
      </c>
      <c r="Q38" s="7" t="s">
        <v>365</v>
      </c>
      <c r="R38" s="124"/>
    </row>
    <row r="39" spans="1:19" ht="28">
      <c r="A39" s="110"/>
      <c r="B39" s="110"/>
      <c r="C39" s="110"/>
      <c r="D39" s="110"/>
      <c r="E39" s="7" t="s">
        <v>429</v>
      </c>
      <c r="F39" s="9"/>
      <c r="G39" s="111"/>
      <c r="H39" s="111"/>
      <c r="I39" s="111"/>
      <c r="K39" s="202"/>
      <c r="L39" s="7" t="s">
        <v>421</v>
      </c>
      <c r="M39" s="9">
        <v>0</v>
      </c>
      <c r="N39" s="7">
        <v>0</v>
      </c>
      <c r="O39" s="9">
        <v>0</v>
      </c>
      <c r="P39" s="7" t="s">
        <v>368</v>
      </c>
      <c r="Q39" s="7" t="s">
        <v>365</v>
      </c>
      <c r="R39" s="124"/>
    </row>
    <row r="40" spans="1:19" ht="14">
      <c r="A40" s="110"/>
      <c r="B40" s="110"/>
      <c r="C40" s="110"/>
      <c r="D40" s="110"/>
      <c r="E40" s="7" t="s">
        <v>397</v>
      </c>
      <c r="F40" s="9">
        <v>150</v>
      </c>
      <c r="G40" s="111" t="s">
        <v>367</v>
      </c>
      <c r="H40" s="111"/>
      <c r="I40" s="111"/>
      <c r="J40" s="110" t="s">
        <v>369</v>
      </c>
      <c r="K40" s="202"/>
      <c r="L40" s="7" t="s">
        <v>398</v>
      </c>
      <c r="M40" s="9">
        <v>82</v>
      </c>
      <c r="N40" s="16">
        <v>4.3749999999999997E-2</v>
      </c>
      <c r="O40" s="138">
        <v>54600</v>
      </c>
      <c r="P40" s="7" t="s">
        <v>368</v>
      </c>
      <c r="Q40" s="7" t="s">
        <v>365</v>
      </c>
      <c r="R40" s="124"/>
      <c r="S40">
        <f t="shared" ref="S40:S41" si="8">O40/M40</f>
        <v>665.85365853658539</v>
      </c>
    </row>
    <row r="41" spans="1:19" ht="14">
      <c r="A41" s="110"/>
      <c r="B41" s="110"/>
      <c r="C41" s="110"/>
      <c r="D41" s="110" t="s">
        <v>399</v>
      </c>
      <c r="E41" s="7" t="s">
        <v>62</v>
      </c>
      <c r="F41" s="9"/>
      <c r="G41" s="111"/>
      <c r="H41" s="111"/>
      <c r="I41" s="111"/>
      <c r="K41" s="202"/>
      <c r="L41" s="7" t="s">
        <v>400</v>
      </c>
      <c r="M41" s="9">
        <v>180</v>
      </c>
      <c r="N41" s="16">
        <v>0.1469</v>
      </c>
      <c r="O41" s="9">
        <v>6000</v>
      </c>
      <c r="P41" s="7" t="s">
        <v>367</v>
      </c>
      <c r="Q41" s="7" t="s">
        <v>365</v>
      </c>
      <c r="R41" s="124"/>
      <c r="S41">
        <f t="shared" si="8"/>
        <v>33.333333333333336</v>
      </c>
    </row>
    <row r="42" spans="1:19" ht="14">
      <c r="A42" s="110"/>
      <c r="B42" s="110"/>
      <c r="C42" s="110"/>
      <c r="D42" s="110"/>
      <c r="E42" s="7" t="s">
        <v>64</v>
      </c>
      <c r="F42" s="9"/>
      <c r="G42" s="111"/>
      <c r="H42" s="111"/>
      <c r="I42" s="111"/>
      <c r="J42" s="110" t="s">
        <v>365</v>
      </c>
      <c r="K42" s="202"/>
      <c r="L42" s="7" t="s">
        <v>401</v>
      </c>
      <c r="M42" s="9"/>
      <c r="N42" s="17"/>
      <c r="O42" s="139"/>
      <c r="P42" s="10"/>
      <c r="Q42" s="10"/>
      <c r="R42" s="124"/>
    </row>
    <row r="43" spans="1:19" ht="14">
      <c r="A43" s="140"/>
      <c r="B43" s="140"/>
      <c r="C43" s="140"/>
      <c r="D43" s="140"/>
      <c r="E43" s="7" t="s">
        <v>68</v>
      </c>
      <c r="F43" s="9"/>
      <c r="G43" s="111"/>
      <c r="H43" s="111"/>
      <c r="I43" s="111"/>
      <c r="K43" s="202"/>
      <c r="L43" s="7" t="s">
        <v>17</v>
      </c>
      <c r="M43" s="9"/>
      <c r="N43" s="16"/>
      <c r="O43" s="9"/>
      <c r="P43" s="10"/>
      <c r="Q43" s="10"/>
      <c r="R43" s="124"/>
    </row>
    <row r="44" spans="1:19" ht="14">
      <c r="A44" s="110"/>
      <c r="B44" s="110"/>
      <c r="C44" s="110"/>
      <c r="D44" s="110"/>
      <c r="E44" s="141" t="s">
        <v>402</v>
      </c>
      <c r="F44" s="142">
        <v>488</v>
      </c>
      <c r="G44" s="111" t="s">
        <v>367</v>
      </c>
      <c r="H44" s="111"/>
      <c r="I44" s="111"/>
      <c r="J44" s="110" t="s">
        <v>365</v>
      </c>
      <c r="K44" s="202"/>
      <c r="L44" s="7" t="s">
        <v>403</v>
      </c>
      <c r="M44" s="9"/>
      <c r="N44" s="16"/>
      <c r="O44" s="9"/>
      <c r="P44" s="10"/>
      <c r="Q44" s="10"/>
      <c r="R44" s="124"/>
    </row>
    <row r="45" spans="1:19" ht="14">
      <c r="A45" s="110"/>
      <c r="B45" s="110"/>
      <c r="C45" s="110"/>
      <c r="D45" s="110"/>
      <c r="E45" s="7" t="s">
        <v>404</v>
      </c>
      <c r="F45" s="142">
        <v>355</v>
      </c>
      <c r="G45" s="111" t="s">
        <v>368</v>
      </c>
      <c r="H45" s="111"/>
      <c r="I45" s="111"/>
      <c r="J45" s="110" t="s">
        <v>365</v>
      </c>
      <c r="K45" s="202"/>
      <c r="L45" s="7" t="s">
        <v>17</v>
      </c>
      <c r="M45" s="11"/>
      <c r="N45" s="17"/>
      <c r="O45" s="11"/>
      <c r="P45" s="10"/>
      <c r="Q45" s="10"/>
      <c r="R45" s="124"/>
    </row>
    <row r="46" spans="1:19" ht="28">
      <c r="A46" s="143"/>
      <c r="B46" s="143"/>
      <c r="C46" s="110" t="s">
        <v>405</v>
      </c>
      <c r="D46" s="110" t="s">
        <v>406</v>
      </c>
      <c r="E46" s="7" t="s">
        <v>72</v>
      </c>
      <c r="F46" s="9">
        <v>90</v>
      </c>
      <c r="G46" s="111" t="s">
        <v>368</v>
      </c>
      <c r="H46" s="111"/>
      <c r="I46" s="111"/>
      <c r="J46" s="110" t="s">
        <v>365</v>
      </c>
      <c r="K46" s="202"/>
      <c r="L46" s="13" t="s">
        <v>84</v>
      </c>
      <c r="M46" s="11">
        <f>SUM(M34:M45)</f>
        <v>730</v>
      </c>
      <c r="N46" s="13" t="s">
        <v>85</v>
      </c>
      <c r="O46" s="11">
        <f>SUM(O34:O45)</f>
        <v>77140.2</v>
      </c>
      <c r="P46" s="10"/>
      <c r="Q46" s="10"/>
      <c r="R46" s="124"/>
    </row>
    <row r="47" spans="1:19" ht="28">
      <c r="A47" s="144" t="s">
        <v>380</v>
      </c>
      <c r="B47" s="145" t="s">
        <v>380</v>
      </c>
      <c r="C47" s="145" t="s">
        <v>388</v>
      </c>
      <c r="D47" s="146" t="s">
        <v>380</v>
      </c>
      <c r="E47" s="147" t="s">
        <v>407</v>
      </c>
      <c r="F47" s="9">
        <v>113</v>
      </c>
      <c r="G47" s="111" t="s">
        <v>368</v>
      </c>
      <c r="H47" s="111"/>
      <c r="I47" s="111"/>
      <c r="J47" s="110" t="s">
        <v>369</v>
      </c>
      <c r="K47" s="202"/>
      <c r="L47" s="18"/>
      <c r="M47" s="18"/>
      <c r="N47" s="18"/>
      <c r="O47" s="19"/>
      <c r="P47" s="18"/>
      <c r="Q47" s="18"/>
      <c r="R47" s="19"/>
    </row>
    <row r="48" spans="1:19" ht="28">
      <c r="B48" s="110"/>
      <c r="C48" s="110">
        <v>304</v>
      </c>
      <c r="D48" s="110">
        <v>247</v>
      </c>
      <c r="E48" s="147" t="s">
        <v>408</v>
      </c>
      <c r="F48" s="9">
        <v>113</v>
      </c>
      <c r="G48" s="111" t="s">
        <v>368</v>
      </c>
      <c r="H48" s="111"/>
      <c r="I48" s="111"/>
      <c r="J48" s="110" t="s">
        <v>369</v>
      </c>
      <c r="L48" s="18"/>
      <c r="M48" s="18">
        <f>82+150</f>
        <v>232</v>
      </c>
      <c r="N48" s="18"/>
      <c r="O48" s="19"/>
      <c r="P48" s="18"/>
      <c r="Q48" s="18"/>
      <c r="R48" s="19"/>
    </row>
    <row r="49" spans="1:18" ht="42">
      <c r="A49" s="110"/>
      <c r="B49" s="110"/>
      <c r="C49" s="110"/>
      <c r="D49" s="110"/>
      <c r="E49" s="7" t="s">
        <v>409</v>
      </c>
      <c r="F49" s="9">
        <v>10</v>
      </c>
      <c r="G49" s="111" t="s">
        <v>367</v>
      </c>
      <c r="H49" s="111"/>
      <c r="I49" s="111"/>
      <c r="J49" s="110" t="s">
        <v>371</v>
      </c>
      <c r="L49" s="18"/>
      <c r="M49" s="18"/>
      <c r="N49" s="18"/>
      <c r="O49" s="19"/>
      <c r="P49" s="18"/>
      <c r="Q49" s="18"/>
      <c r="R49" s="19"/>
    </row>
    <row r="50" spans="1:18" ht="14">
      <c r="A50" s="110"/>
      <c r="B50" s="110"/>
      <c r="C50" s="110"/>
      <c r="D50" s="110"/>
      <c r="E50" s="7" t="s">
        <v>410</v>
      </c>
      <c r="F50" s="9">
        <v>0</v>
      </c>
      <c r="G50" s="111" t="s">
        <v>368</v>
      </c>
      <c r="H50" s="111"/>
      <c r="I50" s="111"/>
      <c r="J50" s="110" t="s">
        <v>365</v>
      </c>
      <c r="L50" s="18"/>
      <c r="M50" s="18"/>
      <c r="N50" s="18"/>
      <c r="O50" s="19"/>
      <c r="P50" s="18"/>
      <c r="Q50" s="18"/>
      <c r="R50" s="19"/>
    </row>
    <row r="51" spans="1:18" ht="42">
      <c r="A51" s="110"/>
      <c r="B51" s="110"/>
      <c r="C51" s="110"/>
      <c r="D51" s="110"/>
      <c r="E51" s="7" t="s">
        <v>411</v>
      </c>
      <c r="F51" s="9">
        <v>0</v>
      </c>
      <c r="G51" s="111" t="s">
        <v>368</v>
      </c>
      <c r="H51" s="111"/>
      <c r="I51" s="111"/>
      <c r="J51" s="110" t="s">
        <v>371</v>
      </c>
      <c r="L51" s="18"/>
      <c r="M51" s="18"/>
      <c r="N51" s="18"/>
      <c r="O51" s="19"/>
      <c r="P51" s="18"/>
      <c r="Q51" s="18"/>
      <c r="R51" s="19"/>
    </row>
    <row r="52" spans="1:18" ht="28">
      <c r="A52" s="110"/>
      <c r="B52" s="110"/>
      <c r="C52" s="110"/>
      <c r="D52" s="110"/>
      <c r="E52" s="7" t="s">
        <v>412</v>
      </c>
      <c r="F52" s="148"/>
      <c r="G52" s="149" t="s">
        <v>413</v>
      </c>
      <c r="H52" s="149" t="s">
        <v>414</v>
      </c>
      <c r="I52" s="111"/>
      <c r="L52" s="18"/>
      <c r="M52" s="18"/>
      <c r="N52" s="18"/>
      <c r="O52" s="19"/>
      <c r="P52" s="18"/>
      <c r="Q52" s="18"/>
      <c r="R52" s="19"/>
    </row>
    <row r="53" spans="1:18" ht="14">
      <c r="A53" s="18"/>
      <c r="B53" s="18"/>
      <c r="C53" s="18"/>
      <c r="D53" s="18"/>
      <c r="E53" s="7" t="s">
        <v>415</v>
      </c>
      <c r="F53" s="9"/>
      <c r="G53" s="150">
        <f>$G$11-(SUMIF($G14:$G52,"1st Pay Check",$F14:$F53)+SUMIF($N14:$N30,"1st Pay Check",$M14:M30)+SUMIF($P34:$P43,"1st Pay Check",$M34:$M43))</f>
        <v>0</v>
      </c>
      <c r="H53" s="150">
        <f>$H$11-(SUMIF($G14:$G52,"2nd Pay Check",$F14:$F53)+SUMIF($P34:$P40,"2nd Pay Check",$M34:$M40)+SUMIF($N14:$N30,"2nd Pay Check",$M14:$M30))</f>
        <v>30</v>
      </c>
      <c r="I53" s="111"/>
      <c r="L53" s="18"/>
      <c r="M53" s="18"/>
      <c r="N53" s="18"/>
      <c r="O53" s="19"/>
      <c r="P53" s="18"/>
      <c r="Q53" s="18"/>
      <c r="R53" s="19"/>
    </row>
    <row r="54" spans="1:18" ht="28">
      <c r="A54" s="18"/>
      <c r="B54" s="18"/>
      <c r="C54" s="18"/>
      <c r="D54" s="18"/>
      <c r="E54" s="13" t="s">
        <v>82</v>
      </c>
      <c r="F54" s="11">
        <f>SUM(F14:F53)</f>
        <v>3720</v>
      </c>
      <c r="G54" s="111"/>
      <c r="H54" s="19"/>
      <c r="I54" s="19"/>
    </row>
    <row r="55" spans="1:18" ht="28">
      <c r="A55" s="18"/>
      <c r="B55" s="18"/>
      <c r="C55" s="18"/>
      <c r="D55" s="18"/>
      <c r="E55" s="18"/>
      <c r="F55" s="19"/>
      <c r="G55" s="151"/>
      <c r="H55" s="152" t="s">
        <v>416</v>
      </c>
      <c r="I55" s="111"/>
    </row>
    <row r="56" spans="1:18" ht="13">
      <c r="A56" s="18"/>
      <c r="B56" s="18"/>
      <c r="C56" s="18"/>
      <c r="D56" s="18"/>
      <c r="E56" s="18"/>
      <c r="F56" s="19"/>
      <c r="G56" s="152">
        <f>SUMIF(G14:G51,"1st Pay Check",F14:F51)</f>
        <v>1947</v>
      </c>
      <c r="H56" s="153">
        <f>SUMIF(G14:G51,"2nd Pay Check",F14:F51)</f>
        <v>1773</v>
      </c>
      <c r="I56" s="19"/>
    </row>
  </sheetData>
  <mergeCells count="15">
    <mergeCell ref="E13:F13"/>
    <mergeCell ref="F12:G12"/>
    <mergeCell ref="E1:R1"/>
    <mergeCell ref="F2:K2"/>
    <mergeCell ref="M2:M12"/>
    <mergeCell ref="O2:R2"/>
    <mergeCell ref="E3:J3"/>
    <mergeCell ref="N3:Q3"/>
    <mergeCell ref="O10:O12"/>
    <mergeCell ref="Q10:Q32"/>
    <mergeCell ref="K12:K47"/>
    <mergeCell ref="L13:N13"/>
    <mergeCell ref="R18:R32"/>
    <mergeCell ref="R11:S11"/>
    <mergeCell ref="S2:S10"/>
  </mergeCells>
  <conditionalFormatting sqref="A4:E11 F4:J4 A16:D19">
    <cfRule type="notContainsBlanks" dxfId="25" priority="1">
      <formula>LEN(TRIM(A4))&gt;0</formula>
    </cfRule>
  </conditionalFormatting>
  <conditionalFormatting sqref="J6 J8:J11">
    <cfRule type="cellIs" dxfId="24" priority="2" operator="greaterThan">
      <formula>0</formula>
    </cfRule>
  </conditionalFormatting>
  <conditionalFormatting sqref="A13:B56 C13:C47 D13:E56 F13:J13 O13:P13 L29 R33 C49:C56">
    <cfRule type="notContainsBlanks" dxfId="23" priority="3">
      <formula>LEN(TRIM(A13))&gt;0</formula>
    </cfRule>
  </conditionalFormatting>
  <conditionalFormatting sqref="L32:L54 M32:P33 Q33 N46:N54 M47:M54 P47:Q54">
    <cfRule type="notContainsBlanks" dxfId="22" priority="4">
      <formula>LEN(TRIM(L32))&gt;0</formula>
    </cfRule>
  </conditionalFormatting>
  <conditionalFormatting sqref="L13:L30 M13">
    <cfRule type="notContainsBlanks" dxfId="21" priority="5">
      <formula>LEN(TRIM(L13))&gt;0</formula>
    </cfRule>
  </conditionalFormatting>
  <conditionalFormatting sqref="A1:E11 F1:J4 K2 A13:D19">
    <cfRule type="notContainsBlanks" dxfId="20" priority="6">
      <formula>LEN(TRIM(A1))&gt;0</formula>
    </cfRule>
  </conditionalFormatting>
  <conditionalFormatting sqref="O2 N3:N9 O4:P4">
    <cfRule type="notContainsBlanks" dxfId="19" priority="7">
      <formula>LEN(TRIM(O2))&gt;0</formula>
    </cfRule>
  </conditionalFormatting>
  <conditionalFormatting sqref="P5:P9">
    <cfRule type="cellIs" dxfId="18" priority="8" operator="greaterThan">
      <formula>0</formula>
    </cfRule>
  </conditionalFormatting>
  <conditionalFormatting sqref="R11:R17 S12">
    <cfRule type="notContainsBlanks" dxfId="17" priority="9">
      <formula>LEN(TRIM(R11))&gt;0</formula>
    </cfRule>
  </conditionalFormatting>
  <conditionalFormatting sqref="S17">
    <cfRule type="cellIs" dxfId="16" priority="10" operator="greaterThan">
      <formula>0</formula>
    </cfRule>
  </conditionalFormatting>
  <conditionalFormatting sqref="S17">
    <cfRule type="cellIs" dxfId="15" priority="11" operator="lessThan">
      <formula>0</formula>
    </cfRule>
  </conditionalFormatting>
  <conditionalFormatting sqref="H14:I14 P14:P30 H16:I51 R34:R46 B47:D47">
    <cfRule type="containsText" dxfId="14" priority="12" operator="containsText" text="Yes">
      <formula>NOT(ISERROR(SEARCH(("Yes"),(H14))))</formula>
    </cfRule>
  </conditionalFormatting>
  <conditionalFormatting sqref="H14:I14 P14:P30 H16:I51 R34:R46 B47:D47">
    <cfRule type="containsText" dxfId="13" priority="13" operator="containsText" text="No">
      <formula>NOT(ISERROR(SEARCH(("No"),(H14))))</formula>
    </cfRule>
  </conditionalFormatting>
  <dataValidations count="1">
    <dataValidation type="list" allowBlank="1" sqref="J12 H14:I14 P14:P30 R34:R46 C47:D47 H16:I51" xr:uid="{00000000-0002-0000-1C00-000000000000}">
      <formula1>"Yes,No"</formula1>
    </dataValidation>
  </dataValidation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3C47D"/>
    <outlinePr summaryBelow="0" summaryRight="0"/>
  </sheetPr>
  <dimension ref="A1:S56"/>
  <sheetViews>
    <sheetView workbookViewId="0"/>
  </sheetViews>
  <sheetFormatPr baseColWidth="10" defaultColWidth="17.33203125" defaultRowHeight="15.75" customHeight="1"/>
  <cols>
    <col min="1" max="6" width="18.5" customWidth="1"/>
    <col min="9" max="9" width="17.33203125" hidden="1"/>
    <col min="11" max="11" width="10.83203125" customWidth="1"/>
    <col min="16" max="17" width="13.6640625" customWidth="1"/>
  </cols>
  <sheetData>
    <row r="1" spans="1:19" ht="58">
      <c r="A1" s="28" t="s">
        <v>361</v>
      </c>
      <c r="B1" s="28" t="s">
        <v>362</v>
      </c>
      <c r="C1" s="28" t="s">
        <v>363</v>
      </c>
      <c r="D1" s="28" t="s">
        <v>364</v>
      </c>
      <c r="E1" s="257" t="s">
        <v>2</v>
      </c>
      <c r="F1" s="209"/>
      <c r="G1" s="209"/>
      <c r="H1" s="209"/>
      <c r="I1" s="209"/>
      <c r="J1" s="209"/>
      <c r="K1" s="209"/>
      <c r="L1" s="209"/>
      <c r="M1" s="209"/>
      <c r="N1" s="209"/>
      <c r="O1" s="209"/>
      <c r="P1" s="209"/>
      <c r="Q1" s="209"/>
      <c r="R1" s="208"/>
    </row>
    <row r="2" spans="1:19" ht="23">
      <c r="A2" s="114" t="s">
        <v>365</v>
      </c>
      <c r="B2" s="115">
        <f>SUMIFS($F$14:$F$51,$G$14:$G$51,"1st Pay Check",$J$14:$J$51,"Joint")+SUMIFS($M$14:$M$28,$N$14:$N$28,"1st Pay Check",$O$14:$O$28,"Joint")+SUMIFS($M$34:$M$45,$P$34:$P$45,"1st Pay Check",$Q$34:$Q$45,"Joint")</f>
        <v>2270</v>
      </c>
      <c r="C2" s="115">
        <f>SUMIFS($F$14:$F$51,$G$14:$G$51,"1st Pay Check",$J$14:$J$51,"Joint",$H$14:$H$51,"Yes")+SUMIFS($M$14:$M$28,$N$14:$N$28,"1st Pay Check",$O$14:$O$28,"Joint",$P$14:$P$28,"Yes")+SUMIFS($M$34:$M$45,$P$34:$P$45,"1st Pay Check",$Q$34:$Q$45,"Joint",$R$34:$R$45,"Yes")</f>
        <v>2270</v>
      </c>
      <c r="D2" s="6">
        <f t="shared" ref="D2:D7" si="0">B2-C2</f>
        <v>0</v>
      </c>
      <c r="E2" s="6"/>
      <c r="F2" s="211"/>
      <c r="G2" s="202"/>
      <c r="H2" s="202"/>
      <c r="I2" s="202"/>
      <c r="J2" s="202"/>
      <c r="K2" s="202"/>
      <c r="L2" s="110"/>
      <c r="M2" s="241">
        <v>0</v>
      </c>
      <c r="N2" s="110"/>
      <c r="O2" s="211"/>
      <c r="P2" s="202"/>
      <c r="Q2" s="202"/>
      <c r="R2" s="202"/>
      <c r="S2" s="202"/>
    </row>
    <row r="3" spans="1:19" ht="23">
      <c r="A3" s="114" t="s">
        <v>366</v>
      </c>
      <c r="B3" s="115">
        <f>SUMIFS($F$14:$F$52,$G$14:$G$52,"1st Pay Check",$J$14:$J$52,"Credit Card")+SUMIFS($M$15:$M$30,$N$15:$N$30,"1st Pay Check",$O$15:$O$30,"Credit Card")+SUMIFS($M$35:$M$46,$P$35:$P$46,"1st Pay Check",$Q$35:$Q$46,"Credit Card")</f>
        <v>30</v>
      </c>
      <c r="C3" s="115">
        <f>SUMIFS($F$14:$F$51,$G$14:$G$51,"1st Pay Check",$J$14:$J$51,"Credit Card",$H$14:$H$51,"Yes")+SUMIFS($M$14:$M$28,$N$14:$N$28,"1st Pay Check",$O$14:$O$28,"Credit Card",$P$14:$P$28,"Yes")+SUMIFS($M$34:$M$45,$P$34:$P$45,"1st Pay Check",$Q$34:$Q$45,"Credit Card",$R$34:$R$45,"Yes")</f>
        <v>30</v>
      </c>
      <c r="D3" s="6">
        <f t="shared" si="0"/>
        <v>0</v>
      </c>
      <c r="E3" s="212" t="s">
        <v>3</v>
      </c>
      <c r="F3" s="213"/>
      <c r="G3" s="213"/>
      <c r="H3" s="213"/>
      <c r="I3" s="213"/>
      <c r="J3" s="214"/>
      <c r="M3" s="202"/>
      <c r="N3" s="207" t="s">
        <v>4</v>
      </c>
      <c r="O3" s="209"/>
      <c r="P3" s="209"/>
      <c r="Q3" s="208"/>
      <c r="S3" s="202"/>
    </row>
    <row r="4" spans="1:19" ht="23">
      <c r="A4" s="114" t="s">
        <v>4</v>
      </c>
      <c r="B4" s="115">
        <f>SUMIFS($F$14:$F$52,$G$14:$G$52,"1st Pay Check",$J$14:$J$52,"Savings")+SUMIFS($M$14:$M$28,$N$14:$N$28,"1st Pay Check",$O$14:$O$28,"Savings")+SUMIFS($M$34:$M$45,$P$34:$P$45,"1st Pay Check",$Q$34:$Q$45,"Savings")</f>
        <v>0</v>
      </c>
      <c r="C4" s="115">
        <f>SUMIFS($F$14:$F$51,$G$14:$G$51,"1st Pay Check",$J$14:$J$51,"Savings",$H$14:$H$51,"Yes")+SUMIFS($M$14:$M$28,$N$14:$N$28,"1st Pay Check",$O$14:$O$28,"Savings",$P$14:$P$28,"Yes")+SUMIFS($M$34:$M$45,$P$34:$P$45,"1st Pay Check",$Q$34:$Q$45,"Savings",$R$34:$R$45,"Yes")</f>
        <v>0</v>
      </c>
      <c r="D4" s="6">
        <f t="shared" si="0"/>
        <v>0</v>
      </c>
      <c r="E4" s="7" t="s">
        <v>3</v>
      </c>
      <c r="F4" s="7" t="s">
        <v>5</v>
      </c>
      <c r="G4" s="7" t="s">
        <v>367</v>
      </c>
      <c r="H4" s="7" t="s">
        <v>368</v>
      </c>
      <c r="I4" s="7"/>
      <c r="J4" s="7" t="s">
        <v>6</v>
      </c>
      <c r="L4" s="110"/>
      <c r="M4" s="202"/>
      <c r="N4" s="7" t="s">
        <v>7</v>
      </c>
      <c r="O4" s="7" t="s">
        <v>5</v>
      </c>
      <c r="P4" s="7" t="s">
        <v>6</v>
      </c>
      <c r="S4" s="202"/>
    </row>
    <row r="5" spans="1:19" ht="21.75" customHeight="1">
      <c r="A5" s="114" t="s">
        <v>369</v>
      </c>
      <c r="B5" s="115">
        <f>SUMIFS($F$14:$F$52,$G$14:$G$52,"1st Pay Check",$J$14:$J$52,"Digit")+SUMIFS($M$14:$M$28,$N$14:$N$28,"1st Pay Check",$O$14:$O$28,"Digit")+SUMIFS($M$34:$M$45,$P$34:$P$45,"1st Pay Check",$Q$34:$Q$45,"Digit")</f>
        <v>100</v>
      </c>
      <c r="C5" s="115">
        <f>SUMIFS($F$14:$F$51,$G$14:$G$51,"1st Pay Check",$J$14:$J$51,"Digit",$H$14:$H$51,"Yes")+SUMIFS($M$14:$M$28,$N$14:$N$28,"1st Pay Check",$O$14:$O$28,"Digit",$P$14:$P$28,"Yes")+SUMIFS($M$34:$M$45,$P$34:$P$45,"1st Pay Check",$Q$34:$Q$45,"Digit",$R$34:$R$45,"Yes")</f>
        <v>100</v>
      </c>
      <c r="D5" s="6">
        <f t="shared" si="0"/>
        <v>0</v>
      </c>
      <c r="E5" s="7" t="s">
        <v>8</v>
      </c>
      <c r="F5" s="8" t="s">
        <v>370</v>
      </c>
      <c r="G5" s="116">
        <v>2113</v>
      </c>
      <c r="H5" s="116">
        <v>2113</v>
      </c>
      <c r="I5" s="116"/>
      <c r="J5" s="116">
        <f>G5+H5</f>
        <v>4226</v>
      </c>
      <c r="K5">
        <f>55000/12</f>
        <v>4583.333333333333</v>
      </c>
      <c r="L5" s="110"/>
      <c r="M5" s="202"/>
      <c r="N5" s="7" t="s">
        <v>9</v>
      </c>
      <c r="O5" s="10"/>
      <c r="P5" s="9"/>
      <c r="S5" s="202"/>
    </row>
    <row r="6" spans="1:19" ht="23">
      <c r="A6" s="114" t="s">
        <v>371</v>
      </c>
      <c r="B6" s="115">
        <f>SUMIFS($F$14:$F$52,$G$14:$G$52,"1st Pay Check",$J$14:$J$52,"Business")+SUMIFS($M$14:$M$28,$N$14:$N$28,"1st Pay Check",$O$14:$O$28,"Business")+SUMIFS($M$34:$M$45,$P$34:$P$45,"1st Pay Check",$Q$34:$Q$45,"Business")</f>
        <v>10</v>
      </c>
      <c r="C6" s="115">
        <f>SUMIFS($F$14:$F$51,$G$14:$G$51,"1st Pay Check",$J$14:$J$51,"Business",$H$14:$H$51,"Yes")+SUMIFS($M$14:$M$28,$N$14:$N$28,"1st Pay Check",$O$14:$O$28,"Business",$P$14:$P$28,"Yes")+SUMIFS($M$34:$M$45,$P$34:$P$45,"1st Pay Check",$Q$34:$Q$45,"Business",$R$34:$R$45,"Yes")</f>
        <v>10</v>
      </c>
      <c r="D6" s="6">
        <f t="shared" si="0"/>
        <v>0</v>
      </c>
      <c r="E6" s="7" t="s">
        <v>10</v>
      </c>
      <c r="F6" s="8" t="s">
        <v>372</v>
      </c>
      <c r="G6" s="8">
        <v>850</v>
      </c>
      <c r="H6" s="116">
        <v>850</v>
      </c>
      <c r="I6" s="116"/>
      <c r="J6" s="9">
        <f>SUM(G6:H6)</f>
        <v>1700</v>
      </c>
      <c r="L6" s="110"/>
      <c r="M6" s="202"/>
      <c r="N6" s="7" t="s">
        <v>4</v>
      </c>
      <c r="O6" s="7"/>
      <c r="P6" s="117">
        <v>1312</v>
      </c>
      <c r="S6" s="202"/>
    </row>
    <row r="7" spans="1:19" ht="18">
      <c r="A7" s="118" t="s">
        <v>18</v>
      </c>
      <c r="B7" s="119">
        <f t="shared" ref="B7:C7" si="1">SUM(B2:B6)</f>
        <v>2410</v>
      </c>
      <c r="C7" s="120">
        <f t="shared" si="1"/>
        <v>2410</v>
      </c>
      <c r="D7" s="6">
        <f t="shared" si="0"/>
        <v>0</v>
      </c>
      <c r="E7" s="7" t="s">
        <v>373</v>
      </c>
      <c r="F7" s="8"/>
      <c r="G7" s="116">
        <f t="shared" ref="G7:G9" si="2">J7/2</f>
        <v>0</v>
      </c>
      <c r="H7" s="121">
        <v>0</v>
      </c>
      <c r="I7" s="121"/>
      <c r="J7" s="122"/>
      <c r="L7" s="110">
        <f>274*4</f>
        <v>1096</v>
      </c>
      <c r="M7" s="202"/>
      <c r="N7" s="7" t="s">
        <v>14</v>
      </c>
      <c r="O7" s="7" t="s">
        <v>374</v>
      </c>
      <c r="P7" s="9">
        <v>2300</v>
      </c>
      <c r="S7" s="202"/>
    </row>
    <row r="8" spans="1:19" ht="14">
      <c r="A8" s="110"/>
      <c r="B8" s="110"/>
      <c r="C8" s="110"/>
      <c r="D8" s="110"/>
      <c r="E8" s="7" t="s">
        <v>13</v>
      </c>
      <c r="F8" s="12"/>
      <c r="G8" s="116">
        <f t="shared" si="2"/>
        <v>0</v>
      </c>
      <c r="H8" s="116">
        <v>0</v>
      </c>
      <c r="I8" s="116"/>
      <c r="J8" s="9"/>
      <c r="L8" s="110"/>
      <c r="M8" s="202"/>
      <c r="N8" s="7" t="s">
        <v>15</v>
      </c>
      <c r="O8" s="10"/>
      <c r="P8" s="9"/>
      <c r="S8" s="202"/>
    </row>
    <row r="9" spans="1:19" ht="14">
      <c r="A9" s="110"/>
      <c r="B9" s="110"/>
      <c r="C9" s="110"/>
      <c r="D9" s="110"/>
      <c r="E9" s="7" t="s">
        <v>13</v>
      </c>
      <c r="F9" s="12"/>
      <c r="G9" s="116">
        <f t="shared" si="2"/>
        <v>0</v>
      </c>
      <c r="H9" s="116">
        <v>0</v>
      </c>
      <c r="I9" s="116"/>
      <c r="J9" s="9"/>
      <c r="L9" s="110" t="s">
        <v>375</v>
      </c>
      <c r="M9" s="202"/>
      <c r="N9" s="13" t="s">
        <v>19</v>
      </c>
      <c r="O9" s="10"/>
      <c r="P9" s="9">
        <f>SUM(P6:P7)</f>
        <v>3612</v>
      </c>
      <c r="S9" s="202"/>
    </row>
    <row r="10" spans="1:19" ht="14">
      <c r="A10" s="110"/>
      <c r="B10" s="110"/>
      <c r="C10" s="110"/>
      <c r="D10" s="110"/>
      <c r="E10" s="7" t="s">
        <v>16</v>
      </c>
      <c r="F10" s="8"/>
      <c r="G10" s="8">
        <v>500</v>
      </c>
      <c r="H10" s="116">
        <v>500</v>
      </c>
      <c r="I10" s="116"/>
      <c r="J10" s="9">
        <f>SUM(G10, H10)</f>
        <v>1000</v>
      </c>
      <c r="L10" s="110">
        <f>(14*25)*4</f>
        <v>1400</v>
      </c>
      <c r="M10" s="202"/>
      <c r="N10" s="110"/>
      <c r="O10" s="202"/>
      <c r="Q10" s="202"/>
      <c r="S10" s="202"/>
    </row>
    <row r="11" spans="1:19" ht="14">
      <c r="A11" s="18"/>
      <c r="B11" s="18"/>
      <c r="C11" s="18"/>
      <c r="D11" s="18"/>
      <c r="E11" s="13" t="s">
        <v>18</v>
      </c>
      <c r="F11" s="12"/>
      <c r="G11" s="116">
        <f t="shared" ref="G11:H11" si="3">SUM(G5:G10)</f>
        <v>3463</v>
      </c>
      <c r="H11" s="116">
        <f t="shared" si="3"/>
        <v>3463</v>
      </c>
      <c r="I11" s="8"/>
      <c r="J11" s="9">
        <f>SUM(J5:J10)</f>
        <v>6926</v>
      </c>
      <c r="M11" s="202"/>
      <c r="N11" s="110"/>
      <c r="O11" s="202"/>
      <c r="Q11" s="202"/>
      <c r="R11" s="207" t="s">
        <v>21</v>
      </c>
      <c r="S11" s="208"/>
    </row>
    <row r="12" spans="1:19" ht="14">
      <c r="F12" s="202"/>
      <c r="G12" s="202"/>
      <c r="J12" s="111"/>
      <c r="K12" s="202"/>
      <c r="L12" s="110"/>
      <c r="M12" s="202"/>
      <c r="N12" s="110"/>
      <c r="O12" s="202"/>
      <c r="Q12" s="202"/>
      <c r="R12" s="13" t="s">
        <v>23</v>
      </c>
      <c r="S12" s="13" t="s">
        <v>6</v>
      </c>
    </row>
    <row r="13" spans="1:19" ht="57">
      <c r="A13" s="28" t="s">
        <v>361</v>
      </c>
      <c r="B13" s="28" t="s">
        <v>376</v>
      </c>
      <c r="C13" s="28" t="s">
        <v>363</v>
      </c>
      <c r="D13" s="28" t="s">
        <v>364</v>
      </c>
      <c r="E13" s="207" t="s">
        <v>20</v>
      </c>
      <c r="F13" s="208"/>
      <c r="G13" s="6" t="s">
        <v>377</v>
      </c>
      <c r="H13" s="6" t="s">
        <v>378</v>
      </c>
      <c r="I13" s="6"/>
      <c r="J13" s="6" t="s">
        <v>379</v>
      </c>
      <c r="K13" s="202"/>
      <c r="L13" s="207" t="s">
        <v>25</v>
      </c>
      <c r="M13" s="209"/>
      <c r="N13" s="208"/>
      <c r="O13" s="123" t="s">
        <v>379</v>
      </c>
      <c r="P13" s="123" t="s">
        <v>378</v>
      </c>
      <c r="Q13" s="202"/>
      <c r="R13" s="13" t="s">
        <v>26</v>
      </c>
      <c r="S13" s="14">
        <f>J11</f>
        <v>6926</v>
      </c>
    </row>
    <row r="14" spans="1:19" ht="23">
      <c r="A14" s="114" t="s">
        <v>365</v>
      </c>
      <c r="B14" s="115">
        <f>SUMIFS($F$14:$F$51,$G$14:$G$51,"2nd Pay Check",$J$14:$J$51,"Joint")+SUMIFS($M$14:$M$28,$N$14:$N$28,"2nd Pay Check",$O$14:$O$28,"Joint")+SUMIFS($M$34:$M$45,$P$34:$P$45,"2nd Pay Check",$Q$34:$Q$45,"Joint")</f>
        <v>1891</v>
      </c>
      <c r="C14" s="115">
        <f>SUMIFS($F$14:$F$51,$G$14:$G$51,"2nd Pay Check",$J$14:$J$51,"Joint",$H$14:$H$51,"Yes")+SUMIFS($M$14:$M$29,$N$14:$N$29,"2nd Pay Check",$O$14:$O$29,"Joint",$P$14:$P$29,"Yes")+SUMIFS($M$34:$M$45,$P$34:$P$45,"2nd Pay Check",$Q$34:$Q$45,"Joint",$R$34:$R$45,"Yes")</f>
        <v>1511</v>
      </c>
      <c r="D14" s="6">
        <f t="shared" ref="D14:D19" si="4">B14-C14</f>
        <v>380</v>
      </c>
      <c r="E14" s="7" t="s">
        <v>22</v>
      </c>
      <c r="F14" s="9">
        <v>970</v>
      </c>
      <c r="G14" s="111" t="s">
        <v>367</v>
      </c>
      <c r="H14" s="111" t="s">
        <v>380</v>
      </c>
      <c r="I14" s="111"/>
      <c r="J14" s="110" t="s">
        <v>365</v>
      </c>
      <c r="K14" s="202"/>
      <c r="L14" s="7" t="s">
        <v>27</v>
      </c>
      <c r="M14" s="9">
        <v>100</v>
      </c>
      <c r="N14" s="9" t="s">
        <v>368</v>
      </c>
      <c r="O14" s="7" t="s">
        <v>365</v>
      </c>
      <c r="P14" s="124" t="s">
        <v>380</v>
      </c>
      <c r="Q14" s="202"/>
      <c r="R14" s="13" t="s">
        <v>28</v>
      </c>
      <c r="S14" s="14">
        <f>$F54</f>
        <v>3599</v>
      </c>
    </row>
    <row r="15" spans="1:19" ht="30">
      <c r="A15" s="114" t="s">
        <v>366</v>
      </c>
      <c r="B15" s="115">
        <f>SUMIFS($F$14:$F$52,$G$14:$G$52,"2nd Pay Check",$J$14:$J$52,"Credit Card")+SUMIFS($M$15:$M$30,$N$15:$N$30,"2nd Pay Check",$O$15:$O$30,"Credit Card")+SUMIFS($M$35:$M$46,$P$35:$P$46,"2nd Pay Check",$Q$35:$Q$46,"Credit Card")</f>
        <v>207</v>
      </c>
      <c r="C15" s="115">
        <f>SUMIFS($F$14:$F$51,$G$14:$G$51,"2nd Pay Check",$J$14:$J$51,"Credit Card",$H$14:$H$51,"Yes")+SUMIFS($M$14:$M$28,$N$14:$N$28,"2nd Pay Check",$O$14:$O$28,"Credit Card",$P$14:$P$28,"Yes")+SUMIFS($M$34:$M$45,$P$34:$P$45,"2nd Pay Check",$Q$34:$Q$45,"Credit Card",$R$34:$R$45,"Yes")</f>
        <v>207</v>
      </c>
      <c r="D15" s="6">
        <f t="shared" si="4"/>
        <v>0</v>
      </c>
      <c r="E15" s="7" t="s">
        <v>24</v>
      </c>
      <c r="F15" s="125">
        <v>30</v>
      </c>
      <c r="G15" s="111" t="s">
        <v>367</v>
      </c>
      <c r="H15" s="111" t="s">
        <v>380</v>
      </c>
      <c r="I15" s="111"/>
      <c r="J15" s="110" t="s">
        <v>366</v>
      </c>
      <c r="K15" s="202"/>
      <c r="L15" s="126" t="s">
        <v>30</v>
      </c>
      <c r="M15" s="9">
        <v>45</v>
      </c>
      <c r="N15" s="9" t="s">
        <v>368</v>
      </c>
      <c r="O15" s="7" t="s">
        <v>365</v>
      </c>
      <c r="P15" s="124" t="s">
        <v>380</v>
      </c>
      <c r="Q15" s="202"/>
      <c r="R15" s="13" t="s">
        <v>31</v>
      </c>
      <c r="S15" s="14">
        <f>M30</f>
        <v>1295</v>
      </c>
    </row>
    <row r="16" spans="1:19" ht="23">
      <c r="A16" s="114" t="s">
        <v>4</v>
      </c>
      <c r="B16" s="115">
        <f>SUMIFS($F$14:$F$52,$G$14:$G$52,"2nd Pay Check",$J$14:$J$52,"Savings")+SUMIFS($M$14:$M$28,$N$14:$N$28,"2nd Pay Check",$O$14:$O$28,"Savings")+SUMIFS($M$34:$M$45,$P$34:$P$45,"2nd Pay Check",$Q$34:$Q$45,"Savings")</f>
        <v>150</v>
      </c>
      <c r="C16" s="115">
        <f>SUMIFS($F$14:$F$51,$G$14:$G$51,"2nd Pay Check",$J$14:$J$51,"Savings",$H$14:$H$51,"Yes")+SUMIFS($M$14:$M$28,$N$14:$N$28,"2nd Pay Check",$O$14:$O$28,"Savings",$P$14:$P$28,"Yes")+SUMIFS($M$34:$M$45,$P$34:$P$45,"2nd Pay Check",$Q$34:$Q$45,"Savings",$R$34:$R$45,"Yes")</f>
        <v>150</v>
      </c>
      <c r="D16" s="6">
        <f t="shared" si="4"/>
        <v>0</v>
      </c>
      <c r="E16" s="7" t="s">
        <v>1</v>
      </c>
      <c r="F16" s="125">
        <v>132</v>
      </c>
      <c r="G16" s="127" t="s">
        <v>368</v>
      </c>
      <c r="H16" s="111" t="s">
        <v>380</v>
      </c>
      <c r="I16" s="111"/>
      <c r="J16" s="110" t="s">
        <v>365</v>
      </c>
      <c r="K16" s="202"/>
      <c r="L16" s="126" t="s">
        <v>33</v>
      </c>
      <c r="M16" s="9">
        <v>0</v>
      </c>
      <c r="N16" s="9" t="s">
        <v>368</v>
      </c>
      <c r="O16" s="7" t="s">
        <v>365</v>
      </c>
      <c r="P16" s="124"/>
      <c r="Q16" s="202"/>
      <c r="R16" s="13" t="s">
        <v>34</v>
      </c>
      <c r="S16" s="14">
        <f>M46</f>
        <v>1000</v>
      </c>
    </row>
    <row r="17" spans="1:19" ht="23">
      <c r="A17" s="114" t="s">
        <v>369</v>
      </c>
      <c r="B17" s="115">
        <f>SUMIFS($F$14:$F$52,$G$14:$G$52,"2nd Pay Check",$J$14:$J$52,"Digit")+SUMIFS($M$14:$M$28,$N$14:$N$28,"2nd Pay Check",$O$14:$O$28,"Digit")+SUMIFS($M$34:$M$45,$P$34:$P$45,"2nd Pay Check",$Q$34:$Q$45,"Digit")</f>
        <v>246</v>
      </c>
      <c r="C17" s="115">
        <f>SUMIFS($F$14:$F$51,$G$14:$G$51,"2nd Pay Check",$J$14:$J$51,"Digit",$H$14:$H$51,"Yes")+SUMIFS($M$14:$M$28,$N$14:$N$28,"2nd Pay Check",$O$14:$O$28,"Digit",$P$14:$P$28,"Yes")+SUMIFS($M$34:$M$45,$P$34:$P$45,"2nd Pay Check",$Q$34:$Q$45,"Digit",$R$34:$R$45,"Yes")</f>
        <v>246</v>
      </c>
      <c r="D17" s="6">
        <f t="shared" si="4"/>
        <v>0</v>
      </c>
      <c r="E17" s="128" t="s">
        <v>381</v>
      </c>
      <c r="F17" s="110">
        <v>0</v>
      </c>
      <c r="G17" s="127" t="s">
        <v>368</v>
      </c>
      <c r="H17" s="111"/>
      <c r="I17" s="111"/>
      <c r="J17" s="110" t="s">
        <v>365</v>
      </c>
      <c r="K17" s="202"/>
      <c r="L17" s="7" t="s">
        <v>36</v>
      </c>
      <c r="M17" s="9">
        <v>250</v>
      </c>
      <c r="N17" s="9" t="s">
        <v>368</v>
      </c>
      <c r="O17" s="7" t="s">
        <v>365</v>
      </c>
      <c r="P17" s="124" t="s">
        <v>380</v>
      </c>
      <c r="Q17" s="202"/>
      <c r="R17" s="13" t="s">
        <v>37</v>
      </c>
      <c r="S17" s="15">
        <f>S13-S14-S15-S16</f>
        <v>1032</v>
      </c>
    </row>
    <row r="18" spans="1:19" ht="23">
      <c r="A18" s="114" t="s">
        <v>371</v>
      </c>
      <c r="B18" s="115">
        <f>SUMIFS($F$14:$F$52,$G$14:$G$52,"2nd Pay Check",$J$14:$J$52,"Business")+SUMIFS($M$14:$M$28,$N$14:$N$28,"2nd Pay Check",$O$14:$O$28,"Business")+SUMIFS($M$34:$M$45,$P$34:$P$45,"2nd Pay Check",$Q$34:$Q$45,"Business")</f>
        <v>0</v>
      </c>
      <c r="C18" s="115">
        <f>SUMIFS($F$14:$F$51,$G$14:$G$51,"2nd Pay Check",$J$14:$J$51,"Business",$H$14:$H$51,"Yes")+SUMIFS($M$14:$M$28,$N$14:$N$28,"2nd Pay Check",$O$14:$O$28,"Business",$P$14:$P$28,"Yes")+SUMIFS($M$34:$M$45,$P$34:$P$45,"2nd Pay Check",$Q$34:$Q$45,"Business",$R$34:$R$45,"Yes")</f>
        <v>0</v>
      </c>
      <c r="D18" s="6">
        <f t="shared" si="4"/>
        <v>0</v>
      </c>
      <c r="E18" s="128" t="s">
        <v>29</v>
      </c>
      <c r="F18" s="125">
        <v>207</v>
      </c>
      <c r="G18" s="127" t="s">
        <v>368</v>
      </c>
      <c r="H18" s="111" t="s">
        <v>380</v>
      </c>
      <c r="I18" s="111"/>
      <c r="J18" s="110" t="s">
        <v>366</v>
      </c>
      <c r="K18" s="202"/>
      <c r="L18" s="7" t="s">
        <v>39</v>
      </c>
      <c r="M18" s="11"/>
      <c r="N18" s="10"/>
      <c r="O18" s="10"/>
      <c r="P18" s="124"/>
      <c r="Q18" s="202"/>
      <c r="R18" s="202"/>
    </row>
    <row r="19" spans="1:19" ht="18">
      <c r="A19" s="118" t="s">
        <v>18</v>
      </c>
      <c r="B19" s="119">
        <f t="shared" ref="B19:C19" si="5">SUM(B14:B18)</f>
        <v>2494</v>
      </c>
      <c r="C19" s="120">
        <f t="shared" si="5"/>
        <v>2114</v>
      </c>
      <c r="D19" s="6">
        <f t="shared" si="4"/>
        <v>380</v>
      </c>
      <c r="E19" s="7" t="s">
        <v>32</v>
      </c>
      <c r="F19" s="9">
        <v>20</v>
      </c>
      <c r="G19" s="111" t="s">
        <v>368</v>
      </c>
      <c r="H19" s="111" t="s">
        <v>380</v>
      </c>
      <c r="I19" s="111"/>
      <c r="J19" s="110" t="s">
        <v>369</v>
      </c>
      <c r="K19" s="202"/>
      <c r="L19" s="7" t="s">
        <v>41</v>
      </c>
      <c r="M19" s="9">
        <v>0</v>
      </c>
      <c r="N19" s="7" t="s">
        <v>367</v>
      </c>
      <c r="O19" s="7" t="s">
        <v>365</v>
      </c>
      <c r="P19" s="124"/>
      <c r="Q19" s="202"/>
      <c r="R19" s="202"/>
    </row>
    <row r="20" spans="1:19" ht="14">
      <c r="A20" s="110"/>
      <c r="B20" s="110"/>
      <c r="C20" s="110"/>
      <c r="D20" s="110"/>
      <c r="E20" s="7" t="s">
        <v>35</v>
      </c>
      <c r="F20" s="9">
        <v>52</v>
      </c>
      <c r="G20" s="111" t="s">
        <v>367</v>
      </c>
      <c r="H20" s="111" t="s">
        <v>380</v>
      </c>
      <c r="I20" s="111"/>
      <c r="J20" s="110" t="s">
        <v>365</v>
      </c>
      <c r="K20" s="202"/>
      <c r="L20" s="7" t="s">
        <v>43</v>
      </c>
      <c r="M20" s="9"/>
      <c r="N20" s="10"/>
      <c r="O20" s="10"/>
      <c r="P20" s="124"/>
      <c r="Q20" s="202"/>
      <c r="R20" s="202"/>
    </row>
    <row r="21" spans="1:19" ht="14">
      <c r="A21" s="110"/>
      <c r="B21" s="110"/>
      <c r="C21" s="110"/>
      <c r="D21" s="110"/>
      <c r="E21" s="7" t="s">
        <v>38</v>
      </c>
      <c r="F21" s="9"/>
      <c r="G21" s="111"/>
      <c r="H21" s="111"/>
      <c r="I21" s="111"/>
      <c r="K21" s="202"/>
      <c r="L21" s="7" t="s">
        <v>417</v>
      </c>
      <c r="M21" s="9">
        <f t="shared" ref="M21:M22" si="6">190*2</f>
        <v>380</v>
      </c>
      <c r="N21" s="7" t="s">
        <v>367</v>
      </c>
      <c r="O21" s="10"/>
      <c r="P21" s="124"/>
      <c r="Q21" s="202"/>
      <c r="R21" s="202"/>
    </row>
    <row r="22" spans="1:19" ht="14">
      <c r="A22" s="129"/>
      <c r="B22" s="129"/>
      <c r="C22" s="129"/>
      <c r="D22" s="129"/>
      <c r="E22" s="126" t="s">
        <v>40</v>
      </c>
      <c r="F22" s="9">
        <v>10</v>
      </c>
      <c r="G22" s="111" t="s">
        <v>367</v>
      </c>
      <c r="H22" s="111" t="s">
        <v>380</v>
      </c>
      <c r="I22" s="111"/>
      <c r="J22" s="110" t="s">
        <v>365</v>
      </c>
      <c r="K22" s="202"/>
      <c r="L22" s="7" t="s">
        <v>418</v>
      </c>
      <c r="M22" s="9">
        <f t="shared" si="6"/>
        <v>380</v>
      </c>
      <c r="N22" s="9" t="s">
        <v>368</v>
      </c>
      <c r="O22" s="10"/>
      <c r="P22" s="124"/>
      <c r="Q22" s="202"/>
      <c r="R22" s="202"/>
    </row>
    <row r="23" spans="1:19" ht="14">
      <c r="A23" s="110"/>
      <c r="B23" s="110"/>
      <c r="C23" s="110"/>
      <c r="E23" s="7" t="s">
        <v>42</v>
      </c>
      <c r="F23" s="9"/>
      <c r="G23" s="111"/>
      <c r="H23" s="111"/>
      <c r="I23" s="111"/>
      <c r="K23" s="202"/>
      <c r="L23" s="7" t="s">
        <v>49</v>
      </c>
      <c r="M23" s="9"/>
      <c r="N23" s="10"/>
      <c r="O23" s="10"/>
      <c r="P23" s="124"/>
      <c r="Q23" s="202"/>
      <c r="R23" s="202"/>
    </row>
    <row r="24" spans="1:19" ht="14">
      <c r="A24" s="129"/>
      <c r="B24" s="129"/>
      <c r="C24" s="129"/>
      <c r="D24" s="129"/>
      <c r="E24" s="126" t="s">
        <v>44</v>
      </c>
      <c r="F24" s="9">
        <f>SUM(10,8)</f>
        <v>18</v>
      </c>
      <c r="G24" s="111" t="s">
        <v>368</v>
      </c>
      <c r="H24" s="111" t="s">
        <v>380</v>
      </c>
      <c r="I24" s="111"/>
      <c r="J24" s="110" t="s">
        <v>365</v>
      </c>
      <c r="K24" s="202"/>
      <c r="L24" s="7" t="s">
        <v>51</v>
      </c>
      <c r="M24" s="9"/>
      <c r="N24" s="10"/>
      <c r="O24" s="10"/>
      <c r="P24" s="124"/>
      <c r="Q24" s="202"/>
      <c r="R24" s="202"/>
    </row>
    <row r="25" spans="1:19" ht="28">
      <c r="C25" s="110"/>
      <c r="D25" s="110"/>
      <c r="E25" s="7" t="s">
        <v>383</v>
      </c>
      <c r="F25" s="9">
        <v>150</v>
      </c>
      <c r="G25" s="111" t="s">
        <v>368</v>
      </c>
      <c r="H25" s="111" t="s">
        <v>380</v>
      </c>
      <c r="I25" s="111"/>
      <c r="J25" s="110" t="s">
        <v>4</v>
      </c>
      <c r="K25" s="202"/>
      <c r="L25" s="7" t="s">
        <v>384</v>
      </c>
      <c r="M25" s="9">
        <v>100</v>
      </c>
      <c r="N25" s="9" t="s">
        <v>368</v>
      </c>
      <c r="O25" s="7" t="s">
        <v>365</v>
      </c>
      <c r="P25" s="124" t="s">
        <v>380</v>
      </c>
      <c r="Q25" s="202"/>
      <c r="R25" s="202"/>
    </row>
    <row r="26" spans="1:19" ht="28">
      <c r="B26" s="110"/>
      <c r="C26" s="110"/>
      <c r="D26" s="110"/>
      <c r="E26" s="7" t="s">
        <v>385</v>
      </c>
      <c r="F26" s="9">
        <v>5</v>
      </c>
      <c r="G26" s="111" t="s">
        <v>368</v>
      </c>
      <c r="H26" s="111" t="s">
        <v>380</v>
      </c>
      <c r="I26" s="111"/>
      <c r="J26" s="110" t="s">
        <v>365</v>
      </c>
      <c r="K26" s="202"/>
      <c r="L26" s="126" t="s">
        <v>386</v>
      </c>
      <c r="M26" s="9">
        <v>0</v>
      </c>
      <c r="N26" s="7" t="s">
        <v>367</v>
      </c>
      <c r="O26" s="7" t="s">
        <v>365</v>
      </c>
      <c r="P26" s="124"/>
      <c r="Q26" s="202"/>
      <c r="R26" s="202"/>
    </row>
    <row r="27" spans="1:19" ht="28">
      <c r="A27" s="110"/>
      <c r="B27" s="110"/>
      <c r="C27" s="110"/>
      <c r="D27" s="110"/>
      <c r="E27" s="7" t="s">
        <v>387</v>
      </c>
      <c r="F27" s="9">
        <v>25</v>
      </c>
      <c r="G27" s="111" t="s">
        <v>368</v>
      </c>
      <c r="H27" s="111" t="s">
        <v>388</v>
      </c>
      <c r="I27" s="111"/>
      <c r="J27" s="110" t="s">
        <v>365</v>
      </c>
      <c r="K27" s="202"/>
      <c r="L27" s="126" t="s">
        <v>389</v>
      </c>
      <c r="M27" s="9">
        <v>0</v>
      </c>
      <c r="N27" s="7" t="s">
        <v>368</v>
      </c>
      <c r="O27" s="7" t="s">
        <v>365</v>
      </c>
      <c r="P27" s="124"/>
      <c r="Q27" s="202"/>
      <c r="R27" s="202"/>
    </row>
    <row r="28" spans="1:19" ht="28">
      <c r="A28" s="110"/>
      <c r="B28" s="110"/>
      <c r="C28" s="110"/>
      <c r="D28" s="110"/>
      <c r="E28" s="7" t="s">
        <v>390</v>
      </c>
      <c r="F28" s="9">
        <v>40</v>
      </c>
      <c r="G28" s="111" t="s">
        <v>368</v>
      </c>
      <c r="H28" s="111" t="s">
        <v>388</v>
      </c>
      <c r="I28" s="111"/>
      <c r="K28" s="202"/>
      <c r="L28" s="7" t="s">
        <v>57</v>
      </c>
      <c r="M28" s="9">
        <v>40</v>
      </c>
      <c r="N28" s="7" t="s">
        <v>368</v>
      </c>
      <c r="O28" s="7" t="s">
        <v>365</v>
      </c>
      <c r="P28" s="124" t="s">
        <v>380</v>
      </c>
      <c r="Q28" s="202"/>
      <c r="R28" s="202"/>
    </row>
    <row r="29" spans="1:19" ht="14">
      <c r="A29" s="110"/>
      <c r="B29" s="110"/>
      <c r="C29" s="110"/>
      <c r="D29" s="110">
        <f>620-590</f>
        <v>30</v>
      </c>
      <c r="E29" s="7"/>
      <c r="F29" s="9"/>
      <c r="G29" s="111"/>
      <c r="H29" s="111"/>
      <c r="I29" s="111"/>
      <c r="K29" s="202"/>
      <c r="M29" s="130"/>
      <c r="N29" s="7" t="s">
        <v>368</v>
      </c>
      <c r="O29" s="7" t="s">
        <v>365</v>
      </c>
      <c r="P29" s="124" t="s">
        <v>380</v>
      </c>
      <c r="Q29" s="202"/>
      <c r="R29" s="202"/>
    </row>
    <row r="30" spans="1:19" ht="28">
      <c r="A30" s="110"/>
      <c r="B30" s="110"/>
      <c r="C30" s="110"/>
      <c r="D30" s="110"/>
      <c r="E30" s="7" t="s">
        <v>48</v>
      </c>
      <c r="F30" s="9">
        <v>190</v>
      </c>
      <c r="G30" s="111" t="s">
        <v>367</v>
      </c>
      <c r="H30" s="111" t="s">
        <v>380</v>
      </c>
      <c r="I30" s="111"/>
      <c r="K30" s="202"/>
      <c r="L30" s="131" t="s">
        <v>60</v>
      </c>
      <c r="M30" s="132">
        <f>SUM(M14:M29)</f>
        <v>1295</v>
      </c>
      <c r="N30" s="133"/>
      <c r="O30" s="133"/>
      <c r="P30" s="124"/>
      <c r="Q30" s="202"/>
      <c r="R30" s="202"/>
    </row>
    <row r="31" spans="1:19" ht="13">
      <c r="A31" s="110"/>
      <c r="B31" s="110"/>
      <c r="C31" s="110"/>
      <c r="D31" s="110"/>
      <c r="E31" s="7"/>
      <c r="F31" s="9"/>
      <c r="G31" s="111"/>
      <c r="H31" s="111"/>
      <c r="I31" s="111"/>
      <c r="K31" s="202"/>
      <c r="O31" s="6"/>
      <c r="P31" s="6"/>
      <c r="Q31" s="202"/>
      <c r="R31" s="202"/>
    </row>
    <row r="32" spans="1:19" ht="14">
      <c r="A32" s="110"/>
      <c r="B32" s="110"/>
      <c r="C32" s="110"/>
      <c r="D32" s="110"/>
      <c r="E32" s="7" t="s">
        <v>50</v>
      </c>
      <c r="F32" s="9"/>
      <c r="G32" s="111"/>
      <c r="H32" s="111"/>
      <c r="I32" s="111"/>
      <c r="K32" s="202"/>
      <c r="L32" s="134" t="s">
        <v>63</v>
      </c>
      <c r="M32" s="135"/>
      <c r="N32" s="136"/>
      <c r="O32" s="136"/>
      <c r="P32" s="136"/>
      <c r="Q32" s="202"/>
      <c r="R32" s="202"/>
    </row>
    <row r="33" spans="1:19" ht="14">
      <c r="A33" s="110"/>
      <c r="B33" s="110"/>
      <c r="C33" s="110"/>
      <c r="D33" s="110"/>
      <c r="E33" s="7" t="s">
        <v>392</v>
      </c>
      <c r="F33" s="9">
        <v>200</v>
      </c>
      <c r="G33" s="111" t="s">
        <v>367</v>
      </c>
      <c r="H33" s="111" t="s">
        <v>380</v>
      </c>
      <c r="I33" s="111"/>
      <c r="J33" s="110" t="s">
        <v>365</v>
      </c>
      <c r="K33" s="202"/>
      <c r="L33" s="7" t="s">
        <v>7</v>
      </c>
      <c r="M33" s="7" t="s">
        <v>65</v>
      </c>
      <c r="N33" s="7" t="s">
        <v>66</v>
      </c>
      <c r="O33" s="7" t="s">
        <v>67</v>
      </c>
      <c r="P33" s="7" t="s">
        <v>393</v>
      </c>
      <c r="Q33" s="7" t="s">
        <v>379</v>
      </c>
      <c r="R33" s="123" t="s">
        <v>378</v>
      </c>
      <c r="S33" s="6" t="s">
        <v>419</v>
      </c>
    </row>
    <row r="34" spans="1:19" ht="14">
      <c r="A34" s="110"/>
      <c r="B34" s="110"/>
      <c r="C34" s="110"/>
      <c r="D34" s="110"/>
      <c r="E34" s="7" t="s">
        <v>394</v>
      </c>
      <c r="F34" s="9">
        <v>200</v>
      </c>
      <c r="G34" s="111" t="s">
        <v>368</v>
      </c>
      <c r="H34" s="111" t="s">
        <v>380</v>
      </c>
      <c r="I34" s="111"/>
      <c r="J34" s="110" t="s">
        <v>365</v>
      </c>
      <c r="K34" s="202"/>
      <c r="L34" s="7" t="s">
        <v>69</v>
      </c>
      <c r="M34" s="9">
        <v>165</v>
      </c>
      <c r="N34" s="7">
        <v>5.89</v>
      </c>
      <c r="O34" s="9">
        <v>4891.2</v>
      </c>
      <c r="P34" s="7" t="s">
        <v>368</v>
      </c>
      <c r="Q34" s="7" t="s">
        <v>365</v>
      </c>
      <c r="R34" s="124" t="s">
        <v>380</v>
      </c>
      <c r="S34">
        <f t="shared" ref="S34:S37" si="7">O34/M34</f>
        <v>29.643636363636361</v>
      </c>
    </row>
    <row r="35" spans="1:19" ht="14">
      <c r="A35" s="110"/>
      <c r="B35" s="110"/>
      <c r="C35" s="110"/>
      <c r="D35" s="110"/>
      <c r="E35" s="7" t="s">
        <v>54</v>
      </c>
      <c r="F35" s="9"/>
      <c r="G35" s="111"/>
      <c r="H35" s="111"/>
      <c r="I35" s="111"/>
      <c r="K35" s="202"/>
      <c r="L35" s="7" t="s">
        <v>71</v>
      </c>
      <c r="M35" s="9">
        <v>303</v>
      </c>
      <c r="N35" s="16">
        <v>0</v>
      </c>
      <c r="O35" s="11">
        <f>303*(36-17)</f>
        <v>5757</v>
      </c>
      <c r="P35" s="7" t="s">
        <v>367</v>
      </c>
      <c r="Q35" s="7" t="s">
        <v>365</v>
      </c>
      <c r="R35" s="124" t="s">
        <v>380</v>
      </c>
      <c r="S35">
        <f t="shared" si="7"/>
        <v>19</v>
      </c>
    </row>
    <row r="36" spans="1:19" ht="14">
      <c r="A36" s="110"/>
      <c r="B36" s="110"/>
      <c r="C36" s="110"/>
      <c r="D36" s="110"/>
      <c r="E36" s="7" t="s">
        <v>56</v>
      </c>
      <c r="F36" s="9"/>
      <c r="G36" s="111"/>
      <c r="H36" s="111"/>
      <c r="I36" s="111"/>
      <c r="K36" s="202"/>
      <c r="L36" s="7" t="s">
        <v>395</v>
      </c>
      <c r="M36" s="9">
        <v>120</v>
      </c>
      <c r="N36" s="7">
        <v>0</v>
      </c>
      <c r="O36" s="137">
        <v>3512</v>
      </c>
      <c r="P36" s="7" t="s">
        <v>368</v>
      </c>
      <c r="Q36" s="7" t="s">
        <v>365</v>
      </c>
      <c r="R36" s="124" t="s">
        <v>380</v>
      </c>
      <c r="S36">
        <f t="shared" si="7"/>
        <v>29.266666666666666</v>
      </c>
    </row>
    <row r="37" spans="1:19" ht="14">
      <c r="A37" s="110"/>
      <c r="B37" s="110"/>
      <c r="C37" s="110"/>
      <c r="D37" s="110"/>
      <c r="E37" s="7" t="s">
        <v>58</v>
      </c>
      <c r="F37" s="9">
        <v>67</v>
      </c>
      <c r="G37" s="111" t="s">
        <v>367</v>
      </c>
      <c r="H37" s="111" t="s">
        <v>380</v>
      </c>
      <c r="I37" s="111"/>
      <c r="J37" s="110" t="s">
        <v>365</v>
      </c>
      <c r="K37" s="202"/>
      <c r="L37" s="7" t="s">
        <v>396</v>
      </c>
      <c r="M37" s="9">
        <v>150</v>
      </c>
      <c r="N37" s="110">
        <v>0</v>
      </c>
      <c r="O37" s="9">
        <v>2380</v>
      </c>
      <c r="P37" s="7" t="s">
        <v>368</v>
      </c>
      <c r="Q37" s="7" t="s">
        <v>365</v>
      </c>
      <c r="R37" s="124" t="s">
        <v>380</v>
      </c>
      <c r="S37">
        <f t="shared" si="7"/>
        <v>15.866666666666667</v>
      </c>
    </row>
    <row r="38" spans="1:19" ht="28">
      <c r="A38" s="110"/>
      <c r="B38" s="110"/>
      <c r="C38" s="110"/>
      <c r="D38" s="110"/>
      <c r="E38" s="7" t="s">
        <v>59</v>
      </c>
      <c r="F38" s="9"/>
      <c r="G38" s="111"/>
      <c r="H38" s="111"/>
      <c r="I38" s="111"/>
      <c r="K38" s="202"/>
      <c r="L38" s="7" t="s">
        <v>420</v>
      </c>
      <c r="M38" s="9">
        <v>0</v>
      </c>
      <c r="N38" s="7">
        <v>18.739999999999998</v>
      </c>
      <c r="O38" s="9">
        <v>0</v>
      </c>
      <c r="P38" s="7" t="s">
        <v>367</v>
      </c>
      <c r="Q38" s="7" t="s">
        <v>365</v>
      </c>
      <c r="R38" s="124" t="s">
        <v>388</v>
      </c>
    </row>
    <row r="39" spans="1:19" ht="28">
      <c r="A39" s="110"/>
      <c r="B39" s="110"/>
      <c r="C39" s="110"/>
      <c r="D39" s="110"/>
      <c r="E39" s="7" t="s">
        <v>61</v>
      </c>
      <c r="F39" s="9"/>
      <c r="G39" s="111"/>
      <c r="H39" s="111"/>
      <c r="I39" s="111"/>
      <c r="K39" s="202"/>
      <c r="L39" s="7" t="s">
        <v>421</v>
      </c>
      <c r="M39" s="9">
        <v>0</v>
      </c>
      <c r="N39" s="7">
        <v>0</v>
      </c>
      <c r="O39" s="9">
        <v>0</v>
      </c>
      <c r="P39" s="7" t="s">
        <v>368</v>
      </c>
      <c r="Q39" s="7" t="s">
        <v>365</v>
      </c>
      <c r="R39" s="124" t="s">
        <v>380</v>
      </c>
    </row>
    <row r="40" spans="1:19" ht="14">
      <c r="A40" s="110"/>
      <c r="B40" s="110"/>
      <c r="C40" s="110"/>
      <c r="D40" s="110"/>
      <c r="E40" s="7" t="s">
        <v>397</v>
      </c>
      <c r="F40" s="9">
        <v>100</v>
      </c>
      <c r="G40" s="111" t="s">
        <v>367</v>
      </c>
      <c r="H40" s="111" t="s">
        <v>380</v>
      </c>
      <c r="I40" s="111"/>
      <c r="J40" s="110" t="s">
        <v>369</v>
      </c>
      <c r="K40" s="202"/>
      <c r="L40" s="7" t="s">
        <v>398</v>
      </c>
      <c r="M40" s="9">
        <v>82</v>
      </c>
      <c r="N40" s="16">
        <v>4.3749999999999997E-2</v>
      </c>
      <c r="O40" s="138">
        <v>54600</v>
      </c>
      <c r="P40" s="7" t="s">
        <v>368</v>
      </c>
      <c r="Q40" s="7" t="s">
        <v>365</v>
      </c>
      <c r="R40" s="124" t="s">
        <v>380</v>
      </c>
      <c r="S40">
        <f t="shared" ref="S40:S41" si="8">O40/M40</f>
        <v>665.85365853658539</v>
      </c>
    </row>
    <row r="41" spans="1:19" ht="14">
      <c r="A41" s="110"/>
      <c r="B41" s="110"/>
      <c r="C41" s="110"/>
      <c r="D41" s="110" t="s">
        <v>399</v>
      </c>
      <c r="E41" s="7" t="s">
        <v>62</v>
      </c>
      <c r="F41" s="9"/>
      <c r="G41" s="111"/>
      <c r="H41" s="111"/>
      <c r="I41" s="111"/>
      <c r="K41" s="202"/>
      <c r="L41" s="7" t="s">
        <v>400</v>
      </c>
      <c r="M41" s="9">
        <v>180</v>
      </c>
      <c r="N41" s="16">
        <v>0.1469</v>
      </c>
      <c r="O41" s="9">
        <v>6000</v>
      </c>
      <c r="P41" s="7" t="s">
        <v>367</v>
      </c>
      <c r="Q41" s="7" t="s">
        <v>365</v>
      </c>
      <c r="R41" s="124" t="s">
        <v>380</v>
      </c>
      <c r="S41">
        <f t="shared" si="8"/>
        <v>33.333333333333336</v>
      </c>
    </row>
    <row r="42" spans="1:19" ht="14">
      <c r="A42" s="110"/>
      <c r="B42" s="110"/>
      <c r="C42" s="110"/>
      <c r="D42" s="110"/>
      <c r="E42" s="7" t="s">
        <v>64</v>
      </c>
      <c r="F42" s="9"/>
      <c r="G42" s="111" t="s">
        <v>367</v>
      </c>
      <c r="H42" s="111"/>
      <c r="I42" s="111"/>
      <c r="J42" s="110" t="s">
        <v>365</v>
      </c>
      <c r="K42" s="202"/>
      <c r="L42" s="7" t="s">
        <v>401</v>
      </c>
      <c r="M42" s="9"/>
      <c r="N42" s="17"/>
      <c r="O42" s="139"/>
      <c r="P42" s="10"/>
      <c r="Q42" s="10"/>
      <c r="R42" s="124"/>
    </row>
    <row r="43" spans="1:19" ht="14">
      <c r="A43" s="140"/>
      <c r="B43" s="140"/>
      <c r="C43" s="140"/>
      <c r="D43" s="140"/>
      <c r="E43" s="7" t="s">
        <v>68</v>
      </c>
      <c r="F43" s="9"/>
      <c r="G43" s="111"/>
      <c r="H43" s="111"/>
      <c r="I43" s="111"/>
      <c r="K43" s="202"/>
      <c r="L43" s="7" t="s">
        <v>17</v>
      </c>
      <c r="M43" s="9"/>
      <c r="N43" s="16"/>
      <c r="O43" s="9"/>
      <c r="P43" s="10"/>
      <c r="Q43" s="10"/>
      <c r="R43" s="124"/>
    </row>
    <row r="44" spans="1:19" ht="14">
      <c r="A44" s="110"/>
      <c r="B44" s="110"/>
      <c r="C44" s="110"/>
      <c r="D44" s="110"/>
      <c r="E44" s="141" t="s">
        <v>402</v>
      </c>
      <c r="F44" s="142">
        <v>488</v>
      </c>
      <c r="G44" s="111" t="s">
        <v>367</v>
      </c>
      <c r="H44" s="111" t="s">
        <v>380</v>
      </c>
      <c r="I44" s="111"/>
      <c r="J44" s="110" t="s">
        <v>365</v>
      </c>
      <c r="K44" s="202"/>
      <c r="L44" s="7" t="s">
        <v>403</v>
      </c>
      <c r="M44" s="9"/>
      <c r="N44" s="16"/>
      <c r="O44" s="9"/>
      <c r="P44" s="10"/>
      <c r="Q44" s="10"/>
      <c r="R44" s="124"/>
    </row>
    <row r="45" spans="1:19" ht="14">
      <c r="A45" s="110"/>
      <c r="B45" s="110"/>
      <c r="C45" s="110"/>
      <c r="D45" s="110"/>
      <c r="E45" s="7" t="s">
        <v>404</v>
      </c>
      <c r="F45" s="142">
        <v>355</v>
      </c>
      <c r="G45" s="111" t="s">
        <v>368</v>
      </c>
      <c r="H45" s="111"/>
      <c r="I45" s="111"/>
      <c r="J45" s="110" t="s">
        <v>365</v>
      </c>
      <c r="K45" s="202"/>
      <c r="L45" s="7" t="s">
        <v>17</v>
      </c>
      <c r="M45" s="11"/>
      <c r="N45" s="17"/>
      <c r="O45" s="11"/>
      <c r="P45" s="10"/>
      <c r="Q45" s="10"/>
      <c r="R45" s="124"/>
    </row>
    <row r="46" spans="1:19" ht="28">
      <c r="A46" s="143"/>
      <c r="B46" s="143"/>
      <c r="C46" s="110" t="s">
        <v>405</v>
      </c>
      <c r="D46" s="110" t="s">
        <v>406</v>
      </c>
      <c r="E46" s="7" t="s">
        <v>72</v>
      </c>
      <c r="F46" s="9">
        <v>90</v>
      </c>
      <c r="G46" s="111" t="s">
        <v>368</v>
      </c>
      <c r="H46" s="111" t="s">
        <v>380</v>
      </c>
      <c r="I46" s="111"/>
      <c r="J46" s="110" t="s">
        <v>365</v>
      </c>
      <c r="K46" s="202"/>
      <c r="L46" s="13" t="s">
        <v>84</v>
      </c>
      <c r="M46" s="11">
        <f>SUM(M34:M45)</f>
        <v>1000</v>
      </c>
      <c r="N46" s="13" t="s">
        <v>85</v>
      </c>
      <c r="O46" s="11">
        <f>SUM(O34:O45)</f>
        <v>77140.2</v>
      </c>
      <c r="P46" s="10"/>
      <c r="Q46" s="10"/>
      <c r="R46" s="124"/>
    </row>
    <row r="47" spans="1:19" ht="28">
      <c r="A47" s="144" t="s">
        <v>380</v>
      </c>
      <c r="B47" s="145" t="s">
        <v>380</v>
      </c>
      <c r="C47" s="145" t="s">
        <v>388</v>
      </c>
      <c r="D47" s="146" t="s">
        <v>380</v>
      </c>
      <c r="E47" s="147" t="s">
        <v>407</v>
      </c>
      <c r="F47" s="9">
        <v>113</v>
      </c>
      <c r="G47" s="111" t="s">
        <v>368</v>
      </c>
      <c r="H47" s="111" t="s">
        <v>380</v>
      </c>
      <c r="I47" s="111"/>
      <c r="J47" s="110" t="s">
        <v>369</v>
      </c>
      <c r="K47" s="202"/>
      <c r="L47" s="18"/>
      <c r="M47" s="18"/>
      <c r="N47" s="18"/>
      <c r="O47" s="19"/>
      <c r="P47" s="18"/>
      <c r="Q47" s="18"/>
      <c r="R47" s="19"/>
    </row>
    <row r="48" spans="1:19" ht="28">
      <c r="B48" s="110"/>
      <c r="C48" s="110">
        <v>304</v>
      </c>
      <c r="D48" s="110">
        <v>247</v>
      </c>
      <c r="E48" s="147" t="s">
        <v>408</v>
      </c>
      <c r="F48" s="9">
        <v>113</v>
      </c>
      <c r="G48" s="111" t="s">
        <v>368</v>
      </c>
      <c r="H48" s="111" t="s">
        <v>380</v>
      </c>
      <c r="I48" s="111"/>
      <c r="J48" s="110" t="s">
        <v>369</v>
      </c>
      <c r="L48" s="18"/>
      <c r="M48" s="18">
        <f>82+150</f>
        <v>232</v>
      </c>
      <c r="N48" s="18"/>
      <c r="O48" s="19"/>
      <c r="P48" s="18"/>
      <c r="Q48" s="18"/>
      <c r="R48" s="19"/>
    </row>
    <row r="49" spans="1:18" ht="42">
      <c r="A49" s="110"/>
      <c r="B49" s="110"/>
      <c r="C49" s="110"/>
      <c r="D49" s="110"/>
      <c r="E49" s="7" t="s">
        <v>409</v>
      </c>
      <c r="F49" s="9">
        <v>10</v>
      </c>
      <c r="G49" s="111" t="s">
        <v>367</v>
      </c>
      <c r="H49" s="111" t="s">
        <v>380</v>
      </c>
      <c r="I49" s="111"/>
      <c r="J49" s="110" t="s">
        <v>371</v>
      </c>
      <c r="L49" s="18"/>
      <c r="M49" s="18"/>
      <c r="N49" s="18"/>
      <c r="O49" s="19"/>
      <c r="P49" s="18"/>
      <c r="Q49" s="18"/>
      <c r="R49" s="19"/>
    </row>
    <row r="50" spans="1:18" ht="14">
      <c r="A50" s="110"/>
      <c r="B50" s="110"/>
      <c r="C50" s="110"/>
      <c r="D50" s="110"/>
      <c r="E50" s="7" t="s">
        <v>410</v>
      </c>
      <c r="F50" s="9">
        <v>14</v>
      </c>
      <c r="G50" s="111" t="s">
        <v>368</v>
      </c>
      <c r="H50" s="111" t="s">
        <v>380</v>
      </c>
      <c r="I50" s="111"/>
      <c r="J50" s="110" t="s">
        <v>365</v>
      </c>
      <c r="L50" s="18"/>
      <c r="M50" s="18"/>
      <c r="N50" s="18"/>
      <c r="O50" s="19"/>
      <c r="P50" s="18"/>
      <c r="Q50" s="18"/>
      <c r="R50" s="19"/>
    </row>
    <row r="51" spans="1:18" ht="42">
      <c r="A51" s="110"/>
      <c r="B51" s="110"/>
      <c r="C51" s="110"/>
      <c r="D51" s="110"/>
      <c r="E51" s="7" t="s">
        <v>411</v>
      </c>
      <c r="F51" s="9">
        <v>0</v>
      </c>
      <c r="G51" s="111" t="s">
        <v>368</v>
      </c>
      <c r="H51" s="111"/>
      <c r="I51" s="111"/>
      <c r="J51" s="110" t="s">
        <v>371</v>
      </c>
      <c r="L51" s="18"/>
      <c r="M51" s="18"/>
      <c r="N51" s="18"/>
      <c r="O51" s="19"/>
      <c r="P51" s="18"/>
      <c r="Q51" s="18"/>
      <c r="R51" s="19"/>
    </row>
    <row r="52" spans="1:18" ht="28">
      <c r="A52" s="110"/>
      <c r="B52" s="110"/>
      <c r="C52" s="110"/>
      <c r="D52" s="110"/>
      <c r="E52" s="7" t="s">
        <v>412</v>
      </c>
      <c r="F52" s="148"/>
      <c r="G52" s="149" t="s">
        <v>413</v>
      </c>
      <c r="H52" s="149" t="s">
        <v>414</v>
      </c>
      <c r="I52" s="111"/>
      <c r="L52" s="18"/>
      <c r="M52" s="18"/>
      <c r="N52" s="18"/>
      <c r="O52" s="19"/>
      <c r="P52" s="18"/>
      <c r="Q52" s="18"/>
      <c r="R52" s="19"/>
    </row>
    <row r="53" spans="1:18" ht="14">
      <c r="A53" s="18"/>
      <c r="B53" s="18"/>
      <c r="C53" s="18"/>
      <c r="D53" s="18"/>
      <c r="E53" s="7" t="s">
        <v>415</v>
      </c>
      <c r="F53" s="9"/>
      <c r="G53" s="150">
        <f>$G$11-(SUMIF($G14:$G52,"1st Pay Check",$F14:$F53)+SUMIF($N14:$N30,"1st Pay Check",$M14:M30)+SUMIF($P34:$P43,"1st Pay Check",$M34:$M43))</f>
        <v>483</v>
      </c>
      <c r="H53" s="150">
        <f>$H$11-(SUMIF($G14:$G52,"2nd Pay Check",$F14:$F53)+SUMIF($P34:$P40,"2nd Pay Check",$M34:$M40)+SUMIF($N14:$N30,"2nd Pay Check",$M14:$M30))</f>
        <v>549</v>
      </c>
      <c r="I53" s="111"/>
      <c r="L53" s="18"/>
      <c r="M53" s="18"/>
      <c r="N53" s="18"/>
      <c r="O53" s="19"/>
      <c r="P53" s="18"/>
      <c r="Q53" s="18"/>
      <c r="R53" s="19"/>
    </row>
    <row r="54" spans="1:18" ht="28">
      <c r="A54" s="18"/>
      <c r="B54" s="18"/>
      <c r="C54" s="18"/>
      <c r="D54" s="18"/>
      <c r="E54" s="13" t="s">
        <v>82</v>
      </c>
      <c r="F54" s="11">
        <f>SUM(F14:F53)</f>
        <v>3599</v>
      </c>
      <c r="G54" s="111"/>
      <c r="H54" s="19"/>
      <c r="I54" s="19"/>
    </row>
    <row r="55" spans="1:18" ht="28">
      <c r="A55" s="18"/>
      <c r="B55" s="18"/>
      <c r="C55" s="18"/>
      <c r="D55" s="18"/>
      <c r="E55" s="18"/>
      <c r="F55" s="19"/>
      <c r="G55" s="151"/>
      <c r="H55" s="152" t="s">
        <v>416</v>
      </c>
      <c r="I55" s="111"/>
    </row>
    <row r="56" spans="1:18" ht="13">
      <c r="A56" s="18"/>
      <c r="B56" s="18"/>
      <c r="C56" s="18"/>
      <c r="D56" s="18"/>
      <c r="E56" s="18"/>
      <c r="F56" s="19"/>
      <c r="G56" s="152">
        <f>SUMIF(G14:G51,"1st Pay Check",F14:F51)</f>
        <v>2117</v>
      </c>
      <c r="H56" s="153">
        <f>SUMIF(G14:G51,"2nd Pay Check",F14:F51)</f>
        <v>1482</v>
      </c>
      <c r="I56" s="19"/>
    </row>
  </sheetData>
  <mergeCells count="15">
    <mergeCell ref="E13:F13"/>
    <mergeCell ref="F12:G12"/>
    <mergeCell ref="E1:R1"/>
    <mergeCell ref="F2:K2"/>
    <mergeCell ref="M2:M12"/>
    <mergeCell ref="O2:R2"/>
    <mergeCell ref="E3:J3"/>
    <mergeCell ref="N3:Q3"/>
    <mergeCell ref="O10:O12"/>
    <mergeCell ref="Q10:Q32"/>
    <mergeCell ref="K12:K47"/>
    <mergeCell ref="L13:N13"/>
    <mergeCell ref="R18:R32"/>
    <mergeCell ref="R11:S11"/>
    <mergeCell ref="S2:S10"/>
  </mergeCells>
  <conditionalFormatting sqref="A4:E11 F4:J4 A16:D19">
    <cfRule type="notContainsBlanks" dxfId="12" priority="1">
      <formula>LEN(TRIM(A4))&gt;0</formula>
    </cfRule>
  </conditionalFormatting>
  <conditionalFormatting sqref="J6 J8:J11">
    <cfRule type="cellIs" dxfId="11" priority="2" operator="greaterThan">
      <formula>0</formula>
    </cfRule>
  </conditionalFormatting>
  <conditionalFormatting sqref="A13:B56 C13:C47 D13:E56 F13:J13 O13:P13 L29 R33 C49:C56">
    <cfRule type="notContainsBlanks" dxfId="10" priority="3">
      <formula>LEN(TRIM(A13))&gt;0</formula>
    </cfRule>
  </conditionalFormatting>
  <conditionalFormatting sqref="L32:L54 M32:P33 Q33 N46:N54 M47:M54 P47:Q54">
    <cfRule type="notContainsBlanks" dxfId="9" priority="4">
      <formula>LEN(TRIM(L32))&gt;0</formula>
    </cfRule>
  </conditionalFormatting>
  <conditionalFormatting sqref="L13:L30 M13">
    <cfRule type="notContainsBlanks" dxfId="8" priority="5">
      <formula>LEN(TRIM(L13))&gt;0</formula>
    </cfRule>
  </conditionalFormatting>
  <conditionalFormatting sqref="A1:E11 F1:J4 K2 A13:D19">
    <cfRule type="notContainsBlanks" dxfId="7" priority="6">
      <formula>LEN(TRIM(A1))&gt;0</formula>
    </cfRule>
  </conditionalFormatting>
  <conditionalFormatting sqref="O2 N3:N9 O4:P4">
    <cfRule type="notContainsBlanks" dxfId="6" priority="7">
      <formula>LEN(TRIM(O2))&gt;0</formula>
    </cfRule>
  </conditionalFormatting>
  <conditionalFormatting sqref="P5:P9">
    <cfRule type="cellIs" dxfId="5" priority="8" operator="greaterThan">
      <formula>0</formula>
    </cfRule>
  </conditionalFormatting>
  <conditionalFormatting sqref="R11:R17 S12">
    <cfRule type="notContainsBlanks" dxfId="4" priority="9">
      <formula>LEN(TRIM(R11))&gt;0</formula>
    </cfRule>
  </conditionalFormatting>
  <conditionalFormatting sqref="S17">
    <cfRule type="cellIs" dxfId="3" priority="10" operator="greaterThan">
      <formula>0</formula>
    </cfRule>
  </conditionalFormatting>
  <conditionalFormatting sqref="S17">
    <cfRule type="cellIs" dxfId="2" priority="11" operator="lessThan">
      <formula>0</formula>
    </cfRule>
  </conditionalFormatting>
  <conditionalFormatting sqref="H14:I51 P14:P30 R34:R46 B47:D47">
    <cfRule type="containsText" dxfId="1" priority="12" operator="containsText" text="Yes">
      <formula>NOT(ISERROR(SEARCH(("Yes"),(H14))))</formula>
    </cfRule>
  </conditionalFormatting>
  <conditionalFormatting sqref="H14:I51 P14:P30 R34:R46 B47:D47">
    <cfRule type="containsText" dxfId="0" priority="13" operator="containsText" text="No">
      <formula>NOT(ISERROR(SEARCH(("No"),(H14))))</formula>
    </cfRule>
  </conditionalFormatting>
  <dataValidations count="1">
    <dataValidation type="list" allowBlank="1" sqref="J12 P14:P30 R34:R46 C47:D47 H14:I51" xr:uid="{00000000-0002-0000-1D00-000000000000}">
      <formula1>"Yes,No"</formula1>
    </dataValidation>
  </dataValidation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6D9EEB"/>
    <outlinePr summaryBelow="0" summaryRight="0"/>
  </sheetPr>
  <dimension ref="A1:G1000"/>
  <sheetViews>
    <sheetView workbookViewId="0"/>
  </sheetViews>
  <sheetFormatPr baseColWidth="10" defaultColWidth="17.33203125" defaultRowHeight="15.75" customHeight="1"/>
  <cols>
    <col min="1" max="1" width="21.1640625" customWidth="1"/>
    <col min="3" max="3" width="34.5" customWidth="1"/>
    <col min="4" max="4" width="23.6640625" customWidth="1"/>
  </cols>
  <sheetData>
    <row r="1" spans="1:7" ht="15.75" customHeight="1">
      <c r="A1" s="110" t="s">
        <v>465</v>
      </c>
      <c r="B1" s="110" t="s">
        <v>466</v>
      </c>
      <c r="C1" s="158" t="s">
        <v>467</v>
      </c>
    </row>
    <row r="2" spans="1:7" ht="15.75" customHeight="1">
      <c r="A2" s="110" t="s">
        <v>468</v>
      </c>
      <c r="B2" s="110" t="s">
        <v>469</v>
      </c>
      <c r="C2" s="158" t="s">
        <v>470</v>
      </c>
    </row>
    <row r="3" spans="1:7" ht="15.75" customHeight="1">
      <c r="A3" s="110" t="s">
        <v>471</v>
      </c>
      <c r="B3" s="110" t="s">
        <v>472</v>
      </c>
      <c r="C3" s="110" t="s">
        <v>473</v>
      </c>
      <c r="D3" s="159" t="s">
        <v>474</v>
      </c>
      <c r="E3" s="110" t="s">
        <v>475</v>
      </c>
      <c r="F3" s="160" t="s">
        <v>476</v>
      </c>
      <c r="G3" s="110" t="s">
        <v>477</v>
      </c>
    </row>
    <row r="4" spans="1:7" ht="15.75" customHeight="1">
      <c r="A4" s="110" t="s">
        <v>478</v>
      </c>
      <c r="B4" s="110" t="s">
        <v>479</v>
      </c>
      <c r="C4" s="161" t="s">
        <v>480</v>
      </c>
      <c r="D4" s="110" t="s">
        <v>481</v>
      </c>
      <c r="E4" s="162" t="s">
        <v>482</v>
      </c>
      <c r="F4" s="162" t="s">
        <v>483</v>
      </c>
      <c r="G4" s="163" t="s">
        <v>484</v>
      </c>
    </row>
    <row r="5" spans="1:7" ht="15.75" customHeight="1">
      <c r="C5" s="164"/>
      <c r="G5" s="164"/>
    </row>
    <row r="6" spans="1:7" ht="15.75" customHeight="1">
      <c r="C6" s="165"/>
      <c r="G6" s="166"/>
    </row>
    <row r="7" spans="1:7" ht="15.75" customHeight="1">
      <c r="C7" s="167"/>
    </row>
    <row r="8" spans="1:7" ht="15.75" customHeight="1">
      <c r="A8" s="110" t="s">
        <v>485</v>
      </c>
      <c r="C8" s="167"/>
    </row>
    <row r="9" spans="1:7" ht="15.75" customHeight="1">
      <c r="A9" s="110" t="s">
        <v>486</v>
      </c>
      <c r="C9" s="167"/>
    </row>
    <row r="10" spans="1:7" ht="15.75" customHeight="1">
      <c r="C10" s="167"/>
    </row>
    <row r="11" spans="1:7" ht="15.75" customHeight="1">
      <c r="C11" s="167"/>
    </row>
    <row r="12" spans="1:7" ht="15.75" customHeight="1">
      <c r="C12" s="167"/>
    </row>
    <row r="13" spans="1:7" ht="15.75" customHeight="1">
      <c r="C13" s="167"/>
    </row>
    <row r="14" spans="1:7" ht="15.75" customHeight="1">
      <c r="C14" s="167"/>
    </row>
    <row r="15" spans="1:7" ht="15.75" customHeight="1">
      <c r="C15" s="167"/>
    </row>
    <row r="16" spans="1:7" ht="15.75" customHeight="1">
      <c r="C16" s="167"/>
    </row>
    <row r="17" spans="3:3" ht="15.75" customHeight="1">
      <c r="C17" s="167"/>
    </row>
    <row r="18" spans="3:3" ht="15.75" customHeight="1">
      <c r="C18" s="167"/>
    </row>
    <row r="19" spans="3:3" ht="15.75" customHeight="1">
      <c r="C19" s="167"/>
    </row>
    <row r="20" spans="3:3" ht="15.75" customHeight="1">
      <c r="C20" s="167"/>
    </row>
    <row r="21" spans="3:3" ht="15.75" customHeight="1">
      <c r="C21" s="167"/>
    </row>
    <row r="22" spans="3:3" ht="15.75" customHeight="1">
      <c r="C22" s="167"/>
    </row>
    <row r="23" spans="3:3" ht="15.75" customHeight="1">
      <c r="C23" s="167"/>
    </row>
    <row r="24" spans="3:3" ht="15.75" customHeight="1">
      <c r="C24" s="167"/>
    </row>
    <row r="25" spans="3:3" ht="15.75" customHeight="1">
      <c r="C25" s="167"/>
    </row>
    <row r="26" spans="3:3" ht="15.75" customHeight="1">
      <c r="C26" s="167"/>
    </row>
    <row r="27" spans="3:3" ht="15.75" customHeight="1">
      <c r="C27" s="167"/>
    </row>
    <row r="28" spans="3:3" ht="15.75" customHeight="1">
      <c r="C28" s="167"/>
    </row>
    <row r="29" spans="3:3" ht="15.75" customHeight="1">
      <c r="C29" s="167"/>
    </row>
    <row r="30" spans="3:3" ht="15.75" customHeight="1">
      <c r="C30" s="167"/>
    </row>
    <row r="31" spans="3:3" ht="15.75" customHeight="1">
      <c r="C31" s="167"/>
    </row>
    <row r="32" spans="3:3" ht="15.75" customHeight="1">
      <c r="C32" s="167"/>
    </row>
    <row r="33" spans="3:3" ht="15.75" customHeight="1">
      <c r="C33" s="167"/>
    </row>
    <row r="34" spans="3:3" ht="15.75" customHeight="1">
      <c r="C34" s="167"/>
    </row>
    <row r="35" spans="3:3" ht="15.75" customHeight="1">
      <c r="C35" s="167"/>
    </row>
    <row r="36" spans="3:3" ht="15.75" customHeight="1">
      <c r="C36" s="167"/>
    </row>
    <row r="37" spans="3:3" ht="15.75" customHeight="1">
      <c r="C37" s="167"/>
    </row>
    <row r="38" spans="3:3" ht="15.75" customHeight="1">
      <c r="C38" s="167"/>
    </row>
    <row r="39" spans="3:3" ht="15.75" customHeight="1">
      <c r="C39" s="167"/>
    </row>
    <row r="40" spans="3:3" ht="15.75" customHeight="1">
      <c r="C40" s="167"/>
    </row>
    <row r="41" spans="3:3" ht="15.75" customHeight="1">
      <c r="C41" s="167"/>
    </row>
    <row r="42" spans="3:3" ht="15.75" customHeight="1">
      <c r="C42" s="167"/>
    </row>
    <row r="43" spans="3:3" ht="15.75" customHeight="1">
      <c r="C43" s="167"/>
    </row>
    <row r="44" spans="3:3" ht="15.75" customHeight="1">
      <c r="C44" s="167"/>
    </row>
    <row r="45" spans="3:3" ht="15.75" customHeight="1">
      <c r="C45" s="167"/>
    </row>
    <row r="46" spans="3:3" ht="13">
      <c r="C46" s="167"/>
    </row>
    <row r="47" spans="3:3" ht="13">
      <c r="C47" s="167"/>
    </row>
    <row r="48" spans="3:3" ht="13">
      <c r="C48" s="167"/>
    </row>
    <row r="49" spans="3:3" ht="13">
      <c r="C49" s="167"/>
    </row>
    <row r="50" spans="3:3" ht="13">
      <c r="C50" s="167"/>
    </row>
    <row r="51" spans="3:3" ht="13">
      <c r="C51" s="167"/>
    </row>
    <row r="52" spans="3:3" ht="13">
      <c r="C52" s="167"/>
    </row>
    <row r="53" spans="3:3" ht="13">
      <c r="C53" s="167"/>
    </row>
    <row r="54" spans="3:3" ht="13">
      <c r="C54" s="167"/>
    </row>
    <row r="55" spans="3:3" ht="13">
      <c r="C55" s="167"/>
    </row>
    <row r="56" spans="3:3" ht="13">
      <c r="C56" s="167"/>
    </row>
    <row r="57" spans="3:3" ht="13">
      <c r="C57" s="167"/>
    </row>
    <row r="58" spans="3:3" ht="13">
      <c r="C58" s="167"/>
    </row>
    <row r="59" spans="3:3" ht="13">
      <c r="C59" s="167"/>
    </row>
    <row r="60" spans="3:3" ht="13">
      <c r="C60" s="167"/>
    </row>
    <row r="61" spans="3:3" ht="13">
      <c r="C61" s="167"/>
    </row>
    <row r="62" spans="3:3" ht="13">
      <c r="C62" s="167"/>
    </row>
    <row r="63" spans="3:3" ht="13">
      <c r="C63" s="167"/>
    </row>
    <row r="64" spans="3:3" ht="13">
      <c r="C64" s="167"/>
    </row>
    <row r="65" spans="3:3" ht="13">
      <c r="C65" s="167"/>
    </row>
    <row r="66" spans="3:3" ht="13">
      <c r="C66" s="167"/>
    </row>
    <row r="67" spans="3:3" ht="13">
      <c r="C67" s="167"/>
    </row>
    <row r="68" spans="3:3" ht="13">
      <c r="C68" s="167"/>
    </row>
    <row r="69" spans="3:3" ht="13">
      <c r="C69" s="167"/>
    </row>
    <row r="70" spans="3:3" ht="13">
      <c r="C70" s="167"/>
    </row>
    <row r="71" spans="3:3" ht="13">
      <c r="C71" s="167"/>
    </row>
    <row r="72" spans="3:3" ht="13">
      <c r="C72" s="167"/>
    </row>
    <row r="73" spans="3:3" ht="13">
      <c r="C73" s="167"/>
    </row>
    <row r="74" spans="3:3" ht="13">
      <c r="C74" s="167"/>
    </row>
    <row r="75" spans="3:3" ht="13">
      <c r="C75" s="167"/>
    </row>
    <row r="76" spans="3:3" ht="13">
      <c r="C76" s="167"/>
    </row>
    <row r="77" spans="3:3" ht="13">
      <c r="C77" s="167"/>
    </row>
    <row r="78" spans="3:3" ht="13">
      <c r="C78" s="167"/>
    </row>
    <row r="79" spans="3:3" ht="13">
      <c r="C79" s="167"/>
    </row>
    <row r="80" spans="3:3" ht="13">
      <c r="C80" s="167"/>
    </row>
    <row r="81" spans="3:3" ht="13">
      <c r="C81" s="167"/>
    </row>
    <row r="82" spans="3:3" ht="13">
      <c r="C82" s="167"/>
    </row>
    <row r="83" spans="3:3" ht="13">
      <c r="C83" s="167"/>
    </row>
    <row r="84" spans="3:3" ht="13">
      <c r="C84" s="167"/>
    </row>
    <row r="85" spans="3:3" ht="13">
      <c r="C85" s="167"/>
    </row>
    <row r="86" spans="3:3" ht="13">
      <c r="C86" s="167"/>
    </row>
    <row r="87" spans="3:3" ht="13">
      <c r="C87" s="167"/>
    </row>
    <row r="88" spans="3:3" ht="13">
      <c r="C88" s="167"/>
    </row>
    <row r="89" spans="3:3" ht="13">
      <c r="C89" s="167"/>
    </row>
    <row r="90" spans="3:3" ht="13">
      <c r="C90" s="167"/>
    </row>
    <row r="91" spans="3:3" ht="13">
      <c r="C91" s="167"/>
    </row>
    <row r="92" spans="3:3" ht="13">
      <c r="C92" s="167"/>
    </row>
    <row r="93" spans="3:3" ht="13">
      <c r="C93" s="167"/>
    </row>
    <row r="94" spans="3:3" ht="13">
      <c r="C94" s="167"/>
    </row>
    <row r="95" spans="3:3" ht="13">
      <c r="C95" s="167"/>
    </row>
    <row r="96" spans="3:3" ht="13">
      <c r="C96" s="167"/>
    </row>
    <row r="97" spans="3:3" ht="13">
      <c r="C97" s="167"/>
    </row>
    <row r="98" spans="3:3" ht="13">
      <c r="C98" s="167"/>
    </row>
    <row r="99" spans="3:3" ht="13">
      <c r="C99" s="167"/>
    </row>
    <row r="100" spans="3:3" ht="13">
      <c r="C100" s="167"/>
    </row>
    <row r="101" spans="3:3" ht="13">
      <c r="C101" s="167"/>
    </row>
    <row r="102" spans="3:3" ht="13">
      <c r="C102" s="167"/>
    </row>
    <row r="103" spans="3:3" ht="13">
      <c r="C103" s="167"/>
    </row>
    <row r="104" spans="3:3" ht="13">
      <c r="C104" s="167"/>
    </row>
    <row r="105" spans="3:3" ht="13">
      <c r="C105" s="167"/>
    </row>
    <row r="106" spans="3:3" ht="13">
      <c r="C106" s="167"/>
    </row>
    <row r="107" spans="3:3" ht="13">
      <c r="C107" s="167"/>
    </row>
    <row r="108" spans="3:3" ht="13">
      <c r="C108" s="167"/>
    </row>
    <row r="109" spans="3:3" ht="13">
      <c r="C109" s="167"/>
    </row>
    <row r="110" spans="3:3" ht="13">
      <c r="C110" s="167"/>
    </row>
    <row r="111" spans="3:3" ht="13">
      <c r="C111" s="167"/>
    </row>
    <row r="112" spans="3:3" ht="13">
      <c r="C112" s="167"/>
    </row>
    <row r="113" spans="3:3" ht="13">
      <c r="C113" s="167"/>
    </row>
    <row r="114" spans="3:3" ht="13">
      <c r="C114" s="167"/>
    </row>
    <row r="115" spans="3:3" ht="13">
      <c r="C115" s="167"/>
    </row>
    <row r="116" spans="3:3" ht="13">
      <c r="C116" s="167"/>
    </row>
    <row r="117" spans="3:3" ht="13">
      <c r="C117" s="167"/>
    </row>
    <row r="118" spans="3:3" ht="13">
      <c r="C118" s="167"/>
    </row>
    <row r="119" spans="3:3" ht="13">
      <c r="C119" s="167"/>
    </row>
    <row r="120" spans="3:3" ht="13">
      <c r="C120" s="167"/>
    </row>
    <row r="121" spans="3:3" ht="13">
      <c r="C121" s="167"/>
    </row>
    <row r="122" spans="3:3" ht="13">
      <c r="C122" s="167"/>
    </row>
    <row r="123" spans="3:3" ht="13">
      <c r="C123" s="167"/>
    </row>
    <row r="124" spans="3:3" ht="13">
      <c r="C124" s="167"/>
    </row>
    <row r="125" spans="3:3" ht="13">
      <c r="C125" s="167"/>
    </row>
    <row r="126" spans="3:3" ht="13">
      <c r="C126" s="167"/>
    </row>
    <row r="127" spans="3:3" ht="13">
      <c r="C127" s="167"/>
    </row>
    <row r="128" spans="3:3" ht="13">
      <c r="C128" s="167"/>
    </row>
    <row r="129" spans="3:3" ht="13">
      <c r="C129" s="167"/>
    </row>
    <row r="130" spans="3:3" ht="13">
      <c r="C130" s="167"/>
    </row>
    <row r="131" spans="3:3" ht="13">
      <c r="C131" s="167"/>
    </row>
    <row r="132" spans="3:3" ht="13">
      <c r="C132" s="167"/>
    </row>
    <row r="133" spans="3:3" ht="13">
      <c r="C133" s="167"/>
    </row>
    <row r="134" spans="3:3" ht="13">
      <c r="C134" s="167"/>
    </row>
    <row r="135" spans="3:3" ht="13">
      <c r="C135" s="167"/>
    </row>
    <row r="136" spans="3:3" ht="13">
      <c r="C136" s="167"/>
    </row>
    <row r="137" spans="3:3" ht="13">
      <c r="C137" s="167"/>
    </row>
    <row r="138" spans="3:3" ht="13">
      <c r="C138" s="167"/>
    </row>
    <row r="139" spans="3:3" ht="13">
      <c r="C139" s="167"/>
    </row>
    <row r="140" spans="3:3" ht="13">
      <c r="C140" s="167"/>
    </row>
    <row r="141" spans="3:3" ht="13">
      <c r="C141" s="167"/>
    </row>
    <row r="142" spans="3:3" ht="13">
      <c r="C142" s="167"/>
    </row>
    <row r="143" spans="3:3" ht="13">
      <c r="C143" s="167"/>
    </row>
    <row r="144" spans="3:3" ht="13">
      <c r="C144" s="167"/>
    </row>
    <row r="145" spans="3:3" ht="13">
      <c r="C145" s="167"/>
    </row>
    <row r="146" spans="3:3" ht="13">
      <c r="C146" s="167"/>
    </row>
    <row r="147" spans="3:3" ht="13">
      <c r="C147" s="167"/>
    </row>
    <row r="148" spans="3:3" ht="13">
      <c r="C148" s="167"/>
    </row>
    <row r="149" spans="3:3" ht="13">
      <c r="C149" s="167"/>
    </row>
    <row r="150" spans="3:3" ht="13">
      <c r="C150" s="167"/>
    </row>
    <row r="151" spans="3:3" ht="13">
      <c r="C151" s="167"/>
    </row>
    <row r="152" spans="3:3" ht="13">
      <c r="C152" s="167"/>
    </row>
    <row r="153" spans="3:3" ht="13">
      <c r="C153" s="167"/>
    </row>
    <row r="154" spans="3:3" ht="13">
      <c r="C154" s="167"/>
    </row>
    <row r="155" spans="3:3" ht="13">
      <c r="C155" s="167"/>
    </row>
    <row r="156" spans="3:3" ht="13">
      <c r="C156" s="167"/>
    </row>
    <row r="157" spans="3:3" ht="13">
      <c r="C157" s="167"/>
    </row>
    <row r="158" spans="3:3" ht="13">
      <c r="C158" s="167"/>
    </row>
    <row r="159" spans="3:3" ht="13">
      <c r="C159" s="167"/>
    </row>
    <row r="160" spans="3:3" ht="13">
      <c r="C160" s="167"/>
    </row>
    <row r="161" spans="3:3" ht="13">
      <c r="C161" s="167"/>
    </row>
    <row r="162" spans="3:3" ht="13">
      <c r="C162" s="167"/>
    </row>
    <row r="163" spans="3:3" ht="13">
      <c r="C163" s="167"/>
    </row>
    <row r="164" spans="3:3" ht="13">
      <c r="C164" s="167"/>
    </row>
    <row r="165" spans="3:3" ht="13">
      <c r="C165" s="167"/>
    </row>
    <row r="166" spans="3:3" ht="13">
      <c r="C166" s="167"/>
    </row>
    <row r="167" spans="3:3" ht="13">
      <c r="C167" s="167"/>
    </row>
    <row r="168" spans="3:3" ht="13">
      <c r="C168" s="167"/>
    </row>
    <row r="169" spans="3:3" ht="13">
      <c r="C169" s="167"/>
    </row>
    <row r="170" spans="3:3" ht="13">
      <c r="C170" s="167"/>
    </row>
    <row r="171" spans="3:3" ht="13">
      <c r="C171" s="167"/>
    </row>
    <row r="172" spans="3:3" ht="13">
      <c r="C172" s="167"/>
    </row>
    <row r="173" spans="3:3" ht="13">
      <c r="C173" s="167"/>
    </row>
    <row r="174" spans="3:3" ht="13">
      <c r="C174" s="167"/>
    </row>
    <row r="175" spans="3:3" ht="13">
      <c r="C175" s="167"/>
    </row>
    <row r="176" spans="3:3" ht="13">
      <c r="C176" s="167"/>
    </row>
    <row r="177" spans="3:3" ht="13">
      <c r="C177" s="167"/>
    </row>
    <row r="178" spans="3:3" ht="13">
      <c r="C178" s="167"/>
    </row>
    <row r="179" spans="3:3" ht="13">
      <c r="C179" s="167"/>
    </row>
    <row r="180" spans="3:3" ht="13">
      <c r="C180" s="167"/>
    </row>
    <row r="181" spans="3:3" ht="13">
      <c r="C181" s="167"/>
    </row>
    <row r="182" spans="3:3" ht="13">
      <c r="C182" s="167"/>
    </row>
    <row r="183" spans="3:3" ht="13">
      <c r="C183" s="167"/>
    </row>
    <row r="184" spans="3:3" ht="13">
      <c r="C184" s="167"/>
    </row>
    <row r="185" spans="3:3" ht="13">
      <c r="C185" s="167"/>
    </row>
    <row r="186" spans="3:3" ht="13">
      <c r="C186" s="167"/>
    </row>
    <row r="187" spans="3:3" ht="13">
      <c r="C187" s="167"/>
    </row>
    <row r="188" spans="3:3" ht="13">
      <c r="C188" s="167"/>
    </row>
    <row r="189" spans="3:3" ht="13">
      <c r="C189" s="167"/>
    </row>
    <row r="190" spans="3:3" ht="13">
      <c r="C190" s="167"/>
    </row>
    <row r="191" spans="3:3" ht="13">
      <c r="C191" s="167"/>
    </row>
    <row r="192" spans="3:3" ht="13">
      <c r="C192" s="167"/>
    </row>
    <row r="193" spans="3:3" ht="13">
      <c r="C193" s="167"/>
    </row>
    <row r="194" spans="3:3" ht="13">
      <c r="C194" s="167"/>
    </row>
    <row r="195" spans="3:3" ht="13">
      <c r="C195" s="167"/>
    </row>
    <row r="196" spans="3:3" ht="13">
      <c r="C196" s="167"/>
    </row>
    <row r="197" spans="3:3" ht="13">
      <c r="C197" s="167"/>
    </row>
    <row r="198" spans="3:3" ht="13">
      <c r="C198" s="167"/>
    </row>
    <row r="199" spans="3:3" ht="13">
      <c r="C199" s="167"/>
    </row>
    <row r="200" spans="3:3" ht="13">
      <c r="C200" s="167"/>
    </row>
    <row r="201" spans="3:3" ht="13">
      <c r="C201" s="167"/>
    </row>
    <row r="202" spans="3:3" ht="13">
      <c r="C202" s="167"/>
    </row>
    <row r="203" spans="3:3" ht="13">
      <c r="C203" s="167"/>
    </row>
    <row r="204" spans="3:3" ht="13">
      <c r="C204" s="167"/>
    </row>
    <row r="205" spans="3:3" ht="13">
      <c r="C205" s="167"/>
    </row>
    <row r="206" spans="3:3" ht="13">
      <c r="C206" s="167"/>
    </row>
    <row r="207" spans="3:3" ht="13">
      <c r="C207" s="167"/>
    </row>
    <row r="208" spans="3:3" ht="13">
      <c r="C208" s="167"/>
    </row>
    <row r="209" spans="3:3" ht="13">
      <c r="C209" s="167"/>
    </row>
    <row r="210" spans="3:3" ht="13">
      <c r="C210" s="167"/>
    </row>
    <row r="211" spans="3:3" ht="13">
      <c r="C211" s="167"/>
    </row>
    <row r="212" spans="3:3" ht="13">
      <c r="C212" s="167"/>
    </row>
    <row r="213" spans="3:3" ht="13">
      <c r="C213" s="167"/>
    </row>
    <row r="214" spans="3:3" ht="13">
      <c r="C214" s="167"/>
    </row>
    <row r="215" spans="3:3" ht="13">
      <c r="C215" s="167"/>
    </row>
    <row r="216" spans="3:3" ht="13">
      <c r="C216" s="167"/>
    </row>
    <row r="217" spans="3:3" ht="13">
      <c r="C217" s="167"/>
    </row>
    <row r="218" spans="3:3" ht="13">
      <c r="C218" s="167"/>
    </row>
    <row r="219" spans="3:3" ht="13">
      <c r="C219" s="167"/>
    </row>
    <row r="220" spans="3:3" ht="13">
      <c r="C220" s="167"/>
    </row>
    <row r="221" spans="3:3" ht="13">
      <c r="C221" s="167"/>
    </row>
    <row r="222" spans="3:3" ht="13">
      <c r="C222" s="167"/>
    </row>
    <row r="223" spans="3:3" ht="13">
      <c r="C223" s="167"/>
    </row>
    <row r="224" spans="3:3" ht="13">
      <c r="C224" s="167"/>
    </row>
    <row r="225" spans="3:3" ht="13">
      <c r="C225" s="167"/>
    </row>
    <row r="226" spans="3:3" ht="13">
      <c r="C226" s="167"/>
    </row>
    <row r="227" spans="3:3" ht="13">
      <c r="C227" s="167"/>
    </row>
    <row r="228" spans="3:3" ht="13">
      <c r="C228" s="167"/>
    </row>
    <row r="229" spans="3:3" ht="13">
      <c r="C229" s="167"/>
    </row>
    <row r="230" spans="3:3" ht="13">
      <c r="C230" s="167"/>
    </row>
    <row r="231" spans="3:3" ht="13">
      <c r="C231" s="167"/>
    </row>
    <row r="232" spans="3:3" ht="13">
      <c r="C232" s="167"/>
    </row>
    <row r="233" spans="3:3" ht="13">
      <c r="C233" s="167"/>
    </row>
    <row r="234" spans="3:3" ht="13">
      <c r="C234" s="167"/>
    </row>
    <row r="235" spans="3:3" ht="13">
      <c r="C235" s="167"/>
    </row>
    <row r="236" spans="3:3" ht="13">
      <c r="C236" s="167"/>
    </row>
    <row r="237" spans="3:3" ht="13">
      <c r="C237" s="167"/>
    </row>
    <row r="238" spans="3:3" ht="13">
      <c r="C238" s="167"/>
    </row>
    <row r="239" spans="3:3" ht="13">
      <c r="C239" s="167"/>
    </row>
    <row r="240" spans="3:3" ht="13">
      <c r="C240" s="167"/>
    </row>
    <row r="241" spans="3:3" ht="13">
      <c r="C241" s="167"/>
    </row>
    <row r="242" spans="3:3" ht="13">
      <c r="C242" s="167"/>
    </row>
    <row r="243" spans="3:3" ht="13">
      <c r="C243" s="167"/>
    </row>
    <row r="244" spans="3:3" ht="13">
      <c r="C244" s="167"/>
    </row>
    <row r="245" spans="3:3" ht="13">
      <c r="C245" s="167"/>
    </row>
    <row r="246" spans="3:3" ht="13">
      <c r="C246" s="167"/>
    </row>
    <row r="247" spans="3:3" ht="13">
      <c r="C247" s="167"/>
    </row>
    <row r="248" spans="3:3" ht="13">
      <c r="C248" s="167"/>
    </row>
    <row r="249" spans="3:3" ht="13">
      <c r="C249" s="167"/>
    </row>
    <row r="250" spans="3:3" ht="13">
      <c r="C250" s="167"/>
    </row>
    <row r="251" spans="3:3" ht="13">
      <c r="C251" s="167"/>
    </row>
    <row r="252" spans="3:3" ht="13">
      <c r="C252" s="167"/>
    </row>
    <row r="253" spans="3:3" ht="13">
      <c r="C253" s="167"/>
    </row>
    <row r="254" spans="3:3" ht="13">
      <c r="C254" s="167"/>
    </row>
    <row r="255" spans="3:3" ht="13">
      <c r="C255" s="167"/>
    </row>
    <row r="256" spans="3:3" ht="13">
      <c r="C256" s="167"/>
    </row>
    <row r="257" spans="3:3" ht="13">
      <c r="C257" s="167"/>
    </row>
    <row r="258" spans="3:3" ht="13">
      <c r="C258" s="167"/>
    </row>
    <row r="259" spans="3:3" ht="13">
      <c r="C259" s="167"/>
    </row>
    <row r="260" spans="3:3" ht="13">
      <c r="C260" s="167"/>
    </row>
    <row r="261" spans="3:3" ht="13">
      <c r="C261" s="167"/>
    </row>
    <row r="262" spans="3:3" ht="13">
      <c r="C262" s="167"/>
    </row>
    <row r="263" spans="3:3" ht="13">
      <c r="C263" s="167"/>
    </row>
    <row r="264" spans="3:3" ht="13">
      <c r="C264" s="167"/>
    </row>
    <row r="265" spans="3:3" ht="13">
      <c r="C265" s="167"/>
    </row>
    <row r="266" spans="3:3" ht="13">
      <c r="C266" s="167"/>
    </row>
    <row r="267" spans="3:3" ht="13">
      <c r="C267" s="167"/>
    </row>
    <row r="268" spans="3:3" ht="13">
      <c r="C268" s="167"/>
    </row>
    <row r="269" spans="3:3" ht="13">
      <c r="C269" s="167"/>
    </row>
    <row r="270" spans="3:3" ht="13">
      <c r="C270" s="167"/>
    </row>
    <row r="271" spans="3:3" ht="13">
      <c r="C271" s="167"/>
    </row>
    <row r="272" spans="3:3" ht="13">
      <c r="C272" s="167"/>
    </row>
    <row r="273" spans="3:3" ht="13">
      <c r="C273" s="167"/>
    </row>
    <row r="274" spans="3:3" ht="13">
      <c r="C274" s="167"/>
    </row>
    <row r="275" spans="3:3" ht="13">
      <c r="C275" s="167"/>
    </row>
    <row r="276" spans="3:3" ht="13">
      <c r="C276" s="167"/>
    </row>
    <row r="277" spans="3:3" ht="13">
      <c r="C277" s="167"/>
    </row>
    <row r="278" spans="3:3" ht="13">
      <c r="C278" s="167"/>
    </row>
    <row r="279" spans="3:3" ht="13">
      <c r="C279" s="167"/>
    </row>
    <row r="280" spans="3:3" ht="13">
      <c r="C280" s="167"/>
    </row>
    <row r="281" spans="3:3" ht="13">
      <c r="C281" s="167"/>
    </row>
    <row r="282" spans="3:3" ht="13">
      <c r="C282" s="167"/>
    </row>
    <row r="283" spans="3:3" ht="13">
      <c r="C283" s="167"/>
    </row>
    <row r="284" spans="3:3" ht="13">
      <c r="C284" s="167"/>
    </row>
    <row r="285" spans="3:3" ht="13">
      <c r="C285" s="167"/>
    </row>
    <row r="286" spans="3:3" ht="13">
      <c r="C286" s="167"/>
    </row>
    <row r="287" spans="3:3" ht="13">
      <c r="C287" s="167"/>
    </row>
    <row r="288" spans="3:3" ht="13">
      <c r="C288" s="167"/>
    </row>
    <row r="289" spans="3:3" ht="13">
      <c r="C289" s="167"/>
    </row>
    <row r="290" spans="3:3" ht="13">
      <c r="C290" s="167"/>
    </row>
    <row r="291" spans="3:3" ht="13">
      <c r="C291" s="167"/>
    </row>
    <row r="292" spans="3:3" ht="13">
      <c r="C292" s="167"/>
    </row>
    <row r="293" spans="3:3" ht="13">
      <c r="C293" s="167"/>
    </row>
    <row r="294" spans="3:3" ht="13">
      <c r="C294" s="167"/>
    </row>
    <row r="295" spans="3:3" ht="13">
      <c r="C295" s="167"/>
    </row>
    <row r="296" spans="3:3" ht="13">
      <c r="C296" s="167"/>
    </row>
    <row r="297" spans="3:3" ht="13">
      <c r="C297" s="167"/>
    </row>
    <row r="298" spans="3:3" ht="13">
      <c r="C298" s="167"/>
    </row>
    <row r="299" spans="3:3" ht="13">
      <c r="C299" s="167"/>
    </row>
    <row r="300" spans="3:3" ht="13">
      <c r="C300" s="167"/>
    </row>
    <row r="301" spans="3:3" ht="13">
      <c r="C301" s="167"/>
    </row>
    <row r="302" spans="3:3" ht="13">
      <c r="C302" s="167"/>
    </row>
    <row r="303" spans="3:3" ht="13">
      <c r="C303" s="167"/>
    </row>
    <row r="304" spans="3:3" ht="13">
      <c r="C304" s="167"/>
    </row>
    <row r="305" spans="3:3" ht="13">
      <c r="C305" s="167"/>
    </row>
    <row r="306" spans="3:3" ht="13">
      <c r="C306" s="167"/>
    </row>
    <row r="307" spans="3:3" ht="13">
      <c r="C307" s="167"/>
    </row>
    <row r="308" spans="3:3" ht="13">
      <c r="C308" s="167"/>
    </row>
    <row r="309" spans="3:3" ht="13">
      <c r="C309" s="167"/>
    </row>
    <row r="310" spans="3:3" ht="13">
      <c r="C310" s="167"/>
    </row>
    <row r="311" spans="3:3" ht="13">
      <c r="C311" s="167"/>
    </row>
    <row r="312" spans="3:3" ht="13">
      <c r="C312" s="167"/>
    </row>
    <row r="313" spans="3:3" ht="13">
      <c r="C313" s="167"/>
    </row>
    <row r="314" spans="3:3" ht="13">
      <c r="C314" s="167"/>
    </row>
    <row r="315" spans="3:3" ht="13">
      <c r="C315" s="167"/>
    </row>
    <row r="316" spans="3:3" ht="13">
      <c r="C316" s="167"/>
    </row>
    <row r="317" spans="3:3" ht="13">
      <c r="C317" s="167"/>
    </row>
    <row r="318" spans="3:3" ht="13">
      <c r="C318" s="167"/>
    </row>
    <row r="319" spans="3:3" ht="13">
      <c r="C319" s="167"/>
    </row>
    <row r="320" spans="3:3" ht="13">
      <c r="C320" s="167"/>
    </row>
    <row r="321" spans="3:3" ht="13">
      <c r="C321" s="167"/>
    </row>
    <row r="322" spans="3:3" ht="13">
      <c r="C322" s="167"/>
    </row>
    <row r="323" spans="3:3" ht="13">
      <c r="C323" s="167"/>
    </row>
    <row r="324" spans="3:3" ht="13">
      <c r="C324" s="167"/>
    </row>
    <row r="325" spans="3:3" ht="13">
      <c r="C325" s="167"/>
    </row>
    <row r="326" spans="3:3" ht="13">
      <c r="C326" s="167"/>
    </row>
    <row r="327" spans="3:3" ht="13">
      <c r="C327" s="167"/>
    </row>
    <row r="328" spans="3:3" ht="13">
      <c r="C328" s="167"/>
    </row>
    <row r="329" spans="3:3" ht="13">
      <c r="C329" s="167"/>
    </row>
    <row r="330" spans="3:3" ht="13">
      <c r="C330" s="167"/>
    </row>
    <row r="331" spans="3:3" ht="13">
      <c r="C331" s="167"/>
    </row>
    <row r="332" spans="3:3" ht="13">
      <c r="C332" s="167"/>
    </row>
    <row r="333" spans="3:3" ht="13">
      <c r="C333" s="167"/>
    </row>
    <row r="334" spans="3:3" ht="13">
      <c r="C334" s="167"/>
    </row>
    <row r="335" spans="3:3" ht="13">
      <c r="C335" s="167"/>
    </row>
    <row r="336" spans="3:3" ht="13">
      <c r="C336" s="167"/>
    </row>
    <row r="337" spans="3:3" ht="13">
      <c r="C337" s="167"/>
    </row>
    <row r="338" spans="3:3" ht="13">
      <c r="C338" s="167"/>
    </row>
    <row r="339" spans="3:3" ht="13">
      <c r="C339" s="167"/>
    </row>
    <row r="340" spans="3:3" ht="13">
      <c r="C340" s="167"/>
    </row>
    <row r="341" spans="3:3" ht="13">
      <c r="C341" s="167"/>
    </row>
    <row r="342" spans="3:3" ht="13">
      <c r="C342" s="167"/>
    </row>
    <row r="343" spans="3:3" ht="13">
      <c r="C343" s="167"/>
    </row>
    <row r="344" spans="3:3" ht="13">
      <c r="C344" s="167"/>
    </row>
    <row r="345" spans="3:3" ht="13">
      <c r="C345" s="167"/>
    </row>
    <row r="346" spans="3:3" ht="13">
      <c r="C346" s="167"/>
    </row>
    <row r="347" spans="3:3" ht="13">
      <c r="C347" s="167"/>
    </row>
    <row r="348" spans="3:3" ht="13">
      <c r="C348" s="167"/>
    </row>
    <row r="349" spans="3:3" ht="13">
      <c r="C349" s="167"/>
    </row>
    <row r="350" spans="3:3" ht="13">
      <c r="C350" s="167"/>
    </row>
    <row r="351" spans="3:3" ht="13">
      <c r="C351" s="167"/>
    </row>
    <row r="352" spans="3:3" ht="13">
      <c r="C352" s="167"/>
    </row>
    <row r="353" spans="3:3" ht="13">
      <c r="C353" s="167"/>
    </row>
    <row r="354" spans="3:3" ht="13">
      <c r="C354" s="167"/>
    </row>
    <row r="355" spans="3:3" ht="13">
      <c r="C355" s="167"/>
    </row>
    <row r="356" spans="3:3" ht="13">
      <c r="C356" s="167"/>
    </row>
    <row r="357" spans="3:3" ht="13">
      <c r="C357" s="167"/>
    </row>
    <row r="358" spans="3:3" ht="13">
      <c r="C358" s="167"/>
    </row>
    <row r="359" spans="3:3" ht="13">
      <c r="C359" s="167"/>
    </row>
    <row r="360" spans="3:3" ht="13">
      <c r="C360" s="167"/>
    </row>
    <row r="361" spans="3:3" ht="13">
      <c r="C361" s="167"/>
    </row>
    <row r="362" spans="3:3" ht="13">
      <c r="C362" s="167"/>
    </row>
    <row r="363" spans="3:3" ht="13">
      <c r="C363" s="167"/>
    </row>
    <row r="364" spans="3:3" ht="13">
      <c r="C364" s="167"/>
    </row>
    <row r="365" spans="3:3" ht="13">
      <c r="C365" s="167"/>
    </row>
    <row r="366" spans="3:3" ht="13">
      <c r="C366" s="167"/>
    </row>
    <row r="367" spans="3:3" ht="13">
      <c r="C367" s="167"/>
    </row>
    <row r="368" spans="3:3" ht="13">
      <c r="C368" s="167"/>
    </row>
    <row r="369" spans="3:3" ht="13">
      <c r="C369" s="167"/>
    </row>
    <row r="370" spans="3:3" ht="13">
      <c r="C370" s="167"/>
    </row>
    <row r="371" spans="3:3" ht="13">
      <c r="C371" s="167"/>
    </row>
    <row r="372" spans="3:3" ht="13">
      <c r="C372" s="167"/>
    </row>
    <row r="373" spans="3:3" ht="13">
      <c r="C373" s="167"/>
    </row>
    <row r="374" spans="3:3" ht="13">
      <c r="C374" s="167"/>
    </row>
    <row r="375" spans="3:3" ht="13">
      <c r="C375" s="167"/>
    </row>
    <row r="376" spans="3:3" ht="13">
      <c r="C376" s="167"/>
    </row>
    <row r="377" spans="3:3" ht="13">
      <c r="C377" s="167"/>
    </row>
    <row r="378" spans="3:3" ht="13">
      <c r="C378" s="167"/>
    </row>
    <row r="379" spans="3:3" ht="13">
      <c r="C379" s="167"/>
    </row>
    <row r="380" spans="3:3" ht="13">
      <c r="C380" s="167"/>
    </row>
    <row r="381" spans="3:3" ht="13">
      <c r="C381" s="167"/>
    </row>
    <row r="382" spans="3:3" ht="13">
      <c r="C382" s="167"/>
    </row>
    <row r="383" spans="3:3" ht="13">
      <c r="C383" s="167"/>
    </row>
    <row r="384" spans="3:3" ht="13">
      <c r="C384" s="167"/>
    </row>
    <row r="385" spans="3:3" ht="13">
      <c r="C385" s="167"/>
    </row>
    <row r="386" spans="3:3" ht="13">
      <c r="C386" s="167"/>
    </row>
    <row r="387" spans="3:3" ht="13">
      <c r="C387" s="167"/>
    </row>
    <row r="388" spans="3:3" ht="13">
      <c r="C388" s="167"/>
    </row>
    <row r="389" spans="3:3" ht="13">
      <c r="C389" s="167"/>
    </row>
    <row r="390" spans="3:3" ht="13">
      <c r="C390" s="167"/>
    </row>
    <row r="391" spans="3:3" ht="13">
      <c r="C391" s="167"/>
    </row>
    <row r="392" spans="3:3" ht="13">
      <c r="C392" s="167"/>
    </row>
    <row r="393" spans="3:3" ht="13">
      <c r="C393" s="167"/>
    </row>
    <row r="394" spans="3:3" ht="13">
      <c r="C394" s="167"/>
    </row>
    <row r="395" spans="3:3" ht="13">
      <c r="C395" s="167"/>
    </row>
    <row r="396" spans="3:3" ht="13">
      <c r="C396" s="167"/>
    </row>
    <row r="397" spans="3:3" ht="13">
      <c r="C397" s="167"/>
    </row>
    <row r="398" spans="3:3" ht="13">
      <c r="C398" s="167"/>
    </row>
    <row r="399" spans="3:3" ht="13">
      <c r="C399" s="167"/>
    </row>
    <row r="400" spans="3:3" ht="13">
      <c r="C400" s="167"/>
    </row>
    <row r="401" spans="3:3" ht="13">
      <c r="C401" s="167"/>
    </row>
    <row r="402" spans="3:3" ht="13">
      <c r="C402" s="167"/>
    </row>
    <row r="403" spans="3:3" ht="13">
      <c r="C403" s="167"/>
    </row>
    <row r="404" spans="3:3" ht="13">
      <c r="C404" s="167"/>
    </row>
    <row r="405" spans="3:3" ht="13">
      <c r="C405" s="167"/>
    </row>
    <row r="406" spans="3:3" ht="13">
      <c r="C406" s="167"/>
    </row>
    <row r="407" spans="3:3" ht="13">
      <c r="C407" s="167"/>
    </row>
    <row r="408" spans="3:3" ht="13">
      <c r="C408" s="167"/>
    </row>
    <row r="409" spans="3:3" ht="13">
      <c r="C409" s="167"/>
    </row>
    <row r="410" spans="3:3" ht="13">
      <c r="C410" s="167"/>
    </row>
    <row r="411" spans="3:3" ht="13">
      <c r="C411" s="167"/>
    </row>
    <row r="412" spans="3:3" ht="13">
      <c r="C412" s="167"/>
    </row>
    <row r="413" spans="3:3" ht="13">
      <c r="C413" s="167"/>
    </row>
    <row r="414" spans="3:3" ht="13">
      <c r="C414" s="167"/>
    </row>
    <row r="415" spans="3:3" ht="13">
      <c r="C415" s="167"/>
    </row>
    <row r="416" spans="3:3" ht="13">
      <c r="C416" s="167"/>
    </row>
    <row r="417" spans="3:3" ht="13">
      <c r="C417" s="167"/>
    </row>
    <row r="418" spans="3:3" ht="13">
      <c r="C418" s="167"/>
    </row>
    <row r="419" spans="3:3" ht="13">
      <c r="C419" s="167"/>
    </row>
    <row r="420" spans="3:3" ht="13">
      <c r="C420" s="167"/>
    </row>
    <row r="421" spans="3:3" ht="13">
      <c r="C421" s="167"/>
    </row>
    <row r="422" spans="3:3" ht="13">
      <c r="C422" s="167"/>
    </row>
    <row r="423" spans="3:3" ht="13">
      <c r="C423" s="167"/>
    </row>
    <row r="424" spans="3:3" ht="13">
      <c r="C424" s="167"/>
    </row>
    <row r="425" spans="3:3" ht="13">
      <c r="C425" s="167"/>
    </row>
    <row r="426" spans="3:3" ht="13">
      <c r="C426" s="167"/>
    </row>
    <row r="427" spans="3:3" ht="13">
      <c r="C427" s="167"/>
    </row>
    <row r="428" spans="3:3" ht="13">
      <c r="C428" s="167"/>
    </row>
    <row r="429" spans="3:3" ht="13">
      <c r="C429" s="167"/>
    </row>
    <row r="430" spans="3:3" ht="13">
      <c r="C430" s="167"/>
    </row>
    <row r="431" spans="3:3" ht="13">
      <c r="C431" s="167"/>
    </row>
    <row r="432" spans="3:3" ht="13">
      <c r="C432" s="167"/>
    </row>
    <row r="433" spans="3:3" ht="13">
      <c r="C433" s="167"/>
    </row>
    <row r="434" spans="3:3" ht="13">
      <c r="C434" s="167"/>
    </row>
    <row r="435" spans="3:3" ht="13">
      <c r="C435" s="167"/>
    </row>
    <row r="436" spans="3:3" ht="13">
      <c r="C436" s="167"/>
    </row>
    <row r="437" spans="3:3" ht="13">
      <c r="C437" s="167"/>
    </row>
    <row r="438" spans="3:3" ht="13">
      <c r="C438" s="167"/>
    </row>
    <row r="439" spans="3:3" ht="13">
      <c r="C439" s="167"/>
    </row>
    <row r="440" spans="3:3" ht="13">
      <c r="C440" s="167"/>
    </row>
    <row r="441" spans="3:3" ht="13">
      <c r="C441" s="167"/>
    </row>
    <row r="442" spans="3:3" ht="13">
      <c r="C442" s="167"/>
    </row>
    <row r="443" spans="3:3" ht="13">
      <c r="C443" s="167"/>
    </row>
    <row r="444" spans="3:3" ht="13">
      <c r="C444" s="167"/>
    </row>
    <row r="445" spans="3:3" ht="13">
      <c r="C445" s="167"/>
    </row>
    <row r="446" spans="3:3" ht="13">
      <c r="C446" s="167"/>
    </row>
    <row r="447" spans="3:3" ht="13">
      <c r="C447" s="167"/>
    </row>
    <row r="448" spans="3:3" ht="13">
      <c r="C448" s="167"/>
    </row>
    <row r="449" spans="3:3" ht="13">
      <c r="C449" s="167"/>
    </row>
    <row r="450" spans="3:3" ht="13">
      <c r="C450" s="167"/>
    </row>
    <row r="451" spans="3:3" ht="13">
      <c r="C451" s="167"/>
    </row>
    <row r="452" spans="3:3" ht="13">
      <c r="C452" s="167"/>
    </row>
    <row r="453" spans="3:3" ht="13">
      <c r="C453" s="167"/>
    </row>
    <row r="454" spans="3:3" ht="13">
      <c r="C454" s="167"/>
    </row>
    <row r="455" spans="3:3" ht="13">
      <c r="C455" s="167"/>
    </row>
    <row r="456" spans="3:3" ht="13">
      <c r="C456" s="167"/>
    </row>
    <row r="457" spans="3:3" ht="13">
      <c r="C457" s="167"/>
    </row>
    <row r="458" spans="3:3" ht="13">
      <c r="C458" s="167"/>
    </row>
    <row r="459" spans="3:3" ht="13">
      <c r="C459" s="167"/>
    </row>
    <row r="460" spans="3:3" ht="13">
      <c r="C460" s="167"/>
    </row>
    <row r="461" spans="3:3" ht="13">
      <c r="C461" s="167"/>
    </row>
    <row r="462" spans="3:3" ht="13">
      <c r="C462" s="167"/>
    </row>
    <row r="463" spans="3:3" ht="13">
      <c r="C463" s="167"/>
    </row>
    <row r="464" spans="3:3" ht="13">
      <c r="C464" s="167"/>
    </row>
    <row r="465" spans="3:3" ht="13">
      <c r="C465" s="167"/>
    </row>
    <row r="466" spans="3:3" ht="13">
      <c r="C466" s="167"/>
    </row>
    <row r="467" spans="3:3" ht="13">
      <c r="C467" s="167"/>
    </row>
    <row r="468" spans="3:3" ht="13">
      <c r="C468" s="167"/>
    </row>
    <row r="469" spans="3:3" ht="13">
      <c r="C469" s="167"/>
    </row>
    <row r="470" spans="3:3" ht="13">
      <c r="C470" s="167"/>
    </row>
    <row r="471" spans="3:3" ht="13">
      <c r="C471" s="167"/>
    </row>
    <row r="472" spans="3:3" ht="13">
      <c r="C472" s="167"/>
    </row>
    <row r="473" spans="3:3" ht="13">
      <c r="C473" s="167"/>
    </row>
    <row r="474" spans="3:3" ht="13">
      <c r="C474" s="167"/>
    </row>
    <row r="475" spans="3:3" ht="13">
      <c r="C475" s="167"/>
    </row>
    <row r="476" spans="3:3" ht="13">
      <c r="C476" s="167"/>
    </row>
    <row r="477" spans="3:3" ht="13">
      <c r="C477" s="167"/>
    </row>
    <row r="478" spans="3:3" ht="13">
      <c r="C478" s="167"/>
    </row>
    <row r="479" spans="3:3" ht="13">
      <c r="C479" s="167"/>
    </row>
    <row r="480" spans="3:3" ht="13">
      <c r="C480" s="167"/>
    </row>
    <row r="481" spans="3:3" ht="13">
      <c r="C481" s="167"/>
    </row>
    <row r="482" spans="3:3" ht="13">
      <c r="C482" s="167"/>
    </row>
    <row r="483" spans="3:3" ht="13">
      <c r="C483" s="167"/>
    </row>
    <row r="484" spans="3:3" ht="13">
      <c r="C484" s="167"/>
    </row>
    <row r="485" spans="3:3" ht="13">
      <c r="C485" s="167"/>
    </row>
    <row r="486" spans="3:3" ht="13">
      <c r="C486" s="167"/>
    </row>
    <row r="487" spans="3:3" ht="13">
      <c r="C487" s="167"/>
    </row>
    <row r="488" spans="3:3" ht="13">
      <c r="C488" s="167"/>
    </row>
    <row r="489" spans="3:3" ht="13">
      <c r="C489" s="167"/>
    </row>
    <row r="490" spans="3:3" ht="13">
      <c r="C490" s="167"/>
    </row>
    <row r="491" spans="3:3" ht="13">
      <c r="C491" s="167"/>
    </row>
    <row r="492" spans="3:3" ht="13">
      <c r="C492" s="167"/>
    </row>
    <row r="493" spans="3:3" ht="13">
      <c r="C493" s="167"/>
    </row>
    <row r="494" spans="3:3" ht="13">
      <c r="C494" s="167"/>
    </row>
    <row r="495" spans="3:3" ht="13">
      <c r="C495" s="167"/>
    </row>
    <row r="496" spans="3:3" ht="13">
      <c r="C496" s="167"/>
    </row>
    <row r="497" spans="3:3" ht="13">
      <c r="C497" s="167"/>
    </row>
    <row r="498" spans="3:3" ht="13">
      <c r="C498" s="167"/>
    </row>
    <row r="499" spans="3:3" ht="13">
      <c r="C499" s="167"/>
    </row>
    <row r="500" spans="3:3" ht="13">
      <c r="C500" s="167"/>
    </row>
    <row r="501" spans="3:3" ht="13">
      <c r="C501" s="167"/>
    </row>
    <row r="502" spans="3:3" ht="13">
      <c r="C502" s="167"/>
    </row>
    <row r="503" spans="3:3" ht="13">
      <c r="C503" s="167"/>
    </row>
    <row r="504" spans="3:3" ht="13">
      <c r="C504" s="167"/>
    </row>
    <row r="505" spans="3:3" ht="13">
      <c r="C505" s="167"/>
    </row>
    <row r="506" spans="3:3" ht="13">
      <c r="C506" s="167"/>
    </row>
    <row r="507" spans="3:3" ht="13">
      <c r="C507" s="167"/>
    </row>
    <row r="508" spans="3:3" ht="13">
      <c r="C508" s="167"/>
    </row>
    <row r="509" spans="3:3" ht="13">
      <c r="C509" s="167"/>
    </row>
    <row r="510" spans="3:3" ht="13">
      <c r="C510" s="167"/>
    </row>
    <row r="511" spans="3:3" ht="13">
      <c r="C511" s="167"/>
    </row>
    <row r="512" spans="3:3" ht="13">
      <c r="C512" s="167"/>
    </row>
    <row r="513" spans="3:3" ht="13">
      <c r="C513" s="167"/>
    </row>
    <row r="514" spans="3:3" ht="13">
      <c r="C514" s="167"/>
    </row>
    <row r="515" spans="3:3" ht="13">
      <c r="C515" s="167"/>
    </row>
    <row r="516" spans="3:3" ht="13">
      <c r="C516" s="167"/>
    </row>
    <row r="517" spans="3:3" ht="13">
      <c r="C517" s="167"/>
    </row>
    <row r="518" spans="3:3" ht="13">
      <c r="C518" s="167"/>
    </row>
    <row r="519" spans="3:3" ht="13">
      <c r="C519" s="167"/>
    </row>
    <row r="520" spans="3:3" ht="13">
      <c r="C520" s="167"/>
    </row>
    <row r="521" spans="3:3" ht="13">
      <c r="C521" s="167"/>
    </row>
    <row r="522" spans="3:3" ht="13">
      <c r="C522" s="167"/>
    </row>
    <row r="523" spans="3:3" ht="13">
      <c r="C523" s="167"/>
    </row>
    <row r="524" spans="3:3" ht="13">
      <c r="C524" s="167"/>
    </row>
    <row r="525" spans="3:3" ht="13">
      <c r="C525" s="167"/>
    </row>
    <row r="526" spans="3:3" ht="13">
      <c r="C526" s="167"/>
    </row>
    <row r="527" spans="3:3" ht="13">
      <c r="C527" s="167"/>
    </row>
    <row r="528" spans="3:3" ht="13">
      <c r="C528" s="167"/>
    </row>
    <row r="529" spans="3:3" ht="13">
      <c r="C529" s="167"/>
    </row>
    <row r="530" spans="3:3" ht="13">
      <c r="C530" s="167"/>
    </row>
    <row r="531" spans="3:3" ht="13">
      <c r="C531" s="167"/>
    </row>
    <row r="532" spans="3:3" ht="13">
      <c r="C532" s="167"/>
    </row>
    <row r="533" spans="3:3" ht="13">
      <c r="C533" s="167"/>
    </row>
    <row r="534" spans="3:3" ht="13">
      <c r="C534" s="167"/>
    </row>
    <row r="535" spans="3:3" ht="13">
      <c r="C535" s="167"/>
    </row>
    <row r="536" spans="3:3" ht="13">
      <c r="C536" s="167"/>
    </row>
    <row r="537" spans="3:3" ht="13">
      <c r="C537" s="167"/>
    </row>
    <row r="538" spans="3:3" ht="13">
      <c r="C538" s="167"/>
    </row>
    <row r="539" spans="3:3" ht="13">
      <c r="C539" s="167"/>
    </row>
    <row r="540" spans="3:3" ht="13">
      <c r="C540" s="167"/>
    </row>
    <row r="541" spans="3:3" ht="13">
      <c r="C541" s="167"/>
    </row>
    <row r="542" spans="3:3" ht="13">
      <c r="C542" s="167"/>
    </row>
    <row r="543" spans="3:3" ht="13">
      <c r="C543" s="167"/>
    </row>
    <row r="544" spans="3:3" ht="13">
      <c r="C544" s="167"/>
    </row>
    <row r="545" spans="3:3" ht="13">
      <c r="C545" s="167"/>
    </row>
    <row r="546" spans="3:3" ht="13">
      <c r="C546" s="167"/>
    </row>
    <row r="547" spans="3:3" ht="13">
      <c r="C547" s="167"/>
    </row>
    <row r="548" spans="3:3" ht="13">
      <c r="C548" s="167"/>
    </row>
    <row r="549" spans="3:3" ht="13">
      <c r="C549" s="167"/>
    </row>
    <row r="550" spans="3:3" ht="13">
      <c r="C550" s="167"/>
    </row>
    <row r="551" spans="3:3" ht="13">
      <c r="C551" s="167"/>
    </row>
    <row r="552" spans="3:3" ht="13">
      <c r="C552" s="167"/>
    </row>
    <row r="553" spans="3:3" ht="13">
      <c r="C553" s="167"/>
    </row>
    <row r="554" spans="3:3" ht="13">
      <c r="C554" s="167"/>
    </row>
    <row r="555" spans="3:3" ht="13">
      <c r="C555" s="167"/>
    </row>
    <row r="556" spans="3:3" ht="13">
      <c r="C556" s="167"/>
    </row>
    <row r="557" spans="3:3" ht="13">
      <c r="C557" s="167"/>
    </row>
    <row r="558" spans="3:3" ht="13">
      <c r="C558" s="167"/>
    </row>
    <row r="559" spans="3:3" ht="13">
      <c r="C559" s="167"/>
    </row>
    <row r="560" spans="3:3" ht="13">
      <c r="C560" s="167"/>
    </row>
    <row r="561" spans="3:3" ht="13">
      <c r="C561" s="167"/>
    </row>
    <row r="562" spans="3:3" ht="13">
      <c r="C562" s="167"/>
    </row>
    <row r="563" spans="3:3" ht="13">
      <c r="C563" s="167"/>
    </row>
    <row r="564" spans="3:3" ht="13">
      <c r="C564" s="167"/>
    </row>
    <row r="565" spans="3:3" ht="13">
      <c r="C565" s="167"/>
    </row>
    <row r="566" spans="3:3" ht="13">
      <c r="C566" s="167"/>
    </row>
    <row r="567" spans="3:3" ht="13">
      <c r="C567" s="167"/>
    </row>
    <row r="568" spans="3:3" ht="13">
      <c r="C568" s="167"/>
    </row>
    <row r="569" spans="3:3" ht="13">
      <c r="C569" s="167"/>
    </row>
    <row r="570" spans="3:3" ht="13">
      <c r="C570" s="167"/>
    </row>
    <row r="571" spans="3:3" ht="13">
      <c r="C571" s="167"/>
    </row>
    <row r="572" spans="3:3" ht="13">
      <c r="C572" s="167"/>
    </row>
    <row r="573" spans="3:3" ht="13">
      <c r="C573" s="167"/>
    </row>
    <row r="574" spans="3:3" ht="13">
      <c r="C574" s="167"/>
    </row>
    <row r="575" spans="3:3" ht="13">
      <c r="C575" s="167"/>
    </row>
    <row r="576" spans="3:3" ht="13">
      <c r="C576" s="167"/>
    </row>
    <row r="577" spans="3:3" ht="13">
      <c r="C577" s="167"/>
    </row>
    <row r="578" spans="3:3" ht="13">
      <c r="C578" s="167"/>
    </row>
    <row r="579" spans="3:3" ht="13">
      <c r="C579" s="167"/>
    </row>
    <row r="580" spans="3:3" ht="13">
      <c r="C580" s="167"/>
    </row>
    <row r="581" spans="3:3" ht="13">
      <c r="C581" s="167"/>
    </row>
    <row r="582" spans="3:3" ht="13">
      <c r="C582" s="167"/>
    </row>
    <row r="583" spans="3:3" ht="13">
      <c r="C583" s="167"/>
    </row>
    <row r="584" spans="3:3" ht="13">
      <c r="C584" s="167"/>
    </row>
    <row r="585" spans="3:3" ht="13">
      <c r="C585" s="167"/>
    </row>
    <row r="586" spans="3:3" ht="13">
      <c r="C586" s="167"/>
    </row>
    <row r="587" spans="3:3" ht="13">
      <c r="C587" s="167"/>
    </row>
    <row r="588" spans="3:3" ht="13">
      <c r="C588" s="167"/>
    </row>
    <row r="589" spans="3:3" ht="13">
      <c r="C589" s="167"/>
    </row>
    <row r="590" spans="3:3" ht="13">
      <c r="C590" s="167"/>
    </row>
    <row r="591" spans="3:3" ht="13">
      <c r="C591" s="167"/>
    </row>
    <row r="592" spans="3:3" ht="13">
      <c r="C592" s="167"/>
    </row>
    <row r="593" spans="3:3" ht="13">
      <c r="C593" s="167"/>
    </row>
    <row r="594" spans="3:3" ht="13">
      <c r="C594" s="167"/>
    </row>
    <row r="595" spans="3:3" ht="13">
      <c r="C595" s="167"/>
    </row>
    <row r="596" spans="3:3" ht="13">
      <c r="C596" s="167"/>
    </row>
    <row r="597" spans="3:3" ht="13">
      <c r="C597" s="167"/>
    </row>
    <row r="598" spans="3:3" ht="13">
      <c r="C598" s="167"/>
    </row>
    <row r="599" spans="3:3" ht="13">
      <c r="C599" s="167"/>
    </row>
    <row r="600" spans="3:3" ht="13">
      <c r="C600" s="167"/>
    </row>
    <row r="601" spans="3:3" ht="13">
      <c r="C601" s="167"/>
    </row>
    <row r="602" spans="3:3" ht="13">
      <c r="C602" s="167"/>
    </row>
    <row r="603" spans="3:3" ht="13">
      <c r="C603" s="167"/>
    </row>
    <row r="604" spans="3:3" ht="13">
      <c r="C604" s="167"/>
    </row>
    <row r="605" spans="3:3" ht="13">
      <c r="C605" s="167"/>
    </row>
    <row r="606" spans="3:3" ht="13">
      <c r="C606" s="167"/>
    </row>
    <row r="607" spans="3:3" ht="13">
      <c r="C607" s="167"/>
    </row>
    <row r="608" spans="3:3" ht="13">
      <c r="C608" s="167"/>
    </row>
    <row r="609" spans="3:3" ht="13">
      <c r="C609" s="167"/>
    </row>
    <row r="610" spans="3:3" ht="13">
      <c r="C610" s="167"/>
    </row>
    <row r="611" spans="3:3" ht="13">
      <c r="C611" s="167"/>
    </row>
    <row r="612" spans="3:3" ht="13">
      <c r="C612" s="167"/>
    </row>
    <row r="613" spans="3:3" ht="13">
      <c r="C613" s="167"/>
    </row>
    <row r="614" spans="3:3" ht="13">
      <c r="C614" s="167"/>
    </row>
    <row r="615" spans="3:3" ht="13">
      <c r="C615" s="167"/>
    </row>
    <row r="616" spans="3:3" ht="13">
      <c r="C616" s="167"/>
    </row>
    <row r="617" spans="3:3" ht="13">
      <c r="C617" s="167"/>
    </row>
    <row r="618" spans="3:3" ht="13">
      <c r="C618" s="167"/>
    </row>
    <row r="619" spans="3:3" ht="13">
      <c r="C619" s="167"/>
    </row>
    <row r="620" spans="3:3" ht="13">
      <c r="C620" s="167"/>
    </row>
    <row r="621" spans="3:3" ht="13">
      <c r="C621" s="167"/>
    </row>
    <row r="622" spans="3:3" ht="13">
      <c r="C622" s="167"/>
    </row>
    <row r="623" spans="3:3" ht="13">
      <c r="C623" s="167"/>
    </row>
    <row r="624" spans="3:3" ht="13">
      <c r="C624" s="167"/>
    </row>
    <row r="625" spans="3:3" ht="13">
      <c r="C625" s="167"/>
    </row>
    <row r="626" spans="3:3" ht="13">
      <c r="C626" s="167"/>
    </row>
    <row r="627" spans="3:3" ht="13">
      <c r="C627" s="167"/>
    </row>
    <row r="628" spans="3:3" ht="13">
      <c r="C628" s="167"/>
    </row>
    <row r="629" spans="3:3" ht="13">
      <c r="C629" s="167"/>
    </row>
    <row r="630" spans="3:3" ht="13">
      <c r="C630" s="167"/>
    </row>
    <row r="631" spans="3:3" ht="13">
      <c r="C631" s="167"/>
    </row>
    <row r="632" spans="3:3" ht="13">
      <c r="C632" s="167"/>
    </row>
    <row r="633" spans="3:3" ht="13">
      <c r="C633" s="167"/>
    </row>
    <row r="634" spans="3:3" ht="13">
      <c r="C634" s="167"/>
    </row>
    <row r="635" spans="3:3" ht="13">
      <c r="C635" s="167"/>
    </row>
    <row r="636" spans="3:3" ht="13">
      <c r="C636" s="167"/>
    </row>
    <row r="637" spans="3:3" ht="13">
      <c r="C637" s="167"/>
    </row>
    <row r="638" spans="3:3" ht="13">
      <c r="C638" s="167"/>
    </row>
    <row r="639" spans="3:3" ht="13">
      <c r="C639" s="167"/>
    </row>
    <row r="640" spans="3:3" ht="13">
      <c r="C640" s="167"/>
    </row>
    <row r="641" spans="3:3" ht="13">
      <c r="C641" s="167"/>
    </row>
    <row r="642" spans="3:3" ht="13">
      <c r="C642" s="167"/>
    </row>
    <row r="643" spans="3:3" ht="13">
      <c r="C643" s="167"/>
    </row>
    <row r="644" spans="3:3" ht="13">
      <c r="C644" s="167"/>
    </row>
    <row r="645" spans="3:3" ht="13">
      <c r="C645" s="167"/>
    </row>
    <row r="646" spans="3:3" ht="13">
      <c r="C646" s="167"/>
    </row>
    <row r="647" spans="3:3" ht="13">
      <c r="C647" s="167"/>
    </row>
    <row r="648" spans="3:3" ht="13">
      <c r="C648" s="167"/>
    </row>
    <row r="649" spans="3:3" ht="13">
      <c r="C649" s="167"/>
    </row>
    <row r="650" spans="3:3" ht="13">
      <c r="C650" s="167"/>
    </row>
    <row r="651" spans="3:3" ht="13">
      <c r="C651" s="167"/>
    </row>
    <row r="652" spans="3:3" ht="13">
      <c r="C652" s="167"/>
    </row>
    <row r="653" spans="3:3" ht="13">
      <c r="C653" s="167"/>
    </row>
    <row r="654" spans="3:3" ht="13">
      <c r="C654" s="167"/>
    </row>
    <row r="655" spans="3:3" ht="13">
      <c r="C655" s="167"/>
    </row>
    <row r="656" spans="3:3" ht="13">
      <c r="C656" s="167"/>
    </row>
    <row r="657" spans="3:3" ht="13">
      <c r="C657" s="167"/>
    </row>
    <row r="658" spans="3:3" ht="13">
      <c r="C658" s="167"/>
    </row>
    <row r="659" spans="3:3" ht="13">
      <c r="C659" s="167"/>
    </row>
    <row r="660" spans="3:3" ht="13">
      <c r="C660" s="167"/>
    </row>
    <row r="661" spans="3:3" ht="13">
      <c r="C661" s="167"/>
    </row>
    <row r="662" spans="3:3" ht="13">
      <c r="C662" s="167"/>
    </row>
    <row r="663" spans="3:3" ht="13">
      <c r="C663" s="167"/>
    </row>
    <row r="664" spans="3:3" ht="13">
      <c r="C664" s="167"/>
    </row>
    <row r="665" spans="3:3" ht="13">
      <c r="C665" s="167"/>
    </row>
    <row r="666" spans="3:3" ht="13">
      <c r="C666" s="167"/>
    </row>
    <row r="667" spans="3:3" ht="13">
      <c r="C667" s="167"/>
    </row>
    <row r="668" spans="3:3" ht="13">
      <c r="C668" s="167"/>
    </row>
    <row r="669" spans="3:3" ht="13">
      <c r="C669" s="167"/>
    </row>
    <row r="670" spans="3:3" ht="13">
      <c r="C670" s="167"/>
    </row>
    <row r="671" spans="3:3" ht="13">
      <c r="C671" s="167"/>
    </row>
    <row r="672" spans="3:3" ht="13">
      <c r="C672" s="167"/>
    </row>
    <row r="673" spans="3:3" ht="13">
      <c r="C673" s="167"/>
    </row>
    <row r="674" spans="3:3" ht="13">
      <c r="C674" s="167"/>
    </row>
    <row r="675" spans="3:3" ht="13">
      <c r="C675" s="167"/>
    </row>
    <row r="676" spans="3:3" ht="13">
      <c r="C676" s="167"/>
    </row>
    <row r="677" spans="3:3" ht="13">
      <c r="C677" s="167"/>
    </row>
    <row r="678" spans="3:3" ht="13">
      <c r="C678" s="167"/>
    </row>
    <row r="679" spans="3:3" ht="13">
      <c r="C679" s="167"/>
    </row>
    <row r="680" spans="3:3" ht="13">
      <c r="C680" s="167"/>
    </row>
    <row r="681" spans="3:3" ht="13">
      <c r="C681" s="167"/>
    </row>
    <row r="682" spans="3:3" ht="13">
      <c r="C682" s="167"/>
    </row>
    <row r="683" spans="3:3" ht="13">
      <c r="C683" s="167"/>
    </row>
    <row r="684" spans="3:3" ht="13">
      <c r="C684" s="167"/>
    </row>
    <row r="685" spans="3:3" ht="13">
      <c r="C685" s="167"/>
    </row>
    <row r="686" spans="3:3" ht="13">
      <c r="C686" s="167"/>
    </row>
    <row r="687" spans="3:3" ht="13">
      <c r="C687" s="167"/>
    </row>
    <row r="688" spans="3:3" ht="13">
      <c r="C688" s="167"/>
    </row>
    <row r="689" spans="3:3" ht="13">
      <c r="C689" s="167"/>
    </row>
    <row r="690" spans="3:3" ht="13">
      <c r="C690" s="167"/>
    </row>
    <row r="691" spans="3:3" ht="13">
      <c r="C691" s="167"/>
    </row>
    <row r="692" spans="3:3" ht="13">
      <c r="C692" s="167"/>
    </row>
    <row r="693" spans="3:3" ht="13">
      <c r="C693" s="167"/>
    </row>
    <row r="694" spans="3:3" ht="13">
      <c r="C694" s="167"/>
    </row>
    <row r="695" spans="3:3" ht="13">
      <c r="C695" s="167"/>
    </row>
    <row r="696" spans="3:3" ht="13">
      <c r="C696" s="167"/>
    </row>
    <row r="697" spans="3:3" ht="13">
      <c r="C697" s="167"/>
    </row>
    <row r="698" spans="3:3" ht="13">
      <c r="C698" s="167"/>
    </row>
    <row r="699" spans="3:3" ht="13">
      <c r="C699" s="167"/>
    </row>
    <row r="700" spans="3:3" ht="13">
      <c r="C700" s="167"/>
    </row>
    <row r="701" spans="3:3" ht="13">
      <c r="C701" s="167"/>
    </row>
    <row r="702" spans="3:3" ht="13">
      <c r="C702" s="167"/>
    </row>
    <row r="703" spans="3:3" ht="13">
      <c r="C703" s="167"/>
    </row>
    <row r="704" spans="3:3" ht="13">
      <c r="C704" s="167"/>
    </row>
    <row r="705" spans="3:3" ht="13">
      <c r="C705" s="167"/>
    </row>
    <row r="706" spans="3:3" ht="13">
      <c r="C706" s="167"/>
    </row>
    <row r="707" spans="3:3" ht="13">
      <c r="C707" s="167"/>
    </row>
    <row r="708" spans="3:3" ht="13">
      <c r="C708" s="167"/>
    </row>
    <row r="709" spans="3:3" ht="13">
      <c r="C709" s="167"/>
    </row>
    <row r="710" spans="3:3" ht="13">
      <c r="C710" s="167"/>
    </row>
    <row r="711" spans="3:3" ht="13">
      <c r="C711" s="167"/>
    </row>
    <row r="712" spans="3:3" ht="13">
      <c r="C712" s="167"/>
    </row>
    <row r="713" spans="3:3" ht="13">
      <c r="C713" s="167"/>
    </row>
    <row r="714" spans="3:3" ht="13">
      <c r="C714" s="167"/>
    </row>
    <row r="715" spans="3:3" ht="13">
      <c r="C715" s="167"/>
    </row>
    <row r="716" spans="3:3" ht="13">
      <c r="C716" s="167"/>
    </row>
    <row r="717" spans="3:3" ht="13">
      <c r="C717" s="167"/>
    </row>
    <row r="718" spans="3:3" ht="13">
      <c r="C718" s="167"/>
    </row>
    <row r="719" spans="3:3" ht="13">
      <c r="C719" s="167"/>
    </row>
    <row r="720" spans="3:3" ht="13">
      <c r="C720" s="167"/>
    </row>
    <row r="721" spans="3:3" ht="13">
      <c r="C721" s="167"/>
    </row>
    <row r="722" spans="3:3" ht="13">
      <c r="C722" s="167"/>
    </row>
    <row r="723" spans="3:3" ht="13">
      <c r="C723" s="167"/>
    </row>
    <row r="724" spans="3:3" ht="13">
      <c r="C724" s="167"/>
    </row>
    <row r="725" spans="3:3" ht="13">
      <c r="C725" s="167"/>
    </row>
    <row r="726" spans="3:3" ht="13">
      <c r="C726" s="167"/>
    </row>
    <row r="727" spans="3:3" ht="13">
      <c r="C727" s="167"/>
    </row>
    <row r="728" spans="3:3" ht="13">
      <c r="C728" s="167"/>
    </row>
    <row r="729" spans="3:3" ht="13">
      <c r="C729" s="167"/>
    </row>
    <row r="730" spans="3:3" ht="13">
      <c r="C730" s="167"/>
    </row>
    <row r="731" spans="3:3" ht="13">
      <c r="C731" s="167"/>
    </row>
    <row r="732" spans="3:3" ht="13">
      <c r="C732" s="167"/>
    </row>
    <row r="733" spans="3:3" ht="13">
      <c r="C733" s="167"/>
    </row>
    <row r="734" spans="3:3" ht="13">
      <c r="C734" s="167"/>
    </row>
    <row r="735" spans="3:3" ht="13">
      <c r="C735" s="167"/>
    </row>
    <row r="736" spans="3:3" ht="13">
      <c r="C736" s="167"/>
    </row>
    <row r="737" spans="3:3" ht="13">
      <c r="C737" s="167"/>
    </row>
    <row r="738" spans="3:3" ht="13">
      <c r="C738" s="167"/>
    </row>
    <row r="739" spans="3:3" ht="13">
      <c r="C739" s="167"/>
    </row>
    <row r="740" spans="3:3" ht="13">
      <c r="C740" s="167"/>
    </row>
    <row r="741" spans="3:3" ht="13">
      <c r="C741" s="167"/>
    </row>
    <row r="742" spans="3:3" ht="13">
      <c r="C742" s="167"/>
    </row>
    <row r="743" spans="3:3" ht="13">
      <c r="C743" s="167"/>
    </row>
    <row r="744" spans="3:3" ht="13">
      <c r="C744" s="167"/>
    </row>
    <row r="745" spans="3:3" ht="13">
      <c r="C745" s="167"/>
    </row>
    <row r="746" spans="3:3" ht="13">
      <c r="C746" s="167"/>
    </row>
    <row r="747" spans="3:3" ht="13">
      <c r="C747" s="167"/>
    </row>
    <row r="748" spans="3:3" ht="13">
      <c r="C748" s="167"/>
    </row>
    <row r="749" spans="3:3" ht="13">
      <c r="C749" s="167"/>
    </row>
    <row r="750" spans="3:3" ht="13">
      <c r="C750" s="167"/>
    </row>
    <row r="751" spans="3:3" ht="13">
      <c r="C751" s="167"/>
    </row>
    <row r="752" spans="3:3" ht="13">
      <c r="C752" s="167"/>
    </row>
    <row r="753" spans="3:3" ht="13">
      <c r="C753" s="167"/>
    </row>
    <row r="754" spans="3:3" ht="13">
      <c r="C754" s="167"/>
    </row>
    <row r="755" spans="3:3" ht="13">
      <c r="C755" s="167"/>
    </row>
    <row r="756" spans="3:3" ht="13">
      <c r="C756" s="167"/>
    </row>
    <row r="757" spans="3:3" ht="13">
      <c r="C757" s="167"/>
    </row>
    <row r="758" spans="3:3" ht="13">
      <c r="C758" s="167"/>
    </row>
    <row r="759" spans="3:3" ht="13">
      <c r="C759" s="167"/>
    </row>
    <row r="760" spans="3:3" ht="13">
      <c r="C760" s="167"/>
    </row>
    <row r="761" spans="3:3" ht="13">
      <c r="C761" s="167"/>
    </row>
    <row r="762" spans="3:3" ht="13">
      <c r="C762" s="167"/>
    </row>
    <row r="763" spans="3:3" ht="13">
      <c r="C763" s="167"/>
    </row>
    <row r="764" spans="3:3" ht="13">
      <c r="C764" s="167"/>
    </row>
    <row r="765" spans="3:3" ht="13">
      <c r="C765" s="167"/>
    </row>
    <row r="766" spans="3:3" ht="13">
      <c r="C766" s="167"/>
    </row>
    <row r="767" spans="3:3" ht="13">
      <c r="C767" s="167"/>
    </row>
    <row r="768" spans="3:3" ht="13">
      <c r="C768" s="167"/>
    </row>
    <row r="769" spans="3:3" ht="13">
      <c r="C769" s="167"/>
    </row>
    <row r="770" spans="3:3" ht="13">
      <c r="C770" s="167"/>
    </row>
    <row r="771" spans="3:3" ht="13">
      <c r="C771" s="167"/>
    </row>
    <row r="772" spans="3:3" ht="13">
      <c r="C772" s="167"/>
    </row>
    <row r="773" spans="3:3" ht="13">
      <c r="C773" s="167"/>
    </row>
    <row r="774" spans="3:3" ht="13">
      <c r="C774" s="167"/>
    </row>
    <row r="775" spans="3:3" ht="13">
      <c r="C775" s="167"/>
    </row>
    <row r="776" spans="3:3" ht="13">
      <c r="C776" s="167"/>
    </row>
    <row r="777" spans="3:3" ht="13">
      <c r="C777" s="167"/>
    </row>
    <row r="778" spans="3:3" ht="13">
      <c r="C778" s="167"/>
    </row>
    <row r="779" spans="3:3" ht="13">
      <c r="C779" s="167"/>
    </row>
    <row r="780" spans="3:3" ht="13">
      <c r="C780" s="167"/>
    </row>
    <row r="781" spans="3:3" ht="13">
      <c r="C781" s="167"/>
    </row>
    <row r="782" spans="3:3" ht="13">
      <c r="C782" s="167"/>
    </row>
    <row r="783" spans="3:3" ht="13">
      <c r="C783" s="167"/>
    </row>
    <row r="784" spans="3:3" ht="13">
      <c r="C784" s="167"/>
    </row>
    <row r="785" spans="3:3" ht="13">
      <c r="C785" s="167"/>
    </row>
    <row r="786" spans="3:3" ht="13">
      <c r="C786" s="167"/>
    </row>
    <row r="787" spans="3:3" ht="13">
      <c r="C787" s="167"/>
    </row>
    <row r="788" spans="3:3" ht="13">
      <c r="C788" s="167"/>
    </row>
    <row r="789" spans="3:3" ht="13">
      <c r="C789" s="167"/>
    </row>
    <row r="790" spans="3:3" ht="13">
      <c r="C790" s="167"/>
    </row>
    <row r="791" spans="3:3" ht="13">
      <c r="C791" s="167"/>
    </row>
    <row r="792" spans="3:3" ht="13">
      <c r="C792" s="167"/>
    </row>
    <row r="793" spans="3:3" ht="13">
      <c r="C793" s="167"/>
    </row>
    <row r="794" spans="3:3" ht="13">
      <c r="C794" s="167"/>
    </row>
    <row r="795" spans="3:3" ht="13">
      <c r="C795" s="167"/>
    </row>
    <row r="796" spans="3:3" ht="13">
      <c r="C796" s="167"/>
    </row>
    <row r="797" spans="3:3" ht="13">
      <c r="C797" s="167"/>
    </row>
    <row r="798" spans="3:3" ht="13">
      <c r="C798" s="167"/>
    </row>
    <row r="799" spans="3:3" ht="13">
      <c r="C799" s="167"/>
    </row>
    <row r="800" spans="3:3" ht="13">
      <c r="C800" s="167"/>
    </row>
    <row r="801" spans="3:3" ht="13">
      <c r="C801" s="167"/>
    </row>
    <row r="802" spans="3:3" ht="13">
      <c r="C802" s="167"/>
    </row>
    <row r="803" spans="3:3" ht="13">
      <c r="C803" s="167"/>
    </row>
    <row r="804" spans="3:3" ht="13">
      <c r="C804" s="167"/>
    </row>
    <row r="805" spans="3:3" ht="13">
      <c r="C805" s="167"/>
    </row>
    <row r="806" spans="3:3" ht="13">
      <c r="C806" s="167"/>
    </row>
    <row r="807" spans="3:3" ht="13">
      <c r="C807" s="167"/>
    </row>
    <row r="808" spans="3:3" ht="13">
      <c r="C808" s="167"/>
    </row>
    <row r="809" spans="3:3" ht="13">
      <c r="C809" s="167"/>
    </row>
    <row r="810" spans="3:3" ht="13">
      <c r="C810" s="167"/>
    </row>
    <row r="811" spans="3:3" ht="13">
      <c r="C811" s="167"/>
    </row>
    <row r="812" spans="3:3" ht="13">
      <c r="C812" s="167"/>
    </row>
    <row r="813" spans="3:3" ht="13">
      <c r="C813" s="167"/>
    </row>
    <row r="814" spans="3:3" ht="13">
      <c r="C814" s="167"/>
    </row>
    <row r="815" spans="3:3" ht="13">
      <c r="C815" s="167"/>
    </row>
    <row r="816" spans="3:3" ht="13">
      <c r="C816" s="167"/>
    </row>
    <row r="817" spans="3:3" ht="13">
      <c r="C817" s="167"/>
    </row>
    <row r="818" spans="3:3" ht="13">
      <c r="C818" s="167"/>
    </row>
    <row r="819" spans="3:3" ht="13">
      <c r="C819" s="167"/>
    </row>
    <row r="820" spans="3:3" ht="13">
      <c r="C820" s="167"/>
    </row>
    <row r="821" spans="3:3" ht="13">
      <c r="C821" s="167"/>
    </row>
    <row r="822" spans="3:3" ht="13">
      <c r="C822" s="167"/>
    </row>
    <row r="823" spans="3:3" ht="13">
      <c r="C823" s="167"/>
    </row>
    <row r="824" spans="3:3" ht="13">
      <c r="C824" s="167"/>
    </row>
    <row r="825" spans="3:3" ht="13">
      <c r="C825" s="167"/>
    </row>
    <row r="826" spans="3:3" ht="13">
      <c r="C826" s="167"/>
    </row>
    <row r="827" spans="3:3" ht="13">
      <c r="C827" s="167"/>
    </row>
    <row r="828" spans="3:3" ht="13">
      <c r="C828" s="167"/>
    </row>
    <row r="829" spans="3:3" ht="13">
      <c r="C829" s="167"/>
    </row>
    <row r="830" spans="3:3" ht="13">
      <c r="C830" s="167"/>
    </row>
    <row r="831" spans="3:3" ht="13">
      <c r="C831" s="167"/>
    </row>
    <row r="832" spans="3:3" ht="13">
      <c r="C832" s="167"/>
    </row>
    <row r="833" spans="3:3" ht="13">
      <c r="C833" s="167"/>
    </row>
    <row r="834" spans="3:3" ht="13">
      <c r="C834" s="167"/>
    </row>
    <row r="835" spans="3:3" ht="13">
      <c r="C835" s="167"/>
    </row>
    <row r="836" spans="3:3" ht="13">
      <c r="C836" s="167"/>
    </row>
    <row r="837" spans="3:3" ht="13">
      <c r="C837" s="167"/>
    </row>
    <row r="838" spans="3:3" ht="13">
      <c r="C838" s="167"/>
    </row>
    <row r="839" spans="3:3" ht="13">
      <c r="C839" s="167"/>
    </row>
    <row r="840" spans="3:3" ht="13">
      <c r="C840" s="167"/>
    </row>
    <row r="841" spans="3:3" ht="13">
      <c r="C841" s="167"/>
    </row>
    <row r="842" spans="3:3" ht="13">
      <c r="C842" s="167"/>
    </row>
    <row r="843" spans="3:3" ht="13">
      <c r="C843" s="167"/>
    </row>
    <row r="844" spans="3:3" ht="13">
      <c r="C844" s="167"/>
    </row>
    <row r="845" spans="3:3" ht="13">
      <c r="C845" s="167"/>
    </row>
    <row r="846" spans="3:3" ht="13">
      <c r="C846" s="167"/>
    </row>
    <row r="847" spans="3:3" ht="13">
      <c r="C847" s="167"/>
    </row>
    <row r="848" spans="3:3" ht="13">
      <c r="C848" s="167"/>
    </row>
    <row r="849" spans="3:3" ht="13">
      <c r="C849" s="167"/>
    </row>
    <row r="850" spans="3:3" ht="13">
      <c r="C850" s="167"/>
    </row>
    <row r="851" spans="3:3" ht="13">
      <c r="C851" s="167"/>
    </row>
    <row r="852" spans="3:3" ht="13">
      <c r="C852" s="167"/>
    </row>
    <row r="853" spans="3:3" ht="13">
      <c r="C853" s="167"/>
    </row>
    <row r="854" spans="3:3" ht="13">
      <c r="C854" s="167"/>
    </row>
    <row r="855" spans="3:3" ht="13">
      <c r="C855" s="167"/>
    </row>
    <row r="856" spans="3:3" ht="13">
      <c r="C856" s="167"/>
    </row>
    <row r="857" spans="3:3" ht="13">
      <c r="C857" s="167"/>
    </row>
    <row r="858" spans="3:3" ht="13">
      <c r="C858" s="167"/>
    </row>
    <row r="859" spans="3:3" ht="13">
      <c r="C859" s="167"/>
    </row>
    <row r="860" spans="3:3" ht="13">
      <c r="C860" s="167"/>
    </row>
    <row r="861" spans="3:3" ht="13">
      <c r="C861" s="167"/>
    </row>
    <row r="862" spans="3:3" ht="13">
      <c r="C862" s="167"/>
    </row>
    <row r="863" spans="3:3" ht="13">
      <c r="C863" s="167"/>
    </row>
    <row r="864" spans="3:3" ht="13">
      <c r="C864" s="167"/>
    </row>
    <row r="865" spans="3:3" ht="13">
      <c r="C865" s="167"/>
    </row>
    <row r="866" spans="3:3" ht="13">
      <c r="C866" s="167"/>
    </row>
    <row r="867" spans="3:3" ht="13">
      <c r="C867" s="167"/>
    </row>
    <row r="868" spans="3:3" ht="13">
      <c r="C868" s="167"/>
    </row>
    <row r="869" spans="3:3" ht="13">
      <c r="C869" s="167"/>
    </row>
    <row r="870" spans="3:3" ht="13">
      <c r="C870" s="167"/>
    </row>
    <row r="871" spans="3:3" ht="13">
      <c r="C871" s="167"/>
    </row>
    <row r="872" spans="3:3" ht="13">
      <c r="C872" s="167"/>
    </row>
    <row r="873" spans="3:3" ht="13">
      <c r="C873" s="167"/>
    </row>
    <row r="874" spans="3:3" ht="13">
      <c r="C874" s="167"/>
    </row>
    <row r="875" spans="3:3" ht="13">
      <c r="C875" s="167"/>
    </row>
    <row r="876" spans="3:3" ht="13">
      <c r="C876" s="167"/>
    </row>
    <row r="877" spans="3:3" ht="13">
      <c r="C877" s="167"/>
    </row>
    <row r="878" spans="3:3" ht="13">
      <c r="C878" s="167"/>
    </row>
    <row r="879" spans="3:3" ht="13">
      <c r="C879" s="167"/>
    </row>
    <row r="880" spans="3:3" ht="13">
      <c r="C880" s="167"/>
    </row>
    <row r="881" spans="3:3" ht="13">
      <c r="C881" s="167"/>
    </row>
    <row r="882" spans="3:3" ht="13">
      <c r="C882" s="167"/>
    </row>
    <row r="883" spans="3:3" ht="13">
      <c r="C883" s="167"/>
    </row>
    <row r="884" spans="3:3" ht="13">
      <c r="C884" s="167"/>
    </row>
    <row r="885" spans="3:3" ht="13">
      <c r="C885" s="167"/>
    </row>
    <row r="886" spans="3:3" ht="13">
      <c r="C886" s="167"/>
    </row>
    <row r="887" spans="3:3" ht="13">
      <c r="C887" s="167"/>
    </row>
    <row r="888" spans="3:3" ht="13">
      <c r="C888" s="167"/>
    </row>
    <row r="889" spans="3:3" ht="13">
      <c r="C889" s="167"/>
    </row>
    <row r="890" spans="3:3" ht="13">
      <c r="C890" s="167"/>
    </row>
    <row r="891" spans="3:3" ht="13">
      <c r="C891" s="167"/>
    </row>
    <row r="892" spans="3:3" ht="13">
      <c r="C892" s="167"/>
    </row>
    <row r="893" spans="3:3" ht="13">
      <c r="C893" s="167"/>
    </row>
    <row r="894" spans="3:3" ht="13">
      <c r="C894" s="167"/>
    </row>
    <row r="895" spans="3:3" ht="13">
      <c r="C895" s="167"/>
    </row>
    <row r="896" spans="3:3" ht="13">
      <c r="C896" s="167"/>
    </row>
    <row r="897" spans="3:3" ht="13">
      <c r="C897" s="167"/>
    </row>
    <row r="898" spans="3:3" ht="13">
      <c r="C898" s="167"/>
    </row>
    <row r="899" spans="3:3" ht="13">
      <c r="C899" s="167"/>
    </row>
    <row r="900" spans="3:3" ht="13">
      <c r="C900" s="167"/>
    </row>
    <row r="901" spans="3:3" ht="13">
      <c r="C901" s="167"/>
    </row>
    <row r="902" spans="3:3" ht="13">
      <c r="C902" s="167"/>
    </row>
    <row r="903" spans="3:3" ht="13">
      <c r="C903" s="167"/>
    </row>
    <row r="904" spans="3:3" ht="13">
      <c r="C904" s="167"/>
    </row>
    <row r="905" spans="3:3" ht="13">
      <c r="C905" s="167"/>
    </row>
    <row r="906" spans="3:3" ht="13">
      <c r="C906" s="167"/>
    </row>
    <row r="907" spans="3:3" ht="13">
      <c r="C907" s="167"/>
    </row>
    <row r="908" spans="3:3" ht="13">
      <c r="C908" s="167"/>
    </row>
    <row r="909" spans="3:3" ht="13">
      <c r="C909" s="167"/>
    </row>
    <row r="910" spans="3:3" ht="13">
      <c r="C910" s="167"/>
    </row>
    <row r="911" spans="3:3" ht="13">
      <c r="C911" s="167"/>
    </row>
    <row r="912" spans="3:3" ht="13">
      <c r="C912" s="167"/>
    </row>
    <row r="913" spans="3:3" ht="13">
      <c r="C913" s="167"/>
    </row>
    <row r="914" spans="3:3" ht="13">
      <c r="C914" s="167"/>
    </row>
    <row r="915" spans="3:3" ht="13">
      <c r="C915" s="167"/>
    </row>
    <row r="916" spans="3:3" ht="13">
      <c r="C916" s="167"/>
    </row>
    <row r="917" spans="3:3" ht="13">
      <c r="C917" s="167"/>
    </row>
    <row r="918" spans="3:3" ht="13">
      <c r="C918" s="167"/>
    </row>
    <row r="919" spans="3:3" ht="13">
      <c r="C919" s="167"/>
    </row>
    <row r="920" spans="3:3" ht="13">
      <c r="C920" s="167"/>
    </row>
    <row r="921" spans="3:3" ht="13">
      <c r="C921" s="167"/>
    </row>
    <row r="922" spans="3:3" ht="13">
      <c r="C922" s="167"/>
    </row>
    <row r="923" spans="3:3" ht="13">
      <c r="C923" s="167"/>
    </row>
    <row r="924" spans="3:3" ht="13">
      <c r="C924" s="167"/>
    </row>
    <row r="925" spans="3:3" ht="13">
      <c r="C925" s="167"/>
    </row>
    <row r="926" spans="3:3" ht="13">
      <c r="C926" s="167"/>
    </row>
    <row r="927" spans="3:3" ht="13">
      <c r="C927" s="167"/>
    </row>
    <row r="928" spans="3:3" ht="13">
      <c r="C928" s="167"/>
    </row>
    <row r="929" spans="3:3" ht="13">
      <c r="C929" s="167"/>
    </row>
    <row r="930" spans="3:3" ht="13">
      <c r="C930" s="167"/>
    </row>
    <row r="931" spans="3:3" ht="13">
      <c r="C931" s="167"/>
    </row>
    <row r="932" spans="3:3" ht="13">
      <c r="C932" s="167"/>
    </row>
    <row r="933" spans="3:3" ht="13">
      <c r="C933" s="167"/>
    </row>
    <row r="934" spans="3:3" ht="13">
      <c r="C934" s="167"/>
    </row>
    <row r="935" spans="3:3" ht="13">
      <c r="C935" s="167"/>
    </row>
    <row r="936" spans="3:3" ht="13">
      <c r="C936" s="167"/>
    </row>
    <row r="937" spans="3:3" ht="13">
      <c r="C937" s="167"/>
    </row>
    <row r="938" spans="3:3" ht="13">
      <c r="C938" s="167"/>
    </row>
    <row r="939" spans="3:3" ht="13">
      <c r="C939" s="167"/>
    </row>
    <row r="940" spans="3:3" ht="13">
      <c r="C940" s="167"/>
    </row>
    <row r="941" spans="3:3" ht="13">
      <c r="C941" s="167"/>
    </row>
    <row r="942" spans="3:3" ht="13">
      <c r="C942" s="167"/>
    </row>
    <row r="943" spans="3:3" ht="13">
      <c r="C943" s="167"/>
    </row>
    <row r="944" spans="3:3" ht="13">
      <c r="C944" s="167"/>
    </row>
    <row r="945" spans="3:3" ht="13">
      <c r="C945" s="167"/>
    </row>
    <row r="946" spans="3:3" ht="13">
      <c r="C946" s="167"/>
    </row>
    <row r="947" spans="3:3" ht="13">
      <c r="C947" s="167"/>
    </row>
    <row r="948" spans="3:3" ht="13">
      <c r="C948" s="167"/>
    </row>
    <row r="949" spans="3:3" ht="13">
      <c r="C949" s="167"/>
    </row>
    <row r="950" spans="3:3" ht="13">
      <c r="C950" s="167"/>
    </row>
    <row r="951" spans="3:3" ht="13">
      <c r="C951" s="167"/>
    </row>
    <row r="952" spans="3:3" ht="13">
      <c r="C952" s="167"/>
    </row>
    <row r="953" spans="3:3" ht="13">
      <c r="C953" s="167"/>
    </row>
    <row r="954" spans="3:3" ht="13">
      <c r="C954" s="167"/>
    </row>
    <row r="955" spans="3:3" ht="13">
      <c r="C955" s="167"/>
    </row>
    <row r="956" spans="3:3" ht="13">
      <c r="C956" s="167"/>
    </row>
    <row r="957" spans="3:3" ht="13">
      <c r="C957" s="167"/>
    </row>
    <row r="958" spans="3:3" ht="13">
      <c r="C958" s="167"/>
    </row>
    <row r="959" spans="3:3" ht="13">
      <c r="C959" s="167"/>
    </row>
    <row r="960" spans="3:3" ht="13">
      <c r="C960" s="167"/>
    </row>
    <row r="961" spans="3:3" ht="13">
      <c r="C961" s="167"/>
    </row>
    <row r="962" spans="3:3" ht="13">
      <c r="C962" s="167"/>
    </row>
    <row r="963" spans="3:3" ht="13">
      <c r="C963" s="167"/>
    </row>
    <row r="964" spans="3:3" ht="13">
      <c r="C964" s="167"/>
    </row>
    <row r="965" spans="3:3" ht="13">
      <c r="C965" s="167"/>
    </row>
    <row r="966" spans="3:3" ht="13">
      <c r="C966" s="167"/>
    </row>
    <row r="967" spans="3:3" ht="13">
      <c r="C967" s="167"/>
    </row>
    <row r="968" spans="3:3" ht="13">
      <c r="C968" s="167"/>
    </row>
    <row r="969" spans="3:3" ht="13">
      <c r="C969" s="167"/>
    </row>
    <row r="970" spans="3:3" ht="13">
      <c r="C970" s="167"/>
    </row>
    <row r="971" spans="3:3" ht="13">
      <c r="C971" s="167"/>
    </row>
    <row r="972" spans="3:3" ht="13">
      <c r="C972" s="167"/>
    </row>
    <row r="973" spans="3:3" ht="13">
      <c r="C973" s="167"/>
    </row>
    <row r="974" spans="3:3" ht="13">
      <c r="C974" s="167"/>
    </row>
    <row r="975" spans="3:3" ht="13">
      <c r="C975" s="167"/>
    </row>
    <row r="976" spans="3:3" ht="13">
      <c r="C976" s="167"/>
    </row>
    <row r="977" spans="3:3" ht="13">
      <c r="C977" s="167"/>
    </row>
    <row r="978" spans="3:3" ht="13">
      <c r="C978" s="167"/>
    </row>
    <row r="979" spans="3:3" ht="13">
      <c r="C979" s="167"/>
    </row>
    <row r="980" spans="3:3" ht="13">
      <c r="C980" s="167"/>
    </row>
    <row r="981" spans="3:3" ht="13">
      <c r="C981" s="167"/>
    </row>
    <row r="982" spans="3:3" ht="13">
      <c r="C982" s="167"/>
    </row>
    <row r="983" spans="3:3" ht="13">
      <c r="C983" s="167"/>
    </row>
    <row r="984" spans="3:3" ht="13">
      <c r="C984" s="167"/>
    </row>
    <row r="985" spans="3:3" ht="13">
      <c r="C985" s="167"/>
    </row>
    <row r="986" spans="3:3" ht="13">
      <c r="C986" s="167"/>
    </row>
    <row r="987" spans="3:3" ht="13">
      <c r="C987" s="167"/>
    </row>
    <row r="988" spans="3:3" ht="13">
      <c r="C988" s="167"/>
    </row>
    <row r="989" spans="3:3" ht="13">
      <c r="C989" s="167"/>
    </row>
    <row r="990" spans="3:3" ht="13">
      <c r="C990" s="167"/>
    </row>
    <row r="991" spans="3:3" ht="13">
      <c r="C991" s="167"/>
    </row>
    <row r="992" spans="3:3" ht="13">
      <c r="C992" s="167"/>
    </row>
    <row r="993" spans="3:3" ht="13">
      <c r="C993" s="167"/>
    </row>
    <row r="994" spans="3:3" ht="13">
      <c r="C994" s="167"/>
    </row>
    <row r="995" spans="3:3" ht="13">
      <c r="C995" s="167"/>
    </row>
    <row r="996" spans="3:3" ht="13">
      <c r="C996" s="167"/>
    </row>
    <row r="997" spans="3:3" ht="13">
      <c r="C997" s="167"/>
    </row>
    <row r="998" spans="3:3" ht="13">
      <c r="C998" s="167"/>
    </row>
    <row r="999" spans="3:3" ht="13">
      <c r="C999" s="167"/>
    </row>
    <row r="1000" spans="3:3" ht="13">
      <c r="C1000" s="16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6D9EEB"/>
  </sheetPr>
  <dimension ref="A1:Q4858"/>
  <sheetViews>
    <sheetView workbookViewId="0"/>
  </sheetViews>
  <sheetFormatPr baseColWidth="10" defaultColWidth="17.33203125" defaultRowHeight="15.75" customHeight="1"/>
  <cols>
    <col min="1" max="1" width="29.1640625" customWidth="1"/>
    <col min="2" max="2" width="26.83203125" customWidth="1"/>
    <col min="3" max="3" width="13.83203125" customWidth="1"/>
    <col min="4" max="4" width="12.1640625" customWidth="1"/>
    <col min="5" max="5" width="11.1640625" customWidth="1"/>
    <col min="6" max="6" width="12.1640625" customWidth="1"/>
    <col min="7" max="7" width="8.6640625" customWidth="1"/>
    <col min="8" max="8" width="19.5" customWidth="1"/>
    <col min="9" max="9" width="18.5" customWidth="1"/>
    <col min="10" max="26" width="8.6640625" customWidth="1"/>
  </cols>
  <sheetData>
    <row r="1" spans="1:17" ht="15.75" customHeight="1">
      <c r="A1" s="110" t="s">
        <v>487</v>
      </c>
      <c r="H1" s="258" t="s">
        <v>488</v>
      </c>
      <c r="I1" s="258" t="s">
        <v>489</v>
      </c>
      <c r="Q1" s="168"/>
    </row>
    <row r="2" spans="1:17" ht="15.75" customHeight="1">
      <c r="A2" s="110">
        <v>30</v>
      </c>
      <c r="H2" s="202"/>
      <c r="I2" s="202"/>
    </row>
    <row r="3" spans="1:17">
      <c r="A3" t="str">
        <f ca="1">IFERROR(__xludf.DUMMYFUNCTION("QUERY('Canidate list'!List,""Select B,J,C,E,H,I Where A = K and B != 'Insert Name' and ((D = 'No') or ( D = 'Yes' and G = TRUE))"")"),"Name")</f>
        <v>Name</v>
      </c>
      <c r="B3" t="str">
        <f ca="1">IFERROR(__xludf.DUMMYFUNCTION("""COMPUTED_VALUE"""),"Platform")</f>
        <v>Platform</v>
      </c>
      <c r="C3" t="str">
        <f ca="1">IFERROR(__xludf.DUMMYFUNCTION("""COMPUTED_VALUE"""),"Phone Number")</f>
        <v>Phone Number</v>
      </c>
      <c r="D3" t="str">
        <f ca="1">IFERROR(__xludf.DUMMYFUNCTION("""COMPUTED_VALUE"""),"Location")</f>
        <v>Location</v>
      </c>
      <c r="E3" t="str">
        <f ca="1">IFERROR(__xludf.DUMMYFUNCTION("""COMPUTED_VALUE"""),"A,B,C List")</f>
        <v>A,B,C List</v>
      </c>
      <c r="F3" t="str">
        <f ca="1">IFERROR(__xludf.DUMMYFUNCTION("""COMPUTED_VALUE"""),"How many Times have They Told You No to wanting more?")</f>
        <v>How many Times have They Told You No to wanting more?</v>
      </c>
      <c r="H3" s="169" t="str">
        <f ca="1">IFERROR(__xludf.DUMMYFUNCTION("QUERY('Canidate list'!DateCount,""Select count(S) Where S = TRUE"")"),"count ")</f>
        <v xml:space="preserve">count </v>
      </c>
      <c r="I3" s="169" t="str">
        <f ca="1">IFERROR(__xludf.DUMMYFUNCTION("QUERY(Todays_Contacts,""Select sum(T)"")"),"sum ")</f>
        <v xml:space="preserve">sum </v>
      </c>
    </row>
    <row r="4" spans="1:17" ht="15.75" customHeight="1">
      <c r="A4" t="str">
        <f ca="1">IFERROR(__xludf.DUMMYFUNCTION("""COMPUTED_VALUE"""),"Chloe Soto")</f>
        <v>Chloe Soto</v>
      </c>
      <c r="B4" t="str">
        <f ca="1">IFERROR(__xludf.DUMMYFUNCTION("""COMPUTED_VALUE"""),"FB Mess")</f>
        <v>FB Mess</v>
      </c>
      <c r="D4" t="str">
        <f ca="1">IFERROR(__xludf.DUMMYFUNCTION("""COMPUTED_VALUE"""),"Houston")</f>
        <v>Houston</v>
      </c>
      <c r="E4" t="str">
        <f ca="1">IFERROR(__xludf.DUMMYFUNCTION("""COMPUTED_VALUE"""),"B")</f>
        <v>B</v>
      </c>
      <c r="F4">
        <f ca="1">IFERROR(__xludf.DUMMYFUNCTION("""COMPUTED_VALUE"""),0)</f>
        <v>0</v>
      </c>
      <c r="I4">
        <f ca="1">IFERROR(__xludf.DUMMYFUNCTION("""COMPUTED_VALUE"""),0)</f>
        <v>0</v>
      </c>
    </row>
    <row r="5" spans="1:17" ht="15.75" customHeight="1">
      <c r="A5" t="str">
        <f ca="1">IFERROR(__xludf.DUMMYFUNCTION("""COMPUTED_VALUE"""),"Will Bell")</f>
        <v>Will Bell</v>
      </c>
      <c r="B5" t="str">
        <f ca="1">IFERROR(__xludf.DUMMYFUNCTION("""COMPUTED_VALUE"""),"FB Mess")</f>
        <v>FB Mess</v>
      </c>
    </row>
    <row r="6" spans="1:17" ht="15.75" customHeight="1">
      <c r="A6" t="str">
        <f ca="1">IFERROR(__xludf.DUMMYFUNCTION("""COMPUTED_VALUE"""),"Tyler Fielder")</f>
        <v>Tyler Fielder</v>
      </c>
      <c r="B6" t="str">
        <f ca="1">IFERROR(__xludf.DUMMYFUNCTION("""COMPUTED_VALUE"""),"FB Mess")</f>
        <v>FB Mess</v>
      </c>
      <c r="D6" t="str">
        <f ca="1">IFERROR(__xludf.DUMMYFUNCTION("""COMPUTED_VALUE"""),"Houston")</f>
        <v>Houston</v>
      </c>
      <c r="E6" t="str">
        <f ca="1">IFERROR(__xludf.DUMMYFUNCTION("""COMPUTED_VALUE"""),"B")</f>
        <v>B</v>
      </c>
      <c r="F6">
        <f ca="1">IFERROR(__xludf.DUMMYFUNCTION("""COMPUTED_VALUE"""),0)</f>
        <v>0</v>
      </c>
    </row>
    <row r="7" spans="1:17" ht="15.75" customHeight="1">
      <c r="A7" t="str">
        <f ca="1">IFERROR(__xludf.DUMMYFUNCTION("""COMPUTED_VALUE"""),"Josh Chef Frank")</f>
        <v>Josh Chef Frank</v>
      </c>
      <c r="B7" t="str">
        <f ca="1">IFERROR(__xludf.DUMMYFUNCTION("""COMPUTED_VALUE"""),"FB Mess")</f>
        <v>FB Mess</v>
      </c>
      <c r="D7" t="str">
        <f ca="1">IFERROR(__xludf.DUMMYFUNCTION("""COMPUTED_VALUE"""),"Houston")</f>
        <v>Houston</v>
      </c>
      <c r="E7" t="str">
        <f ca="1">IFERROR(__xludf.DUMMYFUNCTION("""COMPUTED_VALUE"""),"B")</f>
        <v>B</v>
      </c>
      <c r="F7">
        <f ca="1">IFERROR(__xludf.DUMMYFUNCTION("""COMPUTED_VALUE"""),0)</f>
        <v>0</v>
      </c>
    </row>
    <row r="8" spans="1:17" ht="15.75" customHeight="1">
      <c r="A8" t="str">
        <f ca="1">IFERROR(__xludf.DUMMYFUNCTION("""COMPUTED_VALUE"""),"Keenan Butler")</f>
        <v>Keenan Butler</v>
      </c>
      <c r="B8" t="str">
        <f ca="1">IFERROR(__xludf.DUMMYFUNCTION("""COMPUTED_VALUE"""),"FB Mess")</f>
        <v>FB Mess</v>
      </c>
      <c r="D8" t="str">
        <f ca="1">IFERROR(__xludf.DUMMYFUNCTION("""COMPUTED_VALUE"""),"Houston")</f>
        <v>Houston</v>
      </c>
      <c r="E8" t="str">
        <f ca="1">IFERROR(__xludf.DUMMYFUNCTION("""COMPUTED_VALUE"""),"B")</f>
        <v>B</v>
      </c>
      <c r="F8">
        <f ca="1">IFERROR(__xludf.DUMMYFUNCTION("""COMPUTED_VALUE"""),0)</f>
        <v>0</v>
      </c>
    </row>
    <row r="9" spans="1:17" ht="15.75" customHeight="1">
      <c r="A9" t="str">
        <f ca="1">IFERROR(__xludf.DUMMYFUNCTION("""COMPUTED_VALUE"""),"Farr Artilia Dodd")</f>
        <v>Farr Artilia Dodd</v>
      </c>
      <c r="B9" t="str">
        <f ca="1">IFERROR(__xludf.DUMMYFUNCTION("""COMPUTED_VALUE"""),"FB Mess")</f>
        <v>FB Mess</v>
      </c>
      <c r="D9" t="str">
        <f ca="1">IFERROR(__xludf.DUMMYFUNCTION("""COMPUTED_VALUE"""),"Houston")</f>
        <v>Houston</v>
      </c>
      <c r="E9" t="str">
        <f ca="1">IFERROR(__xludf.DUMMYFUNCTION("""COMPUTED_VALUE"""),"B")</f>
        <v>B</v>
      </c>
      <c r="F9">
        <f ca="1">IFERROR(__xludf.DUMMYFUNCTION("""COMPUTED_VALUE"""),0)</f>
        <v>0</v>
      </c>
    </row>
    <row r="10" spans="1:17" ht="15.75" customHeight="1">
      <c r="A10" t="str">
        <f ca="1">IFERROR(__xludf.DUMMYFUNCTION("""COMPUTED_VALUE"""),"Florentin Degbo")</f>
        <v>Florentin Degbo</v>
      </c>
      <c r="B10" t="str">
        <f ca="1">IFERROR(__xludf.DUMMYFUNCTION("""COMPUTED_VALUE"""),"FB Mess")</f>
        <v>FB Mess</v>
      </c>
    </row>
    <row r="11" spans="1:17" ht="15.75" customHeight="1">
      <c r="A11" t="str">
        <f ca="1">IFERROR(__xludf.DUMMYFUNCTION("""COMPUTED_VALUE"""),"Frank Rell")</f>
        <v>Frank Rell</v>
      </c>
      <c r="B11" t="str">
        <f ca="1">IFERROR(__xludf.DUMMYFUNCTION("""COMPUTED_VALUE"""),"FB Mess")</f>
        <v>FB Mess</v>
      </c>
      <c r="D11" t="str">
        <f ca="1">IFERROR(__xludf.DUMMYFUNCTION("""COMPUTED_VALUE"""),"Seattle")</f>
        <v>Seattle</v>
      </c>
      <c r="E11" t="str">
        <f ca="1">IFERROR(__xludf.DUMMYFUNCTION("""COMPUTED_VALUE"""),"B")</f>
        <v>B</v>
      </c>
      <c r="F11">
        <f ca="1">IFERROR(__xludf.DUMMYFUNCTION("""COMPUTED_VALUE"""),0)</f>
        <v>0</v>
      </c>
    </row>
    <row r="12" spans="1:17" ht="15.75" customHeight="1">
      <c r="A12" t="str">
        <f ca="1">IFERROR(__xludf.DUMMYFUNCTION("""COMPUTED_VALUE"""),"Ashley Bliss")</f>
        <v>Ashley Bliss</v>
      </c>
      <c r="B12" t="str">
        <f ca="1">IFERROR(__xludf.DUMMYFUNCTION("""COMPUTED_VALUE"""),"FB Mess")</f>
        <v>FB Mess</v>
      </c>
      <c r="D12" t="str">
        <f ca="1">IFERROR(__xludf.DUMMYFUNCTION("""COMPUTED_VALUE"""),"Houston")</f>
        <v>Houston</v>
      </c>
      <c r="E12" t="str">
        <f ca="1">IFERROR(__xludf.DUMMYFUNCTION("""COMPUTED_VALUE"""),"B")</f>
        <v>B</v>
      </c>
      <c r="F12">
        <f ca="1">IFERROR(__xludf.DUMMYFUNCTION("""COMPUTED_VALUE"""),0)</f>
        <v>0</v>
      </c>
    </row>
    <row r="13" spans="1:17" ht="15.75" customHeight="1">
      <c r="A13" t="str">
        <f ca="1">IFERROR(__xludf.DUMMYFUNCTION("""COMPUTED_VALUE"""),"Tanecia Gardner")</f>
        <v>Tanecia Gardner</v>
      </c>
      <c r="B13" t="str">
        <f ca="1">IFERROR(__xludf.DUMMYFUNCTION("""COMPUTED_VALUE"""),"FB Mess")</f>
        <v>FB Mess</v>
      </c>
    </row>
    <row r="14" spans="1:17" ht="15.75" customHeight="1">
      <c r="A14" t="str">
        <f ca="1">IFERROR(__xludf.DUMMYFUNCTION("""COMPUTED_VALUE"""),"Jonathan Orbe")</f>
        <v>Jonathan Orbe</v>
      </c>
      <c r="B14" t="str">
        <f ca="1">IFERROR(__xludf.DUMMYFUNCTION("""COMPUTED_VALUE"""),"FB Mess")</f>
        <v>FB Mess</v>
      </c>
      <c r="D14" t="str">
        <f ca="1">IFERROR(__xludf.DUMMYFUNCTION("""COMPUTED_VALUE"""),"Houston")</f>
        <v>Houston</v>
      </c>
      <c r="E14" t="str">
        <f ca="1">IFERROR(__xludf.DUMMYFUNCTION("""COMPUTED_VALUE"""),"B")</f>
        <v>B</v>
      </c>
      <c r="F14">
        <f ca="1">IFERROR(__xludf.DUMMYFUNCTION("""COMPUTED_VALUE"""),0)</f>
        <v>0</v>
      </c>
    </row>
    <row r="15" spans="1:17" ht="15.75" customHeight="1">
      <c r="A15" t="str">
        <f ca="1">IFERROR(__xludf.DUMMYFUNCTION("""COMPUTED_VALUE"""),"Christopher Gordon")</f>
        <v>Christopher Gordon</v>
      </c>
      <c r="B15" t="str">
        <f ca="1">IFERROR(__xludf.DUMMYFUNCTION("""COMPUTED_VALUE"""),"FB Mess")</f>
        <v>FB Mess</v>
      </c>
    </row>
    <row r="16" spans="1:17" ht="15.75" customHeight="1">
      <c r="A16" t="str">
        <f ca="1">IFERROR(__xludf.DUMMYFUNCTION("""COMPUTED_VALUE"""),"Ana Luz Ortega")</f>
        <v>Ana Luz Ortega</v>
      </c>
      <c r="B16" t="str">
        <f ca="1">IFERROR(__xludf.DUMMYFUNCTION("""COMPUTED_VALUE"""),"FB Mess")</f>
        <v>FB Mess</v>
      </c>
      <c r="D16" t="str">
        <f ca="1">IFERROR(__xludf.DUMMYFUNCTION("""COMPUTED_VALUE"""),"Austin")</f>
        <v>Austin</v>
      </c>
      <c r="E16" t="str">
        <f ca="1">IFERROR(__xludf.DUMMYFUNCTION("""COMPUTED_VALUE"""),"B")</f>
        <v>B</v>
      </c>
      <c r="F16">
        <f ca="1">IFERROR(__xludf.DUMMYFUNCTION("""COMPUTED_VALUE"""),0)</f>
        <v>0</v>
      </c>
    </row>
    <row r="17" spans="1:6" ht="15.75" customHeight="1">
      <c r="A17" t="str">
        <f ca="1">IFERROR(__xludf.DUMMYFUNCTION("""COMPUTED_VALUE"""),"Eboni Davis")</f>
        <v>Eboni Davis</v>
      </c>
      <c r="B17" t="str">
        <f ca="1">IFERROR(__xludf.DUMMYFUNCTION("""COMPUTED_VALUE"""),"FB Mess")</f>
        <v>FB Mess</v>
      </c>
      <c r="E17" t="str">
        <f ca="1">IFERROR(__xludf.DUMMYFUNCTION("""COMPUTED_VALUE"""),"b")</f>
        <v>b</v>
      </c>
    </row>
    <row r="18" spans="1:6" ht="15.75" customHeight="1">
      <c r="A18" t="str">
        <f ca="1">IFERROR(__xludf.DUMMYFUNCTION("""COMPUTED_VALUE"""),"Willie McIntosh")</f>
        <v>Willie McIntosh</v>
      </c>
      <c r="B18" t="str">
        <f ca="1">IFERROR(__xludf.DUMMYFUNCTION("""COMPUTED_VALUE"""),"FB Mess")</f>
        <v>FB Mess</v>
      </c>
      <c r="E18" t="str">
        <f ca="1">IFERROR(__xludf.DUMMYFUNCTION("""COMPUTED_VALUE"""),"B")</f>
        <v>B</v>
      </c>
    </row>
    <row r="19" spans="1:6" ht="15.75" customHeight="1">
      <c r="A19" t="str">
        <f ca="1">IFERROR(__xludf.DUMMYFUNCTION("""COMPUTED_VALUE"""),"Stephanie Tacy")</f>
        <v>Stephanie Tacy</v>
      </c>
      <c r="B19" t="str">
        <f ca="1">IFERROR(__xludf.DUMMYFUNCTION("""COMPUTED_VALUE"""),"FB Mess")</f>
        <v>FB Mess</v>
      </c>
    </row>
    <row r="20" spans="1:6" ht="15.75" customHeight="1">
      <c r="A20" t="str">
        <f ca="1">IFERROR(__xludf.DUMMYFUNCTION("""COMPUTED_VALUE"""),"Keana Highsmith")</f>
        <v>Keana Highsmith</v>
      </c>
      <c r="B20" t="str">
        <f ca="1">IFERROR(__xludf.DUMMYFUNCTION("""COMPUTED_VALUE"""),"FB Mess")</f>
        <v>FB Mess</v>
      </c>
    </row>
    <row r="21" spans="1:6" ht="15.75" customHeight="1">
      <c r="A21" t="str">
        <f ca="1">IFERROR(__xludf.DUMMYFUNCTION("""COMPUTED_VALUE"""),"Steven Nguyen")</f>
        <v>Steven Nguyen</v>
      </c>
      <c r="B21" t="str">
        <f ca="1">IFERROR(__xludf.DUMMYFUNCTION("""COMPUTED_VALUE"""),"FB Mess")</f>
        <v>FB Mess</v>
      </c>
    </row>
    <row r="22" spans="1:6" ht="15.75" customHeight="1">
      <c r="A22" t="str">
        <f ca="1">IFERROR(__xludf.DUMMYFUNCTION("""COMPUTED_VALUE"""),"Corey Allen")</f>
        <v>Corey Allen</v>
      </c>
      <c r="B22" t="str">
        <f ca="1">IFERROR(__xludf.DUMMYFUNCTION("""COMPUTED_VALUE"""),"Cell Phone")</f>
        <v>Cell Phone</v>
      </c>
      <c r="C22" t="str">
        <f ca="1">IFERROR(__xludf.DUMMYFUNCTION("""COMPUTED_VALUE"""),"(832) 385-3153")</f>
        <v>(832) 385-3153</v>
      </c>
    </row>
    <row r="23" spans="1:6" ht="15.75" customHeight="1">
      <c r="A23" t="str">
        <f ca="1">IFERROR(__xludf.DUMMYFUNCTION("""COMPUTED_VALUE"""),"Eric")</f>
        <v>Eric</v>
      </c>
      <c r="B23" t="str">
        <f ca="1">IFERROR(__xludf.DUMMYFUNCTION("""COMPUTED_VALUE"""),"Cell Phone")</f>
        <v>Cell Phone</v>
      </c>
      <c r="C23" t="str">
        <f ca="1">IFERROR(__xludf.DUMMYFUNCTION("""COMPUTED_VALUE"""),"210-607-3507")</f>
        <v>210-607-3507</v>
      </c>
    </row>
    <row r="24" spans="1:6" ht="15.75" customHeight="1">
      <c r="A24" t="str">
        <f ca="1">IFERROR(__xludf.DUMMYFUNCTION("""COMPUTED_VALUE"""),"Juan")</f>
        <v>Juan</v>
      </c>
      <c r="B24" t="str">
        <f ca="1">IFERROR(__xludf.DUMMYFUNCTION("""COMPUTED_VALUE"""),"Cell Phone")</f>
        <v>Cell Phone</v>
      </c>
      <c r="C24" t="str">
        <f ca="1">IFERROR(__xludf.DUMMYFUNCTION("""COMPUTED_VALUE"""),"281-236-6677")</f>
        <v>281-236-6677</v>
      </c>
    </row>
    <row r="25" spans="1:6" ht="15.75" customHeight="1">
      <c r="A25" t="str">
        <f ca="1">IFERROR(__xludf.DUMMYFUNCTION("""COMPUTED_VALUE"""),"Math Chrisrina")</f>
        <v>Math Chrisrina</v>
      </c>
      <c r="B25" t="str">
        <f ca="1">IFERROR(__xludf.DUMMYFUNCTION("""COMPUTED_VALUE"""),"Cell Phone")</f>
        <v>Cell Phone</v>
      </c>
      <c r="C25" t="str">
        <f ca="1">IFERROR(__xludf.DUMMYFUNCTION("""COMPUTED_VALUE"""),"408-564-1200 ::: 408-564-1200")</f>
        <v>408-564-1200 ::: 408-564-1200</v>
      </c>
    </row>
    <row r="26" spans="1:6" ht="15.75" customHeight="1">
      <c r="A26" t="str">
        <f ca="1">IFERROR(__xludf.DUMMYFUNCTION("""COMPUTED_VALUE"""),"Ron")</f>
        <v>Ron</v>
      </c>
      <c r="B26" t="str">
        <f ca="1">IFERROR(__xludf.DUMMYFUNCTION("""COMPUTED_VALUE"""),"Cell Phone")</f>
        <v>Cell Phone</v>
      </c>
      <c r="C26" t="str">
        <f ca="1">IFERROR(__xludf.DUMMYFUNCTION("""COMPUTED_VALUE"""),"(910) 284-6558")</f>
        <v>(910) 284-6558</v>
      </c>
      <c r="D26" t="str">
        <f ca="1">IFERROR(__xludf.DUMMYFUNCTION("""COMPUTED_VALUE"""),"North Carolina")</f>
        <v>North Carolina</v>
      </c>
      <c r="E26" t="str">
        <f ca="1">IFERROR(__xludf.DUMMYFUNCTION("""COMPUTED_VALUE"""),"C")</f>
        <v>C</v>
      </c>
    </row>
    <row r="27" spans="1:6" ht="15.75" customHeight="1">
      <c r="A27" t="str">
        <f ca="1">IFERROR(__xludf.DUMMYFUNCTION("""COMPUTED_VALUE"""),"Justin Martinez")</f>
        <v>Justin Martinez</v>
      </c>
      <c r="B27" t="str">
        <f ca="1">IFERROR(__xludf.DUMMYFUNCTION("""COMPUTED_VALUE"""),"LinkedIn")</f>
        <v>LinkedIn</v>
      </c>
      <c r="D27" t="str">
        <f ca="1">IFERROR(__xludf.DUMMYFUNCTION("""COMPUTED_VALUE"""),"Houston")</f>
        <v>Houston</v>
      </c>
      <c r="E27" t="str">
        <f ca="1">IFERROR(__xludf.DUMMYFUNCTION("""COMPUTED_VALUE"""),"C")</f>
        <v>C</v>
      </c>
      <c r="F27">
        <f ca="1">IFERROR(__xludf.DUMMYFUNCTION("""COMPUTED_VALUE"""),0)</f>
        <v>0</v>
      </c>
    </row>
    <row r="28" spans="1:6" ht="15.75" customHeight="1">
      <c r="A28" t="str">
        <f ca="1">IFERROR(__xludf.DUMMYFUNCTION("""COMPUTED_VALUE"""),"JUSTICE O'SUEKE")</f>
        <v>JUSTICE O'SUEKE</v>
      </c>
      <c r="B28" t="str">
        <f ca="1">IFERROR(__xludf.DUMMYFUNCTION("""COMPUTED_VALUE"""),"LinkedIn")</f>
        <v>LinkedIn</v>
      </c>
    </row>
    <row r="29" spans="1:6" ht="15.75" customHeight="1">
      <c r="A29" t="str">
        <f ca="1">IFERROR(__xludf.DUMMYFUNCTION("""COMPUTED_VALUE"""),"Troy Zhen")</f>
        <v>Troy Zhen</v>
      </c>
      <c r="B29" t="str">
        <f ca="1">IFERROR(__xludf.DUMMYFUNCTION("""COMPUTED_VALUE"""),"LinkedIn")</f>
        <v>LinkedIn</v>
      </c>
      <c r="D29" t="str">
        <f ca="1">IFERROR(__xludf.DUMMYFUNCTION("""COMPUTED_VALUE"""),"Georgia")</f>
        <v>Georgia</v>
      </c>
      <c r="E29" t="str">
        <f ca="1">IFERROR(__xludf.DUMMYFUNCTION("""COMPUTED_VALUE"""),"C")</f>
        <v>C</v>
      </c>
    </row>
    <row r="30" spans="1:6" ht="15.75" customHeight="1">
      <c r="A30" t="str">
        <f ca="1">IFERROR(__xludf.DUMMYFUNCTION("""COMPUTED_VALUE"""),"Christian Young")</f>
        <v>Christian Young</v>
      </c>
      <c r="B30" t="str">
        <f ca="1">IFERROR(__xludf.DUMMYFUNCTION("""COMPUTED_VALUE"""),"LinkedIn")</f>
        <v>LinkedIn</v>
      </c>
    </row>
    <row r="31" spans="1:6" ht="15.75" customHeight="1">
      <c r="A31" t="str">
        <f ca="1">IFERROR(__xludf.DUMMYFUNCTION("""COMPUTED_VALUE"""),"Kelley Bickerstaff")</f>
        <v>Kelley Bickerstaff</v>
      </c>
      <c r="B31" t="str">
        <f ca="1">IFERROR(__xludf.DUMMYFUNCTION("""COMPUTED_VALUE"""),"LinkedIn")</f>
        <v>LinkedIn</v>
      </c>
    </row>
    <row r="32" spans="1:6" ht="15.75" customHeight="1">
      <c r="A32" t="str">
        <f ca="1">IFERROR(__xludf.DUMMYFUNCTION("""COMPUTED_VALUE"""),"Brig Seaver")</f>
        <v>Brig Seaver</v>
      </c>
      <c r="B32" t="str">
        <f ca="1">IFERROR(__xludf.DUMMYFUNCTION("""COMPUTED_VALUE"""),"LinkedIn")</f>
        <v>LinkedIn</v>
      </c>
    </row>
    <row r="33" spans="1:5" ht="15.75" customHeight="1">
      <c r="A33" t="str">
        <f ca="1">IFERROR(__xludf.DUMMYFUNCTION("""COMPUTED_VALUE"""),"Kory Davison")</f>
        <v>Kory Davison</v>
      </c>
      <c r="B33" t="str">
        <f ca="1">IFERROR(__xludf.DUMMYFUNCTION("""COMPUTED_VALUE"""),"LinkedIn")</f>
        <v>LinkedIn</v>
      </c>
      <c r="D33" t="str">
        <f ca="1">IFERROR(__xludf.DUMMYFUNCTION("""COMPUTED_VALUE"""),"Houston")</f>
        <v>Houston</v>
      </c>
      <c r="E33" t="str">
        <f ca="1">IFERROR(__xludf.DUMMYFUNCTION("""COMPUTED_VALUE"""),"B")</f>
        <v>B</v>
      </c>
    </row>
    <row r="46" spans="1:5" ht="13"/>
    <row r="47" spans="1:5" ht="13"/>
    <row r="48" spans="1:5" ht="13"/>
    <row r="49" ht="13"/>
    <row r="50" ht="13"/>
    <row r="51" ht="13"/>
    <row r="52" ht="13"/>
    <row r="53" ht="13"/>
    <row r="54" ht="13"/>
    <row r="55" ht="13"/>
    <row r="56" ht="13"/>
    <row r="57" ht="13"/>
    <row r="58" ht="13"/>
    <row r="59" ht="13"/>
    <row r="60" ht="13"/>
    <row r="61" ht="13"/>
    <row r="62" ht="13"/>
    <row r="63" ht="13"/>
    <row r="64" ht="13"/>
    <row r="65" ht="13"/>
    <row r="66" ht="13"/>
    <row r="67" ht="13"/>
    <row r="68" ht="13"/>
    <row r="69" ht="13"/>
    <row r="70" ht="13"/>
    <row r="71" ht="13"/>
    <row r="72" ht="13"/>
    <row r="73" ht="13"/>
    <row r="74" ht="13"/>
    <row r="75" ht="13"/>
    <row r="76" ht="13"/>
    <row r="77" ht="13"/>
    <row r="78" ht="13"/>
    <row r="79" ht="13"/>
    <row r="80" ht="13"/>
    <row r="81" ht="13"/>
    <row r="82" ht="13"/>
    <row r="83" ht="13"/>
    <row r="84" ht="13"/>
    <row r="85" ht="13"/>
    <row r="86" ht="13"/>
    <row r="87" ht="13"/>
    <row r="88" ht="13"/>
    <row r="89" ht="13"/>
    <row r="90" ht="13"/>
    <row r="91" ht="13"/>
    <row r="92" ht="13"/>
    <row r="93" ht="13"/>
    <row r="94" ht="13"/>
    <row r="95" ht="13"/>
    <row r="96" ht="13"/>
    <row r="97" ht="13"/>
    <row r="98" ht="13"/>
    <row r="99" ht="13"/>
    <row r="100" ht="13"/>
    <row r="101" ht="13"/>
    <row r="102" ht="13"/>
    <row r="103" ht="13"/>
    <row r="104" ht="13"/>
    <row r="105" ht="13"/>
    <row r="106" ht="13"/>
    <row r="107" ht="13"/>
    <row r="108" ht="13"/>
    <row r="109" ht="13"/>
    <row r="110" ht="13"/>
    <row r="111" ht="13"/>
    <row r="112" ht="13"/>
    <row r="113" ht="13"/>
    <row r="114" ht="13"/>
    <row r="115" ht="13"/>
    <row r="116" ht="13"/>
    <row r="117" ht="13"/>
    <row r="118" ht="13"/>
    <row r="119" ht="13"/>
    <row r="120" ht="13"/>
    <row r="121" ht="13"/>
    <row r="122" ht="13"/>
    <row r="123" ht="13"/>
    <row r="124" ht="13"/>
    <row r="125" ht="13"/>
    <row r="126" ht="13"/>
    <row r="127" ht="13"/>
    <row r="128" ht="13"/>
    <row r="129" ht="13"/>
    <row r="130" ht="13"/>
    <row r="131" ht="13"/>
    <row r="132" ht="13"/>
    <row r="133" ht="13"/>
    <row r="134" ht="13"/>
    <row r="135" ht="13"/>
    <row r="136" ht="13"/>
    <row r="137" ht="13"/>
    <row r="138" ht="13"/>
    <row r="139" ht="13"/>
    <row r="140" ht="13"/>
    <row r="141" ht="13"/>
    <row r="142" ht="13"/>
    <row r="143" ht="13"/>
    <row r="144" ht="13"/>
    <row r="145" ht="13"/>
    <row r="146" ht="13"/>
    <row r="147" ht="13"/>
    <row r="148" ht="13"/>
    <row r="149" ht="13"/>
    <row r="150" ht="13"/>
    <row r="151" ht="13"/>
    <row r="152" ht="13"/>
    <row r="153" ht="13"/>
    <row r="154" ht="13"/>
    <row r="155" ht="13"/>
    <row r="156" ht="13"/>
    <row r="157" ht="13"/>
    <row r="158" ht="13"/>
    <row r="159" ht="13"/>
    <row r="160" ht="13"/>
    <row r="161" ht="13"/>
    <row r="162" ht="13"/>
    <row r="163" ht="13"/>
    <row r="164" ht="13"/>
    <row r="165" ht="13"/>
    <row r="166" ht="13"/>
    <row r="167" ht="13"/>
    <row r="168" ht="13"/>
    <row r="169" ht="13"/>
    <row r="170" ht="13"/>
    <row r="171" ht="13"/>
    <row r="172" ht="13"/>
    <row r="173" ht="13"/>
    <row r="174" ht="13"/>
    <row r="175" ht="13"/>
    <row r="176" ht="13"/>
    <row r="177" ht="13"/>
    <row r="178" ht="13"/>
    <row r="179" ht="13"/>
    <row r="180" ht="13"/>
    <row r="181" ht="13"/>
    <row r="182" ht="13"/>
    <row r="183" ht="13"/>
    <row r="184" ht="13"/>
    <row r="185" ht="13"/>
    <row r="186" ht="13"/>
    <row r="187" ht="13"/>
    <row r="188" ht="13"/>
    <row r="189" ht="13"/>
    <row r="190" ht="13"/>
    <row r="191" ht="13"/>
    <row r="192" ht="13"/>
    <row r="193" ht="13"/>
    <row r="194" ht="13"/>
    <row r="195" ht="13"/>
    <row r="196" ht="13"/>
    <row r="197" ht="13"/>
    <row r="198" ht="13"/>
    <row r="199" ht="13"/>
    <row r="200" ht="13"/>
    <row r="201" ht="13"/>
    <row r="202" ht="13"/>
    <row r="203" ht="13"/>
    <row r="204" ht="13"/>
    <row r="205" ht="13"/>
    <row r="206" ht="13"/>
    <row r="207" ht="13"/>
    <row r="208" ht="13"/>
    <row r="209" ht="13"/>
    <row r="210" ht="13"/>
    <row r="211" ht="13"/>
    <row r="212" ht="13"/>
    <row r="213" ht="13"/>
    <row r="214" ht="13"/>
    <row r="215" ht="13"/>
    <row r="216" ht="13"/>
    <row r="217" ht="13"/>
    <row r="218" ht="13"/>
    <row r="219" ht="13"/>
    <row r="220" ht="13"/>
    <row r="221" ht="13"/>
    <row r="222" ht="13"/>
    <row r="223" ht="13"/>
    <row r="224" ht="13"/>
    <row r="225" ht="13"/>
    <row r="226" ht="13"/>
    <row r="227" ht="13"/>
    <row r="228" ht="13"/>
    <row r="229" ht="13"/>
    <row r="230" ht="13"/>
    <row r="231" ht="13"/>
    <row r="232" ht="13"/>
    <row r="233" ht="13"/>
    <row r="234" ht="13"/>
    <row r="235" ht="13"/>
    <row r="236" ht="13"/>
    <row r="237" ht="13"/>
    <row r="238" ht="13"/>
    <row r="239" ht="13"/>
    <row r="240" ht="13"/>
    <row r="241" ht="13"/>
    <row r="242" ht="13"/>
    <row r="243" ht="13"/>
    <row r="244" ht="13"/>
    <row r="245" ht="13"/>
    <row r="246" ht="13"/>
    <row r="247" ht="13"/>
    <row r="248" ht="13"/>
    <row r="249" ht="13"/>
    <row r="250" ht="13"/>
    <row r="251" ht="13"/>
    <row r="252" ht="13"/>
    <row r="253" ht="13"/>
    <row r="254" ht="13"/>
    <row r="255" ht="13"/>
    <row r="256" ht="13"/>
    <row r="257" ht="13"/>
    <row r="258" ht="13"/>
    <row r="259" ht="13"/>
    <row r="260" ht="13"/>
    <row r="261" ht="13"/>
    <row r="262" ht="13"/>
    <row r="263" ht="13"/>
    <row r="264" ht="13"/>
    <row r="265" ht="13"/>
    <row r="266" ht="13"/>
    <row r="267" ht="13"/>
    <row r="268" ht="13"/>
    <row r="269" ht="13"/>
    <row r="270" ht="13"/>
    <row r="271" ht="13"/>
    <row r="272" ht="13"/>
    <row r="273" ht="13"/>
    <row r="274" ht="13"/>
    <row r="275" ht="13"/>
    <row r="276" ht="13"/>
    <row r="277" ht="13"/>
    <row r="278" ht="13"/>
    <row r="279" ht="13"/>
    <row r="280" ht="13"/>
    <row r="281" ht="13"/>
    <row r="282" ht="13"/>
    <row r="283" ht="13"/>
    <row r="284" ht="13"/>
    <row r="285" ht="13"/>
    <row r="286" ht="13"/>
    <row r="287" ht="13"/>
    <row r="288" ht="13"/>
    <row r="289" ht="13"/>
    <row r="290" ht="13"/>
    <row r="291" ht="13"/>
    <row r="292" ht="13"/>
    <row r="293" ht="13"/>
    <row r="294" ht="13"/>
    <row r="295" ht="13"/>
    <row r="296" ht="13"/>
    <row r="297" ht="13"/>
    <row r="298" ht="13"/>
    <row r="299" ht="13"/>
    <row r="300" ht="13"/>
    <row r="301" ht="13"/>
    <row r="302" ht="13"/>
    <row r="303" ht="13"/>
    <row r="304" ht="13"/>
    <row r="305" ht="13"/>
    <row r="306" ht="13"/>
    <row r="307" ht="13"/>
    <row r="308" ht="13"/>
    <row r="309" ht="13"/>
    <row r="310" ht="13"/>
    <row r="311" ht="13"/>
    <row r="312" ht="13"/>
    <row r="313" ht="13"/>
    <row r="314" ht="13"/>
    <row r="315" ht="13"/>
    <row r="316" ht="13"/>
    <row r="317" ht="13"/>
    <row r="318" ht="13"/>
    <row r="319" ht="13"/>
    <row r="320" ht="13"/>
    <row r="321" ht="13"/>
    <row r="322" ht="13"/>
    <row r="323" ht="13"/>
    <row r="324" ht="13"/>
    <row r="325" ht="13"/>
    <row r="326" ht="13"/>
    <row r="327" ht="13"/>
    <row r="328" ht="13"/>
    <row r="329" ht="13"/>
    <row r="330" ht="13"/>
    <row r="331" ht="13"/>
    <row r="332" ht="13"/>
    <row r="333" ht="13"/>
    <row r="334" ht="13"/>
    <row r="335" ht="13"/>
    <row r="336" ht="13"/>
    <row r="337" ht="13"/>
    <row r="338" ht="13"/>
    <row r="339" ht="13"/>
    <row r="340" ht="13"/>
    <row r="341" ht="13"/>
    <row r="342" ht="13"/>
    <row r="343" ht="13"/>
    <row r="344" ht="13"/>
    <row r="345" ht="13"/>
    <row r="346" ht="13"/>
    <row r="347" ht="13"/>
    <row r="348" ht="13"/>
    <row r="349" ht="13"/>
    <row r="350" ht="13"/>
    <row r="351" ht="13"/>
    <row r="352" ht="13"/>
    <row r="353" ht="13"/>
    <row r="354" ht="13"/>
    <row r="355" ht="13"/>
    <row r="356" ht="13"/>
    <row r="357" ht="13"/>
    <row r="358" ht="13"/>
    <row r="359" ht="13"/>
    <row r="360" ht="13"/>
    <row r="361" ht="13"/>
    <row r="362" ht="13"/>
    <row r="363" ht="13"/>
    <row r="364" ht="13"/>
    <row r="365" ht="13"/>
    <row r="366" ht="13"/>
    <row r="367" ht="13"/>
    <row r="368" ht="13"/>
    <row r="369" ht="13"/>
    <row r="370" ht="13"/>
    <row r="371" ht="13"/>
    <row r="372" ht="13"/>
    <row r="373" ht="13"/>
    <row r="374" ht="13"/>
    <row r="375" ht="13"/>
    <row r="376" ht="13"/>
    <row r="377" ht="13"/>
    <row r="378" ht="13"/>
    <row r="379" ht="13"/>
    <row r="380" ht="13"/>
    <row r="381" ht="13"/>
    <row r="382" ht="13"/>
    <row r="383" ht="13"/>
    <row r="384" ht="13"/>
    <row r="385" ht="13"/>
    <row r="386" ht="13"/>
    <row r="387" ht="13"/>
    <row r="388" ht="13"/>
    <row r="389" ht="13"/>
    <row r="390" ht="13"/>
    <row r="391" ht="13"/>
    <row r="392" ht="13"/>
    <row r="393" ht="13"/>
    <row r="394" ht="13"/>
    <row r="395" ht="13"/>
    <row r="396" ht="13"/>
    <row r="397" ht="13"/>
    <row r="398" ht="13"/>
    <row r="399" ht="13"/>
    <row r="400" ht="13"/>
    <row r="401" ht="13"/>
    <row r="402" ht="13"/>
    <row r="403" ht="13"/>
    <row r="404" ht="13"/>
    <row r="405" ht="13"/>
    <row r="406" ht="13"/>
    <row r="407" ht="13"/>
    <row r="408" ht="13"/>
    <row r="409" ht="13"/>
    <row r="410" ht="13"/>
    <row r="411" ht="13"/>
    <row r="412" ht="13"/>
    <row r="413" ht="13"/>
    <row r="414" ht="13"/>
    <row r="415" ht="13"/>
    <row r="416" ht="13"/>
    <row r="417" ht="13"/>
    <row r="418" ht="13"/>
    <row r="419" ht="13"/>
    <row r="420" ht="13"/>
    <row r="421" ht="13"/>
    <row r="422" ht="13"/>
    <row r="423" ht="13"/>
    <row r="424" ht="13"/>
    <row r="425" ht="13"/>
    <row r="426" ht="13"/>
    <row r="427" ht="13"/>
    <row r="428" ht="13"/>
    <row r="429" ht="13"/>
    <row r="430" ht="13"/>
    <row r="431" ht="13"/>
    <row r="432" ht="13"/>
    <row r="433" ht="13"/>
    <row r="434" ht="13"/>
    <row r="435" ht="13"/>
    <row r="436" ht="13"/>
    <row r="437" ht="13"/>
    <row r="438" ht="13"/>
    <row r="439" ht="13"/>
    <row r="440" ht="13"/>
    <row r="441" ht="13"/>
    <row r="442" ht="13"/>
    <row r="443" ht="13"/>
    <row r="444" ht="13"/>
    <row r="445" ht="13"/>
    <row r="446" ht="13"/>
    <row r="447" ht="13"/>
    <row r="448" ht="13"/>
    <row r="449" ht="13"/>
    <row r="450" ht="13"/>
    <row r="451" ht="13"/>
    <row r="452" ht="13"/>
    <row r="453" ht="13"/>
    <row r="454" ht="13"/>
    <row r="455" ht="13"/>
    <row r="456" ht="13"/>
    <row r="457" ht="13"/>
    <row r="458" ht="13"/>
    <row r="459" ht="13"/>
    <row r="460" ht="13"/>
    <row r="461" ht="13"/>
    <row r="462" ht="13"/>
    <row r="463" ht="13"/>
    <row r="464" ht="13"/>
    <row r="465" ht="13"/>
    <row r="466" ht="13"/>
    <row r="467" ht="13"/>
    <row r="468" ht="13"/>
    <row r="469" ht="13"/>
    <row r="470" ht="13"/>
    <row r="471" ht="13"/>
    <row r="472" ht="13"/>
    <row r="473" ht="13"/>
    <row r="474" ht="13"/>
    <row r="475" ht="13"/>
    <row r="476" ht="13"/>
    <row r="477" ht="13"/>
    <row r="478" ht="13"/>
    <row r="479" ht="13"/>
    <row r="480" ht="13"/>
    <row r="481" ht="13"/>
    <row r="482" ht="13"/>
    <row r="483" ht="13"/>
    <row r="484" ht="13"/>
    <row r="485" ht="13"/>
    <row r="486" ht="13"/>
    <row r="487" ht="13"/>
    <row r="488" ht="13"/>
    <row r="489" ht="13"/>
    <row r="490" ht="13"/>
    <row r="491" ht="13"/>
    <row r="492" ht="13"/>
    <row r="493" ht="13"/>
    <row r="494" ht="13"/>
    <row r="495" ht="13"/>
    <row r="496" ht="13"/>
    <row r="497" ht="13"/>
    <row r="498" ht="13"/>
    <row r="499" ht="13"/>
    <row r="500" ht="13"/>
    <row r="501" ht="13"/>
    <row r="502" ht="13"/>
    <row r="503" ht="13"/>
    <row r="504" ht="13"/>
    <row r="505" ht="13"/>
    <row r="506" ht="13"/>
    <row r="507" ht="13"/>
    <row r="508" ht="13"/>
    <row r="509" ht="13"/>
    <row r="510" ht="13"/>
    <row r="511" ht="13"/>
    <row r="512" ht="13"/>
    <row r="513" ht="13"/>
    <row r="514" ht="13"/>
    <row r="515" ht="13"/>
    <row r="516" ht="13"/>
    <row r="517" ht="13"/>
    <row r="518" ht="13"/>
    <row r="519" ht="13"/>
    <row r="520" ht="13"/>
    <row r="521" ht="13"/>
    <row r="522" ht="13"/>
    <row r="523" ht="13"/>
    <row r="524" ht="13"/>
    <row r="525" ht="13"/>
    <row r="526" ht="13"/>
    <row r="527" ht="13"/>
    <row r="528" ht="13"/>
    <row r="529" ht="13"/>
    <row r="530" ht="13"/>
    <row r="531" ht="13"/>
    <row r="532" ht="13"/>
    <row r="533" ht="13"/>
    <row r="534" ht="13"/>
    <row r="535" ht="13"/>
    <row r="536" ht="13"/>
    <row r="537" ht="13"/>
    <row r="538" ht="13"/>
    <row r="539" ht="13"/>
    <row r="540" ht="13"/>
    <row r="541" ht="13"/>
    <row r="542" ht="13"/>
    <row r="543" ht="13"/>
    <row r="544" ht="13"/>
    <row r="545" ht="13"/>
    <row r="546" ht="13"/>
    <row r="547" ht="13"/>
    <row r="548" ht="13"/>
    <row r="549" ht="13"/>
    <row r="550" ht="13"/>
    <row r="551" ht="13"/>
    <row r="552" ht="13"/>
    <row r="553" ht="13"/>
    <row r="554" ht="13"/>
    <row r="555" ht="13"/>
    <row r="556" ht="13"/>
    <row r="557" ht="13"/>
    <row r="558" ht="13"/>
    <row r="559" ht="13"/>
    <row r="560" ht="13"/>
    <row r="561" ht="13"/>
    <row r="562" ht="13"/>
    <row r="563" ht="13"/>
    <row r="564" ht="13"/>
    <row r="565" ht="13"/>
    <row r="566" ht="13"/>
    <row r="567" ht="13"/>
    <row r="568" ht="13"/>
    <row r="569" ht="13"/>
    <row r="570" ht="13"/>
    <row r="571" ht="13"/>
    <row r="572" ht="13"/>
    <row r="573" ht="13"/>
    <row r="574" ht="13"/>
    <row r="575" ht="13"/>
    <row r="576" ht="13"/>
    <row r="577" ht="13"/>
    <row r="578" ht="13"/>
    <row r="579" ht="13"/>
    <row r="580" ht="13"/>
    <row r="581" ht="13"/>
    <row r="582" ht="13"/>
    <row r="583" ht="13"/>
    <row r="584" ht="13"/>
    <row r="585" ht="13"/>
    <row r="586" ht="13"/>
    <row r="587" ht="13"/>
    <row r="588" ht="13"/>
    <row r="589" ht="13"/>
    <row r="590" ht="13"/>
    <row r="591" ht="13"/>
    <row r="592" ht="13"/>
    <row r="593" ht="13"/>
    <row r="594" ht="13"/>
    <row r="595" ht="13"/>
    <row r="596" ht="13"/>
    <row r="597" ht="13"/>
    <row r="598" ht="13"/>
    <row r="599" ht="13"/>
    <row r="600" ht="13"/>
    <row r="601" ht="13"/>
    <row r="602" ht="13"/>
    <row r="603" ht="13"/>
    <row r="604" ht="13"/>
    <row r="605" ht="13"/>
    <row r="606" ht="13"/>
    <row r="607" ht="13"/>
    <row r="608" ht="13"/>
    <row r="609" ht="13"/>
    <row r="610" ht="13"/>
    <row r="611" ht="13"/>
    <row r="612" ht="13"/>
    <row r="613" ht="13"/>
    <row r="614" ht="13"/>
    <row r="615" ht="13"/>
    <row r="616" ht="13"/>
    <row r="617" ht="13"/>
    <row r="618" ht="13"/>
    <row r="619" ht="13"/>
    <row r="620" ht="13"/>
    <row r="621" ht="13"/>
    <row r="622" ht="13"/>
    <row r="623" ht="13"/>
    <row r="624" ht="13"/>
    <row r="625" ht="13"/>
    <row r="626" ht="13"/>
    <row r="627" ht="13"/>
    <row r="628" ht="13"/>
    <row r="629" ht="13"/>
    <row r="630" ht="13"/>
    <row r="631" ht="13"/>
    <row r="632" ht="13"/>
    <row r="633" ht="13"/>
    <row r="634" ht="13"/>
    <row r="635" ht="13"/>
    <row r="636" ht="13"/>
    <row r="637" ht="13"/>
    <row r="638" ht="13"/>
    <row r="639" ht="13"/>
    <row r="640" ht="13"/>
    <row r="641" ht="13"/>
    <row r="642" ht="13"/>
    <row r="643" ht="13"/>
    <row r="644" ht="13"/>
    <row r="645" ht="13"/>
    <row r="646" ht="13"/>
    <row r="647" ht="13"/>
    <row r="648" ht="13"/>
    <row r="649" ht="13"/>
    <row r="650" ht="13"/>
    <row r="651" ht="13"/>
    <row r="652" ht="13"/>
    <row r="653" ht="13"/>
    <row r="654" ht="13"/>
    <row r="655" ht="13"/>
    <row r="656" ht="13"/>
    <row r="657" ht="13"/>
    <row r="658" ht="13"/>
    <row r="659" ht="13"/>
    <row r="660" ht="13"/>
    <row r="661" ht="13"/>
    <row r="662" ht="13"/>
    <row r="663" ht="13"/>
    <row r="664" ht="13"/>
    <row r="665" ht="13"/>
    <row r="666" ht="13"/>
    <row r="667" ht="13"/>
    <row r="668" ht="13"/>
    <row r="669" ht="13"/>
    <row r="670" ht="13"/>
    <row r="671" ht="13"/>
    <row r="672" ht="13"/>
    <row r="673" ht="13"/>
    <row r="674" ht="13"/>
    <row r="675" ht="13"/>
    <row r="676" ht="13"/>
    <row r="677" ht="13"/>
    <row r="678" ht="13"/>
    <row r="679" ht="13"/>
    <row r="680" ht="13"/>
    <row r="681" ht="13"/>
    <row r="682" ht="13"/>
    <row r="683" ht="13"/>
    <row r="684" ht="13"/>
    <row r="685" ht="13"/>
    <row r="686" ht="13"/>
    <row r="687" ht="13"/>
    <row r="688" ht="13"/>
    <row r="689" ht="13"/>
    <row r="690" ht="13"/>
    <row r="691" ht="13"/>
    <row r="692" ht="13"/>
    <row r="693" ht="13"/>
    <row r="694" ht="13"/>
    <row r="695" ht="13"/>
    <row r="696" ht="13"/>
    <row r="697" ht="13"/>
    <row r="698" ht="13"/>
    <row r="699" ht="13"/>
    <row r="700" ht="13"/>
    <row r="701" ht="13"/>
    <row r="702" ht="13"/>
    <row r="703" ht="13"/>
    <row r="704" ht="13"/>
    <row r="705" ht="13"/>
    <row r="706" ht="13"/>
    <row r="707" ht="13"/>
    <row r="708" ht="13"/>
    <row r="709" ht="13"/>
    <row r="710" ht="13"/>
    <row r="711" ht="13"/>
    <row r="712" ht="13"/>
    <row r="713" ht="13"/>
    <row r="714" ht="13"/>
    <row r="715" ht="13"/>
    <row r="716" ht="13"/>
    <row r="717" ht="13"/>
    <row r="718" ht="13"/>
    <row r="719" ht="13"/>
    <row r="720" ht="13"/>
    <row r="721" ht="13"/>
    <row r="722" ht="13"/>
    <row r="723" ht="13"/>
    <row r="724" ht="13"/>
    <row r="725" ht="13"/>
    <row r="726" ht="13"/>
    <row r="727" ht="13"/>
    <row r="728" ht="13"/>
    <row r="729" ht="13"/>
    <row r="730" ht="13"/>
    <row r="731" ht="13"/>
    <row r="732" ht="13"/>
    <row r="733" ht="13"/>
    <row r="734" ht="13"/>
    <row r="735" ht="13"/>
    <row r="736" ht="13"/>
    <row r="737" ht="13"/>
    <row r="738" ht="13"/>
    <row r="739" ht="13"/>
    <row r="740" ht="13"/>
    <row r="741" ht="13"/>
    <row r="742" ht="13"/>
    <row r="743" ht="13"/>
    <row r="744" ht="13"/>
    <row r="745" ht="13"/>
    <row r="746" ht="13"/>
    <row r="747" ht="13"/>
    <row r="748" ht="13"/>
    <row r="749" ht="13"/>
    <row r="750" ht="13"/>
    <row r="751" ht="13"/>
    <row r="752" ht="13"/>
    <row r="753" ht="13"/>
    <row r="754" ht="13"/>
    <row r="755" ht="13"/>
    <row r="756" ht="13"/>
    <row r="757" ht="13"/>
    <row r="758" ht="13"/>
    <row r="759" ht="13"/>
    <row r="760" ht="13"/>
    <row r="761" ht="13"/>
    <row r="762" ht="13"/>
    <row r="763" ht="13"/>
    <row r="764" ht="13"/>
    <row r="765" ht="13"/>
    <row r="766" ht="13"/>
    <row r="767" ht="13"/>
    <row r="768" ht="13"/>
    <row r="769" ht="13"/>
    <row r="770" ht="13"/>
    <row r="771" ht="13"/>
    <row r="772" ht="13"/>
    <row r="773" ht="13"/>
    <row r="774" ht="13"/>
    <row r="775" ht="13"/>
    <row r="776" ht="13"/>
    <row r="777" ht="13"/>
    <row r="778" ht="13"/>
    <row r="779" ht="13"/>
    <row r="780" ht="13"/>
    <row r="781" ht="13"/>
    <row r="782" ht="13"/>
    <row r="783" ht="13"/>
    <row r="784" ht="13"/>
    <row r="785" ht="13"/>
    <row r="786" ht="13"/>
    <row r="787" ht="13"/>
    <row r="788" ht="13"/>
    <row r="789" ht="13"/>
    <row r="790" ht="13"/>
    <row r="791" ht="13"/>
    <row r="792" ht="13"/>
    <row r="793" ht="13"/>
    <row r="794" ht="13"/>
    <row r="795" ht="13"/>
    <row r="796" ht="13"/>
    <row r="797" ht="13"/>
    <row r="798" ht="13"/>
    <row r="799" ht="13"/>
    <row r="800" ht="13"/>
    <row r="801" ht="13"/>
    <row r="802" ht="13"/>
    <row r="803" ht="13"/>
    <row r="804" ht="13"/>
    <row r="805" ht="13"/>
    <row r="806" ht="13"/>
    <row r="807" ht="13"/>
    <row r="808" ht="13"/>
    <row r="809" ht="13"/>
    <row r="810" ht="13"/>
    <row r="811" ht="13"/>
    <row r="812" ht="13"/>
    <row r="813" ht="13"/>
    <row r="814" ht="13"/>
    <row r="815" ht="13"/>
    <row r="816" ht="13"/>
    <row r="817" ht="13"/>
    <row r="818" ht="13"/>
    <row r="819" ht="13"/>
    <row r="820" ht="13"/>
    <row r="821" ht="13"/>
    <row r="822" ht="13"/>
    <row r="823" ht="13"/>
    <row r="824" ht="13"/>
    <row r="825" ht="13"/>
    <row r="826" ht="13"/>
    <row r="827" ht="13"/>
    <row r="828" ht="13"/>
    <row r="829" ht="13"/>
    <row r="830" ht="13"/>
    <row r="831" ht="13"/>
    <row r="832" ht="13"/>
    <row r="833" ht="13"/>
    <row r="834" ht="13"/>
    <row r="835" ht="13"/>
    <row r="836" ht="13"/>
    <row r="837" ht="13"/>
    <row r="838" ht="13"/>
    <row r="839" ht="13"/>
    <row r="840" ht="13"/>
    <row r="841" ht="13"/>
    <row r="842" ht="13"/>
    <row r="843" ht="13"/>
    <row r="844" ht="13"/>
    <row r="845" ht="13"/>
    <row r="846" ht="13"/>
    <row r="847" ht="13"/>
    <row r="848" ht="13"/>
    <row r="849" ht="13"/>
    <row r="850" ht="13"/>
    <row r="851" ht="13"/>
    <row r="852" ht="13"/>
    <row r="853" ht="13"/>
    <row r="854" ht="13"/>
    <row r="855" ht="13"/>
    <row r="856" ht="13"/>
    <row r="857" ht="13"/>
    <row r="858" ht="13"/>
    <row r="859" ht="13"/>
    <row r="860" ht="13"/>
    <row r="861" ht="13"/>
    <row r="862" ht="13"/>
    <row r="863" ht="13"/>
    <row r="864" ht="13"/>
    <row r="865" ht="13"/>
    <row r="866" ht="13"/>
    <row r="867" ht="13"/>
    <row r="868" ht="13"/>
    <row r="869" ht="13"/>
    <row r="870" ht="13"/>
    <row r="871" ht="13"/>
    <row r="872" ht="13"/>
    <row r="873" ht="13"/>
    <row r="874" ht="13"/>
    <row r="875" ht="13"/>
    <row r="876" ht="13"/>
    <row r="877" ht="13"/>
    <row r="878" ht="13"/>
    <row r="879" ht="13"/>
    <row r="880" ht="13"/>
    <row r="881" ht="13"/>
    <row r="882" ht="13"/>
    <row r="883" ht="13"/>
    <row r="884" ht="13"/>
    <row r="885" ht="13"/>
    <row r="886" ht="13"/>
    <row r="887" ht="13"/>
    <row r="888" ht="13"/>
    <row r="889" ht="13"/>
    <row r="890" ht="13"/>
    <row r="891" ht="13"/>
    <row r="892" ht="13"/>
    <row r="893" ht="13"/>
    <row r="894" ht="13"/>
    <row r="895" ht="13"/>
    <row r="896" ht="13"/>
    <row r="897" ht="13"/>
    <row r="898" ht="13"/>
    <row r="899" ht="13"/>
    <row r="900" ht="13"/>
    <row r="901" ht="13"/>
    <row r="902" ht="13"/>
    <row r="903" ht="13"/>
    <row r="904" ht="13"/>
    <row r="905" ht="13"/>
    <row r="906" ht="13"/>
    <row r="907" ht="13"/>
    <row r="908" ht="13"/>
    <row r="909" ht="13"/>
    <row r="910" ht="13"/>
    <row r="911" ht="13"/>
    <row r="912" ht="13"/>
    <row r="913" ht="13"/>
    <row r="914" ht="13"/>
    <row r="915" ht="13"/>
    <row r="916" ht="13"/>
    <row r="917" ht="13"/>
    <row r="918" ht="13"/>
    <row r="919" ht="13"/>
    <row r="920" ht="13"/>
    <row r="921" ht="13"/>
    <row r="922" ht="13"/>
    <row r="923" ht="13"/>
    <row r="924" ht="13"/>
    <row r="925" ht="13"/>
    <row r="926" ht="13"/>
    <row r="927" ht="13"/>
    <row r="928" ht="13"/>
    <row r="929" ht="13"/>
    <row r="930" ht="13"/>
    <row r="931" ht="13"/>
    <row r="932" ht="13"/>
    <row r="933" ht="13"/>
    <row r="934" ht="13"/>
    <row r="935" ht="13"/>
    <row r="936" ht="13"/>
    <row r="937" ht="13"/>
    <row r="938" ht="13"/>
    <row r="939" ht="13"/>
    <row r="940" ht="13"/>
    <row r="941" ht="13"/>
    <row r="942" ht="13"/>
    <row r="943" ht="13"/>
    <row r="944" ht="13"/>
    <row r="945" ht="13"/>
    <row r="946" ht="13"/>
    <row r="947" ht="13"/>
    <row r="948" ht="13"/>
    <row r="949" ht="13"/>
    <row r="950" ht="13"/>
    <row r="951" ht="13"/>
    <row r="952" ht="13"/>
    <row r="953" ht="13"/>
    <row r="954" ht="13"/>
    <row r="955" ht="13"/>
    <row r="956" ht="13"/>
    <row r="957" ht="13"/>
    <row r="958" ht="13"/>
    <row r="959" ht="13"/>
    <row r="960" ht="13"/>
    <row r="961" ht="13"/>
    <row r="962" ht="13"/>
    <row r="963" ht="13"/>
    <row r="964" ht="13"/>
    <row r="965" ht="13"/>
    <row r="966" ht="13"/>
    <row r="967" ht="13"/>
    <row r="968" ht="13"/>
    <row r="969" ht="13"/>
    <row r="970" ht="13"/>
    <row r="971" ht="13"/>
    <row r="972" ht="13"/>
    <row r="973" ht="13"/>
    <row r="974" ht="13"/>
    <row r="975" ht="13"/>
    <row r="976" ht="13"/>
    <row r="977" ht="13"/>
    <row r="978" ht="13"/>
    <row r="979" ht="13"/>
    <row r="980" ht="13"/>
    <row r="981" ht="13"/>
    <row r="982" ht="13"/>
    <row r="983" ht="13"/>
    <row r="984" ht="13"/>
    <row r="985" ht="13"/>
    <row r="986" ht="13"/>
    <row r="987" ht="13"/>
    <row r="988" ht="13"/>
    <row r="989" ht="13"/>
    <row r="990" ht="13"/>
    <row r="991" ht="13"/>
    <row r="992" ht="13"/>
    <row r="993" ht="13"/>
    <row r="994" ht="13"/>
    <row r="995" ht="13"/>
    <row r="996" ht="13"/>
    <row r="997" ht="13"/>
    <row r="998" ht="13"/>
    <row r="999" ht="13"/>
    <row r="1000" ht="13"/>
    <row r="1001" ht="13"/>
    <row r="1002" ht="13"/>
    <row r="1003" ht="13"/>
    <row r="1004" ht="13"/>
    <row r="1005" ht="13"/>
    <row r="1006" ht="13"/>
    <row r="1007" ht="13"/>
    <row r="1008" ht="13"/>
    <row r="1009" ht="13"/>
    <row r="1010" ht="13"/>
    <row r="1011" ht="13"/>
    <row r="1012" ht="13"/>
    <row r="1013" ht="13"/>
    <row r="1014" ht="13"/>
    <row r="1015" ht="13"/>
    <row r="1016" ht="13"/>
    <row r="1017" ht="13"/>
    <row r="1018" ht="13"/>
    <row r="1019" ht="13"/>
    <row r="1020" ht="13"/>
    <row r="1021" ht="13"/>
    <row r="1022" ht="13"/>
    <row r="1023" ht="13"/>
    <row r="1024" ht="13"/>
    <row r="1025" ht="13"/>
    <row r="1026" ht="13"/>
    <row r="1027" ht="13"/>
    <row r="1028" ht="13"/>
    <row r="1029" ht="13"/>
    <row r="1030" ht="13"/>
    <row r="1031" ht="13"/>
    <row r="1032" ht="13"/>
    <row r="1033" ht="13"/>
    <row r="1034" ht="13"/>
    <row r="1035" ht="13"/>
    <row r="1036" ht="13"/>
    <row r="1037" ht="13"/>
    <row r="1038" ht="13"/>
    <row r="1039" ht="13"/>
    <row r="1040" ht="13"/>
    <row r="1041" ht="13"/>
    <row r="1042" ht="13"/>
    <row r="1043" ht="13"/>
    <row r="1044" ht="13"/>
    <row r="1045" ht="13"/>
    <row r="1046" ht="13"/>
    <row r="1047" ht="13"/>
    <row r="1048" ht="13"/>
    <row r="1049" ht="13"/>
    <row r="1050" ht="13"/>
    <row r="1051" ht="13"/>
    <row r="1052" ht="13"/>
    <row r="1053" ht="13"/>
    <row r="1054" ht="13"/>
    <row r="1055" ht="13"/>
    <row r="1056" ht="13"/>
    <row r="1057" ht="13"/>
    <row r="1058" ht="13"/>
    <row r="1059" ht="13"/>
    <row r="1060" ht="13"/>
    <row r="1061" ht="13"/>
    <row r="1062" ht="13"/>
    <row r="1063" ht="13"/>
    <row r="1064" ht="13"/>
    <row r="1065" ht="13"/>
    <row r="1066" ht="13"/>
    <row r="1067" ht="13"/>
    <row r="1068" ht="13"/>
    <row r="1069" ht="13"/>
    <row r="1070" ht="13"/>
    <row r="1071" ht="13"/>
    <row r="1072" ht="13"/>
    <row r="1073" ht="13"/>
    <row r="1074" ht="13"/>
    <row r="1075" ht="13"/>
    <row r="1076" ht="13"/>
    <row r="1077" ht="13"/>
    <row r="1078" ht="13"/>
    <row r="1079" ht="13"/>
    <row r="1080" ht="13"/>
    <row r="1081" ht="13"/>
    <row r="1082" ht="13"/>
    <row r="1083" ht="13"/>
    <row r="1084" ht="13"/>
    <row r="1085" ht="13"/>
    <row r="1086" ht="13"/>
    <row r="1087" ht="13"/>
    <row r="1088" ht="13"/>
    <row r="1089" ht="13"/>
    <row r="1090" ht="13"/>
    <row r="1091" ht="13"/>
    <row r="1092" ht="13"/>
    <row r="1093" ht="13"/>
    <row r="1094" ht="13"/>
    <row r="1095" ht="13"/>
    <row r="1096" ht="13"/>
    <row r="1097" ht="13"/>
    <row r="1098" ht="13"/>
    <row r="1099" ht="13"/>
    <row r="1100" ht="13"/>
    <row r="1101" ht="13"/>
    <row r="1102" ht="13"/>
    <row r="1103" ht="13"/>
    <row r="1104" ht="13"/>
    <row r="1105" ht="13"/>
    <row r="1106" ht="13"/>
    <row r="1107" ht="13"/>
    <row r="1108" ht="13"/>
    <row r="1109" ht="13"/>
    <row r="1110" ht="13"/>
    <row r="1111" ht="13"/>
    <row r="1112" ht="13"/>
    <row r="1113" ht="13"/>
    <row r="1114" ht="13"/>
    <row r="1115" ht="13"/>
    <row r="1116" ht="13"/>
    <row r="1117" ht="13"/>
    <row r="1118" ht="13"/>
    <row r="1119" ht="13"/>
    <row r="1120" ht="13"/>
    <row r="1121" ht="13"/>
    <row r="1122" ht="13"/>
    <row r="1123" ht="13"/>
    <row r="1124" ht="13"/>
    <row r="1125" ht="13"/>
    <row r="1126" ht="13"/>
    <row r="1127" ht="13"/>
    <row r="1128" ht="13"/>
    <row r="1129" ht="13"/>
    <row r="1130" ht="13"/>
    <row r="1131" ht="13"/>
    <row r="1132" ht="13"/>
    <row r="1133" ht="13"/>
    <row r="1134" ht="13"/>
    <row r="1135" ht="13"/>
    <row r="1136" ht="13"/>
    <row r="1137" ht="13"/>
    <row r="1138" ht="13"/>
    <row r="1139" ht="13"/>
    <row r="1140" ht="13"/>
    <row r="1141" ht="13"/>
    <row r="1142" ht="13"/>
    <row r="1143" ht="13"/>
    <row r="1144" ht="13"/>
    <row r="1145" ht="13"/>
    <row r="1146" ht="13"/>
    <row r="1147" ht="13"/>
    <row r="1148" ht="13"/>
    <row r="1149" ht="13"/>
    <row r="1150" ht="13"/>
    <row r="1151" ht="13"/>
    <row r="1152" ht="13"/>
    <row r="1153" ht="13"/>
    <row r="1154" ht="13"/>
    <row r="1155" ht="13"/>
    <row r="1156" ht="13"/>
    <row r="1157" ht="13"/>
    <row r="1158" ht="13"/>
    <row r="1159" ht="13"/>
    <row r="1160" ht="13"/>
    <row r="1161" ht="13"/>
    <row r="1162" ht="13"/>
    <row r="1163" ht="13"/>
    <row r="1164" ht="13"/>
    <row r="1165" ht="13"/>
    <row r="1166" ht="13"/>
    <row r="1167" ht="13"/>
    <row r="1168" ht="13"/>
    <row r="1169" ht="13"/>
    <row r="1170" ht="13"/>
    <row r="1171" ht="13"/>
    <row r="1172" ht="13"/>
    <row r="1173" ht="13"/>
    <row r="1174" ht="13"/>
    <row r="1175" ht="13"/>
    <row r="1176" ht="13"/>
    <row r="1177" ht="13"/>
    <row r="1178" ht="13"/>
    <row r="1179" ht="13"/>
    <row r="1180" ht="13"/>
    <row r="1181" ht="13"/>
    <row r="1182" ht="13"/>
    <row r="1183" ht="13"/>
    <row r="1184" ht="13"/>
    <row r="1185" ht="13"/>
    <row r="1186" ht="13"/>
    <row r="1187" ht="13"/>
    <row r="1188" ht="13"/>
    <row r="1189" ht="13"/>
    <row r="1190" ht="13"/>
    <row r="1191" ht="13"/>
    <row r="1192" ht="13"/>
    <row r="1193" ht="13"/>
    <row r="1194" ht="13"/>
    <row r="1195" ht="13"/>
    <row r="1196" ht="13"/>
    <row r="1197" ht="13"/>
    <row r="1198" ht="13"/>
    <row r="1199" ht="13"/>
    <row r="1200" ht="13"/>
    <row r="1201" ht="13"/>
    <row r="1202" ht="13"/>
    <row r="1203" ht="13"/>
    <row r="1204" ht="13"/>
    <row r="1205" ht="13"/>
    <row r="1206" ht="13"/>
    <row r="1207" ht="13"/>
    <row r="1208" ht="13"/>
    <row r="1209" ht="13"/>
    <row r="1210" ht="13"/>
    <row r="1211" ht="13"/>
    <row r="1212" ht="13"/>
    <row r="1213" ht="13"/>
    <row r="1214" ht="13"/>
    <row r="1215" ht="13"/>
    <row r="1216" ht="13"/>
    <row r="1217" ht="13"/>
    <row r="1218" ht="13"/>
    <row r="1219" ht="13"/>
    <row r="1220" ht="13"/>
    <row r="1221" ht="13"/>
    <row r="1222" ht="13"/>
    <row r="1223" ht="13"/>
    <row r="1224" ht="13"/>
    <row r="1225" ht="13"/>
    <row r="1226" ht="13"/>
    <row r="1227" ht="13"/>
    <row r="1228" ht="13"/>
    <row r="1229" ht="13"/>
    <row r="1230" ht="13"/>
    <row r="1231" ht="13"/>
    <row r="1232" ht="13"/>
    <row r="1233" ht="13"/>
    <row r="1234" ht="13"/>
    <row r="1235" ht="13"/>
    <row r="1236" ht="13"/>
    <row r="1237" ht="13"/>
    <row r="1238" ht="13"/>
    <row r="1239" ht="13"/>
    <row r="1240" ht="13"/>
    <row r="1241" ht="13"/>
    <row r="1242" ht="13"/>
    <row r="1243" ht="13"/>
    <row r="1244" ht="13"/>
    <row r="1245" ht="13"/>
    <row r="1246" ht="13"/>
    <row r="1247" ht="13"/>
    <row r="1248" ht="13"/>
    <row r="1249" ht="13"/>
    <row r="1250" ht="13"/>
    <row r="1251" ht="13"/>
    <row r="1252" ht="13"/>
    <row r="1253" ht="13"/>
    <row r="1254" ht="13"/>
    <row r="1255" ht="13"/>
    <row r="1256" ht="13"/>
    <row r="1257" ht="13"/>
    <row r="1258" ht="13"/>
    <row r="1259" ht="13"/>
    <row r="1260" ht="13"/>
    <row r="1261" ht="13"/>
    <row r="1262" ht="13"/>
    <row r="1263" ht="13"/>
    <row r="1264" ht="13"/>
    <row r="1265" ht="13"/>
    <row r="1266" ht="13"/>
    <row r="1267" ht="13"/>
    <row r="1268" ht="13"/>
    <row r="1269" ht="13"/>
    <row r="1270" ht="13"/>
    <row r="1271" ht="13"/>
    <row r="1272" ht="13"/>
    <row r="1273" ht="13"/>
    <row r="1274" ht="13"/>
    <row r="1275" ht="13"/>
    <row r="1276" ht="13"/>
    <row r="1277" ht="13"/>
    <row r="1278" ht="13"/>
    <row r="1279" ht="13"/>
    <row r="1280" ht="13"/>
    <row r="1281" ht="13"/>
    <row r="1282" ht="13"/>
    <row r="1283" ht="13"/>
    <row r="1284" ht="13"/>
    <row r="1285" ht="13"/>
    <row r="1286" ht="13"/>
    <row r="1287" ht="13"/>
    <row r="1288" ht="13"/>
    <row r="1289" ht="13"/>
    <row r="1290" ht="13"/>
    <row r="1291" ht="13"/>
    <row r="1292" ht="13"/>
    <row r="1293" ht="13"/>
    <row r="1294" ht="13"/>
    <row r="1295" ht="13"/>
    <row r="1296" ht="13"/>
    <row r="1297" ht="13"/>
    <row r="1298" ht="13"/>
    <row r="1299" ht="13"/>
    <row r="1300" ht="13"/>
    <row r="1301" ht="13"/>
    <row r="1302" ht="13"/>
    <row r="1303" ht="13"/>
    <row r="1304" ht="13"/>
    <row r="1305" ht="13"/>
    <row r="1306" ht="13"/>
    <row r="1307" ht="13"/>
    <row r="1308" ht="13"/>
    <row r="1309" ht="13"/>
    <row r="1310" ht="13"/>
    <row r="1311" ht="13"/>
    <row r="1312" ht="13"/>
    <row r="1313" ht="13"/>
    <row r="1314" ht="13"/>
    <row r="1315" ht="13"/>
    <row r="1316" ht="13"/>
    <row r="1317" ht="13"/>
    <row r="1318" ht="13"/>
    <row r="1319" ht="13"/>
    <row r="1320" ht="13"/>
    <row r="1321" ht="13"/>
    <row r="1322" ht="13"/>
    <row r="1323" ht="13"/>
    <row r="1324" ht="13"/>
    <row r="1325" ht="13"/>
    <row r="1326" ht="13"/>
    <row r="1327" ht="13"/>
    <row r="1328" ht="13"/>
    <row r="1329" ht="13"/>
    <row r="1330" ht="13"/>
    <row r="1331" ht="13"/>
    <row r="1332" ht="13"/>
    <row r="1333" ht="13"/>
    <row r="1334" ht="13"/>
    <row r="1335" ht="13"/>
    <row r="1336" ht="13"/>
    <row r="1337" ht="13"/>
    <row r="1338" ht="13"/>
    <row r="1339" ht="13"/>
    <row r="1340" ht="13"/>
    <row r="1341" ht="13"/>
    <row r="1342" ht="13"/>
    <row r="1343" ht="13"/>
    <row r="1344" ht="13"/>
    <row r="1345" ht="13"/>
    <row r="1346" ht="13"/>
    <row r="1347" ht="13"/>
    <row r="1348" ht="13"/>
    <row r="1349" ht="13"/>
    <row r="1350" ht="13"/>
    <row r="1351" ht="13"/>
    <row r="1352" ht="13"/>
    <row r="1353" ht="13"/>
    <row r="1354" ht="13"/>
    <row r="1355" ht="13"/>
    <row r="1356" ht="13"/>
    <row r="1357" ht="13"/>
    <row r="1358" ht="13"/>
    <row r="1359" ht="13"/>
    <row r="1360" ht="13"/>
    <row r="1361" ht="13"/>
    <row r="1362" ht="13"/>
    <row r="1363" ht="13"/>
    <row r="1364" ht="13"/>
    <row r="1365" ht="13"/>
    <row r="1366" ht="13"/>
    <row r="1367" ht="13"/>
    <row r="1368" ht="13"/>
    <row r="1369" ht="13"/>
    <row r="1370" ht="13"/>
    <row r="1371" ht="13"/>
    <row r="1372" ht="13"/>
    <row r="1373" ht="13"/>
    <row r="1374" ht="13"/>
    <row r="1375" ht="13"/>
    <row r="1376" ht="13"/>
    <row r="1377" ht="13"/>
    <row r="1378" ht="13"/>
    <row r="1379" ht="13"/>
    <row r="1380" ht="13"/>
    <row r="1381" ht="13"/>
    <row r="1382" ht="13"/>
    <row r="1383" ht="13"/>
    <row r="1384" ht="13"/>
    <row r="1385" ht="13"/>
    <row r="1386" ht="13"/>
    <row r="1387" ht="13"/>
    <row r="1388" ht="13"/>
    <row r="1389" ht="13"/>
    <row r="1390" ht="13"/>
    <row r="1391" ht="13"/>
    <row r="1392" ht="13"/>
    <row r="1393" ht="13"/>
    <row r="1394" ht="13"/>
    <row r="1395" ht="13"/>
    <row r="1396" ht="13"/>
    <row r="1397" ht="13"/>
    <row r="1398" ht="13"/>
    <row r="1399" ht="13"/>
    <row r="1400" ht="13"/>
    <row r="1401" ht="13"/>
    <row r="1402" ht="13"/>
    <row r="1403" ht="13"/>
    <row r="1404" ht="13"/>
    <row r="1405" ht="13"/>
    <row r="1406" ht="13"/>
    <row r="1407" ht="13"/>
    <row r="1408" ht="13"/>
    <row r="1409" ht="13"/>
    <row r="1410" ht="13"/>
    <row r="1411" ht="13"/>
    <row r="1412" ht="13"/>
    <row r="1413" ht="13"/>
    <row r="1414" ht="13"/>
    <row r="1415" ht="13"/>
    <row r="1416" ht="13"/>
    <row r="1417" ht="13"/>
    <row r="1418" ht="13"/>
    <row r="1419" ht="13"/>
    <row r="1420" ht="13"/>
    <row r="1421" ht="13"/>
    <row r="1422" ht="13"/>
    <row r="1423" ht="13"/>
    <row r="1424" ht="13"/>
    <row r="1425" ht="13"/>
    <row r="1426" ht="13"/>
    <row r="1427" ht="13"/>
    <row r="1428" ht="13"/>
    <row r="1429" ht="13"/>
    <row r="1430" ht="13"/>
    <row r="1431" ht="13"/>
    <row r="1432" ht="13"/>
    <row r="1433" ht="13"/>
    <row r="1434" ht="13"/>
    <row r="1435" ht="13"/>
    <row r="1436" ht="13"/>
    <row r="1437" ht="13"/>
    <row r="1438" ht="13"/>
    <row r="1439" ht="13"/>
    <row r="1440" ht="13"/>
    <row r="1441" ht="13"/>
    <row r="1442" ht="13"/>
    <row r="1443" ht="13"/>
    <row r="1444" ht="13"/>
    <row r="1445" ht="13"/>
    <row r="1446" ht="13"/>
    <row r="1447" ht="13"/>
    <row r="1448" ht="13"/>
    <row r="1449" ht="13"/>
    <row r="1450" ht="13"/>
    <row r="1451" ht="13"/>
    <row r="1452" ht="13"/>
    <row r="1453" ht="13"/>
    <row r="1454" ht="13"/>
    <row r="1455" ht="13"/>
    <row r="1456" ht="13"/>
    <row r="1457" ht="13"/>
    <row r="1458" ht="13"/>
    <row r="1459" ht="13"/>
    <row r="1460" ht="13"/>
    <row r="1461" ht="13"/>
    <row r="1462" ht="13"/>
    <row r="1463" ht="13"/>
    <row r="1464" ht="13"/>
    <row r="1465" ht="13"/>
    <row r="1466" ht="13"/>
    <row r="1467" ht="13"/>
    <row r="1468" ht="13"/>
    <row r="1469" ht="13"/>
    <row r="1470" ht="13"/>
    <row r="1471" ht="13"/>
    <row r="1472" ht="13"/>
    <row r="1473" ht="13"/>
    <row r="1474" ht="13"/>
    <row r="1475" ht="13"/>
    <row r="1476" ht="13"/>
    <row r="1477" ht="13"/>
    <row r="1478" ht="13"/>
    <row r="1479" ht="13"/>
    <row r="1480" ht="13"/>
    <row r="1481" ht="13"/>
    <row r="1482" ht="13"/>
    <row r="1483" ht="13"/>
    <row r="1484" ht="13"/>
    <row r="1485" ht="13"/>
    <row r="1486" ht="13"/>
    <row r="1487" ht="13"/>
    <row r="1488" ht="13"/>
    <row r="1489" ht="13"/>
    <row r="1490" ht="13"/>
    <row r="1491" ht="13"/>
    <row r="1492" ht="13"/>
    <row r="1493" ht="13"/>
    <row r="1494" ht="13"/>
    <row r="1495" ht="13"/>
    <row r="1496" ht="13"/>
    <row r="1497" ht="13"/>
    <row r="1498" ht="13"/>
    <row r="1499" ht="13"/>
    <row r="1500" ht="13"/>
    <row r="1501" ht="13"/>
    <row r="1502" ht="13"/>
    <row r="1503" ht="13"/>
    <row r="1504" ht="13"/>
    <row r="1505" ht="13"/>
    <row r="1506" ht="13"/>
    <row r="1507" ht="13"/>
    <row r="1508" ht="13"/>
    <row r="1509" ht="13"/>
    <row r="1510" ht="13"/>
    <row r="1511" ht="13"/>
    <row r="1512" ht="13"/>
    <row r="1513" ht="13"/>
    <row r="1514" ht="13"/>
    <row r="1515" ht="13"/>
    <row r="1516" ht="13"/>
    <row r="1517" ht="13"/>
    <row r="1518" ht="13"/>
    <row r="1519" ht="13"/>
    <row r="1520" ht="13"/>
    <row r="1521" ht="13"/>
    <row r="1522" ht="13"/>
    <row r="1523" ht="13"/>
    <row r="1524" ht="13"/>
    <row r="1525" ht="13"/>
    <row r="1526" ht="13"/>
    <row r="1527" ht="13"/>
    <row r="1528" ht="13"/>
    <row r="1529" ht="13"/>
    <row r="1530" ht="13"/>
    <row r="1531" ht="13"/>
    <row r="1532" ht="13"/>
    <row r="1533" ht="13"/>
    <row r="1534" ht="13"/>
    <row r="1535" ht="13"/>
    <row r="1536" ht="13"/>
    <row r="1537" ht="13"/>
    <row r="1538" ht="13"/>
    <row r="1539" ht="13"/>
    <row r="1540" ht="13"/>
    <row r="1541" ht="13"/>
    <row r="1542" ht="13"/>
    <row r="1543" ht="13"/>
    <row r="1544" ht="13"/>
    <row r="1545" ht="13"/>
    <row r="1546" ht="13"/>
    <row r="1547" ht="13"/>
    <row r="1548" ht="13"/>
    <row r="1549" ht="13"/>
    <row r="1550" ht="13"/>
    <row r="1551" ht="13"/>
    <row r="1552" ht="13"/>
    <row r="1553" ht="13"/>
    <row r="1554" ht="13"/>
    <row r="1555" ht="13"/>
    <row r="1556" ht="13"/>
    <row r="1557" ht="13"/>
    <row r="1558" ht="13"/>
    <row r="1559" ht="13"/>
    <row r="1560" ht="13"/>
    <row r="1561" ht="13"/>
    <row r="1562" ht="13"/>
    <row r="1563" ht="13"/>
    <row r="1564" ht="13"/>
    <row r="1565" ht="13"/>
    <row r="1566" ht="13"/>
    <row r="1567" ht="13"/>
    <row r="1568" ht="13"/>
    <row r="1569" ht="13"/>
    <row r="1570" ht="13"/>
    <row r="1571" ht="13"/>
    <row r="1572" ht="13"/>
    <row r="1573" ht="13"/>
    <row r="1574" ht="13"/>
    <row r="1575" ht="13"/>
    <row r="1576" ht="13"/>
    <row r="1577" ht="13"/>
    <row r="1578" ht="13"/>
    <row r="1579" ht="13"/>
    <row r="1580" ht="13"/>
    <row r="1581" ht="13"/>
    <row r="1582" ht="13"/>
    <row r="1583" ht="13"/>
    <row r="1584" ht="13"/>
    <row r="1585" ht="13"/>
    <row r="1586" ht="13"/>
    <row r="1587" ht="13"/>
    <row r="1588" ht="13"/>
    <row r="1589" ht="13"/>
    <row r="1590" ht="13"/>
    <row r="1591" ht="13"/>
    <row r="1592" ht="13"/>
    <row r="1593" ht="13"/>
    <row r="1594" ht="13"/>
    <row r="1595" ht="13"/>
    <row r="1596" ht="13"/>
    <row r="1597" ht="13"/>
    <row r="1598" ht="13"/>
    <row r="1599" ht="13"/>
    <row r="1600" ht="13"/>
    <row r="1601" ht="13"/>
    <row r="1602" ht="13"/>
    <row r="1603" ht="13"/>
    <row r="1604" ht="13"/>
    <row r="1605" ht="13"/>
    <row r="1606" ht="13"/>
    <row r="1607" ht="13"/>
    <row r="1608" ht="13"/>
    <row r="1609" ht="13"/>
    <row r="1610" ht="13"/>
    <row r="1611" ht="13"/>
    <row r="1612" ht="13"/>
    <row r="1613" ht="13"/>
    <row r="1614" ht="13"/>
    <row r="1615" ht="13"/>
    <row r="1616" ht="13"/>
    <row r="1617" ht="13"/>
    <row r="1618" ht="13"/>
    <row r="1619" ht="13"/>
    <row r="1620" ht="13"/>
    <row r="1621" ht="13"/>
    <row r="1622" ht="13"/>
    <row r="1623" ht="13"/>
    <row r="1624" ht="13"/>
    <row r="1625" ht="13"/>
    <row r="1626" ht="13"/>
    <row r="1627" ht="13"/>
    <row r="1628" ht="13"/>
    <row r="1629" ht="13"/>
    <row r="1630" ht="13"/>
    <row r="1631" ht="13"/>
    <row r="1632" ht="13"/>
    <row r="1633" ht="13"/>
    <row r="1634" ht="13"/>
    <row r="1635" ht="13"/>
    <row r="1636" ht="13"/>
    <row r="1637" ht="13"/>
    <row r="1638" ht="13"/>
    <row r="1639" ht="13"/>
    <row r="1640" ht="13"/>
    <row r="1641" ht="13"/>
    <row r="1642" ht="13"/>
    <row r="1643" ht="13"/>
    <row r="1644" ht="13"/>
    <row r="1645" ht="13"/>
    <row r="1646" ht="13"/>
    <row r="1647" ht="13"/>
    <row r="1648" ht="13"/>
    <row r="1649" ht="13"/>
    <row r="1650" ht="13"/>
    <row r="1651" ht="13"/>
    <row r="1652" ht="13"/>
    <row r="1653" ht="13"/>
    <row r="1654" ht="13"/>
    <row r="1655" ht="13"/>
    <row r="1656" ht="13"/>
    <row r="1657" ht="13"/>
    <row r="1658" ht="13"/>
    <row r="1659" ht="13"/>
    <row r="1660" ht="13"/>
    <row r="1661" ht="13"/>
    <row r="1662" ht="13"/>
    <row r="1663" ht="13"/>
    <row r="1664" ht="13"/>
    <row r="1665" ht="13"/>
    <row r="1666" ht="13"/>
    <row r="1667" ht="13"/>
    <row r="1668" ht="13"/>
    <row r="1669" ht="13"/>
    <row r="1670" ht="13"/>
    <row r="1671" ht="13"/>
    <row r="1672" ht="13"/>
    <row r="1673" ht="13"/>
    <row r="1674" ht="13"/>
    <row r="1675" ht="13"/>
    <row r="1676" ht="13"/>
    <row r="1677" ht="13"/>
    <row r="1678" ht="13"/>
    <row r="1679" ht="13"/>
    <row r="1680" ht="13"/>
    <row r="1681" ht="13"/>
    <row r="1682" ht="13"/>
    <row r="1683" ht="13"/>
    <row r="1684" ht="13"/>
    <row r="1685" ht="13"/>
    <row r="1686" ht="13"/>
    <row r="1687" ht="13"/>
    <row r="1688" ht="13"/>
    <row r="1689" ht="13"/>
    <row r="1690" ht="13"/>
    <row r="1691" ht="13"/>
    <row r="1692" ht="13"/>
    <row r="1693" ht="13"/>
    <row r="1694" ht="13"/>
    <row r="1695" ht="13"/>
    <row r="1696" ht="13"/>
    <row r="1697" ht="13"/>
    <row r="1698" ht="13"/>
    <row r="1699" ht="13"/>
    <row r="1700" ht="13"/>
    <row r="1701" ht="13"/>
    <row r="1702" ht="13"/>
    <row r="1703" ht="13"/>
    <row r="1704" ht="13"/>
    <row r="1705" ht="13"/>
    <row r="1706" ht="13"/>
    <row r="1707" ht="13"/>
    <row r="1708" ht="13"/>
    <row r="1709" ht="13"/>
    <row r="1710" ht="13"/>
    <row r="1711" ht="13"/>
    <row r="1712" ht="13"/>
    <row r="1713" ht="13"/>
    <row r="1714" ht="13"/>
    <row r="1715" ht="13"/>
    <row r="1716" ht="13"/>
    <row r="1717" ht="13"/>
    <row r="1718" ht="13"/>
    <row r="1719" ht="13"/>
    <row r="1720" ht="13"/>
    <row r="1721" ht="13"/>
    <row r="1722" ht="13"/>
    <row r="1723" ht="13"/>
    <row r="1724" ht="13"/>
    <row r="1725" ht="13"/>
    <row r="1726" ht="13"/>
    <row r="1727" ht="13"/>
    <row r="1728" ht="13"/>
    <row r="1729" ht="13"/>
    <row r="1730" ht="13"/>
    <row r="1731" ht="13"/>
    <row r="1732" ht="13"/>
    <row r="1733" ht="13"/>
    <row r="1734" ht="13"/>
    <row r="1735" ht="13"/>
    <row r="1736" ht="13"/>
    <row r="1737" ht="13"/>
    <row r="1738" ht="13"/>
    <row r="1739" ht="13"/>
    <row r="1740" ht="13"/>
    <row r="1741" ht="13"/>
    <row r="1742" ht="13"/>
    <row r="1743" ht="13"/>
    <row r="1744" ht="13"/>
    <row r="1745" ht="13"/>
    <row r="1746" ht="13"/>
    <row r="1747" ht="13"/>
    <row r="1748" ht="13"/>
    <row r="1749" ht="13"/>
    <row r="1750" ht="13"/>
    <row r="1751" ht="13"/>
    <row r="1752" ht="13"/>
    <row r="1753" ht="13"/>
    <row r="1754" ht="13"/>
    <row r="1755" ht="13"/>
    <row r="1756" ht="13"/>
    <row r="1757" ht="13"/>
    <row r="1758" ht="13"/>
    <row r="1759" ht="13"/>
    <row r="1760" ht="13"/>
    <row r="1761" ht="13"/>
    <row r="1762" ht="13"/>
    <row r="1763" ht="13"/>
    <row r="1764" ht="13"/>
    <row r="1765" ht="13"/>
    <row r="1766" ht="13"/>
    <row r="1767" ht="13"/>
    <row r="1768" ht="13"/>
    <row r="1769" ht="13"/>
    <row r="1770" ht="13"/>
    <row r="1771" ht="13"/>
    <row r="1772" ht="13"/>
    <row r="1773" ht="13"/>
    <row r="1774" ht="13"/>
    <row r="1775" ht="13"/>
    <row r="1776" ht="13"/>
    <row r="1777" ht="13"/>
    <row r="1778" ht="13"/>
    <row r="1779" ht="13"/>
    <row r="1780" ht="13"/>
    <row r="1781" ht="13"/>
    <row r="1782" ht="13"/>
    <row r="1783" ht="13"/>
    <row r="1784" ht="13"/>
    <row r="1785" ht="13"/>
    <row r="1786" ht="13"/>
    <row r="1787" ht="13"/>
    <row r="1788" ht="13"/>
    <row r="1789" ht="13"/>
    <row r="1790" ht="13"/>
    <row r="1791" ht="13"/>
    <row r="1792" ht="13"/>
    <row r="1793" ht="13"/>
    <row r="1794" ht="13"/>
    <row r="1795" ht="13"/>
    <row r="1796" ht="13"/>
    <row r="1797" ht="13"/>
    <row r="1798" ht="13"/>
    <row r="1799" ht="13"/>
    <row r="1800" ht="13"/>
    <row r="1801" ht="13"/>
    <row r="1802" ht="13"/>
    <row r="1803" ht="13"/>
    <row r="1804" ht="13"/>
    <row r="1805" ht="13"/>
    <row r="1806" ht="13"/>
    <row r="1807" ht="13"/>
    <row r="1808" ht="13"/>
    <row r="1809" ht="13"/>
    <row r="1810" ht="13"/>
    <row r="1811" ht="13"/>
    <row r="1812" ht="13"/>
    <row r="1813" ht="13"/>
    <row r="1814" ht="13"/>
    <row r="1815" ht="13"/>
    <row r="1816" ht="13"/>
    <row r="1817" ht="13"/>
    <row r="1818" ht="13"/>
    <row r="1819" ht="13"/>
    <row r="1820" ht="13"/>
    <row r="1821" ht="13"/>
    <row r="1822" ht="13"/>
    <row r="1823" ht="13"/>
    <row r="1824" ht="13"/>
    <row r="1825" ht="13"/>
    <row r="1826" ht="13"/>
    <row r="1827" ht="13"/>
    <row r="1828" ht="13"/>
    <row r="1829" ht="13"/>
    <row r="1830" ht="13"/>
    <row r="1831" ht="13"/>
    <row r="1832" ht="13"/>
    <row r="1833" ht="13"/>
    <row r="1834" ht="13"/>
    <row r="1835" ht="13"/>
    <row r="1836" ht="13"/>
    <row r="1837" ht="13"/>
    <row r="1838" ht="13"/>
    <row r="1839" ht="13"/>
    <row r="1840" ht="13"/>
    <row r="1841" ht="13"/>
    <row r="1842" ht="13"/>
    <row r="1843" ht="13"/>
    <row r="1844" ht="13"/>
    <row r="1845" ht="13"/>
    <row r="1846" ht="13"/>
    <row r="1847" ht="13"/>
    <row r="1848" ht="13"/>
    <row r="1849" ht="13"/>
    <row r="1850" ht="13"/>
    <row r="1851" ht="13"/>
    <row r="1852" ht="13"/>
    <row r="1853" ht="13"/>
    <row r="1854" ht="13"/>
    <row r="1855" ht="13"/>
    <row r="1856" ht="13"/>
    <row r="1857" ht="13"/>
    <row r="1858" ht="13"/>
    <row r="1859" ht="13"/>
    <row r="1860" ht="13"/>
    <row r="1861" ht="13"/>
    <row r="1862" ht="13"/>
    <row r="1863" ht="13"/>
    <row r="1864" ht="13"/>
    <row r="1865" ht="13"/>
    <row r="1866" ht="13"/>
    <row r="1867" ht="13"/>
    <row r="1868" ht="13"/>
    <row r="1869" ht="13"/>
    <row r="1870" ht="13"/>
    <row r="1871" ht="13"/>
    <row r="1872" ht="13"/>
    <row r="1873" ht="13"/>
    <row r="1874" ht="13"/>
    <row r="1875" ht="13"/>
    <row r="1876" ht="13"/>
    <row r="1877" ht="13"/>
    <row r="1878" ht="13"/>
    <row r="1879" ht="13"/>
    <row r="1880" ht="13"/>
    <row r="1881" ht="13"/>
    <row r="1882" ht="13"/>
    <row r="1883" ht="13"/>
    <row r="1884" ht="13"/>
    <row r="1885" ht="13"/>
    <row r="1886" ht="13"/>
    <row r="1887" ht="13"/>
    <row r="1888" ht="13"/>
    <row r="1889" ht="13"/>
    <row r="1890" ht="13"/>
    <row r="1891" ht="13"/>
    <row r="1892" ht="13"/>
    <row r="1893" ht="13"/>
    <row r="1894" ht="13"/>
    <row r="1895" ht="13"/>
    <row r="1896" ht="13"/>
    <row r="1897" ht="13"/>
    <row r="1898" ht="13"/>
    <row r="1899" ht="13"/>
    <row r="1900" ht="13"/>
    <row r="1901" ht="13"/>
    <row r="1902" ht="13"/>
    <row r="1903" ht="13"/>
    <row r="1904" ht="13"/>
    <row r="1905" ht="13"/>
    <row r="1906" ht="13"/>
    <row r="1907" ht="13"/>
    <row r="1908" ht="13"/>
    <row r="1909" ht="13"/>
    <row r="1910" ht="13"/>
    <row r="1911" ht="13"/>
    <row r="1912" ht="13"/>
    <row r="1913" ht="13"/>
    <row r="1914" ht="13"/>
    <row r="1915" ht="13"/>
    <row r="1916" ht="13"/>
    <row r="1917" ht="13"/>
    <row r="1918" ht="13"/>
    <row r="1919" ht="13"/>
    <row r="1920" ht="13"/>
    <row r="1921" ht="13"/>
    <row r="1922" ht="13"/>
    <row r="1923" ht="13"/>
    <row r="1924" ht="13"/>
    <row r="1925" ht="13"/>
    <row r="1926" ht="13"/>
    <row r="1927" ht="13"/>
    <row r="1928" ht="13"/>
    <row r="1929" ht="13"/>
    <row r="1930" ht="13"/>
    <row r="1931" ht="13"/>
    <row r="1932" ht="13"/>
    <row r="1933" ht="13"/>
    <row r="1934" ht="13"/>
    <row r="1935" ht="13"/>
    <row r="1936" ht="13"/>
    <row r="1937" ht="13"/>
    <row r="1938" ht="13"/>
    <row r="1939" ht="13"/>
    <row r="1940" ht="13"/>
    <row r="1941" ht="13"/>
    <row r="1942" ht="13"/>
    <row r="1943" ht="13"/>
    <row r="1944" ht="13"/>
    <row r="1945" ht="13"/>
    <row r="1946" ht="13"/>
    <row r="1947" ht="13"/>
    <row r="1948" ht="13"/>
    <row r="1949" ht="13"/>
    <row r="1950" ht="13"/>
    <row r="1951" ht="13"/>
    <row r="1952" ht="13"/>
    <row r="1953" ht="13"/>
    <row r="1954" ht="13"/>
    <row r="1955" ht="13"/>
    <row r="1956" ht="13"/>
    <row r="1957" ht="13"/>
    <row r="1958" ht="13"/>
    <row r="1959" ht="13"/>
    <row r="1960" ht="13"/>
    <row r="1961" ht="13"/>
    <row r="1962" ht="13"/>
    <row r="1963" ht="13"/>
    <row r="1964" ht="13"/>
    <row r="1965" ht="13"/>
    <row r="1966" ht="13"/>
    <row r="1967" ht="13"/>
    <row r="1968" ht="13"/>
    <row r="1969" ht="13"/>
    <row r="1970" ht="13"/>
    <row r="1971" ht="13"/>
    <row r="1972" ht="13"/>
    <row r="1973" ht="13"/>
    <row r="1974" ht="13"/>
    <row r="1975" ht="13"/>
    <row r="1976" ht="13"/>
    <row r="1977" ht="13"/>
    <row r="1978" ht="13"/>
    <row r="1979" ht="13"/>
    <row r="1980" ht="13"/>
    <row r="1981" ht="13"/>
    <row r="1982" ht="13"/>
    <row r="1983" ht="13"/>
    <row r="1984" ht="13"/>
    <row r="1985" ht="13"/>
    <row r="1986" ht="13"/>
    <row r="1987" ht="13"/>
    <row r="1988" ht="13"/>
    <row r="1989" ht="13"/>
    <row r="1990" ht="13"/>
    <row r="1991" ht="13"/>
    <row r="1992" ht="13"/>
    <row r="1993" ht="13"/>
    <row r="1994" ht="13"/>
    <row r="1995" ht="13"/>
    <row r="1996" ht="13"/>
    <row r="1997" ht="13"/>
    <row r="1998" ht="13"/>
    <row r="1999" ht="13"/>
    <row r="2000" ht="13"/>
    <row r="2001" ht="13"/>
    <row r="2002" ht="13"/>
    <row r="2003" ht="13"/>
    <row r="2004" ht="13"/>
    <row r="2005" ht="13"/>
    <row r="2006" ht="13"/>
    <row r="2007" ht="13"/>
    <row r="2008" ht="13"/>
    <row r="2009" ht="13"/>
    <row r="2010" ht="13"/>
    <row r="2011" ht="13"/>
    <row r="2012" ht="13"/>
    <row r="2013" ht="13"/>
    <row r="2014" ht="13"/>
    <row r="2015" ht="13"/>
    <row r="2016" ht="13"/>
    <row r="2017" ht="13"/>
    <row r="2018" ht="13"/>
    <row r="2019" ht="13"/>
    <row r="2020" ht="13"/>
    <row r="2021" ht="13"/>
    <row r="2022" ht="13"/>
    <row r="2023" ht="13"/>
    <row r="2024" ht="13"/>
    <row r="2025" ht="13"/>
    <row r="2026" ht="13"/>
    <row r="2027" ht="13"/>
    <row r="2028" ht="13"/>
    <row r="2029" ht="13"/>
    <row r="2030" ht="13"/>
    <row r="2031" ht="13"/>
    <row r="2032" ht="13"/>
    <row r="2033" ht="13"/>
    <row r="2034" ht="13"/>
    <row r="2035" ht="13"/>
    <row r="2036" ht="13"/>
    <row r="2037" ht="13"/>
    <row r="2038" ht="13"/>
    <row r="2039" ht="13"/>
    <row r="2040" ht="13"/>
    <row r="2041" ht="13"/>
    <row r="2042" ht="13"/>
    <row r="2043" ht="13"/>
    <row r="2044" ht="13"/>
    <row r="2045" ht="13"/>
    <row r="2046" ht="13"/>
    <row r="2047" ht="13"/>
    <row r="2048" ht="13"/>
    <row r="2049" ht="13"/>
    <row r="2050" ht="13"/>
    <row r="2051" ht="13"/>
    <row r="2052" ht="13"/>
    <row r="2053" ht="13"/>
    <row r="2054" ht="13"/>
    <row r="2055" ht="13"/>
    <row r="2056" ht="13"/>
    <row r="2057" ht="13"/>
    <row r="2058" ht="13"/>
    <row r="2059" ht="13"/>
    <row r="2060" ht="13"/>
    <row r="2061" ht="13"/>
    <row r="2062" ht="13"/>
    <row r="2063" ht="13"/>
    <row r="2064" ht="13"/>
    <row r="2065" ht="13"/>
    <row r="2066" ht="13"/>
    <row r="2067" ht="13"/>
    <row r="2068" ht="13"/>
    <row r="2069" ht="13"/>
    <row r="2070" ht="13"/>
    <row r="2071" ht="13"/>
    <row r="2072" ht="13"/>
    <row r="2073" ht="13"/>
    <row r="2074" ht="13"/>
    <row r="2075" ht="13"/>
    <row r="2076" ht="13"/>
    <row r="2077" ht="13"/>
    <row r="2078" ht="13"/>
    <row r="2079" ht="13"/>
    <row r="2080" ht="13"/>
    <row r="2081" ht="13"/>
    <row r="2082" ht="13"/>
    <row r="2083" ht="13"/>
    <row r="2084" ht="13"/>
    <row r="2085" ht="13"/>
    <row r="2086" ht="13"/>
    <row r="2087" ht="13"/>
    <row r="2088" ht="13"/>
    <row r="2089" ht="13"/>
    <row r="2090" ht="13"/>
    <row r="2091" ht="13"/>
    <row r="2092" ht="13"/>
    <row r="2093" ht="13"/>
    <row r="2094" ht="13"/>
    <row r="2095" ht="13"/>
    <row r="2096" ht="13"/>
    <row r="2097" ht="13"/>
    <row r="2098" ht="13"/>
    <row r="2099" ht="13"/>
    <row r="2100" ht="13"/>
    <row r="2101" ht="13"/>
    <row r="2102" ht="13"/>
    <row r="2103" ht="13"/>
    <row r="2104" ht="13"/>
    <row r="2105" ht="13"/>
    <row r="2106" ht="13"/>
    <row r="2107" ht="13"/>
    <row r="2108" ht="13"/>
    <row r="2109" ht="13"/>
    <row r="2110" ht="13"/>
    <row r="2111" ht="13"/>
    <row r="2112" ht="13"/>
    <row r="2113" ht="13"/>
    <row r="2114" ht="13"/>
    <row r="2115" ht="13"/>
    <row r="2116" ht="13"/>
    <row r="2117" ht="13"/>
    <row r="2118" ht="13"/>
    <row r="2119" ht="13"/>
    <row r="2120" ht="13"/>
    <row r="2121" ht="13"/>
    <row r="2122" ht="13"/>
    <row r="2123" ht="13"/>
    <row r="2124" ht="13"/>
    <row r="2125" ht="13"/>
    <row r="2126" ht="13"/>
    <row r="2127" ht="13"/>
    <row r="2128" ht="13"/>
    <row r="2129" ht="13"/>
    <row r="2130" ht="13"/>
    <row r="2131" ht="13"/>
    <row r="2132" ht="13"/>
    <row r="2133" ht="13"/>
    <row r="2134" ht="13"/>
    <row r="2135" ht="13"/>
    <row r="2136" ht="13"/>
    <row r="2137" ht="13"/>
    <row r="2138" ht="13"/>
    <row r="2139" ht="13"/>
    <row r="2140" ht="13"/>
    <row r="2141" ht="13"/>
    <row r="2142" ht="13"/>
    <row r="2143" ht="13"/>
    <row r="2144" ht="13"/>
    <row r="2145" ht="13"/>
    <row r="2146" ht="13"/>
    <row r="2147" ht="13"/>
    <row r="2148" ht="13"/>
    <row r="2149" ht="13"/>
    <row r="2150" ht="13"/>
    <row r="2151" ht="13"/>
    <row r="2152" ht="13"/>
    <row r="2153" ht="13"/>
    <row r="2154" ht="13"/>
    <row r="2155" ht="13"/>
    <row r="2156" ht="13"/>
    <row r="2157" ht="13"/>
    <row r="2158" ht="13"/>
    <row r="2159" ht="13"/>
    <row r="2160" ht="13"/>
    <row r="2161" ht="13"/>
    <row r="2162" ht="13"/>
    <row r="2163" ht="13"/>
    <row r="2164" ht="13"/>
    <row r="2165" ht="13"/>
    <row r="2166" ht="13"/>
    <row r="2167" ht="13"/>
    <row r="2168" ht="13"/>
    <row r="2169" ht="13"/>
    <row r="2170" ht="13"/>
    <row r="2171" ht="13"/>
    <row r="2172" ht="13"/>
    <row r="2173" ht="13"/>
    <row r="2174" ht="13"/>
    <row r="2175" ht="13"/>
    <row r="2176" ht="13"/>
    <row r="2177" ht="13"/>
    <row r="2178" ht="13"/>
    <row r="2179" ht="13"/>
    <row r="2180" ht="13"/>
    <row r="2181" ht="13"/>
    <row r="2182" ht="13"/>
    <row r="2183" ht="13"/>
    <row r="2184" ht="13"/>
    <row r="2185" ht="13"/>
    <row r="2186" ht="13"/>
    <row r="2187" ht="13"/>
    <row r="2188" ht="13"/>
    <row r="2189" ht="13"/>
    <row r="2190" ht="13"/>
    <row r="2191" ht="13"/>
    <row r="2192" ht="13"/>
    <row r="2193" ht="13"/>
    <row r="2194" ht="13"/>
    <row r="2195" ht="13"/>
    <row r="2196" ht="13"/>
    <row r="2197" ht="13"/>
    <row r="2198" ht="13"/>
    <row r="2199" ht="13"/>
    <row r="2200" ht="13"/>
    <row r="2201" ht="13"/>
    <row r="2202" ht="13"/>
    <row r="2203" ht="13"/>
    <row r="2204" ht="13"/>
    <row r="2205" ht="13"/>
    <row r="2206" ht="13"/>
    <row r="2207" ht="13"/>
    <row r="2208" ht="13"/>
    <row r="2209" ht="13"/>
    <row r="2210" ht="13"/>
    <row r="2211" ht="13"/>
    <row r="2212" ht="13"/>
    <row r="2213" ht="13"/>
    <row r="2214" ht="13"/>
    <row r="2215" ht="13"/>
    <row r="2216" ht="13"/>
    <row r="2217" ht="13"/>
    <row r="2218" ht="13"/>
    <row r="2219" ht="13"/>
    <row r="2220" ht="13"/>
    <row r="2221" ht="13"/>
    <row r="2222" ht="13"/>
    <row r="2223" ht="13"/>
    <row r="2224" ht="13"/>
    <row r="2225" ht="13"/>
    <row r="2226" ht="13"/>
    <row r="2227" ht="13"/>
    <row r="2228" ht="13"/>
    <row r="2229" ht="13"/>
    <row r="2230" ht="13"/>
    <row r="2231" ht="13"/>
    <row r="2232" ht="13"/>
    <row r="2233" ht="13"/>
    <row r="2234" ht="13"/>
    <row r="2235" ht="13"/>
    <row r="2236" ht="13"/>
    <row r="2237" ht="13"/>
    <row r="2238" ht="13"/>
    <row r="2239" ht="13"/>
    <row r="2240" ht="13"/>
    <row r="2241" ht="13"/>
    <row r="2242" ht="13"/>
    <row r="2243" ht="13"/>
    <row r="2244" ht="13"/>
    <row r="2245" ht="13"/>
    <row r="2246" ht="13"/>
    <row r="2247" ht="13"/>
    <row r="2248" ht="13"/>
    <row r="2249" ht="13"/>
    <row r="2250" ht="13"/>
    <row r="2251" ht="13"/>
    <row r="2252" ht="13"/>
    <row r="2253" ht="13"/>
    <row r="2254" ht="13"/>
    <row r="2255" ht="13"/>
    <row r="2256" ht="13"/>
    <row r="2257" ht="13"/>
    <row r="2258" ht="13"/>
    <row r="2259" ht="13"/>
    <row r="2260" ht="13"/>
    <row r="2261" ht="13"/>
    <row r="2262" ht="13"/>
    <row r="2263" ht="13"/>
    <row r="2264" ht="13"/>
    <row r="2265" ht="13"/>
    <row r="2266" ht="13"/>
    <row r="2267" ht="13"/>
    <row r="2268" ht="13"/>
    <row r="2269" ht="13"/>
    <row r="2270" ht="13"/>
    <row r="2271" ht="13"/>
    <row r="2272" ht="13"/>
    <row r="2273" ht="13"/>
    <row r="2274" ht="13"/>
    <row r="2275" ht="13"/>
    <row r="2276" ht="13"/>
    <row r="2277" ht="13"/>
    <row r="2278" ht="13"/>
    <row r="2279" ht="13"/>
    <row r="2280" ht="13"/>
    <row r="2281" ht="13"/>
    <row r="2282" ht="13"/>
    <row r="2283" ht="13"/>
    <row r="2284" ht="13"/>
    <row r="2285" ht="13"/>
    <row r="2286" ht="13"/>
    <row r="2287" ht="13"/>
    <row r="2288" ht="13"/>
    <row r="2289" ht="13"/>
    <row r="2290" ht="13"/>
    <row r="2291" ht="13"/>
    <row r="2292" ht="13"/>
    <row r="2293" ht="13"/>
    <row r="2294" ht="13"/>
    <row r="2295" ht="13"/>
    <row r="2296" ht="13"/>
    <row r="2297" ht="13"/>
    <row r="2298" ht="13"/>
    <row r="2299" ht="13"/>
    <row r="2300" ht="13"/>
    <row r="2301" ht="13"/>
    <row r="2302" ht="13"/>
    <row r="2303" ht="13"/>
    <row r="2304" ht="13"/>
    <row r="2305" ht="13"/>
    <row r="2306" ht="13"/>
    <row r="2307" ht="13"/>
    <row r="2308" ht="13"/>
    <row r="2309" ht="13"/>
    <row r="2310" ht="13"/>
    <row r="2311" ht="13"/>
    <row r="2312" ht="13"/>
    <row r="2313" ht="13"/>
    <row r="2314" ht="13"/>
    <row r="2315" ht="13"/>
    <row r="2316" ht="13"/>
    <row r="2317" ht="13"/>
    <row r="2318" ht="13"/>
    <row r="2319" ht="13"/>
    <row r="2320" ht="13"/>
    <row r="2321" ht="13"/>
    <row r="2322" ht="13"/>
    <row r="2323" ht="13"/>
    <row r="2324" ht="13"/>
    <row r="2325" ht="13"/>
    <row r="2326" ht="13"/>
    <row r="2327" ht="13"/>
    <row r="2328" ht="13"/>
    <row r="2329" ht="13"/>
    <row r="2330" ht="13"/>
    <row r="2331" ht="13"/>
    <row r="2332" ht="13"/>
    <row r="2333" ht="13"/>
    <row r="2334" ht="13"/>
    <row r="2335" ht="13"/>
    <row r="2336" ht="13"/>
    <row r="2337" ht="13"/>
    <row r="2338" ht="13"/>
    <row r="2339" ht="13"/>
    <row r="2340" ht="13"/>
    <row r="2341" ht="13"/>
    <row r="2342" ht="13"/>
    <row r="2343" ht="13"/>
    <row r="2344" ht="13"/>
    <row r="2345" ht="13"/>
    <row r="2346" ht="13"/>
    <row r="2347" ht="13"/>
    <row r="2348" ht="13"/>
    <row r="2349" ht="13"/>
    <row r="2350" ht="13"/>
    <row r="2351" ht="13"/>
    <row r="2352" ht="13"/>
    <row r="2353" ht="13"/>
    <row r="2354" ht="13"/>
    <row r="2355" ht="13"/>
    <row r="2356" ht="13"/>
    <row r="2357" ht="13"/>
    <row r="2358" ht="13"/>
    <row r="2359" ht="13"/>
    <row r="2360" ht="13"/>
    <row r="2361" ht="13"/>
    <row r="2362" ht="13"/>
    <row r="2363" ht="13"/>
    <row r="2364" ht="13"/>
    <row r="2365" ht="13"/>
    <row r="2366" ht="13"/>
    <row r="2367" ht="13"/>
    <row r="2368" ht="13"/>
    <row r="2369" ht="13"/>
    <row r="2370" ht="13"/>
    <row r="2371" ht="13"/>
    <row r="2372" ht="13"/>
    <row r="2373" ht="13"/>
    <row r="2374" ht="13"/>
    <row r="2375" ht="13"/>
    <row r="2376" ht="13"/>
    <row r="2377" ht="13"/>
    <row r="2378" ht="13"/>
    <row r="2379" ht="13"/>
    <row r="2380" ht="13"/>
    <row r="2381" ht="13"/>
    <row r="2382" ht="13"/>
    <row r="2383" ht="13"/>
    <row r="2384" ht="13"/>
    <row r="2385" ht="13"/>
    <row r="2386" ht="13"/>
    <row r="2387" ht="13"/>
    <row r="2388" ht="13"/>
    <row r="2389" ht="13"/>
    <row r="2390" ht="13"/>
    <row r="2391" ht="13"/>
    <row r="2392" ht="13"/>
    <row r="2393" ht="13"/>
    <row r="2394" ht="13"/>
    <row r="2395" ht="13"/>
    <row r="2396" ht="13"/>
    <row r="2397" ht="13"/>
    <row r="2398" ht="13"/>
    <row r="2399" ht="13"/>
    <row r="2400" ht="13"/>
    <row r="2401" ht="13"/>
    <row r="2402" ht="13"/>
    <row r="2403" ht="13"/>
    <row r="2404" ht="13"/>
    <row r="2405" ht="13"/>
    <row r="2406" ht="13"/>
    <row r="2407" ht="13"/>
    <row r="2408" ht="13"/>
    <row r="2409" ht="13"/>
    <row r="2410" ht="13"/>
    <row r="2411" ht="13"/>
    <row r="2412" ht="13"/>
    <row r="2413" ht="13"/>
    <row r="2414" ht="13"/>
    <row r="2415" ht="13"/>
    <row r="2416" ht="13"/>
    <row r="2417" ht="13"/>
    <row r="2418" ht="13"/>
    <row r="2419" ht="13"/>
    <row r="2420" ht="13"/>
    <row r="2421" ht="13"/>
    <row r="2422" ht="13"/>
    <row r="2423" ht="13"/>
    <row r="2424" ht="13"/>
    <row r="2425" ht="13"/>
    <row r="2426" ht="13"/>
    <row r="2427" ht="13"/>
    <row r="2428" ht="13"/>
    <row r="2429" ht="13"/>
    <row r="2430" ht="13"/>
    <row r="2431" ht="13"/>
    <row r="2432" ht="13"/>
    <row r="2433" ht="13"/>
    <row r="2434" ht="13"/>
    <row r="2435" ht="13"/>
    <row r="2436" ht="13"/>
    <row r="2437" ht="13"/>
    <row r="2438" ht="13"/>
    <row r="2439" ht="13"/>
    <row r="2440" ht="13"/>
    <row r="2441" ht="13"/>
    <row r="2442" ht="13"/>
    <row r="2443" ht="13"/>
    <row r="2444" ht="13"/>
    <row r="2445" ht="13"/>
    <row r="2446" ht="13"/>
    <row r="2447" ht="13"/>
    <row r="2448" ht="13"/>
    <row r="2449" ht="13"/>
    <row r="2450" ht="13"/>
    <row r="2451" ht="13"/>
    <row r="2452" ht="13"/>
    <row r="2453" ht="13"/>
    <row r="2454" ht="13"/>
    <row r="2455" ht="13"/>
    <row r="2456" ht="13"/>
    <row r="2457" ht="13"/>
    <row r="2458" ht="13"/>
    <row r="2459" ht="13"/>
    <row r="2460" ht="13"/>
    <row r="2461" ht="13"/>
    <row r="2462" ht="13"/>
    <row r="2463" ht="13"/>
    <row r="2464" ht="13"/>
    <row r="2465" ht="13"/>
    <row r="2466" ht="13"/>
    <row r="2467" ht="13"/>
    <row r="2468" ht="13"/>
    <row r="2469" ht="13"/>
    <row r="2470" ht="13"/>
    <row r="2471" ht="13"/>
    <row r="2472" ht="13"/>
    <row r="2473" ht="13"/>
    <row r="2474" ht="13"/>
    <row r="2475" ht="13"/>
    <row r="2476" ht="13"/>
    <row r="2477" ht="13"/>
    <row r="2478" ht="13"/>
    <row r="2479" ht="13"/>
    <row r="2480" ht="13"/>
    <row r="2481" ht="13"/>
    <row r="2482" ht="13"/>
    <row r="2483" ht="13"/>
    <row r="2484" ht="13"/>
    <row r="2485" ht="13"/>
    <row r="2486" ht="13"/>
    <row r="2487" ht="13"/>
    <row r="2488" ht="13"/>
    <row r="2489" ht="13"/>
    <row r="2490" ht="13"/>
    <row r="2491" ht="13"/>
    <row r="2492" ht="13"/>
    <row r="2493" ht="13"/>
    <row r="2494" ht="13"/>
    <row r="2495" ht="13"/>
    <row r="2496" ht="13"/>
    <row r="2497" ht="13"/>
    <row r="2498" ht="13"/>
    <row r="2499" ht="13"/>
    <row r="2500" ht="13"/>
    <row r="2501" ht="13"/>
    <row r="2502" ht="13"/>
    <row r="2503" ht="13"/>
    <row r="2504" ht="13"/>
    <row r="2505" ht="13"/>
    <row r="2506" ht="13"/>
    <row r="2507" ht="13"/>
    <row r="2508" ht="13"/>
    <row r="2509" ht="13"/>
    <row r="2510" ht="13"/>
    <row r="2511" ht="13"/>
    <row r="2512" ht="13"/>
    <row r="2513" ht="13"/>
    <row r="2514" ht="13"/>
    <row r="2515" ht="13"/>
    <row r="2516" ht="13"/>
    <row r="2517" ht="13"/>
    <row r="2518" ht="13"/>
    <row r="2519" ht="13"/>
    <row r="2520" ht="13"/>
    <row r="2521" ht="13"/>
    <row r="2522" ht="13"/>
    <row r="2523" ht="13"/>
    <row r="2524" ht="13"/>
    <row r="2525" ht="13"/>
    <row r="2526" ht="13"/>
    <row r="2527" ht="13"/>
    <row r="2528" ht="13"/>
    <row r="2529" ht="13"/>
    <row r="2530" ht="13"/>
    <row r="2531" ht="13"/>
    <row r="2532" ht="13"/>
    <row r="2533" ht="13"/>
    <row r="2534" ht="13"/>
    <row r="2535" ht="13"/>
    <row r="2536" ht="13"/>
    <row r="2537" ht="13"/>
    <row r="2538" ht="13"/>
    <row r="2539" ht="13"/>
    <row r="2540" ht="13"/>
    <row r="2541" ht="13"/>
    <row r="2542" ht="13"/>
    <row r="2543" ht="13"/>
    <row r="2544" ht="13"/>
    <row r="2545" ht="13"/>
    <row r="2546" ht="13"/>
    <row r="2547" ht="13"/>
    <row r="2548" ht="13"/>
    <row r="2549" ht="13"/>
    <row r="2550" ht="13"/>
    <row r="2551" ht="13"/>
    <row r="2552" ht="13"/>
    <row r="2553" ht="13"/>
    <row r="2554" ht="13"/>
    <row r="2555" ht="13"/>
    <row r="2556" ht="13"/>
    <row r="2557" ht="13"/>
    <row r="2558" ht="13"/>
    <row r="2559" ht="13"/>
    <row r="2560" ht="13"/>
    <row r="2561" ht="13"/>
    <row r="2562" ht="13"/>
    <row r="2563" ht="13"/>
    <row r="2564" ht="13"/>
    <row r="2565" ht="13"/>
    <row r="2566" ht="13"/>
    <row r="2567" ht="13"/>
    <row r="2568" ht="13"/>
    <row r="2569" ht="13"/>
    <row r="2570" ht="13"/>
    <row r="2571" ht="13"/>
    <row r="2572" ht="13"/>
    <row r="2573" ht="13"/>
    <row r="2574" ht="13"/>
    <row r="2575" ht="13"/>
    <row r="2576" ht="13"/>
    <row r="2577" ht="13"/>
    <row r="2578" ht="13"/>
    <row r="2579" ht="13"/>
    <row r="2580" ht="13"/>
    <row r="2581" ht="13"/>
    <row r="2582" ht="13"/>
    <row r="2583" ht="13"/>
    <row r="2584" ht="13"/>
    <row r="2585" ht="13"/>
    <row r="2586" ht="13"/>
    <row r="2587" ht="13"/>
    <row r="2588" ht="13"/>
    <row r="2589" ht="13"/>
    <row r="2590" ht="13"/>
    <row r="2591" ht="13"/>
    <row r="2592" ht="13"/>
    <row r="2593" ht="13"/>
    <row r="2594" ht="13"/>
    <row r="2595" ht="13"/>
    <row r="2596" ht="13"/>
    <row r="2597" ht="13"/>
    <row r="2598" ht="13"/>
    <row r="2599" ht="13"/>
    <row r="2600" ht="13"/>
    <row r="2601" ht="13"/>
    <row r="2602" ht="13"/>
    <row r="2603" ht="13"/>
    <row r="2604" ht="13"/>
    <row r="2605" ht="13"/>
    <row r="2606" ht="13"/>
    <row r="2607" ht="13"/>
    <row r="2608" ht="13"/>
    <row r="2609" ht="13"/>
    <row r="2610" ht="13"/>
    <row r="2611" ht="13"/>
    <row r="2612" ht="13"/>
    <row r="2613" ht="13"/>
    <row r="2614" ht="13"/>
    <row r="2615" ht="13"/>
    <row r="2616" ht="13"/>
    <row r="2617" ht="13"/>
    <row r="2618" ht="13"/>
    <row r="2619" ht="13"/>
    <row r="2620" ht="13"/>
    <row r="2621" ht="13"/>
    <row r="2622" ht="13"/>
    <row r="2623" ht="13"/>
    <row r="2624" ht="13"/>
    <row r="2625" ht="13"/>
    <row r="2626" ht="13"/>
    <row r="2627" ht="13"/>
    <row r="2628" ht="13"/>
    <row r="2629" ht="13"/>
    <row r="2630" ht="13"/>
    <row r="2631" ht="13"/>
    <row r="2632" ht="13"/>
    <row r="2633" ht="13"/>
    <row r="2634" ht="13"/>
    <row r="2635" ht="13"/>
    <row r="2636" ht="13"/>
    <row r="2637" ht="13"/>
    <row r="2638" ht="13"/>
    <row r="2639" ht="13"/>
    <row r="2640" ht="13"/>
    <row r="2641" ht="13"/>
    <row r="2642" ht="13"/>
    <row r="2643" ht="13"/>
    <row r="2644" ht="13"/>
    <row r="2645" ht="13"/>
    <row r="2646" ht="13"/>
    <row r="2647" ht="13"/>
    <row r="2648" ht="13"/>
    <row r="2649" ht="13"/>
    <row r="2650" ht="13"/>
    <row r="2651" ht="13"/>
    <row r="2652" ht="13"/>
    <row r="2653" ht="13"/>
    <row r="2654" ht="13"/>
    <row r="2655" ht="13"/>
    <row r="2656" ht="13"/>
    <row r="2657" ht="13"/>
    <row r="2658" ht="13"/>
    <row r="2659" ht="13"/>
    <row r="2660" ht="13"/>
    <row r="2661" ht="13"/>
    <row r="2662" ht="13"/>
    <row r="2663" ht="13"/>
    <row r="2664" ht="13"/>
    <row r="2665" ht="13"/>
    <row r="2666" ht="13"/>
    <row r="2667" ht="13"/>
    <row r="2668" ht="13"/>
    <row r="2669" ht="13"/>
    <row r="2670" ht="13"/>
    <row r="2671" ht="13"/>
    <row r="2672" ht="13"/>
    <row r="2673" ht="13"/>
    <row r="2674" ht="13"/>
    <row r="2675" ht="13"/>
    <row r="2676" ht="13"/>
    <row r="2677" ht="13"/>
    <row r="2678" ht="13"/>
    <row r="2679" ht="13"/>
    <row r="2680" ht="13"/>
    <row r="2681" ht="13"/>
    <row r="2682" ht="13"/>
    <row r="2683" ht="13"/>
    <row r="2684" ht="13"/>
    <row r="2685" ht="13"/>
    <row r="2686" ht="13"/>
    <row r="2687" ht="13"/>
    <row r="2688" ht="13"/>
    <row r="2689" ht="13"/>
    <row r="2690" ht="13"/>
    <row r="2691" ht="13"/>
    <row r="2692" ht="13"/>
    <row r="2693" ht="13"/>
    <row r="2694" ht="13"/>
    <row r="2695" ht="13"/>
    <row r="2696" ht="13"/>
    <row r="2697" ht="13"/>
    <row r="2698" ht="13"/>
    <row r="2699" ht="13"/>
    <row r="2700" ht="13"/>
    <row r="2701" ht="13"/>
    <row r="2702" ht="13"/>
    <row r="2703" ht="13"/>
    <row r="2704" ht="13"/>
    <row r="2705" ht="13"/>
    <row r="2706" ht="13"/>
    <row r="2707" ht="13"/>
    <row r="2708" ht="13"/>
    <row r="2709" ht="13"/>
    <row r="2710" ht="13"/>
    <row r="2711" ht="13"/>
    <row r="2712" ht="13"/>
    <row r="2713" ht="13"/>
    <row r="2714" ht="13"/>
    <row r="2715" ht="13"/>
    <row r="2716" ht="13"/>
    <row r="2717" ht="13"/>
    <row r="2718" ht="13"/>
    <row r="2719" ht="13"/>
    <row r="2720" ht="13"/>
    <row r="2721" ht="13"/>
    <row r="2722" ht="13"/>
    <row r="2723" ht="13"/>
    <row r="2724" ht="13"/>
    <row r="2725" ht="13"/>
    <row r="2726" ht="13"/>
    <row r="2727" ht="13"/>
    <row r="2728" ht="13"/>
    <row r="2729" ht="13"/>
    <row r="2730" ht="13"/>
    <row r="2731" ht="13"/>
    <row r="2732" ht="13"/>
    <row r="2733" ht="13"/>
    <row r="2734" ht="13"/>
    <row r="2735" ht="13"/>
    <row r="2736" ht="13"/>
    <row r="2737" ht="13"/>
    <row r="2738" ht="13"/>
    <row r="2739" ht="13"/>
    <row r="2740" ht="13"/>
    <row r="2741" ht="13"/>
    <row r="2742" ht="13"/>
    <row r="2743" ht="13"/>
    <row r="2744" ht="13"/>
    <row r="2745" ht="13"/>
    <row r="2746" ht="13"/>
    <row r="2747" ht="13"/>
    <row r="2748" ht="13"/>
    <row r="2749" ht="13"/>
    <row r="2750" ht="13"/>
    <row r="2751" ht="13"/>
    <row r="2752" ht="13"/>
    <row r="2753" ht="13"/>
    <row r="2754" ht="13"/>
    <row r="2755" ht="13"/>
    <row r="2756" ht="13"/>
    <row r="2757" ht="13"/>
    <row r="2758" ht="13"/>
    <row r="2759" ht="13"/>
    <row r="2760" ht="13"/>
    <row r="2761" ht="13"/>
    <row r="2762" ht="13"/>
    <row r="2763" ht="13"/>
    <row r="2764" ht="13"/>
    <row r="2765" ht="13"/>
    <row r="2766" ht="13"/>
    <row r="2767" ht="13"/>
    <row r="2768" ht="13"/>
    <row r="2769" ht="13"/>
    <row r="2770" ht="13"/>
    <row r="2771" ht="13"/>
    <row r="2772" ht="13"/>
    <row r="2773" ht="13"/>
    <row r="2774" ht="13"/>
    <row r="2775" ht="13"/>
    <row r="2776" ht="13"/>
    <row r="2777" ht="13"/>
    <row r="2778" ht="13"/>
    <row r="2779" ht="13"/>
    <row r="2780" ht="13"/>
    <row r="2781" ht="13"/>
    <row r="2782" ht="13"/>
    <row r="2783" ht="13"/>
    <row r="2784" ht="13"/>
    <row r="2785" ht="13"/>
    <row r="2786" ht="13"/>
    <row r="2787" ht="13"/>
    <row r="2788" ht="13"/>
    <row r="2789" ht="13"/>
    <row r="2790" ht="13"/>
    <row r="2791" ht="13"/>
    <row r="2792" ht="13"/>
    <row r="2793" ht="13"/>
    <row r="2794" ht="13"/>
    <row r="2795" ht="13"/>
    <row r="2796" ht="13"/>
    <row r="2797" ht="13"/>
    <row r="2798" ht="13"/>
    <row r="2799" ht="13"/>
    <row r="2800" ht="13"/>
    <row r="2801" ht="13"/>
    <row r="2802" ht="13"/>
    <row r="2803" ht="13"/>
    <row r="2804" ht="13"/>
    <row r="2805" ht="13"/>
    <row r="2806" ht="13"/>
    <row r="2807" ht="13"/>
    <row r="2808" ht="13"/>
    <row r="2809" ht="13"/>
    <row r="2810" ht="13"/>
    <row r="2811" ht="13"/>
    <row r="2812" ht="13"/>
    <row r="2813" ht="13"/>
    <row r="2814" ht="13"/>
    <row r="2815" ht="13"/>
    <row r="2816" ht="13"/>
    <row r="2817" ht="13"/>
    <row r="2818" ht="13"/>
    <row r="2819" ht="13"/>
    <row r="2820" ht="13"/>
    <row r="2821" ht="13"/>
    <row r="2822" ht="13"/>
    <row r="2823" ht="13"/>
    <row r="2824" ht="13"/>
    <row r="2825" ht="13"/>
    <row r="2826" ht="13"/>
    <row r="2827" ht="13"/>
    <row r="2828" ht="13"/>
    <row r="2829" ht="13"/>
    <row r="2830" ht="13"/>
    <row r="2831" ht="13"/>
    <row r="2832" ht="13"/>
    <row r="2833" ht="13"/>
    <row r="2834" ht="13"/>
    <row r="2835" ht="13"/>
    <row r="2836" ht="13"/>
    <row r="2837" ht="13"/>
    <row r="2838" ht="13"/>
    <row r="2839" ht="13"/>
    <row r="2840" ht="13"/>
    <row r="2841" ht="13"/>
    <row r="2842" ht="13"/>
    <row r="2843" ht="13"/>
    <row r="2844" ht="13"/>
    <row r="2845" ht="13"/>
    <row r="2846" ht="13"/>
    <row r="2847" ht="13"/>
    <row r="2848" ht="13"/>
    <row r="2849" ht="13"/>
    <row r="2850" ht="13"/>
    <row r="2851" ht="13"/>
    <row r="2852" ht="13"/>
    <row r="2853" ht="13"/>
    <row r="2854" ht="13"/>
    <row r="2855" ht="13"/>
    <row r="2856" ht="13"/>
    <row r="2857" ht="13"/>
    <row r="2858" ht="13"/>
    <row r="2859" ht="13"/>
    <row r="2860" ht="13"/>
    <row r="2861" ht="13"/>
    <row r="2862" ht="13"/>
    <row r="2863" ht="13"/>
    <row r="2864" ht="13"/>
    <row r="2865" ht="13"/>
    <row r="2866" ht="13"/>
    <row r="2867" ht="13"/>
    <row r="2868" ht="13"/>
    <row r="2869" ht="13"/>
    <row r="2870" ht="13"/>
    <row r="2871" ht="13"/>
    <row r="2872" ht="13"/>
    <row r="2873" ht="13"/>
    <row r="2874" ht="13"/>
    <row r="2875" ht="13"/>
    <row r="2876" ht="13"/>
    <row r="2877" ht="13"/>
    <row r="2878" ht="13"/>
    <row r="2879" ht="13"/>
    <row r="2880" ht="13"/>
    <row r="2881" ht="13"/>
    <row r="2882" ht="13"/>
    <row r="2883" ht="13"/>
    <row r="2884" ht="13"/>
    <row r="2885" ht="13"/>
    <row r="2886" ht="13"/>
    <row r="2887" ht="13"/>
    <row r="2888" ht="13"/>
    <row r="2889" ht="13"/>
    <row r="2890" ht="13"/>
    <row r="2891" ht="13"/>
    <row r="2892" ht="13"/>
    <row r="2893" ht="13"/>
    <row r="2894" ht="13"/>
    <row r="2895" ht="13"/>
    <row r="2896" ht="13"/>
    <row r="2897" ht="13"/>
    <row r="2898" ht="13"/>
    <row r="2899" ht="13"/>
    <row r="2900" ht="13"/>
    <row r="2901" ht="13"/>
    <row r="2902" ht="13"/>
    <row r="2903" ht="13"/>
    <row r="2904" ht="13"/>
    <row r="2905" ht="13"/>
    <row r="2906" ht="13"/>
    <row r="2907" ht="13"/>
    <row r="2908" ht="13"/>
    <row r="2909" ht="13"/>
    <row r="2910" ht="13"/>
    <row r="2911" ht="13"/>
    <row r="2912" ht="13"/>
    <row r="2913" ht="13"/>
    <row r="2914" ht="13"/>
    <row r="2915" ht="13"/>
    <row r="2916" ht="13"/>
    <row r="2917" ht="13"/>
    <row r="2918" ht="13"/>
    <row r="2919" ht="13"/>
    <row r="2920" ht="13"/>
    <row r="2921" ht="13"/>
    <row r="2922" ht="13"/>
    <row r="2923" ht="13"/>
    <row r="2924" ht="13"/>
    <row r="2925" ht="13"/>
    <row r="2926" ht="13"/>
    <row r="2927" ht="13"/>
    <row r="2928" ht="13"/>
    <row r="2929" ht="13"/>
    <row r="2930" ht="13"/>
    <row r="2931" ht="13"/>
    <row r="2932" ht="13"/>
    <row r="2933" ht="13"/>
    <row r="2934" ht="13"/>
    <row r="2935" ht="13"/>
    <row r="2936" ht="13"/>
    <row r="2937" ht="13"/>
    <row r="2938" ht="13"/>
    <row r="2939" ht="13"/>
    <row r="2940" ht="13"/>
    <row r="2941" ht="13"/>
    <row r="2942" ht="13"/>
    <row r="2943" ht="13"/>
    <row r="2944" ht="13"/>
    <row r="2945" ht="13"/>
    <row r="2946" ht="13"/>
    <row r="2947" ht="13"/>
    <row r="2948" ht="13"/>
    <row r="2949" ht="13"/>
    <row r="2950" ht="13"/>
    <row r="2951" ht="13"/>
    <row r="2952" ht="13"/>
    <row r="2953" ht="13"/>
    <row r="2954" ht="13"/>
    <row r="2955" ht="13"/>
    <row r="2956" ht="13"/>
    <row r="2957" ht="13"/>
    <row r="2958" ht="13"/>
    <row r="2959" ht="13"/>
    <row r="2960" ht="13"/>
    <row r="2961" ht="13"/>
    <row r="2962" ht="13"/>
    <row r="2963" ht="13"/>
    <row r="2964" ht="13"/>
    <row r="2965" ht="13"/>
    <row r="2966" ht="13"/>
    <row r="2967" ht="13"/>
    <row r="2968" ht="13"/>
    <row r="2969" ht="13"/>
    <row r="2970" ht="13"/>
    <row r="2971" ht="13"/>
    <row r="2972" ht="13"/>
    <row r="2973" ht="13"/>
    <row r="2974" ht="13"/>
    <row r="2975" ht="13"/>
    <row r="2976" ht="13"/>
    <row r="2977" ht="13"/>
    <row r="2978" ht="13"/>
    <row r="2979" ht="13"/>
    <row r="2980" ht="13"/>
    <row r="2981" ht="13"/>
    <row r="2982" ht="13"/>
    <row r="2983" ht="13"/>
    <row r="2984" ht="13"/>
    <row r="2985" ht="13"/>
    <row r="2986" ht="13"/>
    <row r="2987" ht="13"/>
    <row r="2988" ht="13"/>
    <row r="2989" ht="13"/>
    <row r="2990" ht="13"/>
    <row r="2991" ht="13"/>
    <row r="2992" ht="13"/>
    <row r="2993" ht="13"/>
    <row r="2994" ht="13"/>
    <row r="2995" ht="13"/>
    <row r="2996" ht="13"/>
    <row r="2997" ht="13"/>
    <row r="2998" ht="13"/>
    <row r="2999" ht="13"/>
    <row r="3000" ht="13"/>
    <row r="3001" ht="13"/>
    <row r="3002" ht="13"/>
    <row r="3003" ht="13"/>
    <row r="3004" ht="13"/>
    <row r="3005" ht="13"/>
    <row r="3006" ht="13"/>
    <row r="3007" ht="13"/>
    <row r="3008" ht="13"/>
    <row r="3009" ht="13"/>
    <row r="3010" ht="13"/>
    <row r="3011" ht="13"/>
    <row r="3012" ht="13"/>
    <row r="3013" ht="13"/>
    <row r="3014" ht="13"/>
    <row r="3015" ht="13"/>
    <row r="3016" ht="13"/>
    <row r="3017" ht="13"/>
    <row r="3018" ht="13"/>
    <row r="3019" ht="13"/>
    <row r="3020" ht="13"/>
    <row r="3021" ht="13"/>
    <row r="3022" ht="13"/>
    <row r="3023" ht="13"/>
    <row r="3024" ht="13"/>
    <row r="3025" ht="13"/>
    <row r="3026" ht="13"/>
    <row r="3027" ht="13"/>
    <row r="3028" ht="13"/>
    <row r="3029" ht="13"/>
    <row r="3030" ht="13"/>
    <row r="3031" ht="13"/>
    <row r="3032" ht="13"/>
    <row r="3033" ht="13"/>
    <row r="3034" ht="13"/>
    <row r="3035" ht="13"/>
    <row r="3036" ht="13"/>
    <row r="3037" ht="13"/>
    <row r="3038" ht="13"/>
    <row r="3039" ht="13"/>
    <row r="3040" ht="13"/>
    <row r="3041" ht="13"/>
    <row r="3042" ht="13"/>
    <row r="3043" ht="13"/>
    <row r="3044" ht="13"/>
    <row r="3045" ht="13"/>
    <row r="3046" ht="13"/>
    <row r="3047" ht="13"/>
    <row r="3048" ht="13"/>
    <row r="3049" ht="13"/>
    <row r="3050" ht="13"/>
    <row r="3051" ht="13"/>
    <row r="3052" ht="13"/>
    <row r="3053" ht="13"/>
    <row r="3054" ht="13"/>
    <row r="3055" ht="13"/>
    <row r="3056" ht="13"/>
    <row r="3057" ht="13"/>
    <row r="3058" ht="13"/>
    <row r="3059" ht="13"/>
    <row r="3060" ht="13"/>
    <row r="3061" ht="13"/>
    <row r="3062" ht="13"/>
    <row r="3063" ht="13"/>
    <row r="3064" ht="13"/>
    <row r="3065" ht="13"/>
    <row r="3066" ht="13"/>
    <row r="3067" ht="13"/>
    <row r="3068" ht="13"/>
    <row r="3069" ht="13"/>
    <row r="3070" ht="13"/>
    <row r="3071" ht="13"/>
    <row r="3072" ht="13"/>
    <row r="3073" ht="13"/>
    <row r="3074" ht="13"/>
    <row r="3075" ht="13"/>
    <row r="3076" ht="13"/>
    <row r="3077" ht="13"/>
    <row r="3078" ht="13"/>
    <row r="3079" ht="13"/>
    <row r="3080" ht="13"/>
    <row r="3081" ht="13"/>
    <row r="3082" ht="13"/>
    <row r="3083" ht="13"/>
    <row r="3084" ht="13"/>
    <row r="3085" ht="13"/>
    <row r="3086" ht="13"/>
    <row r="3087" ht="13"/>
    <row r="3088" ht="13"/>
    <row r="3089" ht="13"/>
    <row r="3090" ht="13"/>
    <row r="3091" ht="13"/>
    <row r="3092" ht="13"/>
    <row r="3093" ht="13"/>
    <row r="3094" ht="13"/>
    <row r="3095" ht="13"/>
    <row r="3096" ht="13"/>
    <row r="3097" ht="13"/>
    <row r="3098" ht="13"/>
    <row r="3099" ht="13"/>
    <row r="3100" ht="13"/>
    <row r="3101" ht="13"/>
    <row r="3102" ht="13"/>
    <row r="3103" ht="13"/>
    <row r="3104" ht="13"/>
    <row r="3105" ht="13"/>
    <row r="3106" ht="13"/>
    <row r="3107" ht="13"/>
    <row r="3108" ht="13"/>
    <row r="3109" ht="13"/>
    <row r="3110" ht="13"/>
    <row r="3111" ht="13"/>
    <row r="3112" ht="13"/>
    <row r="3113" ht="13"/>
    <row r="3114" ht="13"/>
    <row r="3115" ht="13"/>
    <row r="3116" ht="13"/>
    <row r="3117" ht="13"/>
    <row r="3118" ht="13"/>
    <row r="3119" ht="13"/>
    <row r="3120" ht="13"/>
    <row r="3121" ht="13"/>
    <row r="3122" ht="13"/>
    <row r="3123" ht="13"/>
    <row r="3124" ht="13"/>
    <row r="3125" ht="13"/>
    <row r="3126" ht="13"/>
    <row r="3127" ht="13"/>
    <row r="3128" ht="13"/>
    <row r="3129" ht="13"/>
    <row r="3130" ht="13"/>
    <row r="3131" ht="13"/>
    <row r="3132" ht="13"/>
    <row r="3133" ht="13"/>
    <row r="3134" ht="13"/>
    <row r="3135" ht="13"/>
    <row r="3136" ht="13"/>
    <row r="3137" ht="13"/>
    <row r="3138" ht="13"/>
    <row r="3139" ht="13"/>
    <row r="3140" ht="13"/>
    <row r="3141" ht="13"/>
    <row r="3142" ht="13"/>
    <row r="3143" ht="13"/>
    <row r="3144" ht="13"/>
    <row r="3145" ht="13"/>
    <row r="3146" ht="13"/>
    <row r="3147" ht="13"/>
    <row r="3148" ht="13"/>
    <row r="3149" ht="13"/>
    <row r="3150" ht="13"/>
    <row r="3151" ht="13"/>
    <row r="3152" ht="13"/>
    <row r="3153" ht="13"/>
    <row r="3154" ht="13"/>
    <row r="3155" ht="13"/>
    <row r="3156" ht="13"/>
    <row r="3157" ht="13"/>
    <row r="3158" ht="13"/>
    <row r="3159" ht="13"/>
    <row r="3160" ht="13"/>
    <row r="3161" ht="13"/>
    <row r="3162" ht="13"/>
    <row r="3163" ht="13"/>
    <row r="3164" ht="13"/>
    <row r="3165" ht="13"/>
    <row r="3166" ht="13"/>
    <row r="3167" ht="13"/>
    <row r="3168" ht="13"/>
    <row r="3169" ht="13"/>
    <row r="3170" ht="13"/>
    <row r="3171" ht="13"/>
    <row r="3172" ht="13"/>
    <row r="3173" ht="13"/>
    <row r="3174" ht="13"/>
    <row r="3175" ht="13"/>
    <row r="3176" ht="13"/>
    <row r="3177" ht="13"/>
    <row r="3178" ht="13"/>
    <row r="3179" ht="13"/>
    <row r="3180" ht="13"/>
    <row r="3181" ht="13"/>
    <row r="3182" ht="13"/>
    <row r="3183" ht="13"/>
    <row r="3184" ht="13"/>
    <row r="3185" ht="13"/>
    <row r="3186" ht="13"/>
    <row r="3187" ht="13"/>
    <row r="3188" ht="13"/>
    <row r="3189" ht="13"/>
    <row r="3190" ht="13"/>
    <row r="3191" ht="13"/>
    <row r="3192" ht="13"/>
    <row r="3193" ht="13"/>
    <row r="3194" ht="13"/>
    <row r="3195" ht="13"/>
    <row r="3196" ht="13"/>
    <row r="3197" ht="13"/>
    <row r="3198" ht="13"/>
    <row r="3199" ht="13"/>
    <row r="3200" ht="13"/>
    <row r="3201" ht="13"/>
    <row r="3202" ht="13"/>
    <row r="3203" ht="13"/>
    <row r="3204" ht="13"/>
    <row r="3205" ht="13"/>
    <row r="3206" ht="13"/>
    <row r="3207" ht="13"/>
    <row r="3208" ht="13"/>
    <row r="3209" ht="13"/>
    <row r="3210" ht="13"/>
    <row r="3211" ht="13"/>
    <row r="3212" ht="13"/>
    <row r="3213" ht="13"/>
    <row r="3214" ht="13"/>
    <row r="3215" ht="13"/>
    <row r="3216" ht="13"/>
    <row r="3217" ht="13"/>
    <row r="3218" ht="13"/>
    <row r="3219" ht="13"/>
    <row r="3220" ht="13"/>
    <row r="3221" ht="13"/>
    <row r="3222" ht="13"/>
    <row r="3223" ht="13"/>
    <row r="3224" ht="13"/>
    <row r="3225" ht="13"/>
    <row r="3226" ht="13"/>
    <row r="3227" ht="13"/>
    <row r="3228" ht="13"/>
    <row r="3229" ht="13"/>
    <row r="3230" ht="13"/>
    <row r="3231" ht="13"/>
    <row r="3232" ht="13"/>
    <row r="3233" ht="13"/>
    <row r="3234" ht="13"/>
    <row r="3235" ht="13"/>
    <row r="3236" ht="13"/>
    <row r="3237" ht="13"/>
    <row r="3238" ht="13"/>
    <row r="3239" ht="13"/>
    <row r="3240" ht="13"/>
    <row r="3241" ht="13"/>
    <row r="3242" ht="13"/>
    <row r="3243" ht="13"/>
    <row r="3244" ht="13"/>
    <row r="3245" ht="13"/>
    <row r="3246" ht="13"/>
    <row r="3247" ht="13"/>
    <row r="3248" ht="13"/>
    <row r="3249" ht="13"/>
    <row r="3250" ht="13"/>
    <row r="3251" ht="13"/>
    <row r="3252" ht="13"/>
    <row r="3253" ht="13"/>
    <row r="3254" ht="13"/>
    <row r="3255" ht="13"/>
    <row r="3256" ht="13"/>
    <row r="3257" ht="13"/>
    <row r="3258" ht="13"/>
    <row r="3259" ht="13"/>
    <row r="3260" ht="13"/>
    <row r="3261" ht="13"/>
    <row r="3262" ht="13"/>
    <row r="3263" ht="13"/>
    <row r="3264" ht="13"/>
    <row r="3265" ht="13"/>
    <row r="3266" ht="13"/>
    <row r="3267" ht="13"/>
    <row r="3268" ht="13"/>
    <row r="3269" ht="13"/>
    <row r="3270" ht="13"/>
    <row r="3271" ht="13"/>
    <row r="3272" ht="13"/>
    <row r="3273" ht="13"/>
    <row r="3274" ht="13"/>
    <row r="3275" ht="13"/>
    <row r="3276" ht="13"/>
    <row r="3277" ht="13"/>
    <row r="3278" ht="13"/>
    <row r="3279" ht="13"/>
    <row r="3280" ht="13"/>
    <row r="3281" ht="13"/>
    <row r="3282" ht="13"/>
    <row r="3283" ht="13"/>
    <row r="3284" ht="13"/>
    <row r="3285" ht="13"/>
    <row r="3286" ht="13"/>
    <row r="3287" ht="13"/>
    <row r="3288" ht="13"/>
    <row r="3289" ht="13"/>
    <row r="3290" ht="13"/>
    <row r="3291" ht="13"/>
    <row r="3292" ht="13"/>
    <row r="3293" ht="13"/>
    <row r="3294" ht="13"/>
    <row r="3295" ht="13"/>
    <row r="3296" ht="13"/>
    <row r="3297" ht="13"/>
    <row r="3298" ht="13"/>
    <row r="3299" ht="13"/>
    <row r="3300" ht="13"/>
    <row r="3301" ht="13"/>
    <row r="3302" ht="13"/>
    <row r="3303" ht="13"/>
    <row r="3304" ht="13"/>
    <row r="3305" ht="13"/>
    <row r="3306" ht="13"/>
    <row r="3307" ht="13"/>
    <row r="3308" ht="13"/>
    <row r="3309" ht="13"/>
    <row r="3310" ht="13"/>
    <row r="3311" ht="13"/>
    <row r="3312" ht="13"/>
    <row r="3313" ht="13"/>
    <row r="3314" ht="13"/>
    <row r="3315" ht="13"/>
    <row r="3316" ht="13"/>
    <row r="3317" ht="13"/>
    <row r="3318" ht="13"/>
    <row r="3319" ht="13"/>
    <row r="3320" ht="13"/>
    <row r="3321" ht="13"/>
    <row r="3322" ht="13"/>
    <row r="3323" ht="13"/>
    <row r="3324" ht="13"/>
    <row r="3325" ht="13"/>
    <row r="3326" ht="13"/>
    <row r="3327" ht="13"/>
    <row r="3328" ht="13"/>
    <row r="3329" ht="13"/>
    <row r="3330" ht="13"/>
    <row r="3331" ht="13"/>
    <row r="3332" ht="13"/>
    <row r="3333" ht="13"/>
    <row r="3334" ht="13"/>
    <row r="3335" ht="13"/>
    <row r="3336" ht="13"/>
    <row r="3337" ht="13"/>
    <row r="3338" ht="13"/>
    <row r="3339" ht="13"/>
    <row r="3340" ht="13"/>
    <row r="3341" ht="13"/>
    <row r="3342" ht="13"/>
    <row r="3343" ht="13"/>
    <row r="3344" ht="13"/>
    <row r="3345" ht="13"/>
    <row r="3346" ht="13"/>
    <row r="3347" ht="13"/>
    <row r="3348" ht="13"/>
    <row r="3349" ht="13"/>
    <row r="3350" ht="13"/>
    <row r="3351" ht="13"/>
    <row r="3352" ht="13"/>
    <row r="3353" ht="13"/>
    <row r="3354" ht="13"/>
    <row r="3355" ht="13"/>
    <row r="3356" ht="13"/>
    <row r="3357" ht="13"/>
    <row r="3358" ht="13"/>
    <row r="3359" ht="13"/>
    <row r="3360" ht="13"/>
    <row r="3361" ht="13"/>
    <row r="3362" ht="13"/>
    <row r="3363" ht="13"/>
    <row r="3364" ht="13"/>
    <row r="3365" ht="13"/>
    <row r="3366" ht="13"/>
    <row r="3367" ht="13"/>
    <row r="3368" ht="13"/>
    <row r="3369" ht="13"/>
    <row r="3370" ht="13"/>
    <row r="3371" ht="13"/>
    <row r="3372" ht="13"/>
    <row r="3373" ht="13"/>
    <row r="3374" ht="13"/>
    <row r="3375" ht="13"/>
    <row r="3376" ht="13"/>
    <row r="3377" ht="13"/>
    <row r="3378" ht="13"/>
    <row r="3379" ht="13"/>
    <row r="3380" ht="13"/>
    <row r="3381" ht="13"/>
    <row r="3382" ht="13"/>
    <row r="3383" ht="13"/>
    <row r="3384" ht="13"/>
    <row r="3385" ht="13"/>
    <row r="3386" ht="13"/>
    <row r="3387" ht="13"/>
    <row r="3388" ht="13"/>
    <row r="3389" ht="13"/>
    <row r="3390" ht="13"/>
    <row r="3391" ht="13"/>
    <row r="3392" ht="13"/>
    <row r="3393" ht="13"/>
    <row r="3394" ht="13"/>
    <row r="3395" ht="13"/>
    <row r="3396" ht="13"/>
    <row r="3397" ht="13"/>
    <row r="3398" ht="13"/>
    <row r="3399" ht="13"/>
    <row r="3400" ht="13"/>
    <row r="3401" ht="13"/>
    <row r="3402" ht="13"/>
    <row r="3403" ht="13"/>
    <row r="3404" ht="13"/>
    <row r="3405" ht="13"/>
    <row r="3406" ht="13"/>
    <row r="3407" ht="13"/>
    <row r="3408" ht="13"/>
    <row r="3409" ht="13"/>
    <row r="3410" ht="13"/>
    <row r="3411" ht="13"/>
    <row r="3412" ht="13"/>
    <row r="3413" ht="13"/>
    <row r="3414" ht="13"/>
    <row r="3415" ht="13"/>
    <row r="3416" ht="13"/>
    <row r="3417" ht="13"/>
    <row r="3418" ht="13"/>
    <row r="3419" ht="13"/>
    <row r="3420" ht="13"/>
    <row r="3421" ht="13"/>
    <row r="3422" ht="13"/>
    <row r="3423" ht="13"/>
    <row r="3424" ht="13"/>
    <row r="3425" ht="13"/>
    <row r="3426" ht="13"/>
    <row r="3427" ht="13"/>
    <row r="3428" ht="13"/>
    <row r="3429" ht="13"/>
    <row r="3430" ht="13"/>
    <row r="3431" ht="13"/>
    <row r="3432" ht="13"/>
    <row r="3433" ht="13"/>
    <row r="3434" ht="13"/>
    <row r="3435" ht="13"/>
    <row r="3436" ht="13"/>
    <row r="3437" ht="13"/>
    <row r="3438" ht="13"/>
    <row r="3439" ht="13"/>
    <row r="3440" ht="13"/>
    <row r="3441" ht="13"/>
    <row r="3442" ht="13"/>
    <row r="3443" ht="13"/>
    <row r="3444" ht="13"/>
    <row r="3445" ht="13"/>
    <row r="3446" ht="13"/>
    <row r="3447" ht="13"/>
    <row r="3448" ht="13"/>
    <row r="3449" ht="13"/>
    <row r="3450" ht="13"/>
    <row r="3451" ht="13"/>
    <row r="3452" ht="13"/>
    <row r="3453" ht="13"/>
    <row r="3454" ht="13"/>
    <row r="3455" ht="13"/>
    <row r="3456" ht="13"/>
    <row r="3457" ht="13"/>
    <row r="3458" ht="13"/>
    <row r="3459" ht="13"/>
    <row r="3460" ht="13"/>
    <row r="3461" ht="13"/>
    <row r="3462" ht="13"/>
    <row r="3463" ht="13"/>
    <row r="3464" ht="13"/>
    <row r="3465" ht="13"/>
    <row r="3466" ht="13"/>
    <row r="3467" ht="13"/>
    <row r="3468" ht="13"/>
    <row r="3469" ht="13"/>
    <row r="3470" ht="13"/>
    <row r="3471" ht="13"/>
    <row r="3472" ht="13"/>
    <row r="3473" ht="13"/>
    <row r="3474" ht="13"/>
    <row r="3475" ht="13"/>
    <row r="3476" ht="13"/>
    <row r="3477" ht="13"/>
    <row r="3478" ht="13"/>
    <row r="3479" ht="13"/>
    <row r="3480" ht="13"/>
    <row r="3481" ht="13"/>
    <row r="3482" ht="13"/>
    <row r="3483" ht="13"/>
    <row r="3484" ht="13"/>
    <row r="3485" ht="13"/>
    <row r="3486" ht="13"/>
    <row r="3487" ht="13"/>
    <row r="3488" ht="13"/>
    <row r="3489" ht="13"/>
    <row r="3490" ht="13"/>
    <row r="3491" ht="13"/>
    <row r="3492" ht="13"/>
    <row r="3493" ht="13"/>
    <row r="3494" ht="13"/>
    <row r="3495" ht="13"/>
    <row r="3496" ht="13"/>
    <row r="3497" ht="13"/>
    <row r="3498" ht="13"/>
    <row r="3499" ht="13"/>
    <row r="3500" ht="13"/>
    <row r="3501" ht="13"/>
    <row r="3502" ht="13"/>
    <row r="3503" ht="13"/>
    <row r="3504" ht="13"/>
    <row r="3505" ht="13"/>
    <row r="3506" ht="13"/>
    <row r="3507" ht="13"/>
    <row r="3508" ht="13"/>
    <row r="3509" ht="13"/>
    <row r="3510" ht="13"/>
    <row r="3511" ht="13"/>
    <row r="3512" ht="13"/>
    <row r="3513" ht="13"/>
    <row r="3514" ht="13"/>
    <row r="3515" ht="13"/>
    <row r="3516" ht="13"/>
    <row r="3517" ht="13"/>
    <row r="3518" ht="13"/>
    <row r="3519" ht="13"/>
    <row r="3520" ht="13"/>
    <row r="3521" ht="13"/>
    <row r="3522" ht="13"/>
    <row r="3523" ht="13"/>
    <row r="3524" ht="13"/>
    <row r="3525" ht="13"/>
    <row r="3526" ht="13"/>
    <row r="3527" ht="13"/>
    <row r="3528" ht="13"/>
    <row r="3529" ht="13"/>
    <row r="3530" ht="13"/>
    <row r="3531" ht="13"/>
    <row r="3532" ht="13"/>
    <row r="3533" ht="13"/>
    <row r="3534" ht="13"/>
    <row r="3535" ht="13"/>
    <row r="3536" ht="13"/>
    <row r="3537" ht="13"/>
    <row r="3538" ht="13"/>
    <row r="3539" ht="13"/>
    <row r="3540" ht="13"/>
    <row r="3541" ht="13"/>
    <row r="3542" ht="13"/>
    <row r="3543" ht="13"/>
    <row r="3544" ht="13"/>
    <row r="3545" ht="13"/>
    <row r="3546" ht="13"/>
    <row r="3547" ht="13"/>
    <row r="3548" ht="13"/>
    <row r="3549" ht="13"/>
    <row r="3550" ht="13"/>
    <row r="3551" ht="13"/>
    <row r="3552" ht="13"/>
    <row r="3553" ht="13"/>
    <row r="3554" ht="13"/>
    <row r="3555" ht="13"/>
    <row r="3556" ht="13"/>
    <row r="3557" ht="13"/>
    <row r="3558" ht="13"/>
    <row r="3559" ht="13"/>
    <row r="3560" ht="13"/>
    <row r="3561" ht="13"/>
    <row r="3562" ht="13"/>
    <row r="3563" ht="13"/>
    <row r="3564" ht="13"/>
    <row r="3565" ht="13"/>
    <row r="3566" ht="13"/>
    <row r="3567" ht="13"/>
    <row r="3568" ht="13"/>
    <row r="3569" ht="13"/>
    <row r="3570" ht="13"/>
    <row r="3571" ht="13"/>
    <row r="3572" ht="13"/>
    <row r="3573" ht="13"/>
    <row r="3574" ht="13"/>
    <row r="3575" ht="13"/>
    <row r="3576" ht="13"/>
    <row r="3577" ht="13"/>
    <row r="3578" ht="13"/>
    <row r="3579" ht="13"/>
    <row r="3580" ht="13"/>
    <row r="3581" ht="13"/>
    <row r="3582" ht="13"/>
    <row r="3583" ht="13"/>
    <row r="3584" ht="13"/>
    <row r="3585" ht="13"/>
    <row r="3586" ht="13"/>
    <row r="3587" ht="13"/>
    <row r="3588" ht="13"/>
    <row r="3589" ht="13"/>
    <row r="3590" ht="13"/>
    <row r="3591" ht="13"/>
    <row r="3592" ht="13"/>
    <row r="3593" ht="13"/>
    <row r="3594" ht="13"/>
    <row r="3595" ht="13"/>
    <row r="3596" ht="13"/>
    <row r="3597" ht="13"/>
    <row r="3598" ht="13"/>
    <row r="3599" ht="13"/>
    <row r="3600" ht="13"/>
    <row r="3601" ht="13"/>
    <row r="3602" ht="13"/>
    <row r="3603" ht="13"/>
    <row r="3604" ht="13"/>
    <row r="3605" ht="13"/>
    <row r="3606" ht="13"/>
    <row r="3607" ht="13"/>
    <row r="3608" ht="13"/>
    <row r="3609" ht="13"/>
    <row r="3610" ht="13"/>
    <row r="3611" ht="13"/>
    <row r="3612" ht="13"/>
    <row r="3613" ht="13"/>
    <row r="3614" ht="13"/>
    <row r="3615" ht="13"/>
    <row r="3616" ht="13"/>
    <row r="3617" ht="13"/>
    <row r="3618" ht="13"/>
    <row r="3619" ht="13"/>
    <row r="3620" ht="13"/>
    <row r="3621" ht="13"/>
    <row r="3622" ht="13"/>
    <row r="3623" ht="13"/>
    <row r="3624" ht="13"/>
    <row r="3625" ht="13"/>
    <row r="3626" ht="13"/>
    <row r="3627" ht="13"/>
    <row r="3628" ht="13"/>
    <row r="3629" ht="13"/>
    <row r="3630" ht="13"/>
    <row r="3631" ht="13"/>
    <row r="3632" ht="13"/>
    <row r="3633" ht="13"/>
    <row r="3634" ht="13"/>
    <row r="3635" ht="13"/>
    <row r="3636" ht="13"/>
    <row r="3637" ht="13"/>
    <row r="3638" ht="13"/>
    <row r="3639" ht="13"/>
    <row r="3640" ht="13"/>
    <row r="3641" ht="13"/>
    <row r="3642" ht="13"/>
    <row r="3643" ht="13"/>
    <row r="3644" ht="13"/>
    <row r="3645" ht="13"/>
    <row r="3646" ht="13"/>
    <row r="3647" ht="13"/>
    <row r="3648" ht="13"/>
    <row r="3649" ht="13"/>
    <row r="3650" ht="13"/>
    <row r="3651" ht="13"/>
    <row r="3652" ht="13"/>
    <row r="3653" ht="13"/>
    <row r="3654" ht="13"/>
    <row r="3655" ht="13"/>
    <row r="3656" ht="13"/>
    <row r="3657" ht="13"/>
    <row r="3658" ht="13"/>
    <row r="3659" ht="13"/>
    <row r="3660" ht="13"/>
    <row r="3661" ht="13"/>
    <row r="3662" ht="13"/>
    <row r="3663" ht="13"/>
    <row r="3664" ht="13"/>
    <row r="3665" ht="13"/>
    <row r="3666" ht="13"/>
    <row r="3667" ht="13"/>
    <row r="3668" ht="13"/>
    <row r="3669" ht="13"/>
    <row r="3670" ht="13"/>
    <row r="3671" ht="13"/>
    <row r="3672" ht="13"/>
    <row r="3673" ht="13"/>
    <row r="3674" ht="13"/>
    <row r="3675" ht="13"/>
    <row r="3676" ht="13"/>
    <row r="3677" ht="13"/>
    <row r="3678" ht="13"/>
    <row r="3679" ht="13"/>
    <row r="3680" ht="13"/>
    <row r="3681" ht="13"/>
    <row r="3682" ht="13"/>
    <row r="3683" ht="13"/>
    <row r="3684" ht="13"/>
    <row r="3685" ht="13"/>
    <row r="3686" ht="13"/>
    <row r="3687" ht="13"/>
    <row r="3688" ht="13"/>
    <row r="3689" ht="13"/>
    <row r="3690" ht="13"/>
    <row r="3691" ht="13"/>
    <row r="3692" ht="13"/>
    <row r="3693" ht="13"/>
    <row r="3694" ht="13"/>
    <row r="3695" ht="13"/>
    <row r="3696" ht="13"/>
    <row r="3697" ht="13"/>
    <row r="3698" ht="13"/>
    <row r="3699" ht="13"/>
    <row r="3700" ht="13"/>
    <row r="3701" ht="13"/>
    <row r="3702" ht="13"/>
    <row r="3703" ht="13"/>
    <row r="3704" ht="13"/>
    <row r="3705" ht="13"/>
    <row r="3706" ht="13"/>
    <row r="3707" ht="13"/>
    <row r="3708" ht="13"/>
    <row r="3709" ht="13"/>
    <row r="3710" ht="13"/>
    <row r="3711" ht="13"/>
    <row r="3712" ht="13"/>
    <row r="3713" ht="13"/>
    <row r="3714" ht="13"/>
    <row r="3715" ht="13"/>
    <row r="3716" ht="13"/>
    <row r="3717" ht="13"/>
    <row r="3718" ht="13"/>
    <row r="3719" ht="13"/>
    <row r="3720" ht="13"/>
    <row r="3721" ht="13"/>
    <row r="3722" ht="13"/>
    <row r="3723" ht="13"/>
    <row r="3724" ht="13"/>
    <row r="3725" ht="13"/>
    <row r="3726" ht="13"/>
    <row r="3727" ht="13"/>
    <row r="3728" ht="13"/>
    <row r="3729" ht="13"/>
    <row r="3730" ht="13"/>
    <row r="3731" ht="13"/>
    <row r="3732" ht="13"/>
    <row r="3733" ht="13"/>
    <row r="3734" ht="13"/>
    <row r="3735" ht="13"/>
    <row r="3736" ht="13"/>
    <row r="3737" ht="13"/>
    <row r="3738" ht="13"/>
    <row r="3739" ht="13"/>
    <row r="3740" ht="13"/>
    <row r="3741" ht="13"/>
    <row r="3742" ht="13"/>
    <row r="3743" ht="13"/>
    <row r="3744" ht="13"/>
    <row r="3745" ht="13"/>
    <row r="3746" ht="13"/>
    <row r="3747" ht="13"/>
    <row r="3748" ht="13"/>
    <row r="3749" ht="13"/>
    <row r="3750" ht="13"/>
    <row r="3751" ht="13"/>
    <row r="3752" ht="13"/>
    <row r="3753" ht="13"/>
    <row r="3754" ht="13"/>
    <row r="3755" ht="13"/>
    <row r="3756" ht="13"/>
    <row r="3757" ht="13"/>
    <row r="3758" ht="13"/>
    <row r="3759" ht="13"/>
    <row r="3760" ht="13"/>
    <row r="3761" ht="13"/>
    <row r="3762" ht="13"/>
    <row r="3763" ht="13"/>
    <row r="3764" ht="13"/>
    <row r="3765" ht="13"/>
    <row r="3766" ht="13"/>
    <row r="3767" ht="13"/>
    <row r="3768" ht="13"/>
    <row r="3769" ht="13"/>
    <row r="3770" ht="13"/>
    <row r="3771" ht="13"/>
    <row r="3772" ht="13"/>
    <row r="3773" ht="13"/>
    <row r="3774" ht="13"/>
    <row r="3775" ht="13"/>
    <row r="3776" ht="13"/>
    <row r="3777" ht="13"/>
    <row r="3778" ht="13"/>
    <row r="3779" ht="13"/>
    <row r="3780" ht="13"/>
    <row r="3781" ht="13"/>
    <row r="3782" ht="13"/>
    <row r="3783" ht="13"/>
    <row r="3784" ht="13"/>
    <row r="3785" ht="13"/>
    <row r="3786" ht="13"/>
    <row r="3787" ht="13"/>
    <row r="3788" ht="13"/>
    <row r="3789" ht="13"/>
    <row r="3790" ht="13"/>
    <row r="3791" ht="13"/>
    <row r="3792" ht="13"/>
    <row r="3793" ht="13"/>
    <row r="3794" ht="13"/>
    <row r="3795" ht="13"/>
    <row r="3796" ht="13"/>
    <row r="3797" ht="13"/>
    <row r="3798" ht="13"/>
    <row r="3799" ht="13"/>
    <row r="3800" ht="13"/>
    <row r="3801" ht="13"/>
    <row r="3802" ht="13"/>
    <row r="3803" ht="13"/>
    <row r="3804" ht="13"/>
    <row r="3805" ht="13"/>
    <row r="3806" ht="13"/>
    <row r="3807" ht="13"/>
    <row r="3808" ht="13"/>
    <row r="3809" ht="13"/>
    <row r="3810" ht="13"/>
    <row r="3811" ht="13"/>
    <row r="3812" ht="13"/>
    <row r="3813" ht="13"/>
    <row r="3814" ht="13"/>
    <row r="3815" ht="13"/>
    <row r="3816" ht="13"/>
    <row r="3817" ht="13"/>
    <row r="3818" ht="13"/>
    <row r="3819" ht="13"/>
    <row r="3820" ht="13"/>
    <row r="3821" ht="13"/>
    <row r="3822" ht="13"/>
    <row r="3823" ht="13"/>
    <row r="3824" ht="13"/>
    <row r="3825" ht="13"/>
    <row r="3826" ht="13"/>
    <row r="3827" ht="13"/>
    <row r="3828" ht="13"/>
    <row r="3829" ht="13"/>
    <row r="3830" ht="13"/>
    <row r="3831" ht="13"/>
    <row r="3832" ht="13"/>
    <row r="3833" ht="13"/>
    <row r="3834" ht="13"/>
    <row r="3835" ht="13"/>
    <row r="3836" ht="13"/>
    <row r="3837" ht="13"/>
    <row r="3838" ht="13"/>
    <row r="3839" ht="13"/>
    <row r="3840" ht="13"/>
    <row r="3841" ht="13"/>
    <row r="3842" ht="13"/>
    <row r="3843" ht="13"/>
    <row r="3844" ht="13"/>
    <row r="3845" ht="13"/>
    <row r="3846" ht="13"/>
    <row r="3847" ht="13"/>
    <row r="3848" ht="13"/>
    <row r="3849" ht="13"/>
    <row r="3850" ht="13"/>
    <row r="3851" ht="13"/>
    <row r="3852" ht="13"/>
    <row r="3853" ht="13"/>
    <row r="3854" ht="13"/>
    <row r="3855" ht="13"/>
    <row r="3856" ht="13"/>
    <row r="3857" ht="13"/>
    <row r="3858" ht="13"/>
    <row r="3859" ht="13"/>
    <row r="3860" ht="13"/>
    <row r="3861" ht="13"/>
    <row r="3862" ht="13"/>
    <row r="3863" ht="13"/>
    <row r="3864" ht="13"/>
    <row r="3865" ht="13"/>
    <row r="3866" ht="13"/>
    <row r="3867" ht="13"/>
    <row r="3868" ht="13"/>
    <row r="3869" ht="13"/>
    <row r="3870" ht="13"/>
    <row r="3871" ht="13"/>
    <row r="3872" ht="13"/>
    <row r="3873" ht="13"/>
    <row r="3874" ht="13"/>
    <row r="3875" ht="13"/>
    <row r="3876" ht="13"/>
    <row r="3877" ht="13"/>
    <row r="3878" ht="13"/>
    <row r="3879" ht="13"/>
    <row r="3880" ht="13"/>
    <row r="3881" ht="13"/>
    <row r="3882" ht="13"/>
    <row r="3883" ht="13"/>
    <row r="3884" ht="13"/>
    <row r="3885" ht="13"/>
    <row r="3886" ht="13"/>
    <row r="3887" ht="13"/>
    <row r="3888" ht="13"/>
    <row r="3889" ht="13"/>
    <row r="3890" ht="13"/>
    <row r="3891" ht="13"/>
    <row r="3892" ht="13"/>
    <row r="3893" ht="13"/>
    <row r="3894" ht="13"/>
    <row r="3895" ht="13"/>
    <row r="3896" ht="13"/>
    <row r="3897" ht="13"/>
    <row r="3898" ht="13"/>
    <row r="3899" ht="13"/>
    <row r="3900" ht="13"/>
    <row r="3901" ht="13"/>
    <row r="3902" ht="13"/>
    <row r="3903" ht="13"/>
    <row r="3904" ht="13"/>
    <row r="3905" ht="13"/>
    <row r="3906" ht="13"/>
    <row r="3907" ht="13"/>
    <row r="3908" ht="13"/>
    <row r="3909" ht="13"/>
    <row r="3910" ht="13"/>
    <row r="3911" ht="13"/>
    <row r="3912" ht="13"/>
    <row r="3913" ht="13"/>
    <row r="3914" ht="13"/>
    <row r="3915" ht="13"/>
    <row r="3916" ht="13"/>
    <row r="3917" ht="13"/>
    <row r="3918" ht="13"/>
    <row r="3919" ht="13"/>
    <row r="3920" ht="13"/>
    <row r="3921" ht="13"/>
    <row r="3922" ht="13"/>
    <row r="3923" ht="13"/>
    <row r="3924" ht="13"/>
    <row r="3925" ht="13"/>
    <row r="3926" ht="13"/>
    <row r="3927" ht="13"/>
    <row r="3928" ht="13"/>
    <row r="3929" ht="13"/>
    <row r="3930" ht="13"/>
    <row r="3931" ht="13"/>
    <row r="3932" ht="13"/>
    <row r="3933" ht="13"/>
    <row r="3934" ht="13"/>
    <row r="3935" ht="13"/>
    <row r="3936" ht="13"/>
    <row r="3937" ht="13"/>
    <row r="3938" ht="13"/>
    <row r="3939" ht="13"/>
    <row r="3940" ht="13"/>
    <row r="3941" ht="13"/>
    <row r="3942" ht="13"/>
    <row r="3943" ht="13"/>
    <row r="3944" ht="13"/>
    <row r="3945" ht="13"/>
    <row r="3946" ht="13"/>
    <row r="3947" ht="13"/>
    <row r="3948" ht="13"/>
    <row r="3949" ht="13"/>
    <row r="3950" ht="13"/>
    <row r="3951" ht="13"/>
    <row r="3952" ht="13"/>
    <row r="3953" ht="13"/>
    <row r="3954" ht="13"/>
    <row r="3955" ht="13"/>
    <row r="3956" ht="13"/>
    <row r="3957" ht="13"/>
    <row r="3958" ht="13"/>
    <row r="3959" ht="13"/>
    <row r="3960" ht="13"/>
    <row r="3961" ht="13"/>
    <row r="3962" ht="13"/>
    <row r="3963" ht="13"/>
    <row r="3964" ht="13"/>
    <row r="3965" ht="13"/>
    <row r="3966" ht="13"/>
    <row r="3967" ht="13"/>
    <row r="3968" ht="13"/>
    <row r="3969" ht="13"/>
    <row r="3970" ht="13"/>
    <row r="3971" ht="13"/>
    <row r="3972" ht="13"/>
    <row r="3973" ht="13"/>
    <row r="3974" ht="13"/>
    <row r="3975" ht="13"/>
    <row r="3976" ht="13"/>
    <row r="3977" ht="13"/>
    <row r="3978" ht="13"/>
    <row r="3979" ht="13"/>
    <row r="3980" ht="13"/>
    <row r="3981" ht="13"/>
    <row r="3982" ht="13"/>
    <row r="3983" ht="13"/>
    <row r="3984" ht="13"/>
    <row r="3985" ht="13"/>
    <row r="3986" ht="13"/>
    <row r="3987" ht="13"/>
    <row r="3988" ht="13"/>
    <row r="3989" ht="13"/>
    <row r="3990" ht="13"/>
    <row r="3991" ht="13"/>
    <row r="3992" ht="13"/>
    <row r="3993" ht="13"/>
    <row r="3994" ht="13"/>
    <row r="3995" ht="13"/>
    <row r="3996" ht="13"/>
    <row r="3997" ht="13"/>
    <row r="3998" ht="13"/>
    <row r="3999" ht="13"/>
    <row r="4000" ht="13"/>
    <row r="4001" ht="13"/>
    <row r="4002" ht="13"/>
    <row r="4003" ht="13"/>
    <row r="4004" ht="13"/>
    <row r="4005" ht="13"/>
    <row r="4006" ht="13"/>
    <row r="4007" ht="13"/>
    <row r="4008" ht="13"/>
    <row r="4009" ht="13"/>
    <row r="4010" ht="13"/>
    <row r="4011" ht="13"/>
    <row r="4012" ht="13"/>
    <row r="4013" ht="13"/>
    <row r="4014" ht="13"/>
    <row r="4015" ht="13"/>
    <row r="4016" ht="13"/>
    <row r="4017" ht="13"/>
    <row r="4018" ht="13"/>
    <row r="4019" ht="13"/>
    <row r="4020" ht="13"/>
    <row r="4021" ht="13"/>
    <row r="4022" ht="13"/>
    <row r="4023" ht="13"/>
    <row r="4024" ht="13"/>
    <row r="4025" ht="13"/>
    <row r="4026" ht="13"/>
    <row r="4027" ht="13"/>
    <row r="4028" ht="13"/>
    <row r="4029" ht="13"/>
    <row r="4030" ht="13"/>
    <row r="4031" ht="13"/>
    <row r="4032" ht="13"/>
    <row r="4033" ht="13"/>
    <row r="4034" ht="13"/>
    <row r="4035" ht="13"/>
    <row r="4036" ht="13"/>
    <row r="4037" ht="13"/>
    <row r="4038" ht="13"/>
    <row r="4039" ht="13"/>
    <row r="4040" ht="13"/>
    <row r="4041" ht="13"/>
    <row r="4042" ht="13"/>
    <row r="4043" ht="13"/>
    <row r="4044" ht="13"/>
    <row r="4045" ht="13"/>
    <row r="4046" ht="13"/>
    <row r="4047" ht="13"/>
    <row r="4048" ht="13"/>
    <row r="4049" ht="13"/>
    <row r="4050" ht="13"/>
    <row r="4051" ht="13"/>
    <row r="4052" ht="13"/>
    <row r="4053" ht="13"/>
    <row r="4054" ht="13"/>
    <row r="4055" ht="13"/>
    <row r="4056" ht="13"/>
    <row r="4057" ht="13"/>
    <row r="4058" ht="13"/>
    <row r="4059" ht="13"/>
    <row r="4060" ht="13"/>
    <row r="4061" ht="13"/>
    <row r="4062" ht="13"/>
    <row r="4063" ht="13"/>
    <row r="4064" ht="13"/>
    <row r="4065" ht="13"/>
    <row r="4066" ht="13"/>
    <row r="4067" ht="13"/>
    <row r="4068" ht="13"/>
    <row r="4069" ht="13"/>
    <row r="4070" ht="13"/>
    <row r="4071" ht="13"/>
    <row r="4072" ht="13"/>
    <row r="4073" ht="13"/>
    <row r="4074" ht="13"/>
    <row r="4075" ht="13"/>
    <row r="4076" ht="13"/>
    <row r="4077" ht="13"/>
    <row r="4078" ht="13"/>
    <row r="4079" ht="13"/>
    <row r="4080" ht="13"/>
    <row r="4081" ht="13"/>
    <row r="4082" ht="13"/>
    <row r="4083" ht="13"/>
    <row r="4084" ht="13"/>
    <row r="4085" ht="13"/>
    <row r="4086" ht="13"/>
    <row r="4087" ht="13"/>
    <row r="4088" ht="13"/>
    <row r="4089" ht="13"/>
    <row r="4090" ht="13"/>
    <row r="4091" ht="13"/>
    <row r="4092" ht="13"/>
    <row r="4093" ht="13"/>
    <row r="4094" ht="13"/>
    <row r="4095" ht="13"/>
    <row r="4096" ht="13"/>
    <row r="4097" ht="13"/>
    <row r="4098" ht="13"/>
    <row r="4099" ht="13"/>
    <row r="4100" ht="13"/>
    <row r="4101" ht="13"/>
    <row r="4102" ht="13"/>
    <row r="4103" ht="13"/>
    <row r="4104" ht="13"/>
    <row r="4105" ht="13"/>
    <row r="4106" ht="13"/>
    <row r="4107" ht="13"/>
    <row r="4108" ht="13"/>
    <row r="4109" ht="13"/>
    <row r="4110" ht="13"/>
    <row r="4111" ht="13"/>
    <row r="4112" ht="13"/>
    <row r="4113" ht="13"/>
    <row r="4114" ht="13"/>
    <row r="4115" ht="13"/>
    <row r="4116" ht="13"/>
    <row r="4117" ht="13"/>
    <row r="4118" ht="13"/>
    <row r="4119" ht="13"/>
    <row r="4120" ht="13"/>
    <row r="4121" ht="13"/>
    <row r="4122" ht="13"/>
    <row r="4123" ht="13"/>
    <row r="4124" ht="13"/>
    <row r="4125" ht="13"/>
    <row r="4126" ht="13"/>
    <row r="4127" ht="13"/>
    <row r="4128" ht="13"/>
    <row r="4129" ht="13"/>
    <row r="4130" ht="13"/>
    <row r="4131" ht="13"/>
    <row r="4132" ht="13"/>
    <row r="4133" ht="13"/>
    <row r="4134" ht="13"/>
    <row r="4135" ht="13"/>
    <row r="4136" ht="13"/>
    <row r="4137" ht="13"/>
    <row r="4138" ht="13"/>
    <row r="4139" ht="13"/>
    <row r="4140" ht="13"/>
    <row r="4141" ht="13"/>
    <row r="4142" ht="13"/>
    <row r="4143" ht="13"/>
    <row r="4144" ht="13"/>
    <row r="4145" ht="13"/>
    <row r="4146" ht="13"/>
    <row r="4147" ht="13"/>
    <row r="4148" ht="13"/>
    <row r="4149" ht="13"/>
    <row r="4150" ht="13"/>
    <row r="4151" ht="13"/>
    <row r="4152" ht="13"/>
    <row r="4153" ht="13"/>
    <row r="4154" ht="13"/>
    <row r="4155" ht="13"/>
    <row r="4156" ht="13"/>
    <row r="4157" ht="13"/>
    <row r="4158" ht="13"/>
    <row r="4159" ht="13"/>
    <row r="4160" ht="13"/>
    <row r="4161" ht="13"/>
    <row r="4162" ht="13"/>
    <row r="4163" ht="13"/>
    <row r="4164" ht="13"/>
    <row r="4165" ht="13"/>
    <row r="4166" ht="13"/>
    <row r="4167" ht="13"/>
    <row r="4168" ht="13"/>
    <row r="4169" ht="13"/>
    <row r="4170" ht="13"/>
    <row r="4171" ht="13"/>
    <row r="4172" ht="13"/>
    <row r="4173" ht="13"/>
    <row r="4174" ht="13"/>
    <row r="4175" ht="13"/>
    <row r="4176" ht="13"/>
    <row r="4177" ht="13"/>
    <row r="4178" ht="13"/>
    <row r="4179" ht="13"/>
    <row r="4180" ht="13"/>
    <row r="4181" ht="13"/>
    <row r="4182" ht="13"/>
    <row r="4183" ht="13"/>
    <row r="4184" ht="13"/>
    <row r="4185" ht="13"/>
    <row r="4186" ht="13"/>
    <row r="4187" ht="13"/>
    <row r="4188" ht="13"/>
    <row r="4189" ht="13"/>
    <row r="4190" ht="13"/>
    <row r="4191" ht="13"/>
    <row r="4192" ht="13"/>
    <row r="4193" ht="13"/>
    <row r="4194" ht="13"/>
    <row r="4195" ht="13"/>
    <row r="4196" ht="13"/>
    <row r="4197" ht="13"/>
    <row r="4198" ht="13"/>
    <row r="4199" ht="13"/>
    <row r="4200" ht="13"/>
    <row r="4201" ht="13"/>
    <row r="4202" ht="13"/>
    <row r="4203" ht="13"/>
    <row r="4204" ht="13"/>
    <row r="4205" ht="13"/>
    <row r="4206" ht="13"/>
    <row r="4207" ht="13"/>
    <row r="4208" ht="13"/>
    <row r="4209" ht="13"/>
    <row r="4210" ht="13"/>
    <row r="4211" ht="13"/>
    <row r="4212" ht="13"/>
    <row r="4213" ht="13"/>
    <row r="4214" ht="13"/>
    <row r="4215" ht="13"/>
    <row r="4216" ht="13"/>
    <row r="4217" ht="13"/>
    <row r="4218" ht="13"/>
    <row r="4219" ht="13"/>
    <row r="4220" ht="13"/>
    <row r="4221" ht="13"/>
    <row r="4222" ht="13"/>
    <row r="4223" ht="13"/>
    <row r="4224" ht="13"/>
    <row r="4225" ht="13"/>
    <row r="4226" ht="13"/>
    <row r="4227" ht="13"/>
    <row r="4228" ht="13"/>
    <row r="4229" ht="13"/>
    <row r="4230" ht="13"/>
    <row r="4231" ht="13"/>
    <row r="4232" ht="13"/>
    <row r="4233" ht="13"/>
    <row r="4234" ht="13"/>
    <row r="4235" ht="13"/>
    <row r="4236" ht="13"/>
    <row r="4237" ht="13"/>
    <row r="4238" ht="13"/>
    <row r="4239" ht="13"/>
    <row r="4240" ht="13"/>
    <row r="4241" ht="13"/>
    <row r="4242" ht="13"/>
    <row r="4243" ht="13"/>
    <row r="4244" ht="13"/>
    <row r="4245" ht="13"/>
    <row r="4246" ht="13"/>
    <row r="4247" ht="13"/>
    <row r="4248" ht="13"/>
    <row r="4249" ht="13"/>
    <row r="4250" ht="13"/>
    <row r="4251" ht="13"/>
    <row r="4252" ht="13"/>
    <row r="4253" ht="13"/>
    <row r="4254" ht="13"/>
    <row r="4255" ht="13"/>
    <row r="4256" ht="13"/>
    <row r="4257" ht="13"/>
    <row r="4258" ht="13"/>
    <row r="4259" ht="13"/>
    <row r="4260" ht="13"/>
    <row r="4261" ht="13"/>
    <row r="4262" ht="13"/>
    <row r="4263" ht="13"/>
    <row r="4264" ht="13"/>
    <row r="4265" ht="13"/>
    <row r="4266" ht="13"/>
    <row r="4267" ht="13"/>
    <row r="4268" ht="13"/>
    <row r="4269" ht="13"/>
    <row r="4270" ht="13"/>
    <row r="4271" ht="13"/>
    <row r="4272" ht="13"/>
    <row r="4273" ht="13"/>
    <row r="4274" ht="13"/>
    <row r="4275" ht="13"/>
    <row r="4276" ht="13"/>
    <row r="4277" ht="13"/>
    <row r="4278" ht="13"/>
    <row r="4279" ht="13"/>
    <row r="4280" ht="13"/>
    <row r="4281" ht="13"/>
    <row r="4282" ht="13"/>
    <row r="4283" ht="13"/>
    <row r="4284" ht="13"/>
    <row r="4285" ht="13"/>
    <row r="4286" ht="13"/>
    <row r="4287" ht="13"/>
    <row r="4288" ht="13"/>
    <row r="4289" ht="13"/>
    <row r="4290" ht="13"/>
    <row r="4291" ht="13"/>
    <row r="4292" ht="13"/>
    <row r="4293" ht="13"/>
    <row r="4294" ht="13"/>
    <row r="4295" ht="13"/>
    <row r="4296" ht="13"/>
    <row r="4297" ht="13"/>
    <row r="4298" ht="13"/>
    <row r="4299" ht="13"/>
    <row r="4300" ht="13"/>
    <row r="4301" ht="13"/>
    <row r="4302" ht="13"/>
    <row r="4303" ht="13"/>
    <row r="4304" ht="13"/>
    <row r="4305" ht="13"/>
    <row r="4306" ht="13"/>
    <row r="4307" ht="13"/>
    <row r="4308" ht="13"/>
    <row r="4309" ht="13"/>
    <row r="4310" ht="13"/>
    <row r="4311" ht="13"/>
    <row r="4312" ht="13"/>
    <row r="4313" ht="13"/>
    <row r="4314" ht="13"/>
    <row r="4315" ht="13"/>
    <row r="4316" ht="13"/>
    <row r="4317" ht="13"/>
    <row r="4318" ht="13"/>
    <row r="4319" ht="13"/>
    <row r="4320" ht="13"/>
    <row r="4321" ht="13"/>
    <row r="4322" ht="13"/>
    <row r="4323" ht="13"/>
    <row r="4324" ht="13"/>
    <row r="4325" ht="13"/>
    <row r="4326" ht="13"/>
    <row r="4327" ht="13"/>
    <row r="4328" ht="13"/>
    <row r="4329" ht="13"/>
    <row r="4330" ht="13"/>
    <row r="4331" ht="13"/>
    <row r="4332" ht="13"/>
    <row r="4333" ht="13"/>
    <row r="4334" ht="13"/>
    <row r="4335" ht="13"/>
    <row r="4336" ht="13"/>
    <row r="4337" ht="13"/>
    <row r="4338" ht="13"/>
    <row r="4339" ht="13"/>
    <row r="4340" ht="13"/>
    <row r="4341" ht="13"/>
    <row r="4342" ht="13"/>
    <row r="4343" ht="13"/>
    <row r="4344" ht="13"/>
    <row r="4345" ht="13"/>
    <row r="4346" ht="13"/>
    <row r="4347" ht="13"/>
    <row r="4348" ht="13"/>
    <row r="4349" ht="13"/>
    <row r="4350" ht="13"/>
    <row r="4351" ht="13"/>
    <row r="4352" ht="13"/>
    <row r="4353" ht="13"/>
    <row r="4354" ht="13"/>
    <row r="4355" ht="13"/>
    <row r="4356" ht="13"/>
    <row r="4357" ht="13"/>
    <row r="4358" ht="13"/>
    <row r="4359" ht="13"/>
    <row r="4360" ht="13"/>
    <row r="4361" ht="13"/>
    <row r="4362" ht="13"/>
    <row r="4363" ht="13"/>
    <row r="4364" ht="13"/>
    <row r="4365" ht="13"/>
    <row r="4366" ht="13"/>
    <row r="4367" ht="13"/>
    <row r="4368" ht="13"/>
    <row r="4369" ht="13"/>
    <row r="4370" ht="13"/>
    <row r="4371" ht="13"/>
    <row r="4372" ht="13"/>
    <row r="4373" ht="13"/>
    <row r="4374" ht="13"/>
    <row r="4375" ht="13"/>
    <row r="4376" ht="13"/>
    <row r="4377" ht="13"/>
    <row r="4378" ht="13"/>
    <row r="4379" ht="13"/>
    <row r="4380" ht="13"/>
    <row r="4381" ht="13"/>
    <row r="4382" ht="13"/>
    <row r="4383" ht="13"/>
    <row r="4384" ht="13"/>
    <row r="4385" ht="13"/>
    <row r="4386" ht="13"/>
    <row r="4387" ht="13"/>
    <row r="4388" ht="13"/>
    <row r="4389" ht="13"/>
    <row r="4390" ht="13"/>
    <row r="4391" ht="13"/>
    <row r="4392" ht="13"/>
    <row r="4393" ht="13"/>
    <row r="4394" ht="13"/>
    <row r="4395" ht="13"/>
    <row r="4396" ht="13"/>
    <row r="4397" ht="13"/>
    <row r="4398" ht="13"/>
    <row r="4399" ht="13"/>
    <row r="4400" ht="13"/>
    <row r="4401" ht="13"/>
    <row r="4402" ht="13"/>
    <row r="4403" ht="13"/>
    <row r="4404" ht="13"/>
    <row r="4405" ht="13"/>
    <row r="4406" ht="13"/>
    <row r="4407" ht="13"/>
    <row r="4408" ht="13"/>
    <row r="4409" ht="13"/>
    <row r="4410" ht="13"/>
    <row r="4411" ht="13"/>
    <row r="4412" ht="13"/>
    <row r="4413" ht="13"/>
    <row r="4414" ht="13"/>
    <row r="4415" ht="13"/>
    <row r="4416" ht="13"/>
    <row r="4417" ht="13"/>
    <row r="4418" ht="13"/>
    <row r="4419" ht="13"/>
    <row r="4420" ht="13"/>
    <row r="4421" ht="13"/>
    <row r="4422" ht="13"/>
    <row r="4423" ht="13"/>
    <row r="4424" ht="13"/>
    <row r="4425" ht="13"/>
    <row r="4426" ht="13"/>
    <row r="4427" ht="13"/>
    <row r="4428" ht="13"/>
    <row r="4429" ht="13"/>
    <row r="4430" ht="13"/>
    <row r="4431" ht="13"/>
    <row r="4432" ht="13"/>
    <row r="4433" ht="13"/>
    <row r="4434" ht="13"/>
    <row r="4435" ht="13"/>
    <row r="4436" ht="13"/>
    <row r="4437" ht="13"/>
    <row r="4438" ht="13"/>
    <row r="4439" ht="13"/>
    <row r="4440" ht="13"/>
    <row r="4441" ht="13"/>
    <row r="4442" ht="13"/>
    <row r="4443" ht="13"/>
    <row r="4444" ht="13"/>
    <row r="4445" ht="13"/>
    <row r="4446" ht="13"/>
    <row r="4447" ht="13"/>
    <row r="4448" ht="13"/>
    <row r="4449" ht="13"/>
    <row r="4450" ht="13"/>
    <row r="4451" ht="13"/>
    <row r="4452" ht="13"/>
    <row r="4453" ht="13"/>
    <row r="4454" ht="13"/>
    <row r="4455" ht="13"/>
    <row r="4456" ht="13"/>
    <row r="4457" ht="13"/>
    <row r="4458" ht="13"/>
    <row r="4459" ht="13"/>
    <row r="4460" ht="13"/>
    <row r="4461" ht="13"/>
    <row r="4462" ht="13"/>
    <row r="4463" ht="13"/>
    <row r="4464" ht="13"/>
    <row r="4465" ht="13"/>
    <row r="4466" ht="13"/>
    <row r="4467" ht="13"/>
    <row r="4468" ht="13"/>
    <row r="4469" ht="13"/>
    <row r="4470" ht="13"/>
    <row r="4471" ht="13"/>
    <row r="4472" ht="13"/>
    <row r="4473" ht="13"/>
    <row r="4474" ht="13"/>
    <row r="4475" ht="13"/>
    <row r="4476" ht="13"/>
    <row r="4477" ht="13"/>
    <row r="4478" ht="13"/>
    <row r="4479" ht="13"/>
    <row r="4480" ht="13"/>
    <row r="4481" ht="13"/>
    <row r="4482" ht="13"/>
    <row r="4483" ht="13"/>
    <row r="4484" ht="13"/>
    <row r="4485" ht="13"/>
    <row r="4486" ht="13"/>
    <row r="4487" ht="13"/>
    <row r="4488" ht="13"/>
    <row r="4489" ht="13"/>
    <row r="4490" ht="13"/>
    <row r="4491" ht="13"/>
    <row r="4492" ht="13"/>
    <row r="4493" ht="13"/>
    <row r="4494" ht="13"/>
    <row r="4495" ht="13"/>
    <row r="4496" ht="13"/>
    <row r="4497" ht="13"/>
    <row r="4498" ht="13"/>
    <row r="4499" ht="13"/>
    <row r="4500" ht="13"/>
    <row r="4501" ht="13"/>
    <row r="4502" ht="13"/>
    <row r="4503" ht="13"/>
    <row r="4504" ht="13"/>
    <row r="4505" ht="13"/>
    <row r="4506" ht="13"/>
    <row r="4507" ht="13"/>
    <row r="4508" ht="13"/>
    <row r="4509" ht="13"/>
    <row r="4510" ht="13"/>
    <row r="4511" ht="13"/>
    <row r="4512" ht="13"/>
    <row r="4513" ht="13"/>
    <row r="4514" ht="13"/>
    <row r="4515" ht="13"/>
    <row r="4516" ht="13"/>
    <row r="4517" ht="13"/>
    <row r="4518" ht="13"/>
    <row r="4519" ht="13"/>
    <row r="4520" ht="13"/>
    <row r="4521" ht="13"/>
    <row r="4522" ht="13"/>
    <row r="4523" ht="13"/>
    <row r="4524" ht="13"/>
    <row r="4525" ht="13"/>
    <row r="4526" ht="13"/>
    <row r="4527" ht="13"/>
    <row r="4528" ht="13"/>
    <row r="4529" ht="13"/>
    <row r="4530" ht="13"/>
    <row r="4531" ht="13"/>
    <row r="4532" ht="13"/>
    <row r="4533" ht="13"/>
    <row r="4534" ht="13"/>
    <row r="4535" ht="13"/>
    <row r="4536" ht="13"/>
    <row r="4537" ht="13"/>
    <row r="4538" ht="13"/>
    <row r="4539" ht="13"/>
    <row r="4540" ht="13"/>
    <row r="4541" ht="13"/>
    <row r="4542" ht="13"/>
    <row r="4543" ht="13"/>
    <row r="4544" ht="13"/>
    <row r="4545" ht="13"/>
    <row r="4546" ht="13"/>
    <row r="4547" ht="13"/>
    <row r="4548" ht="13"/>
    <row r="4549" ht="13"/>
    <row r="4550" ht="13"/>
    <row r="4551" ht="13"/>
    <row r="4552" ht="13"/>
    <row r="4553" ht="13"/>
    <row r="4554" ht="13"/>
    <row r="4555" ht="13"/>
    <row r="4556" ht="13"/>
    <row r="4557" ht="13"/>
    <row r="4558" ht="13"/>
    <row r="4559" ht="13"/>
    <row r="4560" ht="13"/>
    <row r="4561" ht="13"/>
    <row r="4562" ht="13"/>
    <row r="4563" ht="13"/>
    <row r="4564" ht="13"/>
    <row r="4565" ht="13"/>
    <row r="4566" ht="13"/>
    <row r="4567" ht="13"/>
    <row r="4568" ht="13"/>
    <row r="4569" ht="13"/>
    <row r="4570" ht="13"/>
    <row r="4571" ht="13"/>
    <row r="4572" ht="13"/>
    <row r="4573" ht="13"/>
    <row r="4574" ht="13"/>
    <row r="4575" ht="13"/>
    <row r="4576" ht="13"/>
    <row r="4577" ht="13"/>
    <row r="4578" ht="13"/>
    <row r="4579" ht="13"/>
    <row r="4580" ht="13"/>
    <row r="4581" ht="13"/>
    <row r="4582" ht="13"/>
    <row r="4583" ht="13"/>
    <row r="4584" ht="13"/>
    <row r="4585" ht="13"/>
    <row r="4586" ht="13"/>
    <row r="4587" ht="13"/>
    <row r="4588" ht="13"/>
    <row r="4589" ht="13"/>
    <row r="4590" ht="13"/>
    <row r="4591" ht="13"/>
    <row r="4592" ht="13"/>
    <row r="4593" ht="13"/>
    <row r="4594" ht="13"/>
    <row r="4595" ht="13"/>
    <row r="4596" ht="13"/>
    <row r="4597" ht="13"/>
    <row r="4598" ht="13"/>
    <row r="4599" ht="13"/>
    <row r="4600" ht="13"/>
    <row r="4601" ht="13"/>
    <row r="4602" ht="13"/>
    <row r="4603" ht="13"/>
    <row r="4604" ht="13"/>
    <row r="4605" ht="13"/>
    <row r="4606" ht="13"/>
    <row r="4607" ht="13"/>
    <row r="4608" ht="13"/>
    <row r="4609" ht="13"/>
    <row r="4610" ht="13"/>
    <row r="4611" ht="13"/>
    <row r="4612" ht="13"/>
    <row r="4613" ht="13"/>
    <row r="4614" ht="13"/>
    <row r="4615" ht="13"/>
    <row r="4616" ht="13"/>
    <row r="4617" ht="13"/>
    <row r="4618" ht="13"/>
    <row r="4619" ht="13"/>
    <row r="4620" ht="13"/>
    <row r="4621" ht="13"/>
    <row r="4622" ht="13"/>
    <row r="4623" ht="13"/>
    <row r="4624" ht="13"/>
    <row r="4625" ht="13"/>
    <row r="4626" ht="13"/>
    <row r="4627" ht="13"/>
    <row r="4628" ht="13"/>
    <row r="4629" ht="13"/>
    <row r="4630" ht="13"/>
    <row r="4631" ht="13"/>
    <row r="4632" ht="13"/>
    <row r="4633" ht="13"/>
    <row r="4634" ht="13"/>
    <row r="4635" ht="13"/>
    <row r="4636" ht="13"/>
    <row r="4637" ht="13"/>
    <row r="4638" ht="13"/>
    <row r="4639" ht="13"/>
    <row r="4640" ht="13"/>
    <row r="4641" ht="13"/>
    <row r="4642" ht="13"/>
    <row r="4643" ht="13"/>
    <row r="4644" ht="13"/>
    <row r="4645" ht="13"/>
    <row r="4646" ht="13"/>
    <row r="4647" ht="13"/>
    <row r="4648" ht="13"/>
    <row r="4649" ht="13"/>
    <row r="4650" ht="13"/>
    <row r="4651" ht="13"/>
    <row r="4652" ht="13"/>
    <row r="4653" ht="13"/>
    <row r="4654" ht="13"/>
    <row r="4655" ht="13"/>
    <row r="4656" ht="13"/>
    <row r="4657" ht="13"/>
    <row r="4658" ht="13"/>
    <row r="4659" ht="13"/>
    <row r="4660" ht="13"/>
    <row r="4661" ht="13"/>
    <row r="4662" ht="13"/>
    <row r="4663" ht="13"/>
    <row r="4664" ht="13"/>
    <row r="4665" ht="13"/>
    <row r="4666" ht="13"/>
    <row r="4667" ht="13"/>
    <row r="4668" ht="13"/>
    <row r="4669" ht="13"/>
    <row r="4670" ht="13"/>
    <row r="4671" ht="13"/>
    <row r="4672" ht="13"/>
    <row r="4673" ht="13"/>
    <row r="4674" ht="13"/>
    <row r="4675" ht="13"/>
    <row r="4676" ht="13"/>
    <row r="4677" ht="13"/>
    <row r="4678" ht="13"/>
    <row r="4679" ht="13"/>
    <row r="4680" ht="13"/>
    <row r="4681" ht="13"/>
    <row r="4682" ht="13"/>
    <row r="4683" ht="13"/>
    <row r="4684" ht="13"/>
    <row r="4685" ht="13"/>
    <row r="4686" ht="13"/>
    <row r="4687" ht="13"/>
    <row r="4688" ht="13"/>
    <row r="4689" ht="13"/>
    <row r="4690" ht="13"/>
    <row r="4691" ht="13"/>
    <row r="4692" ht="13"/>
    <row r="4693" ht="13"/>
    <row r="4694" ht="13"/>
    <row r="4695" ht="13"/>
    <row r="4696" ht="13"/>
    <row r="4697" ht="13"/>
    <row r="4698" ht="13"/>
    <row r="4699" ht="13"/>
    <row r="4700" ht="13"/>
    <row r="4701" ht="13"/>
    <row r="4702" ht="13"/>
    <row r="4703" ht="13"/>
    <row r="4704" ht="13"/>
    <row r="4705" ht="13"/>
    <row r="4706" ht="13"/>
    <row r="4707" ht="13"/>
    <row r="4708" ht="13"/>
    <row r="4709" ht="13"/>
    <row r="4710" ht="13"/>
    <row r="4711" ht="13"/>
    <row r="4712" ht="13"/>
    <row r="4713" ht="13"/>
    <row r="4714" ht="13"/>
    <row r="4715" ht="13"/>
    <row r="4716" ht="13"/>
    <row r="4717" ht="13"/>
    <row r="4718" ht="13"/>
    <row r="4719" ht="13"/>
    <row r="4720" ht="13"/>
    <row r="4721" ht="13"/>
    <row r="4722" ht="13"/>
    <row r="4723" ht="13"/>
    <row r="4724" ht="13"/>
    <row r="4725" ht="13"/>
    <row r="4726" ht="13"/>
    <row r="4727" ht="13"/>
    <row r="4728" ht="13"/>
    <row r="4729" ht="13"/>
    <row r="4730" ht="13"/>
    <row r="4731" ht="13"/>
    <row r="4732" ht="13"/>
    <row r="4733" ht="13"/>
    <row r="4734" ht="13"/>
    <row r="4735" ht="13"/>
    <row r="4736" ht="13"/>
    <row r="4737" ht="13"/>
    <row r="4738" ht="13"/>
    <row r="4739" ht="13"/>
    <row r="4740" ht="13"/>
    <row r="4741" ht="13"/>
    <row r="4742" ht="13"/>
    <row r="4743" ht="13"/>
    <row r="4744" ht="13"/>
    <row r="4745" ht="13"/>
    <row r="4746" ht="13"/>
    <row r="4747" ht="13"/>
    <row r="4748" ht="13"/>
    <row r="4749" ht="13"/>
    <row r="4750" ht="13"/>
    <row r="4751" ht="13"/>
    <row r="4752" ht="13"/>
    <row r="4753" ht="13"/>
    <row r="4754" ht="13"/>
    <row r="4755" ht="13"/>
    <row r="4756" ht="13"/>
    <row r="4757" ht="13"/>
    <row r="4758" ht="13"/>
    <row r="4759" ht="13"/>
    <row r="4760" ht="13"/>
    <row r="4761" ht="13"/>
    <row r="4762" ht="13"/>
    <row r="4763" ht="13"/>
    <row r="4764" ht="13"/>
    <row r="4765" ht="13"/>
    <row r="4766" ht="13"/>
    <row r="4767" ht="13"/>
    <row r="4768" ht="13"/>
    <row r="4769" ht="13"/>
    <row r="4770" ht="13"/>
    <row r="4771" ht="13"/>
    <row r="4772" ht="13"/>
    <row r="4773" ht="13"/>
    <row r="4774" ht="13"/>
    <row r="4775" ht="13"/>
    <row r="4776" ht="13"/>
    <row r="4777" ht="13"/>
    <row r="4778" ht="13"/>
    <row r="4779" ht="13"/>
    <row r="4780" ht="13"/>
    <row r="4781" ht="13"/>
    <row r="4782" ht="13"/>
    <row r="4783" ht="13"/>
    <row r="4784" ht="13"/>
    <row r="4785" ht="13"/>
    <row r="4786" ht="13"/>
    <row r="4787" ht="13"/>
    <row r="4788" ht="13"/>
    <row r="4789" ht="13"/>
    <row r="4790" ht="13"/>
    <row r="4791" ht="13"/>
    <row r="4792" ht="13"/>
    <row r="4793" ht="13"/>
    <row r="4794" ht="13"/>
    <row r="4795" ht="13"/>
    <row r="4796" ht="13"/>
    <row r="4797" ht="13"/>
    <row r="4798" ht="13"/>
    <row r="4799" ht="13"/>
    <row r="4800" ht="13"/>
    <row r="4801" ht="13"/>
    <row r="4802" ht="13"/>
    <row r="4803" ht="13"/>
    <row r="4804" ht="13"/>
    <row r="4805" ht="13"/>
    <row r="4806" ht="13"/>
    <row r="4807" ht="13"/>
    <row r="4808" ht="13"/>
    <row r="4809" ht="13"/>
    <row r="4810" ht="13"/>
    <row r="4811" ht="13"/>
    <row r="4812" ht="13"/>
    <row r="4813" ht="13"/>
    <row r="4814" ht="13"/>
    <row r="4815" ht="13"/>
    <row r="4816" ht="13"/>
    <row r="4817" ht="13"/>
    <row r="4818" ht="13"/>
    <row r="4819" ht="13"/>
    <row r="4820" ht="13"/>
    <row r="4821" ht="13"/>
    <row r="4822" ht="13"/>
    <row r="4823" ht="13"/>
    <row r="4824" ht="13"/>
    <row r="4825" ht="13"/>
    <row r="4826" ht="13"/>
    <row r="4827" ht="13"/>
    <row r="4828" ht="13"/>
    <row r="4829" ht="13"/>
    <row r="4830" ht="13"/>
    <row r="4831" ht="13"/>
    <row r="4832" ht="13"/>
    <row r="4833" ht="13"/>
    <row r="4834" ht="13"/>
    <row r="4835" ht="13"/>
    <row r="4836" ht="13"/>
    <row r="4837" ht="13"/>
    <row r="4838" ht="13"/>
    <row r="4839" ht="13"/>
    <row r="4840" ht="13"/>
    <row r="4841" ht="13"/>
    <row r="4842" ht="13"/>
    <row r="4843" ht="13"/>
    <row r="4844" ht="13"/>
    <row r="4845" ht="13"/>
    <row r="4846" ht="13"/>
    <row r="4847" ht="13"/>
    <row r="4848" ht="13"/>
    <row r="4849" ht="13"/>
    <row r="4850" ht="13"/>
    <row r="4851" ht="13"/>
    <row r="4852" ht="13"/>
    <row r="4853" ht="13"/>
    <row r="4854" ht="13"/>
    <row r="4855" ht="13"/>
    <row r="4856" ht="13"/>
    <row r="4857" ht="13"/>
    <row r="4858" ht="13"/>
  </sheetData>
  <mergeCells count="2">
    <mergeCell ref="H1:H2"/>
    <mergeCell ref="I1:I2"/>
  </mergeCells>
  <pageMargins left="0.7" right="0.7" top="0.75" bottom="0.75" header="0" footer="0"/>
  <pageSetup orientation="landscape"/>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6D9EEB"/>
  </sheetPr>
  <dimension ref="A1:W4429"/>
  <sheetViews>
    <sheetView workbookViewId="0">
      <pane ySplit="1" topLeftCell="A2" activePane="bottomLeft" state="frozen"/>
      <selection pane="bottomLeft" activeCell="B3" sqref="B3"/>
    </sheetView>
  </sheetViews>
  <sheetFormatPr baseColWidth="10" defaultColWidth="17.33203125" defaultRowHeight="15.75" customHeight="1"/>
  <cols>
    <col min="1" max="1" width="38.1640625" hidden="1" customWidth="1"/>
    <col min="2" max="2" width="30.33203125" customWidth="1"/>
    <col min="3" max="3" width="20.5" customWidth="1"/>
    <col min="4" max="4" width="14.33203125" customWidth="1"/>
    <col min="5" max="5" width="23" customWidth="1"/>
    <col min="6" max="6" width="14.6640625" customWidth="1"/>
    <col min="7" max="7" width="30" hidden="1" customWidth="1"/>
    <col min="8" max="8" width="10.83203125" customWidth="1"/>
    <col min="9" max="9" width="13.5" customWidth="1"/>
    <col min="10" max="10" width="11.1640625" customWidth="1"/>
    <col min="11" max="13" width="8.6640625" hidden="1" customWidth="1"/>
    <col min="14" max="14" width="7.83203125" hidden="1" customWidth="1"/>
    <col min="15" max="15" width="11.33203125" hidden="1" customWidth="1"/>
    <col min="16" max="16" width="12.33203125" customWidth="1"/>
    <col min="17" max="18" width="8.6640625" customWidth="1"/>
    <col min="19" max="20" width="8.6640625" hidden="1" customWidth="1"/>
    <col min="21" max="30" width="8.6640625" customWidth="1"/>
  </cols>
  <sheetData>
    <row r="1" spans="1:20" ht="67.5" customHeight="1">
      <c r="A1" s="170" t="s">
        <v>220</v>
      </c>
      <c r="B1" s="110" t="s">
        <v>335</v>
      </c>
      <c r="C1" s="110" t="s">
        <v>490</v>
      </c>
      <c r="D1" s="110" t="s">
        <v>491</v>
      </c>
      <c r="E1" s="110" t="s">
        <v>223</v>
      </c>
      <c r="F1" s="110" t="s">
        <v>492</v>
      </c>
      <c r="G1" s="110"/>
      <c r="H1" s="110" t="s">
        <v>493</v>
      </c>
      <c r="I1" s="110" t="s">
        <v>494</v>
      </c>
      <c r="J1" s="110" t="s">
        <v>466</v>
      </c>
      <c r="K1" s="110"/>
      <c r="L1" s="110" t="s">
        <v>495</v>
      </c>
      <c r="M1" s="171"/>
      <c r="N1" s="172" t="s">
        <v>496</v>
      </c>
      <c r="O1" s="173" t="s">
        <v>497</v>
      </c>
      <c r="P1" s="174" t="s">
        <v>498</v>
      </c>
      <c r="S1" s="175">
        <f ca="1">WEEKNUM(TODAY())</f>
        <v>41</v>
      </c>
    </row>
    <row r="2" spans="1:20" ht="16" hidden="1">
      <c r="A2" s="170">
        <f>IF(NOT(ISBLANK(B2)),1,0)</f>
        <v>1</v>
      </c>
      <c r="B2" s="176" t="s">
        <v>499</v>
      </c>
      <c r="C2" s="177"/>
      <c r="D2" s="178" t="s">
        <v>388</v>
      </c>
      <c r="E2" s="178"/>
      <c r="F2" s="177"/>
      <c r="G2" s="170" t="b">
        <f t="shared" ref="G2:G8" ca="1" si="0">OR((ISBLANK(F2)),TODAY()-F2 &gt;=90)</f>
        <v>1</v>
      </c>
      <c r="H2" s="170"/>
      <c r="I2" s="170"/>
      <c r="J2" s="170" t="s">
        <v>500</v>
      </c>
      <c r="K2" s="171" t="e">
        <f t="shared" ref="K2:K4429" ca="1" si="1">_xludf.ifna(VLOOKUP(A2,$L$2:$L$4429,1,0),0)</f>
        <v>#NAME?</v>
      </c>
      <c r="L2" s="171">
        <f t="array" ref="L2:L31">M2:M4396</f>
        <v>2781</v>
      </c>
      <c r="M2" s="171">
        <v>2781</v>
      </c>
      <c r="N2" s="179" t="e">
        <f t="shared" ref="N2:N4429" ca="1" si="2">IF(AND(NOT(ISBLANK(B2)),K2=A2,OR(D2 ="No",AND(D2 = "Yes",G2 = TRUE))),TRUE,FALSE)</f>
        <v>#NAME?</v>
      </c>
      <c r="O2" t="b">
        <f t="shared" ref="O2:O4429" si="3">OR(B2 = "Insert Name",ISBLANK(B2))</f>
        <v>0</v>
      </c>
      <c r="S2" s="180" t="b">
        <f t="shared" ref="S2:S4429" si="4">IF(NOT(ISBLANK(F2)), WEEKNUM(F2) =$S$1,FALSE)</f>
        <v>0</v>
      </c>
      <c r="T2" s="180">
        <f t="shared" ref="T2:T4429" ca="1" si="5">IF(F2 = TODAY(), 1, 0)</f>
        <v>0</v>
      </c>
    </row>
    <row r="3" spans="1:20" ht="16" hidden="1">
      <c r="A3" s="170">
        <f t="shared" ref="A3:A4429" si="6">IF(NOT(ISBLANK(B3)),A2+1,0)</f>
        <v>2</v>
      </c>
      <c r="B3" s="181" t="s">
        <v>501</v>
      </c>
      <c r="C3" s="177"/>
      <c r="D3" s="178" t="s">
        <v>380</v>
      </c>
      <c r="E3" s="178"/>
      <c r="F3" s="182">
        <v>43808</v>
      </c>
      <c r="G3" s="170" t="b">
        <f t="shared" ca="1" si="0"/>
        <v>1</v>
      </c>
      <c r="H3" s="170" t="s">
        <v>471</v>
      </c>
      <c r="I3" s="170"/>
      <c r="J3" s="170" t="s">
        <v>500</v>
      </c>
      <c r="K3" s="171" t="e">
        <f t="shared" ca="1" si="1"/>
        <v>#NAME?</v>
      </c>
      <c r="L3" s="171">
        <v>289</v>
      </c>
      <c r="M3" s="171">
        <v>289</v>
      </c>
      <c r="N3" s="179" t="e">
        <f t="shared" ca="1" si="2"/>
        <v>#NAME?</v>
      </c>
      <c r="O3" t="b">
        <f t="shared" si="3"/>
        <v>0</v>
      </c>
      <c r="S3" s="180" t="b">
        <f t="shared" ca="1" si="4"/>
        <v>0</v>
      </c>
      <c r="T3" s="180">
        <f t="shared" ca="1" si="5"/>
        <v>0</v>
      </c>
    </row>
    <row r="4" spans="1:20" ht="16" hidden="1">
      <c r="A4" s="170">
        <f t="shared" si="6"/>
        <v>3</v>
      </c>
      <c r="B4" s="176" t="s">
        <v>502</v>
      </c>
      <c r="C4" s="177"/>
      <c r="D4" s="178" t="s">
        <v>388</v>
      </c>
      <c r="E4" s="178"/>
      <c r="F4" s="177"/>
      <c r="G4" s="170" t="b">
        <f t="shared" ca="1" si="0"/>
        <v>1</v>
      </c>
      <c r="H4" s="170"/>
      <c r="I4" s="171"/>
      <c r="J4" s="170" t="s">
        <v>500</v>
      </c>
      <c r="K4" s="171" t="e">
        <f t="shared" ca="1" si="1"/>
        <v>#NAME?</v>
      </c>
      <c r="L4" s="171">
        <v>3083</v>
      </c>
      <c r="M4" s="171">
        <v>3083</v>
      </c>
      <c r="N4" s="179" t="e">
        <f t="shared" ca="1" si="2"/>
        <v>#NAME?</v>
      </c>
      <c r="O4" t="b">
        <f t="shared" si="3"/>
        <v>0</v>
      </c>
      <c r="S4" s="180" t="b">
        <f t="shared" si="4"/>
        <v>0</v>
      </c>
      <c r="T4" s="180">
        <f t="shared" ca="1" si="5"/>
        <v>0</v>
      </c>
    </row>
    <row r="5" spans="1:20" ht="16" hidden="1">
      <c r="A5" s="170">
        <f t="shared" si="6"/>
        <v>4</v>
      </c>
      <c r="B5" s="181" t="s">
        <v>503</v>
      </c>
      <c r="C5" s="182"/>
      <c r="D5" s="178" t="s">
        <v>380</v>
      </c>
      <c r="E5" s="178"/>
      <c r="F5" s="182">
        <v>43910</v>
      </c>
      <c r="G5" s="170" t="b">
        <f t="shared" ca="1" si="0"/>
        <v>1</v>
      </c>
      <c r="H5" s="170" t="s">
        <v>471</v>
      </c>
      <c r="I5" s="170"/>
      <c r="J5" s="170" t="s">
        <v>500</v>
      </c>
      <c r="K5" s="171" t="e">
        <f t="shared" ca="1" si="1"/>
        <v>#NAME?</v>
      </c>
      <c r="L5" s="171">
        <v>346</v>
      </c>
      <c r="M5" s="171">
        <v>346</v>
      </c>
      <c r="N5" s="179" t="e">
        <f t="shared" ca="1" si="2"/>
        <v>#NAME?</v>
      </c>
      <c r="O5" t="b">
        <f t="shared" si="3"/>
        <v>0</v>
      </c>
      <c r="S5" s="180" t="b">
        <f t="shared" ca="1" si="4"/>
        <v>0</v>
      </c>
      <c r="T5" s="180">
        <f t="shared" ca="1" si="5"/>
        <v>0</v>
      </c>
    </row>
    <row r="6" spans="1:20" ht="16" hidden="1">
      <c r="A6" s="170">
        <f t="shared" si="6"/>
        <v>5</v>
      </c>
      <c r="B6" s="176" t="s">
        <v>504</v>
      </c>
      <c r="C6" s="182"/>
      <c r="D6" s="178" t="s">
        <v>388</v>
      </c>
      <c r="E6" s="178"/>
      <c r="F6" s="182"/>
      <c r="G6" s="170" t="b">
        <f t="shared" ca="1" si="0"/>
        <v>1</v>
      </c>
      <c r="H6" s="170"/>
      <c r="I6" s="170"/>
      <c r="J6" s="170" t="s">
        <v>500</v>
      </c>
      <c r="K6" s="171" t="e">
        <f t="shared" ca="1" si="1"/>
        <v>#NAME?</v>
      </c>
      <c r="L6" s="171">
        <v>605</v>
      </c>
      <c r="M6" s="171">
        <v>605</v>
      </c>
      <c r="N6" s="179" t="e">
        <f t="shared" ca="1" si="2"/>
        <v>#NAME?</v>
      </c>
      <c r="O6" t="b">
        <f t="shared" si="3"/>
        <v>0</v>
      </c>
      <c r="S6" s="180" t="b">
        <f t="shared" si="4"/>
        <v>0</v>
      </c>
      <c r="T6" s="180">
        <f t="shared" ca="1" si="5"/>
        <v>0</v>
      </c>
    </row>
    <row r="7" spans="1:20" ht="16" hidden="1">
      <c r="A7" s="170">
        <f t="shared" si="6"/>
        <v>6</v>
      </c>
      <c r="B7" s="181" t="s">
        <v>505</v>
      </c>
      <c r="C7" s="182"/>
      <c r="D7" s="178" t="s">
        <v>388</v>
      </c>
      <c r="E7" s="178"/>
      <c r="F7" s="182"/>
      <c r="G7" s="170" t="b">
        <f t="shared" ca="1" si="0"/>
        <v>1</v>
      </c>
      <c r="H7" s="170"/>
      <c r="I7" s="171"/>
      <c r="J7" s="170" t="s">
        <v>500</v>
      </c>
      <c r="K7" s="171" t="e">
        <f t="shared" ca="1" si="1"/>
        <v>#NAME?</v>
      </c>
      <c r="L7" s="171">
        <v>1094</v>
      </c>
      <c r="M7" s="171">
        <v>1094</v>
      </c>
      <c r="N7" s="179" t="e">
        <f t="shared" ca="1" si="2"/>
        <v>#NAME?</v>
      </c>
      <c r="O7" t="b">
        <f t="shared" si="3"/>
        <v>0</v>
      </c>
      <c r="S7" s="180" t="b">
        <f t="shared" si="4"/>
        <v>0</v>
      </c>
      <c r="T7" s="180">
        <f t="shared" ca="1" si="5"/>
        <v>0</v>
      </c>
    </row>
    <row r="8" spans="1:20" ht="16" hidden="1">
      <c r="A8" s="170">
        <f t="shared" si="6"/>
        <v>7</v>
      </c>
      <c r="B8" s="176" t="s">
        <v>506</v>
      </c>
      <c r="C8" s="183"/>
      <c r="D8" s="178" t="s">
        <v>388</v>
      </c>
      <c r="E8" s="178"/>
      <c r="F8" s="183"/>
      <c r="G8" s="170" t="b">
        <f t="shared" ca="1" si="0"/>
        <v>1</v>
      </c>
      <c r="H8" s="170"/>
      <c r="I8" s="170"/>
      <c r="J8" s="170" t="s">
        <v>500</v>
      </c>
      <c r="K8" s="171" t="e">
        <f t="shared" ca="1" si="1"/>
        <v>#NAME?</v>
      </c>
      <c r="L8" s="171">
        <v>1058</v>
      </c>
      <c r="M8" s="171">
        <v>1058</v>
      </c>
      <c r="N8" s="179" t="e">
        <f t="shared" ca="1" si="2"/>
        <v>#NAME?</v>
      </c>
      <c r="O8" t="b">
        <f t="shared" si="3"/>
        <v>0</v>
      </c>
      <c r="S8" s="180" t="b">
        <f t="shared" si="4"/>
        <v>0</v>
      </c>
      <c r="T8" s="180">
        <f t="shared" ca="1" si="5"/>
        <v>0</v>
      </c>
    </row>
    <row r="9" spans="1:20" ht="16" hidden="1">
      <c r="A9" s="170">
        <f t="shared" si="6"/>
        <v>8</v>
      </c>
      <c r="B9" s="184" t="s">
        <v>507</v>
      </c>
      <c r="C9" s="183"/>
      <c r="D9" s="178" t="s">
        <v>388</v>
      </c>
      <c r="E9" s="178"/>
      <c r="F9" s="183"/>
      <c r="G9" s="170"/>
      <c r="H9" s="170"/>
      <c r="I9" s="170"/>
      <c r="J9" s="170"/>
      <c r="K9" s="171" t="e">
        <f t="shared" ca="1" si="1"/>
        <v>#NAME?</v>
      </c>
      <c r="L9" s="171">
        <v>142</v>
      </c>
      <c r="M9" s="171">
        <v>142</v>
      </c>
      <c r="N9" s="179" t="e">
        <f t="shared" ca="1" si="2"/>
        <v>#NAME?</v>
      </c>
      <c r="O9" t="b">
        <f t="shared" si="3"/>
        <v>1</v>
      </c>
      <c r="S9" s="180" t="b">
        <f t="shared" si="4"/>
        <v>0</v>
      </c>
      <c r="T9" s="180">
        <f t="shared" ca="1" si="5"/>
        <v>0</v>
      </c>
    </row>
    <row r="10" spans="1:20" ht="16" hidden="1">
      <c r="A10" s="170">
        <f t="shared" si="6"/>
        <v>9</v>
      </c>
      <c r="B10" s="176" t="s">
        <v>508</v>
      </c>
      <c r="C10" s="183"/>
      <c r="D10" s="178" t="s">
        <v>388</v>
      </c>
      <c r="E10" s="178"/>
      <c r="F10" s="183"/>
      <c r="G10" s="170" t="b">
        <f t="shared" ref="G10:G11" ca="1" si="7">OR((ISBLANK(F10)),TODAY()-F10 &gt;=90)</f>
        <v>1</v>
      </c>
      <c r="H10" s="170"/>
      <c r="I10" s="171"/>
      <c r="J10" s="170" t="s">
        <v>500</v>
      </c>
      <c r="K10" s="171" t="e">
        <f t="shared" ca="1" si="1"/>
        <v>#NAME?</v>
      </c>
      <c r="L10" s="171">
        <v>1106</v>
      </c>
      <c r="M10" s="171">
        <v>1106</v>
      </c>
      <c r="N10" s="179" t="e">
        <f t="shared" ca="1" si="2"/>
        <v>#NAME?</v>
      </c>
      <c r="O10" t="b">
        <f t="shared" si="3"/>
        <v>0</v>
      </c>
      <c r="S10" s="180" t="b">
        <f t="shared" si="4"/>
        <v>0</v>
      </c>
      <c r="T10" s="180">
        <f t="shared" ca="1" si="5"/>
        <v>0</v>
      </c>
    </row>
    <row r="11" spans="1:20" ht="16" hidden="1">
      <c r="A11" s="170">
        <f t="shared" si="6"/>
        <v>10</v>
      </c>
      <c r="B11" s="181" t="s">
        <v>509</v>
      </c>
      <c r="C11" s="183"/>
      <c r="D11" s="178" t="s">
        <v>388</v>
      </c>
      <c r="E11" s="178"/>
      <c r="F11" s="183"/>
      <c r="G11" s="170" t="b">
        <f t="shared" ca="1" si="7"/>
        <v>1</v>
      </c>
      <c r="H11" s="170"/>
      <c r="I11" s="171"/>
      <c r="J11" s="170" t="s">
        <v>500</v>
      </c>
      <c r="K11" s="171" t="e">
        <f t="shared" ca="1" si="1"/>
        <v>#NAME?</v>
      </c>
      <c r="L11" s="171">
        <v>781</v>
      </c>
      <c r="M11" s="171">
        <v>781</v>
      </c>
      <c r="N11" s="179" t="e">
        <f t="shared" ca="1" si="2"/>
        <v>#NAME?</v>
      </c>
      <c r="O11" t="b">
        <f t="shared" si="3"/>
        <v>0</v>
      </c>
      <c r="S11" s="180" t="b">
        <f t="shared" si="4"/>
        <v>0</v>
      </c>
      <c r="T11" s="180">
        <f t="shared" ca="1" si="5"/>
        <v>0</v>
      </c>
    </row>
    <row r="12" spans="1:20" ht="16" hidden="1">
      <c r="A12" s="170">
        <f t="shared" si="6"/>
        <v>11</v>
      </c>
      <c r="B12" s="185" t="s">
        <v>507</v>
      </c>
      <c r="C12" s="186"/>
      <c r="D12" s="178" t="s">
        <v>388</v>
      </c>
      <c r="E12" s="178"/>
      <c r="F12" s="186"/>
      <c r="G12" s="170"/>
      <c r="H12" s="170"/>
      <c r="I12" s="171"/>
      <c r="J12" s="170"/>
      <c r="K12" s="171" t="e">
        <f t="shared" ca="1" si="1"/>
        <v>#NAME?</v>
      </c>
      <c r="L12" s="170">
        <v>1931</v>
      </c>
      <c r="M12" s="171">
        <v>1931</v>
      </c>
      <c r="N12" s="179" t="e">
        <f t="shared" ca="1" si="2"/>
        <v>#NAME?</v>
      </c>
      <c r="O12" t="b">
        <f t="shared" si="3"/>
        <v>1</v>
      </c>
      <c r="S12" s="180" t="b">
        <f t="shared" si="4"/>
        <v>0</v>
      </c>
      <c r="T12" s="180">
        <f t="shared" ca="1" si="5"/>
        <v>0</v>
      </c>
    </row>
    <row r="13" spans="1:20" ht="16" hidden="1">
      <c r="A13" s="170">
        <f t="shared" si="6"/>
        <v>12</v>
      </c>
      <c r="B13" s="181" t="s">
        <v>510</v>
      </c>
      <c r="C13" s="183"/>
      <c r="D13" s="178" t="s">
        <v>388</v>
      </c>
      <c r="E13" s="178"/>
      <c r="F13" s="183"/>
      <c r="G13" s="170" t="b">
        <f t="shared" ref="G13:G15" ca="1" si="8">OR((ISBLANK(F13)),TODAY()-F13 &gt;=90)</f>
        <v>1</v>
      </c>
      <c r="H13" s="170"/>
      <c r="I13" s="171"/>
      <c r="J13" s="170" t="s">
        <v>500</v>
      </c>
      <c r="K13" s="171" t="e">
        <f t="shared" ca="1" si="1"/>
        <v>#NAME?</v>
      </c>
      <c r="L13" s="170">
        <v>528</v>
      </c>
      <c r="M13" s="171">
        <v>528</v>
      </c>
      <c r="N13" s="179" t="e">
        <f t="shared" ca="1" si="2"/>
        <v>#NAME?</v>
      </c>
      <c r="O13" t="b">
        <f t="shared" si="3"/>
        <v>0</v>
      </c>
      <c r="S13" s="180" t="b">
        <f t="shared" si="4"/>
        <v>0</v>
      </c>
      <c r="T13" s="180">
        <f t="shared" ca="1" si="5"/>
        <v>0</v>
      </c>
    </row>
    <row r="14" spans="1:20" ht="16" hidden="1">
      <c r="A14" s="170">
        <f t="shared" si="6"/>
        <v>13</v>
      </c>
      <c r="B14" s="176" t="s">
        <v>511</v>
      </c>
      <c r="C14" s="183"/>
      <c r="D14" s="178" t="s">
        <v>388</v>
      </c>
      <c r="E14" s="178"/>
      <c r="F14" s="183"/>
      <c r="G14" s="170" t="b">
        <f t="shared" ca="1" si="8"/>
        <v>1</v>
      </c>
      <c r="H14" s="170"/>
      <c r="I14" s="171"/>
      <c r="J14" s="170" t="s">
        <v>500</v>
      </c>
      <c r="K14" s="171" t="e">
        <f t="shared" ca="1" si="1"/>
        <v>#NAME?</v>
      </c>
      <c r="L14" s="171">
        <v>1207</v>
      </c>
      <c r="M14" s="171">
        <v>1207</v>
      </c>
      <c r="N14" s="179" t="e">
        <f t="shared" ca="1" si="2"/>
        <v>#NAME?</v>
      </c>
      <c r="O14" t="b">
        <f t="shared" si="3"/>
        <v>0</v>
      </c>
      <c r="S14" s="180" t="b">
        <f t="shared" si="4"/>
        <v>0</v>
      </c>
      <c r="T14" s="180">
        <f t="shared" ca="1" si="5"/>
        <v>0</v>
      </c>
    </row>
    <row r="15" spans="1:20" ht="16" hidden="1">
      <c r="A15" s="170">
        <f t="shared" si="6"/>
        <v>14</v>
      </c>
      <c r="B15" s="181" t="s">
        <v>512</v>
      </c>
      <c r="C15" s="183"/>
      <c r="D15" s="178" t="s">
        <v>388</v>
      </c>
      <c r="E15" s="178"/>
      <c r="F15" s="183"/>
      <c r="G15" s="170" t="b">
        <f t="shared" ca="1" si="8"/>
        <v>1</v>
      </c>
      <c r="H15" s="170"/>
      <c r="I15" s="171"/>
      <c r="J15" s="170" t="s">
        <v>500</v>
      </c>
      <c r="K15" s="171" t="e">
        <f t="shared" ca="1" si="1"/>
        <v>#NAME?</v>
      </c>
      <c r="L15" s="170">
        <v>1740</v>
      </c>
      <c r="M15" s="171">
        <v>1740</v>
      </c>
      <c r="N15" s="179" t="e">
        <f t="shared" ca="1" si="2"/>
        <v>#NAME?</v>
      </c>
      <c r="O15" t="b">
        <f t="shared" si="3"/>
        <v>0</v>
      </c>
      <c r="S15" s="180" t="b">
        <f t="shared" si="4"/>
        <v>0</v>
      </c>
      <c r="T15" s="180">
        <f t="shared" ca="1" si="5"/>
        <v>0</v>
      </c>
    </row>
    <row r="16" spans="1:20" ht="16" hidden="1">
      <c r="A16" s="170">
        <f t="shared" si="6"/>
        <v>15</v>
      </c>
      <c r="B16" s="185" t="s">
        <v>507</v>
      </c>
      <c r="C16" s="183"/>
      <c r="D16" s="178" t="s">
        <v>388</v>
      </c>
      <c r="E16" s="178"/>
      <c r="F16" s="183"/>
      <c r="G16" s="170"/>
      <c r="H16" s="170"/>
      <c r="I16" s="170"/>
      <c r="J16" s="170"/>
      <c r="K16" s="171" t="e">
        <f t="shared" ca="1" si="1"/>
        <v>#NAME?</v>
      </c>
      <c r="L16" s="170">
        <v>1489</v>
      </c>
      <c r="M16" s="171">
        <v>1489</v>
      </c>
      <c r="N16" s="179" t="e">
        <f t="shared" ca="1" si="2"/>
        <v>#NAME?</v>
      </c>
      <c r="O16" t="b">
        <f t="shared" si="3"/>
        <v>1</v>
      </c>
      <c r="S16" s="180" t="b">
        <f t="shared" si="4"/>
        <v>0</v>
      </c>
      <c r="T16" s="180">
        <f t="shared" ca="1" si="5"/>
        <v>0</v>
      </c>
    </row>
    <row r="17" spans="1:20" ht="16" hidden="1">
      <c r="A17" s="170">
        <f t="shared" si="6"/>
        <v>16</v>
      </c>
      <c r="B17" s="181" t="s">
        <v>513</v>
      </c>
      <c r="C17" s="183"/>
      <c r="D17" s="178" t="s">
        <v>388</v>
      </c>
      <c r="E17" s="178"/>
      <c r="F17" s="183"/>
      <c r="G17" s="170" t="b">
        <f ca="1">OR((ISBLANK(F17)),TODAY()-F17 &gt;=90)</f>
        <v>1</v>
      </c>
      <c r="H17" s="170"/>
      <c r="I17" s="170"/>
      <c r="J17" s="170" t="s">
        <v>500</v>
      </c>
      <c r="K17" s="171" t="e">
        <f t="shared" ca="1" si="1"/>
        <v>#NAME?</v>
      </c>
      <c r="L17" s="171">
        <v>1560</v>
      </c>
      <c r="M17" s="171">
        <v>1560</v>
      </c>
      <c r="N17" s="179" t="e">
        <f t="shared" ca="1" si="2"/>
        <v>#NAME?</v>
      </c>
      <c r="O17" t="b">
        <f t="shared" si="3"/>
        <v>0</v>
      </c>
      <c r="S17" s="180" t="b">
        <f t="shared" si="4"/>
        <v>0</v>
      </c>
      <c r="T17" s="180">
        <f t="shared" ca="1" si="5"/>
        <v>0</v>
      </c>
    </row>
    <row r="18" spans="1:20" ht="16" hidden="1">
      <c r="A18" s="170">
        <f t="shared" si="6"/>
        <v>17</v>
      </c>
      <c r="B18" s="185" t="s">
        <v>507</v>
      </c>
      <c r="C18" s="183"/>
      <c r="D18" s="178" t="s">
        <v>388</v>
      </c>
      <c r="E18" s="178"/>
      <c r="F18" s="183"/>
      <c r="G18" s="170"/>
      <c r="H18" s="170"/>
      <c r="I18" s="170"/>
      <c r="J18" s="170"/>
      <c r="K18" s="171" t="e">
        <f t="shared" ca="1" si="1"/>
        <v>#NAME?</v>
      </c>
      <c r="L18" s="171">
        <v>2863</v>
      </c>
      <c r="M18" s="171">
        <v>2863</v>
      </c>
      <c r="N18" s="179" t="e">
        <f t="shared" ca="1" si="2"/>
        <v>#NAME?</v>
      </c>
      <c r="O18" t="b">
        <f t="shared" si="3"/>
        <v>1</v>
      </c>
      <c r="S18" s="180" t="b">
        <f t="shared" si="4"/>
        <v>0</v>
      </c>
      <c r="T18" s="180">
        <f t="shared" ca="1" si="5"/>
        <v>0</v>
      </c>
    </row>
    <row r="19" spans="1:20" ht="16" hidden="1">
      <c r="A19" s="170">
        <f t="shared" si="6"/>
        <v>18</v>
      </c>
      <c r="B19" s="181" t="s">
        <v>514</v>
      </c>
      <c r="C19" s="183"/>
      <c r="D19" s="178" t="s">
        <v>380</v>
      </c>
      <c r="E19" s="178" t="s">
        <v>515</v>
      </c>
      <c r="F19" s="183">
        <v>43920</v>
      </c>
      <c r="G19" s="170" t="b">
        <f t="shared" ref="G19:G23" ca="1" si="9">OR((ISBLANK(F19)),TODAY()-F19 &gt;=90)</f>
        <v>1</v>
      </c>
      <c r="H19" s="170" t="s">
        <v>516</v>
      </c>
      <c r="I19" s="171"/>
      <c r="J19" s="170" t="s">
        <v>500</v>
      </c>
      <c r="K19" s="171" t="e">
        <f t="shared" ca="1" si="1"/>
        <v>#NAME?</v>
      </c>
      <c r="L19" s="171">
        <v>389</v>
      </c>
      <c r="M19" s="171">
        <v>389</v>
      </c>
      <c r="N19" s="179" t="e">
        <f t="shared" ca="1" si="2"/>
        <v>#NAME?</v>
      </c>
      <c r="O19" t="b">
        <f t="shared" si="3"/>
        <v>0</v>
      </c>
      <c r="S19" s="180" t="b">
        <f t="shared" ca="1" si="4"/>
        <v>0</v>
      </c>
      <c r="T19" s="180">
        <f t="shared" ca="1" si="5"/>
        <v>0</v>
      </c>
    </row>
    <row r="20" spans="1:20" ht="16" hidden="1">
      <c r="A20" s="170">
        <f t="shared" si="6"/>
        <v>19</v>
      </c>
      <c r="B20" s="176" t="s">
        <v>517</v>
      </c>
      <c r="C20" s="186"/>
      <c r="D20" s="178" t="s">
        <v>388</v>
      </c>
      <c r="E20" s="178"/>
      <c r="F20" s="186"/>
      <c r="G20" s="170" t="b">
        <f t="shared" ca="1" si="9"/>
        <v>1</v>
      </c>
      <c r="H20" s="186"/>
      <c r="I20" s="186"/>
      <c r="J20" s="170" t="s">
        <v>500</v>
      </c>
      <c r="K20" s="171" t="e">
        <f t="shared" ca="1" si="1"/>
        <v>#NAME?</v>
      </c>
      <c r="L20" s="186">
        <v>1808</v>
      </c>
      <c r="M20" s="171">
        <v>1808</v>
      </c>
      <c r="N20" s="179" t="e">
        <f t="shared" ca="1" si="2"/>
        <v>#NAME?</v>
      </c>
      <c r="O20" t="b">
        <f t="shared" si="3"/>
        <v>0</v>
      </c>
      <c r="S20" s="180" t="b">
        <f t="shared" si="4"/>
        <v>0</v>
      </c>
      <c r="T20" s="180">
        <f t="shared" ca="1" si="5"/>
        <v>0</v>
      </c>
    </row>
    <row r="21" spans="1:20" ht="16" hidden="1">
      <c r="A21" s="170">
        <f t="shared" si="6"/>
        <v>20</v>
      </c>
      <c r="B21" s="181" t="s">
        <v>518</v>
      </c>
      <c r="C21" s="183"/>
      <c r="D21" s="178" t="s">
        <v>388</v>
      </c>
      <c r="E21" s="178"/>
      <c r="F21" s="183"/>
      <c r="G21" s="170" t="b">
        <f t="shared" ca="1" si="9"/>
        <v>1</v>
      </c>
      <c r="H21" s="170"/>
      <c r="I21" s="171"/>
      <c r="J21" s="170" t="s">
        <v>500</v>
      </c>
      <c r="K21" s="171" t="e">
        <f t="shared" ca="1" si="1"/>
        <v>#NAME?</v>
      </c>
      <c r="L21" s="171">
        <v>266</v>
      </c>
      <c r="M21" s="171">
        <v>266</v>
      </c>
      <c r="N21" s="179" t="e">
        <f t="shared" ca="1" si="2"/>
        <v>#NAME?</v>
      </c>
      <c r="O21" t="b">
        <f t="shared" si="3"/>
        <v>0</v>
      </c>
      <c r="S21" s="180" t="b">
        <f t="shared" si="4"/>
        <v>0</v>
      </c>
      <c r="T21" s="180">
        <f t="shared" ca="1" si="5"/>
        <v>0</v>
      </c>
    </row>
    <row r="22" spans="1:20" ht="16" hidden="1">
      <c r="A22" s="170">
        <f t="shared" si="6"/>
        <v>21</v>
      </c>
      <c r="B22" s="176" t="s">
        <v>519</v>
      </c>
      <c r="C22" s="186"/>
      <c r="D22" s="178" t="s">
        <v>388</v>
      </c>
      <c r="E22" s="178"/>
      <c r="F22" s="186"/>
      <c r="G22" s="170" t="b">
        <f t="shared" ca="1" si="9"/>
        <v>1</v>
      </c>
      <c r="H22" s="186"/>
      <c r="I22" s="186"/>
      <c r="J22" s="170" t="s">
        <v>500</v>
      </c>
      <c r="K22" s="171" t="e">
        <f t="shared" ca="1" si="1"/>
        <v>#NAME?</v>
      </c>
      <c r="L22" s="186">
        <v>1262</v>
      </c>
      <c r="M22" s="171">
        <v>1262</v>
      </c>
      <c r="N22" s="179" t="e">
        <f t="shared" ca="1" si="2"/>
        <v>#NAME?</v>
      </c>
      <c r="O22" t="b">
        <f t="shared" si="3"/>
        <v>0</v>
      </c>
      <c r="S22" s="180" t="b">
        <f t="shared" si="4"/>
        <v>0</v>
      </c>
      <c r="T22" s="180">
        <f t="shared" ca="1" si="5"/>
        <v>0</v>
      </c>
    </row>
    <row r="23" spans="1:20" ht="16" hidden="1">
      <c r="A23" s="170">
        <f t="shared" si="6"/>
        <v>22</v>
      </c>
      <c r="B23" s="181" t="s">
        <v>520</v>
      </c>
      <c r="C23" s="186"/>
      <c r="D23" s="178" t="s">
        <v>388</v>
      </c>
      <c r="E23" s="178"/>
      <c r="F23" s="186"/>
      <c r="G23" s="170" t="b">
        <f t="shared" ca="1" si="9"/>
        <v>1</v>
      </c>
      <c r="H23" s="186"/>
      <c r="I23" s="186"/>
      <c r="J23" s="170" t="s">
        <v>500</v>
      </c>
      <c r="K23" s="171" t="e">
        <f t="shared" ca="1" si="1"/>
        <v>#NAME?</v>
      </c>
      <c r="L23" s="186">
        <v>2654</v>
      </c>
      <c r="M23" s="171">
        <v>2654</v>
      </c>
      <c r="N23" s="179" t="e">
        <f t="shared" ca="1" si="2"/>
        <v>#NAME?</v>
      </c>
      <c r="O23" t="b">
        <f t="shared" si="3"/>
        <v>0</v>
      </c>
      <c r="S23" s="180" t="b">
        <f t="shared" si="4"/>
        <v>0</v>
      </c>
      <c r="T23" s="180">
        <f t="shared" ca="1" si="5"/>
        <v>0</v>
      </c>
    </row>
    <row r="24" spans="1:20" ht="16" hidden="1">
      <c r="A24" s="170">
        <f t="shared" si="6"/>
        <v>23</v>
      </c>
      <c r="B24" s="185" t="s">
        <v>507</v>
      </c>
      <c r="C24" s="170"/>
      <c r="D24" s="178" t="s">
        <v>388</v>
      </c>
      <c r="E24" s="178"/>
      <c r="F24" s="183"/>
      <c r="G24" s="170"/>
      <c r="H24" s="170"/>
      <c r="I24" s="171"/>
      <c r="J24" s="170"/>
      <c r="K24" s="171" t="e">
        <f t="shared" ca="1" si="1"/>
        <v>#NAME?</v>
      </c>
      <c r="L24" s="171">
        <v>2443</v>
      </c>
      <c r="M24" s="171">
        <v>2443</v>
      </c>
      <c r="N24" s="179" t="e">
        <f t="shared" ca="1" si="2"/>
        <v>#NAME?</v>
      </c>
      <c r="O24" t="b">
        <f t="shared" si="3"/>
        <v>1</v>
      </c>
      <c r="S24" s="180" t="b">
        <f t="shared" si="4"/>
        <v>0</v>
      </c>
      <c r="T24" s="180">
        <f t="shared" ca="1" si="5"/>
        <v>0</v>
      </c>
    </row>
    <row r="25" spans="1:20" ht="16" hidden="1">
      <c r="A25" s="170">
        <f t="shared" si="6"/>
        <v>24</v>
      </c>
      <c r="B25" s="181" t="s">
        <v>521</v>
      </c>
      <c r="C25" s="183"/>
      <c r="D25" s="178" t="s">
        <v>388</v>
      </c>
      <c r="E25" s="178"/>
      <c r="F25" s="183"/>
      <c r="G25" s="170" t="b">
        <f t="shared" ref="G25:G109" ca="1" si="10">OR((ISBLANK(F25)),TODAY()-F25 &gt;=90)</f>
        <v>1</v>
      </c>
      <c r="H25" s="170"/>
      <c r="I25" s="171"/>
      <c r="J25" s="170" t="s">
        <v>500</v>
      </c>
      <c r="K25" s="171" t="e">
        <f t="shared" ca="1" si="1"/>
        <v>#NAME?</v>
      </c>
      <c r="L25" s="171">
        <v>2108</v>
      </c>
      <c r="M25" s="171">
        <v>2108</v>
      </c>
      <c r="N25" s="179" t="e">
        <f t="shared" ca="1" si="2"/>
        <v>#NAME?</v>
      </c>
      <c r="O25" t="b">
        <f t="shared" si="3"/>
        <v>0</v>
      </c>
      <c r="S25" s="180" t="b">
        <f t="shared" si="4"/>
        <v>0</v>
      </c>
      <c r="T25" s="180">
        <f t="shared" ca="1" si="5"/>
        <v>0</v>
      </c>
    </row>
    <row r="26" spans="1:20" ht="16" hidden="1">
      <c r="A26" s="170">
        <f t="shared" si="6"/>
        <v>25</v>
      </c>
      <c r="B26" s="176" t="s">
        <v>522</v>
      </c>
      <c r="C26" s="170"/>
      <c r="D26" s="178" t="s">
        <v>388</v>
      </c>
      <c r="E26" s="178"/>
      <c r="F26" s="170"/>
      <c r="G26" s="170" t="b">
        <f t="shared" ca="1" si="10"/>
        <v>1</v>
      </c>
      <c r="H26" s="186"/>
      <c r="I26" s="186"/>
      <c r="J26" s="170" t="s">
        <v>500</v>
      </c>
      <c r="K26" s="171" t="e">
        <f t="shared" ca="1" si="1"/>
        <v>#NAME?</v>
      </c>
      <c r="L26" s="186">
        <v>222</v>
      </c>
      <c r="M26" s="171">
        <v>222</v>
      </c>
      <c r="N26" s="179" t="e">
        <f t="shared" ca="1" si="2"/>
        <v>#NAME?</v>
      </c>
      <c r="O26" t="b">
        <f t="shared" si="3"/>
        <v>0</v>
      </c>
      <c r="S26" s="180" t="b">
        <f t="shared" si="4"/>
        <v>0</v>
      </c>
      <c r="T26" s="180">
        <f t="shared" ca="1" si="5"/>
        <v>0</v>
      </c>
    </row>
    <row r="27" spans="1:20" ht="16" hidden="1">
      <c r="A27" s="170">
        <f t="shared" si="6"/>
        <v>26</v>
      </c>
      <c r="B27" s="181" t="s">
        <v>523</v>
      </c>
      <c r="C27" s="183"/>
      <c r="D27" s="178" t="s">
        <v>388</v>
      </c>
      <c r="E27" s="178"/>
      <c r="F27" s="183"/>
      <c r="G27" s="170" t="b">
        <f t="shared" ca="1" si="10"/>
        <v>1</v>
      </c>
      <c r="H27" s="170"/>
      <c r="I27" s="170"/>
      <c r="J27" s="170" t="s">
        <v>500</v>
      </c>
      <c r="K27" s="171" t="e">
        <f t="shared" ca="1" si="1"/>
        <v>#NAME?</v>
      </c>
      <c r="L27" s="171">
        <v>1168</v>
      </c>
      <c r="M27" s="171">
        <v>1168</v>
      </c>
      <c r="N27" s="179" t="e">
        <f t="shared" ca="1" si="2"/>
        <v>#NAME?</v>
      </c>
      <c r="O27" t="b">
        <f t="shared" si="3"/>
        <v>0</v>
      </c>
      <c r="S27" s="180" t="b">
        <f t="shared" si="4"/>
        <v>0</v>
      </c>
      <c r="T27" s="180">
        <f t="shared" ca="1" si="5"/>
        <v>0</v>
      </c>
    </row>
    <row r="28" spans="1:20" ht="16" hidden="1">
      <c r="A28" s="170">
        <f t="shared" si="6"/>
        <v>27</v>
      </c>
      <c r="B28" s="176" t="s">
        <v>524</v>
      </c>
      <c r="C28" s="186"/>
      <c r="D28" s="178" t="s">
        <v>388</v>
      </c>
      <c r="E28" s="178"/>
      <c r="F28" s="186"/>
      <c r="G28" s="170" t="b">
        <f t="shared" ca="1" si="10"/>
        <v>1</v>
      </c>
      <c r="H28" s="186"/>
      <c r="I28" s="186"/>
      <c r="J28" s="170" t="s">
        <v>500</v>
      </c>
      <c r="K28" s="171" t="e">
        <f t="shared" ca="1" si="1"/>
        <v>#NAME?</v>
      </c>
      <c r="L28" s="186">
        <v>269</v>
      </c>
      <c r="M28" s="171">
        <v>269</v>
      </c>
      <c r="N28" s="179" t="e">
        <f t="shared" ca="1" si="2"/>
        <v>#NAME?</v>
      </c>
      <c r="O28" t="b">
        <f t="shared" si="3"/>
        <v>0</v>
      </c>
      <c r="S28" s="180" t="b">
        <f t="shared" si="4"/>
        <v>0</v>
      </c>
      <c r="T28" s="180">
        <f t="shared" ca="1" si="5"/>
        <v>0</v>
      </c>
    </row>
    <row r="29" spans="1:20" ht="16" hidden="1">
      <c r="A29" s="170">
        <f t="shared" si="6"/>
        <v>28</v>
      </c>
      <c r="B29" s="181" t="s">
        <v>525</v>
      </c>
      <c r="C29" s="183"/>
      <c r="D29" s="178" t="s">
        <v>388</v>
      </c>
      <c r="E29" s="178"/>
      <c r="F29" s="183"/>
      <c r="G29" s="170" t="b">
        <f t="shared" ca="1" si="10"/>
        <v>1</v>
      </c>
      <c r="H29" s="170"/>
      <c r="I29" s="171"/>
      <c r="J29" s="170" t="s">
        <v>500</v>
      </c>
      <c r="K29" s="171" t="e">
        <f t="shared" ca="1" si="1"/>
        <v>#NAME?</v>
      </c>
      <c r="L29" s="171">
        <v>2012</v>
      </c>
      <c r="M29" s="171">
        <v>2012</v>
      </c>
      <c r="N29" s="179" t="e">
        <f t="shared" ca="1" si="2"/>
        <v>#NAME?</v>
      </c>
      <c r="O29" t="b">
        <f t="shared" si="3"/>
        <v>0</v>
      </c>
      <c r="S29" s="180" t="b">
        <f t="shared" si="4"/>
        <v>0</v>
      </c>
      <c r="T29" s="180">
        <f t="shared" ca="1" si="5"/>
        <v>0</v>
      </c>
    </row>
    <row r="30" spans="1:20" ht="16" hidden="1">
      <c r="A30" s="170">
        <f t="shared" si="6"/>
        <v>29</v>
      </c>
      <c r="B30" s="176" t="s">
        <v>526</v>
      </c>
      <c r="C30" s="183"/>
      <c r="D30" s="178" t="s">
        <v>388</v>
      </c>
      <c r="E30" s="178"/>
      <c r="F30" s="183"/>
      <c r="G30" s="170" t="b">
        <f t="shared" ca="1" si="10"/>
        <v>1</v>
      </c>
      <c r="H30" s="170"/>
      <c r="I30" s="170"/>
      <c r="J30" s="170" t="s">
        <v>500</v>
      </c>
      <c r="K30" s="171" t="e">
        <f t="shared" ca="1" si="1"/>
        <v>#NAME?</v>
      </c>
      <c r="L30" s="171">
        <v>2641</v>
      </c>
      <c r="M30" s="171">
        <v>2641</v>
      </c>
      <c r="N30" s="179" t="e">
        <f t="shared" ca="1" si="2"/>
        <v>#NAME?</v>
      </c>
      <c r="O30" t="b">
        <f t="shared" si="3"/>
        <v>0</v>
      </c>
      <c r="S30" s="180" t="b">
        <f t="shared" si="4"/>
        <v>0</v>
      </c>
      <c r="T30" s="180">
        <f t="shared" ca="1" si="5"/>
        <v>0</v>
      </c>
    </row>
    <row r="31" spans="1:20" ht="16" hidden="1">
      <c r="A31" s="170">
        <f t="shared" si="6"/>
        <v>30</v>
      </c>
      <c r="B31" s="181" t="s">
        <v>527</v>
      </c>
      <c r="C31" s="183"/>
      <c r="D31" s="178" t="s">
        <v>388</v>
      </c>
      <c r="E31" s="178"/>
      <c r="F31" s="183"/>
      <c r="G31" s="170" t="b">
        <f t="shared" ca="1" si="10"/>
        <v>1</v>
      </c>
      <c r="H31" s="170"/>
      <c r="I31" s="171"/>
      <c r="J31" s="170" t="s">
        <v>500</v>
      </c>
      <c r="K31" s="171" t="e">
        <f t="shared" ca="1" si="1"/>
        <v>#NAME?</v>
      </c>
      <c r="L31" s="171">
        <v>2689</v>
      </c>
      <c r="M31" s="171">
        <v>2689</v>
      </c>
      <c r="N31" s="179" t="e">
        <f t="shared" ca="1" si="2"/>
        <v>#NAME?</v>
      </c>
      <c r="O31" t="b">
        <f t="shared" si="3"/>
        <v>0</v>
      </c>
      <c r="S31" s="180" t="b">
        <f t="shared" si="4"/>
        <v>0</v>
      </c>
      <c r="T31" s="180">
        <f t="shared" ca="1" si="5"/>
        <v>0</v>
      </c>
    </row>
    <row r="32" spans="1:20" ht="16" hidden="1">
      <c r="A32" s="170">
        <f t="shared" si="6"/>
        <v>31</v>
      </c>
      <c r="B32" s="176" t="s">
        <v>528</v>
      </c>
      <c r="C32" s="183"/>
      <c r="D32" s="178" t="s">
        <v>388</v>
      </c>
      <c r="E32" s="178"/>
      <c r="F32" s="183"/>
      <c r="G32" s="170" t="b">
        <f t="shared" ca="1" si="10"/>
        <v>1</v>
      </c>
      <c r="H32" s="170"/>
      <c r="I32" s="170"/>
      <c r="J32" s="170" t="s">
        <v>500</v>
      </c>
      <c r="K32" s="171" t="e">
        <f t="shared" ca="1" si="1"/>
        <v>#NAME?</v>
      </c>
      <c r="L32" s="171"/>
      <c r="M32" s="171">
        <v>3210</v>
      </c>
      <c r="N32" s="179" t="e">
        <f t="shared" ca="1" si="2"/>
        <v>#NAME?</v>
      </c>
      <c r="O32" t="b">
        <f t="shared" si="3"/>
        <v>0</v>
      </c>
      <c r="S32" s="180" t="b">
        <f t="shared" si="4"/>
        <v>0</v>
      </c>
      <c r="T32" s="180">
        <f t="shared" ca="1" si="5"/>
        <v>0</v>
      </c>
    </row>
    <row r="33" spans="1:20" ht="16" hidden="1">
      <c r="A33" s="170">
        <f t="shared" si="6"/>
        <v>32</v>
      </c>
      <c r="B33" s="181" t="s">
        <v>529</v>
      </c>
      <c r="C33" s="186"/>
      <c r="D33" s="178" t="s">
        <v>388</v>
      </c>
      <c r="E33" s="178"/>
      <c r="F33" s="186"/>
      <c r="G33" s="170" t="b">
        <f t="shared" ca="1" si="10"/>
        <v>1</v>
      </c>
      <c r="H33" s="186"/>
      <c r="I33" s="186"/>
      <c r="J33" s="170" t="s">
        <v>500</v>
      </c>
      <c r="K33" s="171" t="e">
        <f t="shared" ca="1" si="1"/>
        <v>#NAME?</v>
      </c>
      <c r="L33" s="186"/>
      <c r="M33" s="171">
        <v>3005</v>
      </c>
      <c r="N33" s="179" t="e">
        <f t="shared" ca="1" si="2"/>
        <v>#NAME?</v>
      </c>
      <c r="O33" t="b">
        <f t="shared" si="3"/>
        <v>0</v>
      </c>
      <c r="S33" s="180" t="b">
        <f t="shared" si="4"/>
        <v>0</v>
      </c>
      <c r="T33" s="180">
        <f t="shared" ca="1" si="5"/>
        <v>0</v>
      </c>
    </row>
    <row r="34" spans="1:20" ht="16" hidden="1">
      <c r="A34" s="170">
        <f t="shared" si="6"/>
        <v>33</v>
      </c>
      <c r="B34" s="176" t="s">
        <v>530</v>
      </c>
      <c r="C34" s="183"/>
      <c r="D34" s="178" t="s">
        <v>388</v>
      </c>
      <c r="E34" s="178"/>
      <c r="F34" s="183"/>
      <c r="G34" s="170" t="b">
        <f t="shared" ca="1" si="10"/>
        <v>1</v>
      </c>
      <c r="H34" s="170"/>
      <c r="I34" s="170"/>
      <c r="J34" s="170" t="s">
        <v>500</v>
      </c>
      <c r="K34" s="171" t="e">
        <f t="shared" ca="1" si="1"/>
        <v>#NAME?</v>
      </c>
      <c r="L34" s="171"/>
      <c r="M34" s="171">
        <v>1351</v>
      </c>
      <c r="N34" s="179" t="e">
        <f t="shared" ca="1" si="2"/>
        <v>#NAME?</v>
      </c>
      <c r="O34" t="b">
        <f t="shared" si="3"/>
        <v>0</v>
      </c>
      <c r="S34" s="180" t="b">
        <f t="shared" si="4"/>
        <v>0</v>
      </c>
      <c r="T34" s="180">
        <f t="shared" ca="1" si="5"/>
        <v>0</v>
      </c>
    </row>
    <row r="35" spans="1:20" ht="16" hidden="1">
      <c r="A35" s="170">
        <f t="shared" si="6"/>
        <v>34</v>
      </c>
      <c r="B35" s="181" t="s">
        <v>531</v>
      </c>
      <c r="C35" s="186"/>
      <c r="D35" s="178" t="s">
        <v>388</v>
      </c>
      <c r="E35" s="178"/>
      <c r="F35" s="186"/>
      <c r="G35" s="170" t="b">
        <f t="shared" ca="1" si="10"/>
        <v>1</v>
      </c>
      <c r="H35" s="186"/>
      <c r="I35" s="186"/>
      <c r="J35" s="170" t="s">
        <v>500</v>
      </c>
      <c r="K35" s="171" t="e">
        <f t="shared" ca="1" si="1"/>
        <v>#NAME?</v>
      </c>
      <c r="L35" s="186"/>
      <c r="M35" s="171">
        <v>1550</v>
      </c>
      <c r="N35" s="179" t="e">
        <f t="shared" ca="1" si="2"/>
        <v>#NAME?</v>
      </c>
      <c r="O35" t="b">
        <f t="shared" si="3"/>
        <v>0</v>
      </c>
      <c r="S35" s="180" t="b">
        <f t="shared" si="4"/>
        <v>0</v>
      </c>
      <c r="T35" s="180">
        <f t="shared" ca="1" si="5"/>
        <v>0</v>
      </c>
    </row>
    <row r="36" spans="1:20" ht="16" hidden="1">
      <c r="A36" s="170">
        <f t="shared" si="6"/>
        <v>35</v>
      </c>
      <c r="B36" s="176" t="s">
        <v>532</v>
      </c>
      <c r="C36" s="183"/>
      <c r="D36" s="178" t="s">
        <v>380</v>
      </c>
      <c r="E36" s="178" t="s">
        <v>515</v>
      </c>
      <c r="F36" s="183">
        <v>43846</v>
      </c>
      <c r="G36" s="170" t="b">
        <f t="shared" ca="1" si="10"/>
        <v>1</v>
      </c>
      <c r="H36" s="170" t="s">
        <v>471</v>
      </c>
      <c r="I36" s="170"/>
      <c r="J36" s="170" t="s">
        <v>500</v>
      </c>
      <c r="K36" s="171" t="e">
        <f t="shared" ca="1" si="1"/>
        <v>#NAME?</v>
      </c>
      <c r="L36" s="171"/>
      <c r="M36" s="171">
        <v>264</v>
      </c>
      <c r="N36" s="179" t="e">
        <f t="shared" ca="1" si="2"/>
        <v>#NAME?</v>
      </c>
      <c r="O36" t="b">
        <f t="shared" si="3"/>
        <v>0</v>
      </c>
      <c r="S36" s="180" t="b">
        <f t="shared" ca="1" si="4"/>
        <v>0</v>
      </c>
      <c r="T36" s="180">
        <f t="shared" ca="1" si="5"/>
        <v>0</v>
      </c>
    </row>
    <row r="37" spans="1:20" ht="16" hidden="1">
      <c r="A37" s="170">
        <f t="shared" si="6"/>
        <v>36</v>
      </c>
      <c r="B37" s="181" t="s">
        <v>533</v>
      </c>
      <c r="C37" s="186"/>
      <c r="D37" s="178" t="s">
        <v>380</v>
      </c>
      <c r="E37" s="178" t="s">
        <v>515</v>
      </c>
      <c r="F37" s="187">
        <v>43871</v>
      </c>
      <c r="G37" s="170" t="b">
        <f t="shared" ca="1" si="10"/>
        <v>1</v>
      </c>
      <c r="H37" s="170" t="s">
        <v>471</v>
      </c>
      <c r="I37" s="186"/>
      <c r="J37" s="170" t="s">
        <v>500</v>
      </c>
      <c r="K37" s="171" t="e">
        <f t="shared" ca="1" si="1"/>
        <v>#NAME?</v>
      </c>
      <c r="L37" s="186"/>
      <c r="M37" s="171">
        <v>1793</v>
      </c>
      <c r="N37" s="179" t="e">
        <f t="shared" ca="1" si="2"/>
        <v>#NAME?</v>
      </c>
      <c r="O37" t="b">
        <f t="shared" si="3"/>
        <v>0</v>
      </c>
      <c r="S37" s="180" t="b">
        <f t="shared" ca="1" si="4"/>
        <v>0</v>
      </c>
      <c r="T37" s="180">
        <f t="shared" ca="1" si="5"/>
        <v>0</v>
      </c>
    </row>
    <row r="38" spans="1:20" ht="16" hidden="1">
      <c r="A38" s="170">
        <f t="shared" si="6"/>
        <v>37</v>
      </c>
      <c r="B38" s="176" t="s">
        <v>534</v>
      </c>
      <c r="C38" s="183"/>
      <c r="D38" s="178" t="s">
        <v>388</v>
      </c>
      <c r="E38" s="178"/>
      <c r="F38" s="183"/>
      <c r="G38" s="170" t="b">
        <f t="shared" ca="1" si="10"/>
        <v>1</v>
      </c>
      <c r="H38" s="186"/>
      <c r="I38" s="186"/>
      <c r="J38" s="170" t="s">
        <v>500</v>
      </c>
      <c r="K38" s="171" t="e">
        <f t="shared" ca="1" si="1"/>
        <v>#NAME?</v>
      </c>
      <c r="L38" s="186"/>
      <c r="M38" s="171">
        <v>239</v>
      </c>
      <c r="N38" s="179" t="e">
        <f t="shared" ca="1" si="2"/>
        <v>#NAME?</v>
      </c>
      <c r="O38" t="b">
        <f t="shared" si="3"/>
        <v>0</v>
      </c>
      <c r="S38" s="180" t="b">
        <f t="shared" si="4"/>
        <v>0</v>
      </c>
      <c r="T38" s="180">
        <f t="shared" ca="1" si="5"/>
        <v>0</v>
      </c>
    </row>
    <row r="39" spans="1:20" ht="16" hidden="1">
      <c r="A39" s="170">
        <f t="shared" si="6"/>
        <v>38</v>
      </c>
      <c r="B39" s="181" t="s">
        <v>535</v>
      </c>
      <c r="C39" s="186"/>
      <c r="D39" s="178" t="s">
        <v>388</v>
      </c>
      <c r="E39" s="178"/>
      <c r="F39" s="186"/>
      <c r="G39" s="170" t="b">
        <f t="shared" ca="1" si="10"/>
        <v>1</v>
      </c>
      <c r="H39" s="186"/>
      <c r="I39" s="186"/>
      <c r="J39" s="170" t="s">
        <v>500</v>
      </c>
      <c r="K39" s="171" t="e">
        <f t="shared" ca="1" si="1"/>
        <v>#NAME?</v>
      </c>
      <c r="L39" s="186"/>
      <c r="M39" s="171">
        <v>1867</v>
      </c>
      <c r="N39" s="179" t="e">
        <f t="shared" ca="1" si="2"/>
        <v>#NAME?</v>
      </c>
      <c r="O39" t="b">
        <f t="shared" si="3"/>
        <v>0</v>
      </c>
      <c r="S39" s="180" t="b">
        <f t="shared" si="4"/>
        <v>0</v>
      </c>
      <c r="T39" s="180">
        <f t="shared" ca="1" si="5"/>
        <v>0</v>
      </c>
    </row>
    <row r="40" spans="1:20" ht="16" hidden="1">
      <c r="A40" s="170">
        <f t="shared" si="6"/>
        <v>39</v>
      </c>
      <c r="B40" s="176" t="s">
        <v>536</v>
      </c>
      <c r="C40" s="183"/>
      <c r="D40" s="178" t="s">
        <v>388</v>
      </c>
      <c r="E40" s="178"/>
      <c r="F40" s="183"/>
      <c r="G40" s="170" t="b">
        <f t="shared" ca="1" si="10"/>
        <v>1</v>
      </c>
      <c r="H40" s="170"/>
      <c r="I40" s="171"/>
      <c r="J40" s="170" t="s">
        <v>500</v>
      </c>
      <c r="K40" s="171" t="e">
        <f t="shared" ca="1" si="1"/>
        <v>#NAME?</v>
      </c>
      <c r="L40" s="171"/>
      <c r="M40" s="171">
        <v>3037</v>
      </c>
      <c r="N40" s="179" t="e">
        <f t="shared" ca="1" si="2"/>
        <v>#NAME?</v>
      </c>
      <c r="O40" t="b">
        <f t="shared" si="3"/>
        <v>0</v>
      </c>
      <c r="S40" s="180" t="b">
        <f t="shared" si="4"/>
        <v>0</v>
      </c>
      <c r="T40" s="180">
        <f t="shared" ca="1" si="5"/>
        <v>0</v>
      </c>
    </row>
    <row r="41" spans="1:20" ht="16" hidden="1">
      <c r="A41" s="170">
        <f t="shared" si="6"/>
        <v>40</v>
      </c>
      <c r="B41" s="181" t="s">
        <v>537</v>
      </c>
      <c r="C41" s="183"/>
      <c r="D41" s="178" t="s">
        <v>388</v>
      </c>
      <c r="E41" s="178"/>
      <c r="F41" s="183"/>
      <c r="G41" s="170" t="b">
        <f t="shared" ca="1" si="10"/>
        <v>1</v>
      </c>
      <c r="H41" s="170"/>
      <c r="I41" s="171"/>
      <c r="J41" s="170" t="s">
        <v>500</v>
      </c>
      <c r="K41" s="171" t="e">
        <f t="shared" ca="1" si="1"/>
        <v>#NAME?</v>
      </c>
      <c r="L41" s="171"/>
      <c r="M41" s="171">
        <v>590</v>
      </c>
      <c r="N41" s="179" t="e">
        <f t="shared" ca="1" si="2"/>
        <v>#NAME?</v>
      </c>
      <c r="O41" t="b">
        <f t="shared" si="3"/>
        <v>0</v>
      </c>
      <c r="S41" s="180" t="b">
        <f t="shared" si="4"/>
        <v>0</v>
      </c>
      <c r="T41" s="180">
        <f t="shared" ca="1" si="5"/>
        <v>0</v>
      </c>
    </row>
    <row r="42" spans="1:20" ht="16" hidden="1">
      <c r="A42" s="170">
        <f t="shared" si="6"/>
        <v>41</v>
      </c>
      <c r="B42" s="176" t="s">
        <v>538</v>
      </c>
      <c r="C42" s="186"/>
      <c r="D42" s="178" t="s">
        <v>388</v>
      </c>
      <c r="E42" s="178"/>
      <c r="F42" s="186"/>
      <c r="G42" s="170" t="b">
        <f t="shared" ca="1" si="10"/>
        <v>1</v>
      </c>
      <c r="H42" s="186"/>
      <c r="I42" s="186"/>
      <c r="J42" s="170" t="s">
        <v>500</v>
      </c>
      <c r="K42" s="171" t="e">
        <f t="shared" ca="1" si="1"/>
        <v>#NAME?</v>
      </c>
      <c r="L42" s="186"/>
      <c r="M42" s="171">
        <v>1159</v>
      </c>
      <c r="N42" s="179" t="e">
        <f t="shared" ca="1" si="2"/>
        <v>#NAME?</v>
      </c>
      <c r="O42" t="b">
        <f t="shared" si="3"/>
        <v>0</v>
      </c>
      <c r="S42" s="180" t="b">
        <f t="shared" si="4"/>
        <v>0</v>
      </c>
      <c r="T42" s="180">
        <f t="shared" ca="1" si="5"/>
        <v>0</v>
      </c>
    </row>
    <row r="43" spans="1:20" ht="16" hidden="1">
      <c r="A43" s="170">
        <f t="shared" si="6"/>
        <v>42</v>
      </c>
      <c r="B43" s="181" t="s">
        <v>539</v>
      </c>
      <c r="C43" s="183"/>
      <c r="D43" s="178" t="s">
        <v>388</v>
      </c>
      <c r="E43" s="178"/>
      <c r="F43" s="183"/>
      <c r="G43" s="170" t="b">
        <f t="shared" ca="1" si="10"/>
        <v>1</v>
      </c>
      <c r="H43" s="186"/>
      <c r="I43" s="186"/>
      <c r="J43" s="170" t="s">
        <v>500</v>
      </c>
      <c r="K43" s="171" t="e">
        <f t="shared" ca="1" si="1"/>
        <v>#NAME?</v>
      </c>
      <c r="L43" s="186"/>
      <c r="M43" s="171">
        <v>2792</v>
      </c>
      <c r="N43" s="179" t="e">
        <f t="shared" ca="1" si="2"/>
        <v>#NAME?</v>
      </c>
      <c r="O43" t="b">
        <f t="shared" si="3"/>
        <v>0</v>
      </c>
      <c r="S43" s="180" t="b">
        <f t="shared" si="4"/>
        <v>0</v>
      </c>
      <c r="T43" s="180">
        <f t="shared" ca="1" si="5"/>
        <v>0</v>
      </c>
    </row>
    <row r="44" spans="1:20" ht="16" hidden="1">
      <c r="A44" s="170">
        <f t="shared" si="6"/>
        <v>43</v>
      </c>
      <c r="B44" s="176" t="s">
        <v>540</v>
      </c>
      <c r="C44" s="186"/>
      <c r="D44" s="178" t="s">
        <v>388</v>
      </c>
      <c r="E44" s="178"/>
      <c r="F44" s="186"/>
      <c r="G44" s="170" t="b">
        <f t="shared" ca="1" si="10"/>
        <v>1</v>
      </c>
      <c r="H44" s="186"/>
      <c r="I44" s="186"/>
      <c r="J44" s="170" t="s">
        <v>500</v>
      </c>
      <c r="K44" s="171" t="e">
        <f t="shared" ca="1" si="1"/>
        <v>#NAME?</v>
      </c>
      <c r="L44" s="186"/>
      <c r="M44" s="171">
        <v>587</v>
      </c>
      <c r="N44" s="179" t="e">
        <f t="shared" ca="1" si="2"/>
        <v>#NAME?</v>
      </c>
      <c r="O44" t="b">
        <f t="shared" si="3"/>
        <v>0</v>
      </c>
      <c r="S44" s="180" t="b">
        <f t="shared" si="4"/>
        <v>0</v>
      </c>
      <c r="T44" s="180">
        <f t="shared" ca="1" si="5"/>
        <v>0</v>
      </c>
    </row>
    <row r="45" spans="1:20" ht="16" hidden="1">
      <c r="A45" s="170">
        <f t="shared" si="6"/>
        <v>44</v>
      </c>
      <c r="B45" s="181" t="s">
        <v>541</v>
      </c>
      <c r="C45" s="188"/>
      <c r="D45" s="178" t="s">
        <v>380</v>
      </c>
      <c r="E45" s="178" t="s">
        <v>515</v>
      </c>
      <c r="F45" s="188">
        <v>43892</v>
      </c>
      <c r="G45" s="170" t="b">
        <f t="shared" ca="1" si="10"/>
        <v>1</v>
      </c>
      <c r="H45" s="170" t="s">
        <v>471</v>
      </c>
      <c r="I45" s="186"/>
      <c r="J45" s="170" t="s">
        <v>500</v>
      </c>
      <c r="K45" s="171" t="e">
        <f t="shared" ca="1" si="1"/>
        <v>#NAME?</v>
      </c>
      <c r="L45" s="186"/>
      <c r="M45" s="171">
        <v>2405</v>
      </c>
      <c r="N45" s="179" t="e">
        <f t="shared" ca="1" si="2"/>
        <v>#NAME?</v>
      </c>
      <c r="O45" t="b">
        <f t="shared" si="3"/>
        <v>0</v>
      </c>
      <c r="S45" s="180" t="b">
        <f t="shared" ca="1" si="4"/>
        <v>0</v>
      </c>
      <c r="T45" s="180">
        <f t="shared" ca="1" si="5"/>
        <v>0</v>
      </c>
    </row>
    <row r="46" spans="1:20" ht="16" hidden="1">
      <c r="A46" s="170">
        <f t="shared" si="6"/>
        <v>45</v>
      </c>
      <c r="B46" s="176" t="s">
        <v>542</v>
      </c>
      <c r="C46" s="186"/>
      <c r="D46" s="178" t="s">
        <v>388</v>
      </c>
      <c r="E46" s="178"/>
      <c r="F46" s="186"/>
      <c r="G46" s="170" t="b">
        <f t="shared" ca="1" si="10"/>
        <v>1</v>
      </c>
      <c r="H46" s="186"/>
      <c r="I46" s="186"/>
      <c r="J46" s="170" t="s">
        <v>500</v>
      </c>
      <c r="K46" s="171" t="e">
        <f t="shared" ca="1" si="1"/>
        <v>#NAME?</v>
      </c>
      <c r="L46" s="186"/>
      <c r="M46" s="171">
        <v>2697</v>
      </c>
      <c r="N46" s="179" t="e">
        <f t="shared" ca="1" si="2"/>
        <v>#NAME?</v>
      </c>
      <c r="O46" t="b">
        <f t="shared" si="3"/>
        <v>0</v>
      </c>
      <c r="S46" s="180" t="b">
        <f t="shared" si="4"/>
        <v>0</v>
      </c>
      <c r="T46" s="180">
        <f t="shared" ca="1" si="5"/>
        <v>0</v>
      </c>
    </row>
    <row r="47" spans="1:20" ht="16" hidden="1">
      <c r="A47" s="170">
        <f t="shared" si="6"/>
        <v>46</v>
      </c>
      <c r="B47" s="181" t="s">
        <v>543</v>
      </c>
      <c r="C47" s="188"/>
      <c r="D47" s="178" t="s">
        <v>380</v>
      </c>
      <c r="E47" s="178" t="s">
        <v>515</v>
      </c>
      <c r="F47" s="188">
        <v>43818</v>
      </c>
      <c r="G47" s="170" t="b">
        <f t="shared" ca="1" si="10"/>
        <v>1</v>
      </c>
      <c r="H47" s="170" t="s">
        <v>471</v>
      </c>
      <c r="I47" s="170"/>
      <c r="J47" s="170" t="s">
        <v>500</v>
      </c>
      <c r="K47" s="171" t="e">
        <f t="shared" ca="1" si="1"/>
        <v>#NAME?</v>
      </c>
      <c r="L47" s="171"/>
      <c r="M47" s="171">
        <v>1126</v>
      </c>
      <c r="N47" s="179" t="e">
        <f t="shared" ca="1" si="2"/>
        <v>#NAME?</v>
      </c>
      <c r="O47" t="b">
        <f t="shared" si="3"/>
        <v>0</v>
      </c>
      <c r="S47" s="180" t="b">
        <f t="shared" ca="1" si="4"/>
        <v>0</v>
      </c>
      <c r="T47" s="180">
        <f t="shared" ca="1" si="5"/>
        <v>0</v>
      </c>
    </row>
    <row r="48" spans="1:20" ht="16" hidden="1">
      <c r="A48" s="170">
        <f t="shared" si="6"/>
        <v>47</v>
      </c>
      <c r="B48" s="176" t="s">
        <v>544</v>
      </c>
      <c r="C48" s="186"/>
      <c r="D48" s="178" t="s">
        <v>380</v>
      </c>
      <c r="E48" s="178"/>
      <c r="F48" s="189">
        <v>43828</v>
      </c>
      <c r="G48" s="170" t="b">
        <f t="shared" ca="1" si="10"/>
        <v>1</v>
      </c>
      <c r="H48" s="170" t="s">
        <v>471</v>
      </c>
      <c r="I48" s="186"/>
      <c r="J48" s="170" t="s">
        <v>500</v>
      </c>
      <c r="K48" s="171" t="e">
        <f t="shared" ca="1" si="1"/>
        <v>#NAME?</v>
      </c>
      <c r="L48" s="186"/>
      <c r="M48" s="171">
        <v>3085</v>
      </c>
      <c r="N48" s="179" t="e">
        <f t="shared" ca="1" si="2"/>
        <v>#NAME?</v>
      </c>
      <c r="O48" t="b">
        <f t="shared" si="3"/>
        <v>0</v>
      </c>
      <c r="S48" s="180" t="b">
        <f t="shared" ca="1" si="4"/>
        <v>0</v>
      </c>
      <c r="T48" s="180">
        <f t="shared" ca="1" si="5"/>
        <v>0</v>
      </c>
    </row>
    <row r="49" spans="1:20" ht="16" hidden="1">
      <c r="A49" s="170">
        <f t="shared" si="6"/>
        <v>48</v>
      </c>
      <c r="B49" s="181" t="s">
        <v>545</v>
      </c>
      <c r="C49" s="186"/>
      <c r="D49" s="178" t="s">
        <v>388</v>
      </c>
      <c r="E49" s="178"/>
      <c r="F49" s="186"/>
      <c r="G49" s="170" t="b">
        <f t="shared" ca="1" si="10"/>
        <v>1</v>
      </c>
      <c r="H49" s="186"/>
      <c r="I49" s="186"/>
      <c r="J49" s="170" t="s">
        <v>500</v>
      </c>
      <c r="K49" s="171" t="e">
        <f t="shared" ca="1" si="1"/>
        <v>#NAME?</v>
      </c>
      <c r="L49" s="186"/>
      <c r="M49" s="171">
        <v>406</v>
      </c>
      <c r="N49" s="179" t="e">
        <f t="shared" ca="1" si="2"/>
        <v>#NAME?</v>
      </c>
      <c r="O49" t="b">
        <f t="shared" si="3"/>
        <v>0</v>
      </c>
      <c r="S49" s="180" t="b">
        <f t="shared" si="4"/>
        <v>0</v>
      </c>
      <c r="T49" s="180">
        <f t="shared" ca="1" si="5"/>
        <v>0</v>
      </c>
    </row>
    <row r="50" spans="1:20" ht="16" hidden="1">
      <c r="A50" s="170">
        <f t="shared" si="6"/>
        <v>49</v>
      </c>
      <c r="B50" s="176" t="s">
        <v>546</v>
      </c>
      <c r="C50" s="183"/>
      <c r="D50" s="178" t="s">
        <v>388</v>
      </c>
      <c r="E50" s="178"/>
      <c r="F50" s="183"/>
      <c r="G50" s="170" t="b">
        <f t="shared" ca="1" si="10"/>
        <v>1</v>
      </c>
      <c r="H50" s="186"/>
      <c r="I50" s="186"/>
      <c r="J50" s="170" t="s">
        <v>500</v>
      </c>
      <c r="K50" s="171" t="e">
        <f t="shared" ca="1" si="1"/>
        <v>#NAME?</v>
      </c>
      <c r="L50" s="186"/>
      <c r="M50" s="171">
        <v>646</v>
      </c>
      <c r="N50" s="179" t="e">
        <f t="shared" ca="1" si="2"/>
        <v>#NAME?</v>
      </c>
      <c r="O50" t="b">
        <f t="shared" si="3"/>
        <v>0</v>
      </c>
      <c r="S50" s="180" t="b">
        <f t="shared" si="4"/>
        <v>0</v>
      </c>
      <c r="T50" s="180">
        <f t="shared" ca="1" si="5"/>
        <v>0</v>
      </c>
    </row>
    <row r="51" spans="1:20" ht="16" hidden="1">
      <c r="A51" s="170">
        <f t="shared" si="6"/>
        <v>50</v>
      </c>
      <c r="B51" s="181" t="s">
        <v>547</v>
      </c>
      <c r="D51" s="178" t="s">
        <v>388</v>
      </c>
      <c r="E51" s="178"/>
      <c r="G51" s="170" t="b">
        <f t="shared" ca="1" si="10"/>
        <v>1</v>
      </c>
      <c r="H51" s="186"/>
      <c r="I51" s="186"/>
      <c r="J51" s="170" t="s">
        <v>500</v>
      </c>
      <c r="K51" s="171" t="e">
        <f t="shared" ca="1" si="1"/>
        <v>#NAME?</v>
      </c>
      <c r="L51" s="186"/>
      <c r="M51" s="171">
        <v>994</v>
      </c>
      <c r="N51" s="179" t="e">
        <f t="shared" ca="1" si="2"/>
        <v>#NAME?</v>
      </c>
      <c r="O51" t="b">
        <f t="shared" si="3"/>
        <v>0</v>
      </c>
      <c r="S51" s="180" t="b">
        <f t="shared" si="4"/>
        <v>0</v>
      </c>
      <c r="T51" s="180">
        <f t="shared" ca="1" si="5"/>
        <v>0</v>
      </c>
    </row>
    <row r="52" spans="1:20" ht="16" hidden="1">
      <c r="A52" s="170">
        <f t="shared" si="6"/>
        <v>51</v>
      </c>
      <c r="B52" s="176" t="s">
        <v>548</v>
      </c>
      <c r="C52" s="183"/>
      <c r="D52" s="178" t="s">
        <v>388</v>
      </c>
      <c r="E52" s="178"/>
      <c r="F52" s="183"/>
      <c r="G52" s="170" t="b">
        <f t="shared" ca="1" si="10"/>
        <v>1</v>
      </c>
      <c r="H52" s="186"/>
      <c r="I52" s="186"/>
      <c r="J52" s="170" t="s">
        <v>500</v>
      </c>
      <c r="K52" s="171" t="e">
        <f t="shared" ca="1" si="1"/>
        <v>#NAME?</v>
      </c>
      <c r="L52" s="186"/>
      <c r="M52" s="171">
        <v>1474</v>
      </c>
      <c r="N52" s="179" t="e">
        <f t="shared" ca="1" si="2"/>
        <v>#NAME?</v>
      </c>
      <c r="O52" t="b">
        <f t="shared" si="3"/>
        <v>0</v>
      </c>
      <c r="S52" s="180" t="b">
        <f t="shared" si="4"/>
        <v>0</v>
      </c>
      <c r="T52" s="180">
        <f t="shared" ca="1" si="5"/>
        <v>0</v>
      </c>
    </row>
    <row r="53" spans="1:20" ht="16" hidden="1">
      <c r="A53" s="170">
        <f t="shared" si="6"/>
        <v>52</v>
      </c>
      <c r="B53" s="181" t="s">
        <v>549</v>
      </c>
      <c r="C53" s="186"/>
      <c r="D53" s="178" t="s">
        <v>388</v>
      </c>
      <c r="E53" s="178"/>
      <c r="F53" s="186"/>
      <c r="G53" s="170" t="b">
        <f t="shared" ca="1" si="10"/>
        <v>1</v>
      </c>
      <c r="H53" s="186"/>
      <c r="I53" s="186"/>
      <c r="J53" s="170" t="s">
        <v>500</v>
      </c>
      <c r="K53" s="171" t="e">
        <f t="shared" ca="1" si="1"/>
        <v>#NAME?</v>
      </c>
      <c r="L53" s="186"/>
      <c r="M53" s="171">
        <v>126</v>
      </c>
      <c r="N53" s="179" t="e">
        <f t="shared" ca="1" si="2"/>
        <v>#NAME?</v>
      </c>
      <c r="O53" t="b">
        <f t="shared" si="3"/>
        <v>0</v>
      </c>
      <c r="S53" s="180" t="b">
        <f t="shared" si="4"/>
        <v>0</v>
      </c>
      <c r="T53" s="180">
        <f t="shared" ca="1" si="5"/>
        <v>0</v>
      </c>
    </row>
    <row r="54" spans="1:20" ht="16" hidden="1">
      <c r="A54" s="170">
        <f t="shared" si="6"/>
        <v>53</v>
      </c>
      <c r="B54" s="176" t="s">
        <v>550</v>
      </c>
      <c r="C54" s="186"/>
      <c r="D54" s="178" t="s">
        <v>388</v>
      </c>
      <c r="E54" s="178"/>
      <c r="F54" s="186"/>
      <c r="G54" s="170" t="b">
        <f t="shared" ca="1" si="10"/>
        <v>1</v>
      </c>
      <c r="H54" s="186"/>
      <c r="I54" s="186"/>
      <c r="J54" s="170" t="s">
        <v>500</v>
      </c>
      <c r="K54" s="171" t="e">
        <f t="shared" ca="1" si="1"/>
        <v>#NAME?</v>
      </c>
      <c r="L54" s="186"/>
      <c r="M54" s="171">
        <v>2772</v>
      </c>
      <c r="N54" s="179" t="e">
        <f t="shared" ca="1" si="2"/>
        <v>#NAME?</v>
      </c>
      <c r="O54" t="b">
        <f t="shared" si="3"/>
        <v>0</v>
      </c>
      <c r="S54" s="180" t="b">
        <f t="shared" si="4"/>
        <v>0</v>
      </c>
      <c r="T54" s="180">
        <f t="shared" ca="1" si="5"/>
        <v>0</v>
      </c>
    </row>
    <row r="55" spans="1:20" ht="16" hidden="1">
      <c r="A55" s="170">
        <f t="shared" si="6"/>
        <v>54</v>
      </c>
      <c r="B55" s="181" t="s">
        <v>551</v>
      </c>
      <c r="C55" s="186"/>
      <c r="D55" s="178" t="s">
        <v>388</v>
      </c>
      <c r="E55" s="178"/>
      <c r="F55" s="186"/>
      <c r="G55" s="170" t="b">
        <f t="shared" ca="1" si="10"/>
        <v>1</v>
      </c>
      <c r="H55" s="170"/>
      <c r="I55" s="171"/>
      <c r="J55" s="170" t="s">
        <v>500</v>
      </c>
      <c r="K55" s="171" t="e">
        <f t="shared" ca="1" si="1"/>
        <v>#NAME?</v>
      </c>
      <c r="L55" s="171"/>
      <c r="M55" s="171">
        <v>3013</v>
      </c>
      <c r="N55" s="179" t="e">
        <f t="shared" ca="1" si="2"/>
        <v>#NAME?</v>
      </c>
      <c r="O55" t="b">
        <f t="shared" si="3"/>
        <v>0</v>
      </c>
      <c r="S55" s="180" t="b">
        <f t="shared" si="4"/>
        <v>0</v>
      </c>
      <c r="T55" s="180">
        <f t="shared" ca="1" si="5"/>
        <v>0</v>
      </c>
    </row>
    <row r="56" spans="1:20" ht="16" hidden="1">
      <c r="A56" s="170">
        <f t="shared" si="6"/>
        <v>55</v>
      </c>
      <c r="B56" s="176" t="s">
        <v>552</v>
      </c>
      <c r="C56" s="183"/>
      <c r="D56" s="178" t="s">
        <v>388</v>
      </c>
      <c r="E56" s="178"/>
      <c r="F56" s="183"/>
      <c r="G56" s="170" t="b">
        <f t="shared" ca="1" si="10"/>
        <v>1</v>
      </c>
      <c r="H56" s="170"/>
      <c r="I56" s="171"/>
      <c r="J56" s="170" t="s">
        <v>500</v>
      </c>
      <c r="K56" s="171" t="e">
        <f t="shared" ca="1" si="1"/>
        <v>#NAME?</v>
      </c>
      <c r="L56" s="171"/>
      <c r="M56" s="171">
        <v>213</v>
      </c>
      <c r="N56" s="179" t="e">
        <f t="shared" ca="1" si="2"/>
        <v>#NAME?</v>
      </c>
      <c r="O56" t="b">
        <f t="shared" si="3"/>
        <v>0</v>
      </c>
      <c r="S56" s="180" t="b">
        <f t="shared" si="4"/>
        <v>0</v>
      </c>
      <c r="T56" s="180">
        <f t="shared" ca="1" si="5"/>
        <v>0</v>
      </c>
    </row>
    <row r="57" spans="1:20" ht="16" hidden="1">
      <c r="A57" s="170">
        <f t="shared" si="6"/>
        <v>56</v>
      </c>
      <c r="B57" s="181" t="s">
        <v>553</v>
      </c>
      <c r="C57" s="186"/>
      <c r="D57" s="178" t="s">
        <v>388</v>
      </c>
      <c r="E57" s="178"/>
      <c r="F57" s="186"/>
      <c r="G57" s="170" t="b">
        <f t="shared" ca="1" si="10"/>
        <v>1</v>
      </c>
      <c r="H57" s="186"/>
      <c r="I57" s="186"/>
      <c r="J57" s="170" t="s">
        <v>500</v>
      </c>
      <c r="K57" s="171" t="e">
        <f t="shared" ca="1" si="1"/>
        <v>#NAME?</v>
      </c>
      <c r="L57" s="186"/>
      <c r="M57" s="171">
        <v>2925</v>
      </c>
      <c r="N57" s="179" t="e">
        <f t="shared" ca="1" si="2"/>
        <v>#NAME?</v>
      </c>
      <c r="O57" t="b">
        <f t="shared" si="3"/>
        <v>0</v>
      </c>
      <c r="S57" s="180" t="b">
        <f t="shared" si="4"/>
        <v>0</v>
      </c>
      <c r="T57" s="180">
        <f t="shared" ca="1" si="5"/>
        <v>0</v>
      </c>
    </row>
    <row r="58" spans="1:20" ht="16" hidden="1">
      <c r="A58" s="170">
        <f t="shared" si="6"/>
        <v>57</v>
      </c>
      <c r="B58" s="176" t="s">
        <v>554</v>
      </c>
      <c r="C58" s="183"/>
      <c r="D58" s="178" t="s">
        <v>388</v>
      </c>
      <c r="E58" s="178"/>
      <c r="F58" s="183"/>
      <c r="G58" s="170" t="b">
        <f t="shared" ca="1" si="10"/>
        <v>1</v>
      </c>
      <c r="H58" s="186"/>
      <c r="I58" s="186"/>
      <c r="J58" s="170" t="s">
        <v>500</v>
      </c>
      <c r="K58" s="171" t="e">
        <f t="shared" ca="1" si="1"/>
        <v>#NAME?</v>
      </c>
      <c r="L58" s="186"/>
      <c r="M58" s="171">
        <v>717</v>
      </c>
      <c r="N58" s="179" t="e">
        <f t="shared" ca="1" si="2"/>
        <v>#NAME?</v>
      </c>
      <c r="O58" t="b">
        <f t="shared" si="3"/>
        <v>0</v>
      </c>
      <c r="S58" s="180" t="b">
        <f t="shared" si="4"/>
        <v>0</v>
      </c>
      <c r="T58" s="180">
        <f t="shared" ca="1" si="5"/>
        <v>0</v>
      </c>
    </row>
    <row r="59" spans="1:20" ht="16" hidden="1">
      <c r="A59" s="170">
        <f t="shared" si="6"/>
        <v>58</v>
      </c>
      <c r="B59" s="181" t="s">
        <v>555</v>
      </c>
      <c r="C59" s="183"/>
      <c r="D59" s="178" t="s">
        <v>380</v>
      </c>
      <c r="E59" s="178" t="s">
        <v>556</v>
      </c>
      <c r="F59" s="183">
        <v>43795</v>
      </c>
      <c r="G59" s="170" t="b">
        <f t="shared" ca="1" si="10"/>
        <v>1</v>
      </c>
      <c r="H59" s="170" t="s">
        <v>471</v>
      </c>
      <c r="I59" s="170"/>
      <c r="J59" s="170" t="s">
        <v>500</v>
      </c>
      <c r="K59" s="171" t="e">
        <f t="shared" ca="1" si="1"/>
        <v>#NAME?</v>
      </c>
      <c r="L59" s="171"/>
      <c r="M59" s="171">
        <v>1274</v>
      </c>
      <c r="N59" s="179" t="e">
        <f t="shared" ca="1" si="2"/>
        <v>#NAME?</v>
      </c>
      <c r="O59" t="b">
        <f t="shared" si="3"/>
        <v>0</v>
      </c>
      <c r="S59" s="180" t="b">
        <f t="shared" ca="1" si="4"/>
        <v>0</v>
      </c>
      <c r="T59" s="180">
        <f t="shared" ca="1" si="5"/>
        <v>0</v>
      </c>
    </row>
    <row r="60" spans="1:20" ht="16" hidden="1">
      <c r="A60" s="170">
        <f t="shared" si="6"/>
        <v>59</v>
      </c>
      <c r="B60" s="176" t="s">
        <v>557</v>
      </c>
      <c r="C60" s="186"/>
      <c r="D60" s="178" t="s">
        <v>388</v>
      </c>
      <c r="E60" s="178"/>
      <c r="F60" s="186"/>
      <c r="G60" s="170" t="b">
        <f t="shared" ca="1" si="10"/>
        <v>1</v>
      </c>
      <c r="H60" s="186"/>
      <c r="I60" s="186"/>
      <c r="J60" s="170" t="s">
        <v>500</v>
      </c>
      <c r="K60" s="171" t="e">
        <f t="shared" ca="1" si="1"/>
        <v>#NAME?</v>
      </c>
      <c r="L60" s="186"/>
      <c r="M60" s="171">
        <v>2300</v>
      </c>
      <c r="N60" s="179" t="e">
        <f t="shared" ca="1" si="2"/>
        <v>#NAME?</v>
      </c>
      <c r="O60" t="b">
        <f t="shared" si="3"/>
        <v>0</v>
      </c>
      <c r="S60" s="180" t="b">
        <f t="shared" si="4"/>
        <v>0</v>
      </c>
      <c r="T60" s="180">
        <f t="shared" ca="1" si="5"/>
        <v>0</v>
      </c>
    </row>
    <row r="61" spans="1:20" ht="16" hidden="1">
      <c r="A61" s="170">
        <f t="shared" si="6"/>
        <v>60</v>
      </c>
      <c r="B61" s="181" t="s">
        <v>558</v>
      </c>
      <c r="C61" s="186"/>
      <c r="D61" s="178" t="s">
        <v>388</v>
      </c>
      <c r="E61" s="178"/>
      <c r="F61" s="186"/>
      <c r="G61" s="170" t="b">
        <f t="shared" ca="1" si="10"/>
        <v>1</v>
      </c>
      <c r="H61" s="170"/>
      <c r="I61" s="171"/>
      <c r="J61" s="170" t="s">
        <v>500</v>
      </c>
      <c r="K61" s="171" t="e">
        <f t="shared" ca="1" si="1"/>
        <v>#NAME?</v>
      </c>
      <c r="L61" s="171"/>
      <c r="M61" s="171">
        <v>1977</v>
      </c>
      <c r="N61" s="179" t="e">
        <f t="shared" ca="1" si="2"/>
        <v>#NAME?</v>
      </c>
      <c r="O61" t="b">
        <f t="shared" si="3"/>
        <v>0</v>
      </c>
      <c r="S61" s="180" t="b">
        <f t="shared" si="4"/>
        <v>0</v>
      </c>
      <c r="T61" s="180">
        <f t="shared" ca="1" si="5"/>
        <v>0</v>
      </c>
    </row>
    <row r="62" spans="1:20" ht="16" hidden="1">
      <c r="A62" s="170">
        <f t="shared" si="6"/>
        <v>61</v>
      </c>
      <c r="B62" s="176" t="s">
        <v>559</v>
      </c>
      <c r="C62" s="186"/>
      <c r="D62" s="178" t="s">
        <v>388</v>
      </c>
      <c r="E62" s="178"/>
      <c r="F62" s="186"/>
      <c r="G62" s="170" t="b">
        <f t="shared" ca="1" si="10"/>
        <v>1</v>
      </c>
      <c r="H62" s="186"/>
      <c r="I62" s="186"/>
      <c r="J62" s="170" t="s">
        <v>500</v>
      </c>
      <c r="K62" s="171" t="e">
        <f t="shared" ca="1" si="1"/>
        <v>#NAME?</v>
      </c>
      <c r="L62" s="186"/>
      <c r="M62" s="171">
        <v>2913</v>
      </c>
      <c r="N62" s="179" t="e">
        <f t="shared" ca="1" si="2"/>
        <v>#NAME?</v>
      </c>
      <c r="O62" t="b">
        <f t="shared" si="3"/>
        <v>0</v>
      </c>
      <c r="S62" s="180" t="b">
        <f t="shared" si="4"/>
        <v>0</v>
      </c>
      <c r="T62" s="180">
        <f t="shared" ca="1" si="5"/>
        <v>0</v>
      </c>
    </row>
    <row r="63" spans="1:20" ht="16" hidden="1">
      <c r="A63" s="170">
        <f t="shared" si="6"/>
        <v>62</v>
      </c>
      <c r="B63" s="181" t="s">
        <v>560</v>
      </c>
      <c r="C63" s="186"/>
      <c r="D63" s="178" t="s">
        <v>388</v>
      </c>
      <c r="E63" s="178"/>
      <c r="F63" s="186"/>
      <c r="G63" s="170" t="b">
        <f t="shared" ca="1" si="10"/>
        <v>1</v>
      </c>
      <c r="H63" s="186"/>
      <c r="I63" s="186"/>
      <c r="J63" s="170" t="s">
        <v>500</v>
      </c>
      <c r="K63" s="171" t="e">
        <f t="shared" ca="1" si="1"/>
        <v>#NAME?</v>
      </c>
      <c r="L63" s="186"/>
      <c r="M63" s="171">
        <v>248</v>
      </c>
      <c r="N63" s="179" t="e">
        <f t="shared" ca="1" si="2"/>
        <v>#NAME?</v>
      </c>
      <c r="O63" t="b">
        <f t="shared" si="3"/>
        <v>0</v>
      </c>
      <c r="S63" s="180" t="b">
        <f t="shared" si="4"/>
        <v>0</v>
      </c>
      <c r="T63" s="180">
        <f t="shared" ca="1" si="5"/>
        <v>0</v>
      </c>
    </row>
    <row r="64" spans="1:20" ht="16" hidden="1">
      <c r="A64" s="170">
        <f t="shared" si="6"/>
        <v>63</v>
      </c>
      <c r="B64" s="176" t="s">
        <v>561</v>
      </c>
      <c r="C64" s="186"/>
      <c r="D64" s="178" t="s">
        <v>388</v>
      </c>
      <c r="E64" s="178"/>
      <c r="F64" s="186"/>
      <c r="G64" s="170" t="b">
        <f t="shared" ca="1" si="10"/>
        <v>1</v>
      </c>
      <c r="H64" s="170"/>
      <c r="I64" s="171"/>
      <c r="J64" s="170" t="s">
        <v>500</v>
      </c>
      <c r="K64" s="171" t="e">
        <f t="shared" ca="1" si="1"/>
        <v>#NAME?</v>
      </c>
      <c r="L64" s="171"/>
      <c r="M64" s="171">
        <v>3225</v>
      </c>
      <c r="N64" s="179" t="e">
        <f t="shared" ca="1" si="2"/>
        <v>#NAME?</v>
      </c>
      <c r="O64" t="b">
        <f t="shared" si="3"/>
        <v>0</v>
      </c>
      <c r="S64" s="180" t="b">
        <f t="shared" si="4"/>
        <v>0</v>
      </c>
      <c r="T64" s="180">
        <f t="shared" ca="1" si="5"/>
        <v>0</v>
      </c>
    </row>
    <row r="65" spans="1:20" ht="16" hidden="1">
      <c r="A65" s="170">
        <f t="shared" si="6"/>
        <v>64</v>
      </c>
      <c r="B65" s="181" t="s">
        <v>562</v>
      </c>
      <c r="C65" s="183"/>
      <c r="D65" s="178" t="s">
        <v>388</v>
      </c>
      <c r="E65" s="178"/>
      <c r="F65" s="183"/>
      <c r="G65" s="170" t="b">
        <f t="shared" ca="1" si="10"/>
        <v>1</v>
      </c>
      <c r="H65" s="170"/>
      <c r="I65" s="171"/>
      <c r="J65" s="170" t="s">
        <v>500</v>
      </c>
      <c r="K65" s="171" t="e">
        <f t="shared" ca="1" si="1"/>
        <v>#NAME?</v>
      </c>
      <c r="L65" s="171"/>
      <c r="M65" s="171">
        <v>560</v>
      </c>
      <c r="N65" s="179" t="e">
        <f t="shared" ca="1" si="2"/>
        <v>#NAME?</v>
      </c>
      <c r="O65" t="b">
        <f t="shared" si="3"/>
        <v>0</v>
      </c>
      <c r="S65" s="180" t="b">
        <f t="shared" si="4"/>
        <v>0</v>
      </c>
      <c r="T65" s="180">
        <f t="shared" ca="1" si="5"/>
        <v>0</v>
      </c>
    </row>
    <row r="66" spans="1:20" ht="16" hidden="1">
      <c r="A66" s="170">
        <f t="shared" si="6"/>
        <v>65</v>
      </c>
      <c r="B66" s="176" t="s">
        <v>563</v>
      </c>
      <c r="C66" s="183"/>
      <c r="D66" s="178" t="s">
        <v>388</v>
      </c>
      <c r="E66" s="178"/>
      <c r="F66" s="183"/>
      <c r="G66" s="170" t="b">
        <f t="shared" ca="1" si="10"/>
        <v>1</v>
      </c>
      <c r="H66" s="170"/>
      <c r="I66" s="171"/>
      <c r="J66" s="170" t="s">
        <v>500</v>
      </c>
      <c r="K66" s="171" t="e">
        <f t="shared" ca="1" si="1"/>
        <v>#NAME?</v>
      </c>
      <c r="L66" s="171"/>
      <c r="M66" s="171">
        <v>509</v>
      </c>
      <c r="N66" s="179" t="e">
        <f t="shared" ca="1" si="2"/>
        <v>#NAME?</v>
      </c>
      <c r="O66" t="b">
        <f t="shared" si="3"/>
        <v>0</v>
      </c>
      <c r="S66" s="180" t="b">
        <f t="shared" si="4"/>
        <v>0</v>
      </c>
      <c r="T66" s="180">
        <f t="shared" ca="1" si="5"/>
        <v>0</v>
      </c>
    </row>
    <row r="67" spans="1:20" ht="16" hidden="1">
      <c r="A67" s="170">
        <f t="shared" si="6"/>
        <v>66</v>
      </c>
      <c r="B67" s="181" t="s">
        <v>564</v>
      </c>
      <c r="C67" s="186"/>
      <c r="D67" s="178" t="s">
        <v>388</v>
      </c>
      <c r="E67" s="178"/>
      <c r="F67" s="186"/>
      <c r="G67" s="170" t="b">
        <f t="shared" ca="1" si="10"/>
        <v>1</v>
      </c>
      <c r="H67" s="186"/>
      <c r="I67" s="186"/>
      <c r="J67" s="170" t="s">
        <v>500</v>
      </c>
      <c r="K67" s="171" t="e">
        <f t="shared" ca="1" si="1"/>
        <v>#NAME?</v>
      </c>
      <c r="L67" s="186"/>
      <c r="M67" s="171">
        <v>1075</v>
      </c>
      <c r="N67" s="179" t="e">
        <f t="shared" ca="1" si="2"/>
        <v>#NAME?</v>
      </c>
      <c r="O67" t="b">
        <f t="shared" si="3"/>
        <v>0</v>
      </c>
      <c r="S67" s="180" t="b">
        <f t="shared" si="4"/>
        <v>0</v>
      </c>
      <c r="T67" s="180">
        <f t="shared" ca="1" si="5"/>
        <v>0</v>
      </c>
    </row>
    <row r="68" spans="1:20" ht="16" hidden="1">
      <c r="A68" s="170">
        <f t="shared" si="6"/>
        <v>67</v>
      </c>
      <c r="B68" s="176" t="s">
        <v>565</v>
      </c>
      <c r="C68" s="183"/>
      <c r="D68" s="178" t="s">
        <v>388</v>
      </c>
      <c r="E68" s="178"/>
      <c r="F68" s="183"/>
      <c r="G68" s="170" t="b">
        <f t="shared" ca="1" si="10"/>
        <v>1</v>
      </c>
      <c r="H68" s="170"/>
      <c r="I68" s="170"/>
      <c r="J68" s="170" t="s">
        <v>500</v>
      </c>
      <c r="K68" s="171" t="e">
        <f t="shared" ca="1" si="1"/>
        <v>#NAME?</v>
      </c>
      <c r="L68" s="171"/>
      <c r="M68" s="171">
        <v>1432</v>
      </c>
      <c r="N68" s="179" t="e">
        <f t="shared" ca="1" si="2"/>
        <v>#NAME?</v>
      </c>
      <c r="O68" t="b">
        <f t="shared" si="3"/>
        <v>0</v>
      </c>
      <c r="S68" s="180" t="b">
        <f t="shared" si="4"/>
        <v>0</v>
      </c>
      <c r="T68" s="180">
        <f t="shared" ca="1" si="5"/>
        <v>0</v>
      </c>
    </row>
    <row r="69" spans="1:20" ht="16" hidden="1">
      <c r="A69" s="170">
        <f t="shared" si="6"/>
        <v>68</v>
      </c>
      <c r="B69" s="181" t="s">
        <v>566</v>
      </c>
      <c r="C69" s="183"/>
      <c r="D69" s="178" t="s">
        <v>388</v>
      </c>
      <c r="E69" s="178"/>
      <c r="F69" s="183"/>
      <c r="G69" s="170" t="b">
        <f t="shared" ca="1" si="10"/>
        <v>1</v>
      </c>
      <c r="H69" s="170"/>
      <c r="I69" s="186"/>
      <c r="J69" s="170" t="s">
        <v>500</v>
      </c>
      <c r="K69" s="171" t="e">
        <f t="shared" ca="1" si="1"/>
        <v>#NAME?</v>
      </c>
      <c r="L69" s="186"/>
      <c r="M69" s="171">
        <v>2105</v>
      </c>
      <c r="N69" s="179" t="e">
        <f t="shared" ca="1" si="2"/>
        <v>#NAME?</v>
      </c>
      <c r="O69" t="b">
        <f t="shared" si="3"/>
        <v>0</v>
      </c>
      <c r="S69" s="180" t="b">
        <f t="shared" si="4"/>
        <v>0</v>
      </c>
      <c r="T69" s="180">
        <f t="shared" ca="1" si="5"/>
        <v>0</v>
      </c>
    </row>
    <row r="70" spans="1:20" ht="16" hidden="1">
      <c r="A70" s="170">
        <f t="shared" si="6"/>
        <v>69</v>
      </c>
      <c r="B70" s="176" t="s">
        <v>567</v>
      </c>
      <c r="C70" s="186"/>
      <c r="D70" s="178" t="s">
        <v>388</v>
      </c>
      <c r="E70" s="178"/>
      <c r="F70" s="186"/>
      <c r="G70" s="170" t="b">
        <f t="shared" ca="1" si="10"/>
        <v>1</v>
      </c>
      <c r="H70" s="186"/>
      <c r="I70" s="186"/>
      <c r="J70" s="170" t="s">
        <v>500</v>
      </c>
      <c r="K70" s="171" t="e">
        <f t="shared" ca="1" si="1"/>
        <v>#NAME?</v>
      </c>
      <c r="L70" s="186"/>
      <c r="M70" s="171">
        <v>2129</v>
      </c>
      <c r="N70" s="179" t="e">
        <f t="shared" ca="1" si="2"/>
        <v>#NAME?</v>
      </c>
      <c r="O70" t="b">
        <f t="shared" si="3"/>
        <v>0</v>
      </c>
      <c r="S70" s="180" t="b">
        <f t="shared" si="4"/>
        <v>0</v>
      </c>
      <c r="T70" s="180">
        <f t="shared" ca="1" si="5"/>
        <v>0</v>
      </c>
    </row>
    <row r="71" spans="1:20" ht="16" hidden="1">
      <c r="A71" s="170">
        <f t="shared" si="6"/>
        <v>70</v>
      </c>
      <c r="B71" s="181" t="s">
        <v>568</v>
      </c>
      <c r="C71" s="186"/>
      <c r="D71" s="178" t="s">
        <v>388</v>
      </c>
      <c r="E71" s="178"/>
      <c r="F71" s="186"/>
      <c r="G71" s="170" t="b">
        <f t="shared" ca="1" si="10"/>
        <v>1</v>
      </c>
      <c r="H71" s="186"/>
      <c r="I71" s="186"/>
      <c r="J71" s="170" t="s">
        <v>500</v>
      </c>
      <c r="K71" s="171" t="e">
        <f t="shared" ca="1" si="1"/>
        <v>#NAME?</v>
      </c>
      <c r="L71" s="186"/>
      <c r="M71" s="171">
        <v>1296</v>
      </c>
      <c r="N71" s="179" t="e">
        <f t="shared" ca="1" si="2"/>
        <v>#NAME?</v>
      </c>
      <c r="O71" t="b">
        <f t="shared" si="3"/>
        <v>0</v>
      </c>
      <c r="S71" s="180" t="b">
        <f t="shared" si="4"/>
        <v>0</v>
      </c>
      <c r="T71" s="180">
        <f t="shared" ca="1" si="5"/>
        <v>0</v>
      </c>
    </row>
    <row r="72" spans="1:20" ht="16" hidden="1">
      <c r="A72" s="170">
        <f t="shared" si="6"/>
        <v>71</v>
      </c>
      <c r="B72" s="176" t="s">
        <v>569</v>
      </c>
      <c r="C72" s="186"/>
      <c r="D72" s="178" t="s">
        <v>388</v>
      </c>
      <c r="E72" s="178"/>
      <c r="F72" s="186"/>
      <c r="G72" s="170" t="b">
        <f t="shared" ca="1" si="10"/>
        <v>1</v>
      </c>
      <c r="H72" s="186"/>
      <c r="I72" s="186"/>
      <c r="J72" s="170" t="s">
        <v>500</v>
      </c>
      <c r="K72" s="171" t="e">
        <f t="shared" ca="1" si="1"/>
        <v>#NAME?</v>
      </c>
      <c r="L72" s="186"/>
      <c r="M72" s="171">
        <v>2886</v>
      </c>
      <c r="N72" s="179" t="e">
        <f t="shared" ca="1" si="2"/>
        <v>#NAME?</v>
      </c>
      <c r="O72" t="b">
        <f t="shared" si="3"/>
        <v>0</v>
      </c>
      <c r="S72" s="180" t="b">
        <f t="shared" si="4"/>
        <v>0</v>
      </c>
      <c r="T72" s="180">
        <f t="shared" ca="1" si="5"/>
        <v>0</v>
      </c>
    </row>
    <row r="73" spans="1:20" ht="16" hidden="1">
      <c r="A73" s="170">
        <f t="shared" si="6"/>
        <v>72</v>
      </c>
      <c r="B73" s="181" t="s">
        <v>570</v>
      </c>
      <c r="C73" s="186"/>
      <c r="D73" s="178" t="s">
        <v>388</v>
      </c>
      <c r="E73" s="178"/>
      <c r="F73" s="186"/>
      <c r="G73" s="170" t="b">
        <f t="shared" ca="1" si="10"/>
        <v>1</v>
      </c>
      <c r="H73" s="186"/>
      <c r="I73" s="186"/>
      <c r="J73" s="170" t="s">
        <v>500</v>
      </c>
      <c r="K73" s="171" t="e">
        <f t="shared" ca="1" si="1"/>
        <v>#NAME?</v>
      </c>
      <c r="L73" s="186"/>
      <c r="M73" s="171">
        <v>574</v>
      </c>
      <c r="N73" s="179" t="e">
        <f t="shared" ca="1" si="2"/>
        <v>#NAME?</v>
      </c>
      <c r="O73" t="b">
        <f t="shared" si="3"/>
        <v>0</v>
      </c>
      <c r="S73" s="180" t="b">
        <f t="shared" si="4"/>
        <v>0</v>
      </c>
      <c r="T73" s="180">
        <f t="shared" ca="1" si="5"/>
        <v>0</v>
      </c>
    </row>
    <row r="74" spans="1:20" ht="16" hidden="1">
      <c r="A74" s="170">
        <f t="shared" si="6"/>
        <v>73</v>
      </c>
      <c r="B74" s="176" t="s">
        <v>571</v>
      </c>
      <c r="C74" s="183"/>
      <c r="D74" s="178" t="s">
        <v>388</v>
      </c>
      <c r="E74" s="178"/>
      <c r="F74" s="183"/>
      <c r="G74" s="170" t="b">
        <f t="shared" ca="1" si="10"/>
        <v>1</v>
      </c>
      <c r="H74" s="170"/>
      <c r="I74" s="186"/>
      <c r="J74" s="170" t="s">
        <v>500</v>
      </c>
      <c r="K74" s="171" t="e">
        <f t="shared" ca="1" si="1"/>
        <v>#NAME?</v>
      </c>
      <c r="L74" s="186"/>
      <c r="M74" s="171">
        <v>2011</v>
      </c>
      <c r="N74" s="179" t="e">
        <f t="shared" ca="1" si="2"/>
        <v>#NAME?</v>
      </c>
      <c r="O74" t="b">
        <f t="shared" si="3"/>
        <v>0</v>
      </c>
      <c r="S74" s="180" t="b">
        <f t="shared" si="4"/>
        <v>0</v>
      </c>
      <c r="T74" s="180">
        <f t="shared" ca="1" si="5"/>
        <v>0</v>
      </c>
    </row>
    <row r="75" spans="1:20" ht="16" hidden="1">
      <c r="A75" s="170">
        <f t="shared" si="6"/>
        <v>74</v>
      </c>
      <c r="B75" s="190" t="s">
        <v>572</v>
      </c>
      <c r="C75" s="186"/>
      <c r="D75" s="178" t="s">
        <v>388</v>
      </c>
      <c r="E75" s="178"/>
      <c r="F75" s="186"/>
      <c r="G75" s="170" t="b">
        <f t="shared" ca="1" si="10"/>
        <v>1</v>
      </c>
      <c r="H75" s="186"/>
      <c r="I75" s="186"/>
      <c r="J75" s="170" t="s">
        <v>500</v>
      </c>
      <c r="K75" s="171" t="e">
        <f t="shared" ca="1" si="1"/>
        <v>#NAME?</v>
      </c>
      <c r="L75" s="186"/>
      <c r="M75" s="171">
        <v>217</v>
      </c>
      <c r="N75" s="179" t="e">
        <f t="shared" ca="1" si="2"/>
        <v>#NAME?</v>
      </c>
      <c r="O75" t="b">
        <f t="shared" si="3"/>
        <v>0</v>
      </c>
      <c r="S75" s="180" t="b">
        <f t="shared" si="4"/>
        <v>0</v>
      </c>
      <c r="T75" s="180">
        <f t="shared" ca="1" si="5"/>
        <v>0</v>
      </c>
    </row>
    <row r="76" spans="1:20" ht="16" hidden="1">
      <c r="A76" s="170">
        <f t="shared" si="6"/>
        <v>75</v>
      </c>
      <c r="B76" s="176" t="s">
        <v>573</v>
      </c>
      <c r="C76" s="186"/>
      <c r="D76" s="178" t="s">
        <v>388</v>
      </c>
      <c r="E76" s="178"/>
      <c r="F76" s="186"/>
      <c r="G76" s="170" t="b">
        <f t="shared" ca="1" si="10"/>
        <v>1</v>
      </c>
      <c r="H76" s="186"/>
      <c r="I76" s="186"/>
      <c r="J76" s="170" t="s">
        <v>500</v>
      </c>
      <c r="K76" s="171" t="e">
        <f t="shared" ca="1" si="1"/>
        <v>#NAME?</v>
      </c>
      <c r="L76" s="186"/>
      <c r="M76" s="171">
        <v>2641</v>
      </c>
      <c r="N76" s="179" t="e">
        <f t="shared" ca="1" si="2"/>
        <v>#NAME?</v>
      </c>
      <c r="O76" t="b">
        <f t="shared" si="3"/>
        <v>0</v>
      </c>
      <c r="S76" s="180" t="b">
        <f t="shared" si="4"/>
        <v>0</v>
      </c>
      <c r="T76" s="180">
        <f t="shared" ca="1" si="5"/>
        <v>0</v>
      </c>
    </row>
    <row r="77" spans="1:20" ht="16" hidden="1">
      <c r="A77" s="170">
        <f t="shared" si="6"/>
        <v>76</v>
      </c>
      <c r="B77" s="181" t="s">
        <v>292</v>
      </c>
      <c r="C77" s="183"/>
      <c r="D77" s="178" t="s">
        <v>388</v>
      </c>
      <c r="E77" s="178"/>
      <c r="F77" s="183"/>
      <c r="G77" s="170" t="b">
        <f t="shared" ca="1" si="10"/>
        <v>1</v>
      </c>
      <c r="H77" s="170"/>
      <c r="I77" s="186"/>
      <c r="J77" s="170" t="s">
        <v>500</v>
      </c>
      <c r="K77" s="171" t="e">
        <f t="shared" ca="1" si="1"/>
        <v>#NAME?</v>
      </c>
      <c r="L77" s="186"/>
      <c r="M77" s="171">
        <v>1754</v>
      </c>
      <c r="N77" s="179" t="e">
        <f t="shared" ca="1" si="2"/>
        <v>#NAME?</v>
      </c>
      <c r="O77" t="b">
        <f t="shared" si="3"/>
        <v>0</v>
      </c>
      <c r="S77" s="180" t="b">
        <f t="shared" si="4"/>
        <v>0</v>
      </c>
      <c r="T77" s="180">
        <f t="shared" ca="1" si="5"/>
        <v>0</v>
      </c>
    </row>
    <row r="78" spans="1:20" ht="16" hidden="1">
      <c r="A78" s="170">
        <f t="shared" si="6"/>
        <v>77</v>
      </c>
      <c r="B78" s="176" t="s">
        <v>574</v>
      </c>
      <c r="C78" s="183"/>
      <c r="D78" s="178" t="s">
        <v>380</v>
      </c>
      <c r="E78" s="178"/>
      <c r="F78" s="183">
        <v>43922</v>
      </c>
      <c r="G78" s="170" t="b">
        <f t="shared" ca="1" si="10"/>
        <v>1</v>
      </c>
      <c r="H78" s="170" t="s">
        <v>471</v>
      </c>
      <c r="I78" s="170"/>
      <c r="J78" s="170" t="s">
        <v>500</v>
      </c>
      <c r="K78" s="171" t="e">
        <f t="shared" ca="1" si="1"/>
        <v>#NAME?</v>
      </c>
      <c r="L78" s="171"/>
      <c r="M78" s="171">
        <v>2853</v>
      </c>
      <c r="N78" s="179" t="e">
        <f t="shared" ca="1" si="2"/>
        <v>#NAME?</v>
      </c>
      <c r="O78" t="b">
        <f t="shared" si="3"/>
        <v>0</v>
      </c>
      <c r="S78" s="180" t="b">
        <f t="shared" ca="1" si="4"/>
        <v>0</v>
      </c>
      <c r="T78" s="180">
        <f t="shared" ca="1" si="5"/>
        <v>0</v>
      </c>
    </row>
    <row r="79" spans="1:20" ht="16" hidden="1">
      <c r="A79" s="170">
        <f t="shared" si="6"/>
        <v>78</v>
      </c>
      <c r="B79" s="181" t="s">
        <v>575</v>
      </c>
      <c r="C79" s="183"/>
      <c r="D79" s="178" t="s">
        <v>388</v>
      </c>
      <c r="E79" s="178"/>
      <c r="F79" s="183"/>
      <c r="G79" s="170" t="b">
        <f t="shared" ca="1" si="10"/>
        <v>1</v>
      </c>
      <c r="H79" s="170"/>
      <c r="I79" s="186"/>
      <c r="J79" s="170" t="s">
        <v>500</v>
      </c>
      <c r="K79" s="171" t="e">
        <f t="shared" ca="1" si="1"/>
        <v>#NAME?</v>
      </c>
      <c r="L79" s="186"/>
      <c r="M79" s="171">
        <v>720</v>
      </c>
      <c r="N79" s="179" t="e">
        <f t="shared" ca="1" si="2"/>
        <v>#NAME?</v>
      </c>
      <c r="O79" t="b">
        <f t="shared" si="3"/>
        <v>0</v>
      </c>
      <c r="S79" s="180" t="b">
        <f t="shared" si="4"/>
        <v>0</v>
      </c>
      <c r="T79" s="180">
        <f t="shared" ca="1" si="5"/>
        <v>0</v>
      </c>
    </row>
    <row r="80" spans="1:20" ht="16" hidden="1">
      <c r="A80" s="170">
        <f t="shared" si="6"/>
        <v>79</v>
      </c>
      <c r="B80" s="176" t="s">
        <v>576</v>
      </c>
      <c r="C80" s="183"/>
      <c r="D80" s="178" t="s">
        <v>388</v>
      </c>
      <c r="E80" s="178"/>
      <c r="F80" s="183"/>
      <c r="G80" s="170" t="b">
        <f t="shared" ca="1" si="10"/>
        <v>1</v>
      </c>
      <c r="H80" s="170"/>
      <c r="I80" s="186"/>
      <c r="J80" s="170" t="s">
        <v>500</v>
      </c>
      <c r="K80" s="171" t="e">
        <f t="shared" ca="1" si="1"/>
        <v>#NAME?</v>
      </c>
      <c r="L80" s="186"/>
      <c r="M80" s="171">
        <v>2304</v>
      </c>
      <c r="N80" s="179" t="e">
        <f t="shared" ca="1" si="2"/>
        <v>#NAME?</v>
      </c>
      <c r="O80" t="b">
        <f t="shared" si="3"/>
        <v>0</v>
      </c>
      <c r="S80" s="180" t="b">
        <f t="shared" si="4"/>
        <v>0</v>
      </c>
      <c r="T80" s="180">
        <f t="shared" ca="1" si="5"/>
        <v>0</v>
      </c>
    </row>
    <row r="81" spans="1:20" ht="16" hidden="1">
      <c r="A81" s="170">
        <f t="shared" si="6"/>
        <v>80</v>
      </c>
      <c r="B81" s="181" t="s">
        <v>577</v>
      </c>
      <c r="C81" s="183"/>
      <c r="D81" s="178" t="s">
        <v>388</v>
      </c>
      <c r="E81" s="178"/>
      <c r="F81" s="183"/>
      <c r="G81" s="170" t="b">
        <f t="shared" ca="1" si="10"/>
        <v>1</v>
      </c>
      <c r="H81" s="170"/>
      <c r="I81" s="186"/>
      <c r="J81" s="170" t="s">
        <v>500</v>
      </c>
      <c r="K81" s="171" t="e">
        <f t="shared" ca="1" si="1"/>
        <v>#NAME?</v>
      </c>
      <c r="L81" s="186"/>
      <c r="M81" s="171">
        <v>2050</v>
      </c>
      <c r="N81" s="179" t="e">
        <f t="shared" ca="1" si="2"/>
        <v>#NAME?</v>
      </c>
      <c r="O81" t="b">
        <f t="shared" si="3"/>
        <v>0</v>
      </c>
      <c r="S81" s="180" t="b">
        <f t="shared" si="4"/>
        <v>0</v>
      </c>
      <c r="T81" s="180">
        <f t="shared" ca="1" si="5"/>
        <v>0</v>
      </c>
    </row>
    <row r="82" spans="1:20" ht="16" hidden="1">
      <c r="A82" s="170">
        <f t="shared" si="6"/>
        <v>81</v>
      </c>
      <c r="B82" s="176" t="s">
        <v>578</v>
      </c>
      <c r="C82" s="183"/>
      <c r="D82" s="178" t="s">
        <v>380</v>
      </c>
      <c r="E82" s="178" t="s">
        <v>515</v>
      </c>
      <c r="F82" s="183">
        <v>43922</v>
      </c>
      <c r="G82" s="170" t="b">
        <f t="shared" ca="1" si="10"/>
        <v>1</v>
      </c>
      <c r="H82" s="170" t="s">
        <v>471</v>
      </c>
      <c r="I82" s="186"/>
      <c r="J82" s="170" t="s">
        <v>500</v>
      </c>
      <c r="K82" s="171" t="e">
        <f t="shared" ca="1" si="1"/>
        <v>#NAME?</v>
      </c>
      <c r="L82" s="186"/>
      <c r="M82" s="171">
        <v>945</v>
      </c>
      <c r="N82" s="179" t="e">
        <f t="shared" ca="1" si="2"/>
        <v>#NAME?</v>
      </c>
      <c r="O82" t="b">
        <f t="shared" si="3"/>
        <v>0</v>
      </c>
      <c r="S82" s="180" t="b">
        <f t="shared" ca="1" si="4"/>
        <v>0</v>
      </c>
      <c r="T82" s="180">
        <f t="shared" ca="1" si="5"/>
        <v>0</v>
      </c>
    </row>
    <row r="83" spans="1:20" ht="16" hidden="1">
      <c r="A83" s="170">
        <f t="shared" si="6"/>
        <v>82</v>
      </c>
      <c r="B83" s="181" t="s">
        <v>579</v>
      </c>
      <c r="C83" s="186"/>
      <c r="D83" s="178" t="s">
        <v>388</v>
      </c>
      <c r="E83" s="178"/>
      <c r="F83" s="186"/>
      <c r="G83" s="170" t="b">
        <f t="shared" ca="1" si="10"/>
        <v>1</v>
      </c>
      <c r="H83" s="186"/>
      <c r="I83" s="186"/>
      <c r="J83" s="170" t="s">
        <v>500</v>
      </c>
      <c r="K83" s="171" t="e">
        <f t="shared" ca="1" si="1"/>
        <v>#NAME?</v>
      </c>
      <c r="L83" s="186"/>
      <c r="M83" s="171">
        <v>2404</v>
      </c>
      <c r="N83" s="179" t="e">
        <f t="shared" ca="1" si="2"/>
        <v>#NAME?</v>
      </c>
      <c r="O83" t="b">
        <f t="shared" si="3"/>
        <v>0</v>
      </c>
      <c r="S83" s="180" t="b">
        <f t="shared" si="4"/>
        <v>0</v>
      </c>
      <c r="T83" s="180">
        <f t="shared" ca="1" si="5"/>
        <v>0</v>
      </c>
    </row>
    <row r="84" spans="1:20" ht="16" hidden="1">
      <c r="A84" s="170">
        <f t="shared" si="6"/>
        <v>83</v>
      </c>
      <c r="B84" s="176" t="s">
        <v>580</v>
      </c>
      <c r="C84" s="183"/>
      <c r="D84" s="178" t="s">
        <v>388</v>
      </c>
      <c r="E84" s="178"/>
      <c r="F84" s="183"/>
      <c r="G84" s="170" t="b">
        <f t="shared" ca="1" si="10"/>
        <v>1</v>
      </c>
      <c r="H84" s="170"/>
      <c r="I84" s="186"/>
      <c r="J84" s="170" t="s">
        <v>500</v>
      </c>
      <c r="K84" s="171" t="e">
        <f t="shared" ca="1" si="1"/>
        <v>#NAME?</v>
      </c>
      <c r="L84" s="186"/>
      <c r="M84" s="171">
        <v>985</v>
      </c>
      <c r="N84" s="179" t="e">
        <f t="shared" ca="1" si="2"/>
        <v>#NAME?</v>
      </c>
      <c r="O84" t="b">
        <f t="shared" si="3"/>
        <v>0</v>
      </c>
      <c r="S84" s="180" t="b">
        <f t="shared" si="4"/>
        <v>0</v>
      </c>
      <c r="T84" s="180">
        <f t="shared" ca="1" si="5"/>
        <v>0</v>
      </c>
    </row>
    <row r="85" spans="1:20" ht="16" hidden="1">
      <c r="A85" s="170">
        <f t="shared" si="6"/>
        <v>84</v>
      </c>
      <c r="B85" s="181" t="s">
        <v>581</v>
      </c>
      <c r="C85" s="183"/>
      <c r="D85" s="178" t="s">
        <v>388</v>
      </c>
      <c r="E85" s="178"/>
      <c r="F85" s="183"/>
      <c r="G85" s="170" t="b">
        <f t="shared" ca="1" si="10"/>
        <v>1</v>
      </c>
      <c r="H85" s="170"/>
      <c r="I85" s="170"/>
      <c r="J85" s="170" t="s">
        <v>500</v>
      </c>
      <c r="K85" s="171" t="e">
        <f t="shared" ca="1" si="1"/>
        <v>#NAME?</v>
      </c>
      <c r="L85" s="171"/>
      <c r="M85" s="171">
        <v>3020</v>
      </c>
      <c r="N85" s="179" t="e">
        <f t="shared" ca="1" si="2"/>
        <v>#NAME?</v>
      </c>
      <c r="O85" t="b">
        <f t="shared" si="3"/>
        <v>0</v>
      </c>
      <c r="S85" s="180" t="b">
        <f t="shared" si="4"/>
        <v>0</v>
      </c>
      <c r="T85" s="180">
        <f t="shared" ca="1" si="5"/>
        <v>0</v>
      </c>
    </row>
    <row r="86" spans="1:20" ht="16" hidden="1">
      <c r="A86" s="170">
        <f t="shared" si="6"/>
        <v>85</v>
      </c>
      <c r="B86" s="176" t="s">
        <v>582</v>
      </c>
      <c r="C86" s="183"/>
      <c r="D86" s="178" t="s">
        <v>380</v>
      </c>
      <c r="E86" s="178" t="s">
        <v>515</v>
      </c>
      <c r="F86" s="183">
        <v>43923</v>
      </c>
      <c r="G86" s="170" t="b">
        <f t="shared" ca="1" si="10"/>
        <v>1</v>
      </c>
      <c r="H86" s="170" t="s">
        <v>471</v>
      </c>
      <c r="I86" s="186"/>
      <c r="J86" s="170" t="s">
        <v>500</v>
      </c>
      <c r="K86" s="171" t="e">
        <f t="shared" ca="1" si="1"/>
        <v>#NAME?</v>
      </c>
      <c r="L86" s="186"/>
      <c r="M86" s="171">
        <v>424</v>
      </c>
      <c r="N86" s="179" t="e">
        <f t="shared" ca="1" si="2"/>
        <v>#NAME?</v>
      </c>
      <c r="O86" t="b">
        <f t="shared" si="3"/>
        <v>0</v>
      </c>
      <c r="S86" s="180" t="b">
        <f t="shared" ca="1" si="4"/>
        <v>0</v>
      </c>
      <c r="T86" s="180">
        <f t="shared" ca="1" si="5"/>
        <v>0</v>
      </c>
    </row>
    <row r="87" spans="1:20" ht="16" hidden="1">
      <c r="A87" s="170">
        <f t="shared" si="6"/>
        <v>86</v>
      </c>
      <c r="B87" s="181" t="s">
        <v>583</v>
      </c>
      <c r="C87" s="186"/>
      <c r="D87" s="178" t="s">
        <v>388</v>
      </c>
      <c r="E87" s="178"/>
      <c r="F87" s="186"/>
      <c r="G87" s="170" t="b">
        <f t="shared" ca="1" si="10"/>
        <v>1</v>
      </c>
      <c r="H87" s="186"/>
      <c r="I87" s="186"/>
      <c r="J87" s="170" t="s">
        <v>500</v>
      </c>
      <c r="K87" s="171" t="e">
        <f t="shared" ca="1" si="1"/>
        <v>#NAME?</v>
      </c>
      <c r="L87" s="186"/>
      <c r="M87" s="171">
        <v>1</v>
      </c>
      <c r="N87" s="179" t="e">
        <f t="shared" ca="1" si="2"/>
        <v>#NAME?</v>
      </c>
      <c r="O87" t="b">
        <f t="shared" si="3"/>
        <v>0</v>
      </c>
      <c r="S87" s="180" t="b">
        <f t="shared" si="4"/>
        <v>0</v>
      </c>
      <c r="T87" s="180">
        <f t="shared" ca="1" si="5"/>
        <v>0</v>
      </c>
    </row>
    <row r="88" spans="1:20" ht="16" hidden="1">
      <c r="A88" s="170">
        <f t="shared" si="6"/>
        <v>87</v>
      </c>
      <c r="B88" s="176" t="s">
        <v>584</v>
      </c>
      <c r="C88" s="186"/>
      <c r="D88" s="178" t="s">
        <v>388</v>
      </c>
      <c r="E88" s="178"/>
      <c r="F88" s="186"/>
      <c r="G88" s="170" t="b">
        <f t="shared" ca="1" si="10"/>
        <v>1</v>
      </c>
      <c r="H88" s="186"/>
      <c r="I88" s="186"/>
      <c r="J88" s="170" t="s">
        <v>500</v>
      </c>
      <c r="K88" s="171" t="e">
        <f t="shared" ca="1" si="1"/>
        <v>#NAME?</v>
      </c>
      <c r="L88" s="186"/>
      <c r="M88" s="171">
        <v>1813</v>
      </c>
      <c r="N88" s="179" t="e">
        <f t="shared" ca="1" si="2"/>
        <v>#NAME?</v>
      </c>
      <c r="O88" t="b">
        <f t="shared" si="3"/>
        <v>0</v>
      </c>
      <c r="S88" s="180" t="b">
        <f t="shared" si="4"/>
        <v>0</v>
      </c>
      <c r="T88" s="180">
        <f t="shared" ca="1" si="5"/>
        <v>0</v>
      </c>
    </row>
    <row r="89" spans="1:20" ht="16" hidden="1">
      <c r="A89" s="170">
        <f t="shared" si="6"/>
        <v>88</v>
      </c>
      <c r="B89" s="181" t="s">
        <v>585</v>
      </c>
      <c r="C89" s="183"/>
      <c r="D89" s="178" t="s">
        <v>380</v>
      </c>
      <c r="E89" s="178"/>
      <c r="F89" s="183">
        <v>43792</v>
      </c>
      <c r="G89" s="170" t="b">
        <f t="shared" ca="1" si="10"/>
        <v>1</v>
      </c>
      <c r="H89" s="170"/>
      <c r="I89" s="186"/>
      <c r="J89" s="170" t="s">
        <v>500</v>
      </c>
      <c r="K89" s="171" t="e">
        <f t="shared" ca="1" si="1"/>
        <v>#NAME?</v>
      </c>
      <c r="L89" s="186"/>
      <c r="M89" s="171">
        <v>1303</v>
      </c>
      <c r="N89" s="179" t="e">
        <f t="shared" ca="1" si="2"/>
        <v>#NAME?</v>
      </c>
      <c r="O89" t="b">
        <f t="shared" si="3"/>
        <v>0</v>
      </c>
      <c r="S89" s="180" t="b">
        <f t="shared" ca="1" si="4"/>
        <v>0</v>
      </c>
      <c r="T89" s="180">
        <f t="shared" ca="1" si="5"/>
        <v>0</v>
      </c>
    </row>
    <row r="90" spans="1:20" ht="16" hidden="1">
      <c r="A90" s="170">
        <f t="shared" si="6"/>
        <v>89</v>
      </c>
      <c r="B90" s="176" t="s">
        <v>586</v>
      </c>
      <c r="C90" s="186"/>
      <c r="D90" s="178" t="s">
        <v>388</v>
      </c>
      <c r="E90" s="178"/>
      <c r="F90" s="186"/>
      <c r="G90" s="170" t="b">
        <f t="shared" ca="1" si="10"/>
        <v>1</v>
      </c>
      <c r="H90" s="170"/>
      <c r="I90" s="186"/>
      <c r="J90" s="170" t="s">
        <v>500</v>
      </c>
      <c r="K90" s="171" t="e">
        <f t="shared" ca="1" si="1"/>
        <v>#NAME?</v>
      </c>
      <c r="L90" s="186"/>
      <c r="M90" s="171">
        <v>2848</v>
      </c>
      <c r="N90" s="179" t="e">
        <f t="shared" ca="1" si="2"/>
        <v>#NAME?</v>
      </c>
      <c r="O90" t="b">
        <f t="shared" si="3"/>
        <v>0</v>
      </c>
      <c r="S90" s="180" t="b">
        <f t="shared" si="4"/>
        <v>0</v>
      </c>
      <c r="T90" s="180">
        <f t="shared" ca="1" si="5"/>
        <v>0</v>
      </c>
    </row>
    <row r="91" spans="1:20" ht="16" hidden="1">
      <c r="A91" s="170">
        <f t="shared" si="6"/>
        <v>90</v>
      </c>
      <c r="B91" s="181" t="s">
        <v>587</v>
      </c>
      <c r="C91" s="183"/>
      <c r="D91" s="178" t="s">
        <v>388</v>
      </c>
      <c r="E91" s="178"/>
      <c r="F91" s="183"/>
      <c r="G91" s="170" t="b">
        <f t="shared" ca="1" si="10"/>
        <v>1</v>
      </c>
      <c r="H91" s="170"/>
      <c r="I91" s="170"/>
      <c r="J91" s="170" t="s">
        <v>500</v>
      </c>
      <c r="K91" s="171" t="e">
        <f t="shared" ca="1" si="1"/>
        <v>#NAME?</v>
      </c>
      <c r="L91" s="171"/>
      <c r="M91" s="171">
        <v>2811</v>
      </c>
      <c r="N91" s="179" t="e">
        <f t="shared" ca="1" si="2"/>
        <v>#NAME?</v>
      </c>
      <c r="O91" t="b">
        <f t="shared" si="3"/>
        <v>0</v>
      </c>
      <c r="S91" s="180" t="b">
        <f t="shared" si="4"/>
        <v>0</v>
      </c>
      <c r="T91" s="180">
        <f t="shared" ca="1" si="5"/>
        <v>0</v>
      </c>
    </row>
    <row r="92" spans="1:20" ht="16" hidden="1">
      <c r="A92" s="170">
        <f t="shared" si="6"/>
        <v>91</v>
      </c>
      <c r="B92" s="176" t="s">
        <v>588</v>
      </c>
      <c r="C92" s="186"/>
      <c r="D92" s="178" t="s">
        <v>388</v>
      </c>
      <c r="E92" s="178"/>
      <c r="F92" s="186"/>
      <c r="G92" s="170" t="b">
        <f t="shared" ca="1" si="10"/>
        <v>1</v>
      </c>
      <c r="H92" s="186"/>
      <c r="I92" s="186"/>
      <c r="J92" s="170" t="s">
        <v>500</v>
      </c>
      <c r="K92" s="171" t="e">
        <f t="shared" ca="1" si="1"/>
        <v>#NAME?</v>
      </c>
      <c r="L92" s="186"/>
      <c r="M92" s="171">
        <v>2625</v>
      </c>
      <c r="N92" s="179" t="e">
        <f t="shared" ca="1" si="2"/>
        <v>#NAME?</v>
      </c>
      <c r="O92" t="b">
        <f t="shared" si="3"/>
        <v>0</v>
      </c>
      <c r="S92" s="180" t="b">
        <f t="shared" si="4"/>
        <v>0</v>
      </c>
      <c r="T92" s="180">
        <f t="shared" ca="1" si="5"/>
        <v>0</v>
      </c>
    </row>
    <row r="93" spans="1:20" ht="16" hidden="1">
      <c r="A93" s="170">
        <f t="shared" si="6"/>
        <v>92</v>
      </c>
      <c r="B93" s="181" t="s">
        <v>589</v>
      </c>
      <c r="C93" s="183"/>
      <c r="D93" s="178" t="s">
        <v>380</v>
      </c>
      <c r="E93" s="178"/>
      <c r="F93" s="183">
        <v>43829</v>
      </c>
      <c r="G93" s="170" t="b">
        <f t="shared" ca="1" si="10"/>
        <v>1</v>
      </c>
      <c r="H93" s="170" t="s">
        <v>471</v>
      </c>
      <c r="I93" s="186"/>
      <c r="J93" s="170" t="s">
        <v>500</v>
      </c>
      <c r="K93" s="171" t="e">
        <f t="shared" ca="1" si="1"/>
        <v>#NAME?</v>
      </c>
      <c r="L93" s="186"/>
      <c r="M93" s="171">
        <v>1102</v>
      </c>
      <c r="N93" s="179" t="e">
        <f t="shared" ca="1" si="2"/>
        <v>#NAME?</v>
      </c>
      <c r="O93" t="b">
        <f t="shared" si="3"/>
        <v>0</v>
      </c>
      <c r="S93" s="180" t="b">
        <f t="shared" ca="1" si="4"/>
        <v>0</v>
      </c>
      <c r="T93" s="180">
        <f t="shared" ca="1" si="5"/>
        <v>0</v>
      </c>
    </row>
    <row r="94" spans="1:20" ht="16" hidden="1">
      <c r="A94" s="170">
        <f t="shared" si="6"/>
        <v>93</v>
      </c>
      <c r="B94" s="176" t="s">
        <v>590</v>
      </c>
      <c r="C94" s="183"/>
      <c r="D94" s="178" t="s">
        <v>388</v>
      </c>
      <c r="E94" s="178"/>
      <c r="F94" s="183"/>
      <c r="G94" s="170" t="b">
        <f t="shared" ca="1" si="10"/>
        <v>1</v>
      </c>
      <c r="H94" s="170"/>
      <c r="I94" s="186"/>
      <c r="J94" s="170" t="s">
        <v>500</v>
      </c>
      <c r="K94" s="171" t="e">
        <f t="shared" ca="1" si="1"/>
        <v>#NAME?</v>
      </c>
      <c r="L94" s="186"/>
      <c r="M94" s="171">
        <v>2585</v>
      </c>
      <c r="N94" s="179" t="e">
        <f t="shared" ca="1" si="2"/>
        <v>#NAME?</v>
      </c>
      <c r="O94" t="b">
        <f t="shared" si="3"/>
        <v>0</v>
      </c>
      <c r="S94" s="180" t="b">
        <f t="shared" si="4"/>
        <v>0</v>
      </c>
      <c r="T94" s="180">
        <f t="shared" ca="1" si="5"/>
        <v>0</v>
      </c>
    </row>
    <row r="95" spans="1:20" ht="16" hidden="1">
      <c r="A95" s="170">
        <f t="shared" si="6"/>
        <v>94</v>
      </c>
      <c r="B95" s="181" t="s">
        <v>591</v>
      </c>
      <c r="C95" s="183"/>
      <c r="D95" s="178" t="s">
        <v>388</v>
      </c>
      <c r="E95" s="178"/>
      <c r="F95" s="183"/>
      <c r="G95" s="170" t="b">
        <f t="shared" ca="1" si="10"/>
        <v>1</v>
      </c>
      <c r="H95" s="170"/>
      <c r="I95" s="186"/>
      <c r="J95" s="170" t="s">
        <v>500</v>
      </c>
      <c r="K95" s="171" t="e">
        <f t="shared" ca="1" si="1"/>
        <v>#NAME?</v>
      </c>
      <c r="L95" s="186"/>
      <c r="M95" s="171">
        <v>1138</v>
      </c>
      <c r="N95" s="179" t="e">
        <f t="shared" ca="1" si="2"/>
        <v>#NAME?</v>
      </c>
      <c r="O95" t="b">
        <f t="shared" si="3"/>
        <v>0</v>
      </c>
      <c r="S95" s="180" t="b">
        <f t="shared" si="4"/>
        <v>0</v>
      </c>
      <c r="T95" s="180">
        <f t="shared" ca="1" si="5"/>
        <v>0</v>
      </c>
    </row>
    <row r="96" spans="1:20" ht="16" hidden="1">
      <c r="A96" s="170">
        <f t="shared" si="6"/>
        <v>95</v>
      </c>
      <c r="B96" s="176" t="s">
        <v>592</v>
      </c>
      <c r="C96" s="186"/>
      <c r="D96" s="178" t="s">
        <v>388</v>
      </c>
      <c r="E96" s="178"/>
      <c r="F96" s="186"/>
      <c r="G96" s="170" t="b">
        <f t="shared" ca="1" si="10"/>
        <v>1</v>
      </c>
      <c r="H96" s="186"/>
      <c r="I96" s="186"/>
      <c r="J96" s="170" t="s">
        <v>500</v>
      </c>
      <c r="K96" s="171" t="e">
        <f t="shared" ca="1" si="1"/>
        <v>#NAME?</v>
      </c>
      <c r="L96" s="186"/>
      <c r="M96" s="171">
        <v>1327</v>
      </c>
      <c r="N96" s="179" t="e">
        <f t="shared" ca="1" si="2"/>
        <v>#NAME?</v>
      </c>
      <c r="O96" t="b">
        <f t="shared" si="3"/>
        <v>0</v>
      </c>
      <c r="S96" s="180" t="b">
        <f t="shared" si="4"/>
        <v>0</v>
      </c>
      <c r="T96" s="180">
        <f t="shared" ca="1" si="5"/>
        <v>0</v>
      </c>
    </row>
    <row r="97" spans="1:20" ht="16" hidden="1">
      <c r="A97" s="170">
        <f t="shared" si="6"/>
        <v>96</v>
      </c>
      <c r="B97" s="181" t="s">
        <v>593</v>
      </c>
      <c r="C97" s="186"/>
      <c r="D97" s="178" t="s">
        <v>388</v>
      </c>
      <c r="E97" s="178"/>
      <c r="F97" s="186"/>
      <c r="G97" s="170" t="b">
        <f t="shared" ca="1" si="10"/>
        <v>1</v>
      </c>
      <c r="H97" s="186"/>
      <c r="I97" s="186"/>
      <c r="J97" s="170" t="s">
        <v>500</v>
      </c>
      <c r="K97" s="171" t="e">
        <f t="shared" ca="1" si="1"/>
        <v>#NAME?</v>
      </c>
      <c r="L97" s="186"/>
      <c r="M97" s="171">
        <v>755</v>
      </c>
      <c r="N97" s="179" t="e">
        <f t="shared" ca="1" si="2"/>
        <v>#NAME?</v>
      </c>
      <c r="O97" t="b">
        <f t="shared" si="3"/>
        <v>0</v>
      </c>
      <c r="S97" s="180" t="b">
        <f t="shared" si="4"/>
        <v>0</v>
      </c>
      <c r="T97" s="180">
        <f t="shared" ca="1" si="5"/>
        <v>0</v>
      </c>
    </row>
    <row r="98" spans="1:20" ht="16" hidden="1">
      <c r="A98" s="170">
        <f t="shared" si="6"/>
        <v>97</v>
      </c>
      <c r="B98" s="176" t="s">
        <v>594</v>
      </c>
      <c r="C98" s="183"/>
      <c r="D98" s="178" t="s">
        <v>388</v>
      </c>
      <c r="E98" s="178"/>
      <c r="F98" s="183"/>
      <c r="G98" s="170" t="b">
        <f t="shared" ca="1" si="10"/>
        <v>1</v>
      </c>
      <c r="H98" s="170"/>
      <c r="I98" s="186"/>
      <c r="J98" s="170" t="s">
        <v>500</v>
      </c>
      <c r="K98" s="171" t="e">
        <f t="shared" ca="1" si="1"/>
        <v>#NAME?</v>
      </c>
      <c r="L98" s="186"/>
      <c r="M98" s="171">
        <v>702</v>
      </c>
      <c r="N98" s="179" t="e">
        <f t="shared" ca="1" si="2"/>
        <v>#NAME?</v>
      </c>
      <c r="O98" t="b">
        <f t="shared" si="3"/>
        <v>0</v>
      </c>
      <c r="S98" s="180" t="b">
        <f t="shared" si="4"/>
        <v>0</v>
      </c>
      <c r="T98" s="180">
        <f t="shared" ca="1" si="5"/>
        <v>0</v>
      </c>
    </row>
    <row r="99" spans="1:20" ht="16" hidden="1">
      <c r="A99" s="170">
        <f t="shared" si="6"/>
        <v>98</v>
      </c>
      <c r="B99" s="181" t="s">
        <v>595</v>
      </c>
      <c r="C99" s="186"/>
      <c r="D99" s="178" t="s">
        <v>388</v>
      </c>
      <c r="E99" s="178"/>
      <c r="F99" s="186"/>
      <c r="G99" s="170" t="b">
        <f t="shared" ca="1" si="10"/>
        <v>1</v>
      </c>
      <c r="H99" s="186"/>
      <c r="I99" s="186"/>
      <c r="J99" s="170" t="s">
        <v>500</v>
      </c>
      <c r="K99" s="171" t="e">
        <f t="shared" ca="1" si="1"/>
        <v>#NAME?</v>
      </c>
      <c r="L99" s="186"/>
      <c r="M99" s="171">
        <v>2399</v>
      </c>
      <c r="N99" s="179" t="e">
        <f t="shared" ca="1" si="2"/>
        <v>#NAME?</v>
      </c>
      <c r="O99" t="b">
        <f t="shared" si="3"/>
        <v>0</v>
      </c>
      <c r="S99" s="180" t="b">
        <f t="shared" si="4"/>
        <v>0</v>
      </c>
      <c r="T99" s="180">
        <f t="shared" ca="1" si="5"/>
        <v>0</v>
      </c>
    </row>
    <row r="100" spans="1:20" ht="16" hidden="1">
      <c r="A100" s="170">
        <f t="shared" si="6"/>
        <v>99</v>
      </c>
      <c r="B100" s="176" t="s">
        <v>596</v>
      </c>
      <c r="C100" s="189"/>
      <c r="D100" s="178" t="s">
        <v>388</v>
      </c>
      <c r="E100" s="178"/>
      <c r="F100" s="189"/>
      <c r="G100" s="170" t="b">
        <f t="shared" ca="1" si="10"/>
        <v>1</v>
      </c>
      <c r="H100" s="170"/>
      <c r="I100" s="186"/>
      <c r="J100" s="170" t="s">
        <v>500</v>
      </c>
      <c r="K100" s="171" t="e">
        <f t="shared" ca="1" si="1"/>
        <v>#NAME?</v>
      </c>
      <c r="L100" s="186"/>
      <c r="M100" s="171">
        <v>1430</v>
      </c>
      <c r="N100" s="179" t="e">
        <f t="shared" ca="1" si="2"/>
        <v>#NAME?</v>
      </c>
      <c r="O100" t="b">
        <f t="shared" si="3"/>
        <v>0</v>
      </c>
      <c r="S100" s="180" t="b">
        <f t="shared" si="4"/>
        <v>0</v>
      </c>
      <c r="T100" s="180">
        <f t="shared" ca="1" si="5"/>
        <v>0</v>
      </c>
    </row>
    <row r="101" spans="1:20" ht="16" hidden="1">
      <c r="A101" s="170">
        <f t="shared" si="6"/>
        <v>100</v>
      </c>
      <c r="B101" s="181" t="s">
        <v>597</v>
      </c>
      <c r="C101" s="189"/>
      <c r="D101" s="178" t="s">
        <v>388</v>
      </c>
      <c r="E101" s="178"/>
      <c r="F101" s="189"/>
      <c r="G101" s="170" t="b">
        <f t="shared" ca="1" si="10"/>
        <v>1</v>
      </c>
      <c r="H101" s="170"/>
      <c r="I101" s="170"/>
      <c r="J101" s="170" t="s">
        <v>500</v>
      </c>
      <c r="K101" s="171" t="e">
        <f t="shared" ca="1" si="1"/>
        <v>#NAME?</v>
      </c>
      <c r="L101" s="171"/>
      <c r="M101" s="171">
        <v>531</v>
      </c>
      <c r="N101" s="179" t="e">
        <f t="shared" ca="1" si="2"/>
        <v>#NAME?</v>
      </c>
      <c r="O101" t="b">
        <f t="shared" si="3"/>
        <v>0</v>
      </c>
      <c r="S101" s="180" t="b">
        <f t="shared" si="4"/>
        <v>0</v>
      </c>
      <c r="T101" s="180">
        <f t="shared" ca="1" si="5"/>
        <v>0</v>
      </c>
    </row>
    <row r="102" spans="1:20" ht="16" hidden="1">
      <c r="A102" s="170">
        <f t="shared" si="6"/>
        <v>101</v>
      </c>
      <c r="B102" s="176" t="s">
        <v>598</v>
      </c>
      <c r="C102" s="189"/>
      <c r="D102" s="178" t="s">
        <v>380</v>
      </c>
      <c r="E102" s="178" t="s">
        <v>515</v>
      </c>
      <c r="F102" s="189">
        <v>43810</v>
      </c>
      <c r="G102" s="170" t="b">
        <f t="shared" ca="1" si="10"/>
        <v>1</v>
      </c>
      <c r="H102" s="170" t="s">
        <v>471</v>
      </c>
      <c r="I102" s="186"/>
      <c r="J102" s="170" t="s">
        <v>500</v>
      </c>
      <c r="K102" s="171" t="e">
        <f t="shared" ca="1" si="1"/>
        <v>#NAME?</v>
      </c>
      <c r="L102" s="186"/>
      <c r="M102" s="171">
        <v>1231</v>
      </c>
      <c r="N102" s="179" t="e">
        <f t="shared" ca="1" si="2"/>
        <v>#NAME?</v>
      </c>
      <c r="O102" t="b">
        <f t="shared" si="3"/>
        <v>0</v>
      </c>
      <c r="S102" s="180" t="b">
        <f t="shared" ca="1" si="4"/>
        <v>0</v>
      </c>
      <c r="T102" s="180">
        <f t="shared" ca="1" si="5"/>
        <v>0</v>
      </c>
    </row>
    <row r="103" spans="1:20" ht="16" hidden="1">
      <c r="A103" s="170">
        <f t="shared" si="6"/>
        <v>102</v>
      </c>
      <c r="B103" s="181" t="s">
        <v>599</v>
      </c>
      <c r="C103" s="183"/>
      <c r="D103" s="178" t="s">
        <v>388</v>
      </c>
      <c r="E103" s="178"/>
      <c r="F103" s="183"/>
      <c r="G103" s="170" t="b">
        <f t="shared" ca="1" si="10"/>
        <v>1</v>
      </c>
      <c r="H103" s="170"/>
      <c r="I103" s="186"/>
      <c r="J103" s="170" t="s">
        <v>500</v>
      </c>
      <c r="K103" s="171" t="e">
        <f t="shared" ca="1" si="1"/>
        <v>#NAME?</v>
      </c>
      <c r="L103" s="186"/>
      <c r="M103" s="171">
        <v>2768</v>
      </c>
      <c r="N103" s="179" t="e">
        <f t="shared" ca="1" si="2"/>
        <v>#NAME?</v>
      </c>
      <c r="O103" t="b">
        <f t="shared" si="3"/>
        <v>0</v>
      </c>
      <c r="S103" s="180" t="b">
        <f t="shared" si="4"/>
        <v>0</v>
      </c>
      <c r="T103" s="180">
        <f t="shared" ca="1" si="5"/>
        <v>0</v>
      </c>
    </row>
    <row r="104" spans="1:20" ht="16" hidden="1">
      <c r="A104" s="170">
        <f t="shared" si="6"/>
        <v>103</v>
      </c>
      <c r="B104" s="176" t="s">
        <v>600</v>
      </c>
      <c r="C104" s="183"/>
      <c r="D104" s="178" t="s">
        <v>388</v>
      </c>
      <c r="E104" s="178"/>
      <c r="F104" s="183"/>
      <c r="G104" s="170" t="b">
        <f t="shared" ca="1" si="10"/>
        <v>1</v>
      </c>
      <c r="H104" s="170"/>
      <c r="I104" s="186"/>
      <c r="J104" s="170" t="s">
        <v>500</v>
      </c>
      <c r="K104" s="171" t="e">
        <f t="shared" ca="1" si="1"/>
        <v>#NAME?</v>
      </c>
      <c r="L104" s="186"/>
      <c r="M104" s="171">
        <v>3168</v>
      </c>
      <c r="N104" s="179" t="e">
        <f t="shared" ca="1" si="2"/>
        <v>#NAME?</v>
      </c>
      <c r="O104" t="b">
        <f t="shared" si="3"/>
        <v>0</v>
      </c>
      <c r="S104" s="180" t="b">
        <f t="shared" si="4"/>
        <v>0</v>
      </c>
      <c r="T104" s="180">
        <f t="shared" ca="1" si="5"/>
        <v>0</v>
      </c>
    </row>
    <row r="105" spans="1:20" ht="16" hidden="1">
      <c r="A105" s="170">
        <f t="shared" si="6"/>
        <v>104</v>
      </c>
      <c r="B105" s="181" t="s">
        <v>601</v>
      </c>
      <c r="C105" s="183"/>
      <c r="D105" s="178" t="s">
        <v>388</v>
      </c>
      <c r="E105" s="178"/>
      <c r="F105" s="183"/>
      <c r="G105" s="170" t="b">
        <f t="shared" ca="1" si="10"/>
        <v>1</v>
      </c>
      <c r="H105" s="170"/>
      <c r="I105" s="170"/>
      <c r="J105" s="170" t="s">
        <v>500</v>
      </c>
      <c r="K105" s="171" t="e">
        <f t="shared" ca="1" si="1"/>
        <v>#NAME?</v>
      </c>
      <c r="L105" s="171"/>
      <c r="M105" s="171">
        <v>338</v>
      </c>
      <c r="N105" s="179" t="e">
        <f t="shared" ca="1" si="2"/>
        <v>#NAME?</v>
      </c>
      <c r="O105" t="b">
        <f t="shared" si="3"/>
        <v>0</v>
      </c>
      <c r="S105" s="180" t="b">
        <f t="shared" si="4"/>
        <v>0</v>
      </c>
      <c r="T105" s="180">
        <f t="shared" ca="1" si="5"/>
        <v>0</v>
      </c>
    </row>
    <row r="106" spans="1:20" ht="16" hidden="1">
      <c r="A106" s="170">
        <f t="shared" si="6"/>
        <v>105</v>
      </c>
      <c r="B106" s="176" t="s">
        <v>602</v>
      </c>
      <c r="C106" s="186"/>
      <c r="D106" s="178" t="s">
        <v>388</v>
      </c>
      <c r="E106" s="178"/>
      <c r="F106" s="186"/>
      <c r="G106" s="170" t="b">
        <f t="shared" ca="1" si="10"/>
        <v>1</v>
      </c>
      <c r="H106" s="186"/>
      <c r="I106" s="186"/>
      <c r="J106" s="170" t="s">
        <v>500</v>
      </c>
      <c r="K106" s="171" t="e">
        <f t="shared" ca="1" si="1"/>
        <v>#NAME?</v>
      </c>
      <c r="L106" s="186"/>
      <c r="M106" s="171">
        <v>3138</v>
      </c>
      <c r="N106" s="179" t="e">
        <f t="shared" ca="1" si="2"/>
        <v>#NAME?</v>
      </c>
      <c r="O106" t="b">
        <f t="shared" si="3"/>
        <v>0</v>
      </c>
      <c r="S106" s="180" t="b">
        <f t="shared" si="4"/>
        <v>0</v>
      </c>
      <c r="T106" s="180">
        <f t="shared" ca="1" si="5"/>
        <v>0</v>
      </c>
    </row>
    <row r="107" spans="1:20" ht="16" hidden="1">
      <c r="A107" s="170">
        <f t="shared" si="6"/>
        <v>106</v>
      </c>
      <c r="B107" s="181" t="s">
        <v>603</v>
      </c>
      <c r="C107" s="186"/>
      <c r="D107" s="178" t="s">
        <v>388</v>
      </c>
      <c r="E107" s="178"/>
      <c r="F107" s="186"/>
      <c r="G107" s="170" t="b">
        <f t="shared" ca="1" si="10"/>
        <v>1</v>
      </c>
      <c r="H107" s="186"/>
      <c r="I107" s="186"/>
      <c r="J107" s="170" t="s">
        <v>500</v>
      </c>
      <c r="K107" s="171" t="e">
        <f t="shared" ca="1" si="1"/>
        <v>#NAME?</v>
      </c>
      <c r="L107" s="186"/>
      <c r="M107" s="171">
        <v>3182</v>
      </c>
      <c r="N107" s="179" t="e">
        <f t="shared" ca="1" si="2"/>
        <v>#NAME?</v>
      </c>
      <c r="O107" t="b">
        <f t="shared" si="3"/>
        <v>0</v>
      </c>
      <c r="S107" s="180" t="b">
        <f t="shared" si="4"/>
        <v>0</v>
      </c>
      <c r="T107" s="180">
        <f t="shared" ca="1" si="5"/>
        <v>0</v>
      </c>
    </row>
    <row r="108" spans="1:20" ht="16" hidden="1">
      <c r="A108" s="170">
        <f t="shared" si="6"/>
        <v>107</v>
      </c>
      <c r="B108" s="176" t="s">
        <v>604</v>
      </c>
      <c r="C108" s="183"/>
      <c r="D108" s="178" t="s">
        <v>388</v>
      </c>
      <c r="E108" s="178"/>
      <c r="F108" s="183"/>
      <c r="G108" s="170" t="b">
        <f t="shared" ca="1" si="10"/>
        <v>1</v>
      </c>
      <c r="H108" s="170"/>
      <c r="I108" s="170"/>
      <c r="J108" s="170" t="s">
        <v>500</v>
      </c>
      <c r="K108" s="171" t="e">
        <f t="shared" ca="1" si="1"/>
        <v>#NAME?</v>
      </c>
      <c r="L108" s="171"/>
      <c r="M108" s="171">
        <v>750</v>
      </c>
      <c r="N108" s="179" t="e">
        <f t="shared" ca="1" si="2"/>
        <v>#NAME?</v>
      </c>
      <c r="O108" t="b">
        <f t="shared" si="3"/>
        <v>0</v>
      </c>
      <c r="S108" s="180" t="b">
        <f t="shared" si="4"/>
        <v>0</v>
      </c>
      <c r="T108" s="180">
        <f t="shared" ca="1" si="5"/>
        <v>0</v>
      </c>
    </row>
    <row r="109" spans="1:20" ht="16" hidden="1">
      <c r="A109" s="170">
        <f t="shared" si="6"/>
        <v>108</v>
      </c>
      <c r="B109" s="181" t="s">
        <v>605</v>
      </c>
      <c r="C109" s="183"/>
      <c r="D109" s="178" t="s">
        <v>380</v>
      </c>
      <c r="E109" s="178" t="s">
        <v>515</v>
      </c>
      <c r="F109" s="183">
        <v>43806</v>
      </c>
      <c r="G109" s="170" t="b">
        <f t="shared" ca="1" si="10"/>
        <v>1</v>
      </c>
      <c r="H109" s="170" t="s">
        <v>471</v>
      </c>
      <c r="I109" s="186"/>
      <c r="J109" s="170" t="s">
        <v>500</v>
      </c>
      <c r="K109" s="171" t="e">
        <f t="shared" ca="1" si="1"/>
        <v>#NAME?</v>
      </c>
      <c r="L109" s="186"/>
      <c r="M109" s="171">
        <v>939</v>
      </c>
      <c r="N109" s="179" t="e">
        <f t="shared" ca="1" si="2"/>
        <v>#NAME?</v>
      </c>
      <c r="O109" t="b">
        <f t="shared" si="3"/>
        <v>0</v>
      </c>
      <c r="S109" s="180" t="b">
        <f t="shared" ca="1" si="4"/>
        <v>0</v>
      </c>
      <c r="T109" s="180">
        <f t="shared" ca="1" si="5"/>
        <v>0</v>
      </c>
    </row>
    <row r="110" spans="1:20" ht="16" hidden="1">
      <c r="A110" s="170">
        <f t="shared" si="6"/>
        <v>109</v>
      </c>
      <c r="B110" s="185" t="s">
        <v>507</v>
      </c>
      <c r="C110" s="186"/>
      <c r="D110" s="178" t="s">
        <v>388</v>
      </c>
      <c r="E110" s="178"/>
      <c r="F110" s="186"/>
      <c r="G110" s="170"/>
      <c r="H110" s="186"/>
      <c r="I110" s="186"/>
      <c r="J110" s="170"/>
      <c r="K110" s="171" t="e">
        <f t="shared" ca="1" si="1"/>
        <v>#NAME?</v>
      </c>
      <c r="L110" s="186"/>
      <c r="M110" s="171">
        <v>363</v>
      </c>
      <c r="N110" s="179" t="e">
        <f t="shared" ca="1" si="2"/>
        <v>#NAME?</v>
      </c>
      <c r="O110" t="b">
        <f t="shared" si="3"/>
        <v>1</v>
      </c>
      <c r="S110" s="180" t="b">
        <f t="shared" si="4"/>
        <v>0</v>
      </c>
      <c r="T110" s="180">
        <f t="shared" ca="1" si="5"/>
        <v>0</v>
      </c>
    </row>
    <row r="111" spans="1:20" ht="16" hidden="1">
      <c r="A111" s="170">
        <f t="shared" si="6"/>
        <v>110</v>
      </c>
      <c r="B111" s="181" t="s">
        <v>606</v>
      </c>
      <c r="C111" s="186"/>
      <c r="D111" s="178" t="s">
        <v>388</v>
      </c>
      <c r="E111" s="178"/>
      <c r="F111" s="186"/>
      <c r="G111" s="170" t="b">
        <f t="shared" ref="G111:G187" ca="1" si="11">OR((ISBLANK(F111)),TODAY()-F111 &gt;=90)</f>
        <v>1</v>
      </c>
      <c r="H111" s="186"/>
      <c r="I111" s="186"/>
      <c r="J111" s="170" t="s">
        <v>500</v>
      </c>
      <c r="K111" s="171" t="e">
        <f t="shared" ca="1" si="1"/>
        <v>#NAME?</v>
      </c>
      <c r="L111" s="186"/>
      <c r="M111" s="171">
        <v>293</v>
      </c>
      <c r="N111" s="179" t="e">
        <f t="shared" ca="1" si="2"/>
        <v>#NAME?</v>
      </c>
      <c r="O111" t="b">
        <f t="shared" si="3"/>
        <v>0</v>
      </c>
      <c r="S111" s="180" t="b">
        <f t="shared" si="4"/>
        <v>0</v>
      </c>
      <c r="T111" s="180">
        <f t="shared" ca="1" si="5"/>
        <v>0</v>
      </c>
    </row>
    <row r="112" spans="1:20" ht="16" hidden="1">
      <c r="A112" s="170">
        <f t="shared" si="6"/>
        <v>111</v>
      </c>
      <c r="B112" s="176" t="s">
        <v>607</v>
      </c>
      <c r="C112" s="186"/>
      <c r="D112" s="178" t="s">
        <v>380</v>
      </c>
      <c r="E112" s="178"/>
      <c r="F112" s="187">
        <v>43864</v>
      </c>
      <c r="G112" s="170" t="b">
        <f t="shared" ca="1" si="11"/>
        <v>1</v>
      </c>
      <c r="H112" s="170" t="s">
        <v>471</v>
      </c>
      <c r="I112" s="186"/>
      <c r="J112" s="170" t="s">
        <v>500</v>
      </c>
      <c r="K112" s="171" t="e">
        <f t="shared" ca="1" si="1"/>
        <v>#NAME?</v>
      </c>
      <c r="L112" s="186"/>
      <c r="M112" s="171">
        <v>2402</v>
      </c>
      <c r="N112" s="179" t="e">
        <f t="shared" ca="1" si="2"/>
        <v>#NAME?</v>
      </c>
      <c r="O112" t="b">
        <f t="shared" si="3"/>
        <v>0</v>
      </c>
      <c r="S112" s="180" t="b">
        <f t="shared" ca="1" si="4"/>
        <v>0</v>
      </c>
      <c r="T112" s="180">
        <f t="shared" ca="1" si="5"/>
        <v>0</v>
      </c>
    </row>
    <row r="113" spans="1:20" ht="16" hidden="1">
      <c r="A113" s="170">
        <f t="shared" si="6"/>
        <v>112</v>
      </c>
      <c r="B113" s="181" t="s">
        <v>608</v>
      </c>
      <c r="C113" s="183"/>
      <c r="D113" s="178" t="s">
        <v>380</v>
      </c>
      <c r="E113" s="178" t="s">
        <v>515</v>
      </c>
      <c r="F113" s="183">
        <v>43922</v>
      </c>
      <c r="G113" s="170" t="b">
        <f t="shared" ca="1" si="11"/>
        <v>1</v>
      </c>
      <c r="H113" s="170" t="s">
        <v>471</v>
      </c>
      <c r="I113" s="186"/>
      <c r="J113" s="170" t="s">
        <v>500</v>
      </c>
      <c r="K113" s="171" t="e">
        <f t="shared" ca="1" si="1"/>
        <v>#NAME?</v>
      </c>
      <c r="L113" s="186"/>
      <c r="M113" s="171">
        <v>2986</v>
      </c>
      <c r="N113" s="179" t="e">
        <f t="shared" ca="1" si="2"/>
        <v>#NAME?</v>
      </c>
      <c r="O113" t="b">
        <f t="shared" si="3"/>
        <v>0</v>
      </c>
      <c r="S113" s="180" t="b">
        <f t="shared" ca="1" si="4"/>
        <v>0</v>
      </c>
      <c r="T113" s="180">
        <f t="shared" ca="1" si="5"/>
        <v>0</v>
      </c>
    </row>
    <row r="114" spans="1:20" ht="16" hidden="1">
      <c r="A114" s="170">
        <f t="shared" si="6"/>
        <v>113</v>
      </c>
      <c r="B114" s="176" t="s">
        <v>609</v>
      </c>
      <c r="C114" s="183"/>
      <c r="D114" s="178" t="s">
        <v>388</v>
      </c>
      <c r="E114" s="178"/>
      <c r="F114" s="183"/>
      <c r="G114" s="170" t="b">
        <f t="shared" ca="1" si="11"/>
        <v>1</v>
      </c>
      <c r="H114" s="170" t="s">
        <v>471</v>
      </c>
      <c r="I114" s="170"/>
      <c r="J114" s="170" t="s">
        <v>500</v>
      </c>
      <c r="K114" s="171" t="e">
        <f t="shared" ca="1" si="1"/>
        <v>#NAME?</v>
      </c>
      <c r="L114" s="171"/>
      <c r="M114" s="171">
        <v>2700</v>
      </c>
      <c r="N114" s="179" t="e">
        <f t="shared" ca="1" si="2"/>
        <v>#NAME?</v>
      </c>
      <c r="O114" t="b">
        <f t="shared" si="3"/>
        <v>0</v>
      </c>
      <c r="S114" s="180" t="b">
        <f t="shared" si="4"/>
        <v>0</v>
      </c>
      <c r="T114" s="180">
        <f t="shared" ca="1" si="5"/>
        <v>0</v>
      </c>
    </row>
    <row r="115" spans="1:20" ht="16" hidden="1">
      <c r="A115" s="170">
        <f t="shared" si="6"/>
        <v>114</v>
      </c>
      <c r="B115" s="181" t="s">
        <v>610</v>
      </c>
      <c r="C115" s="183"/>
      <c r="D115" s="178" t="s">
        <v>388</v>
      </c>
      <c r="E115" s="178"/>
      <c r="F115" s="183"/>
      <c r="G115" s="170" t="b">
        <f t="shared" ca="1" si="11"/>
        <v>1</v>
      </c>
      <c r="H115" s="170"/>
      <c r="I115" s="170"/>
      <c r="J115" s="170" t="s">
        <v>500</v>
      </c>
      <c r="K115" s="171" t="e">
        <f t="shared" ca="1" si="1"/>
        <v>#NAME?</v>
      </c>
      <c r="L115" s="171"/>
      <c r="M115" s="171">
        <v>861</v>
      </c>
      <c r="N115" s="179" t="e">
        <f t="shared" ca="1" si="2"/>
        <v>#NAME?</v>
      </c>
      <c r="O115" t="b">
        <f t="shared" si="3"/>
        <v>0</v>
      </c>
      <c r="S115" s="180" t="b">
        <f t="shared" si="4"/>
        <v>0</v>
      </c>
      <c r="T115" s="180">
        <f t="shared" ca="1" si="5"/>
        <v>0</v>
      </c>
    </row>
    <row r="116" spans="1:20" ht="16" hidden="1">
      <c r="A116" s="170">
        <f t="shared" si="6"/>
        <v>115</v>
      </c>
      <c r="B116" s="176" t="s">
        <v>611</v>
      </c>
      <c r="C116" s="183"/>
      <c r="D116" s="178" t="s">
        <v>388</v>
      </c>
      <c r="E116" s="178"/>
      <c r="F116" s="183"/>
      <c r="G116" s="170" t="b">
        <f t="shared" ca="1" si="11"/>
        <v>1</v>
      </c>
      <c r="H116" s="170"/>
      <c r="I116" s="186"/>
      <c r="J116" s="170" t="s">
        <v>500</v>
      </c>
      <c r="K116" s="171" t="e">
        <f t="shared" ca="1" si="1"/>
        <v>#NAME?</v>
      </c>
      <c r="L116" s="186"/>
      <c r="M116" s="171">
        <v>1584</v>
      </c>
      <c r="N116" s="179" t="e">
        <f t="shared" ca="1" si="2"/>
        <v>#NAME?</v>
      </c>
      <c r="O116" t="b">
        <f t="shared" si="3"/>
        <v>0</v>
      </c>
      <c r="S116" s="180" t="b">
        <f t="shared" si="4"/>
        <v>0</v>
      </c>
      <c r="T116" s="180">
        <f t="shared" ca="1" si="5"/>
        <v>0</v>
      </c>
    </row>
    <row r="117" spans="1:20" ht="16" hidden="1">
      <c r="A117" s="170">
        <f t="shared" si="6"/>
        <v>116</v>
      </c>
      <c r="B117" s="181" t="s">
        <v>612</v>
      </c>
      <c r="C117" s="183"/>
      <c r="D117" s="178" t="s">
        <v>388</v>
      </c>
      <c r="E117" s="178"/>
      <c r="F117" s="183"/>
      <c r="G117" s="170" t="b">
        <f t="shared" ca="1" si="11"/>
        <v>1</v>
      </c>
      <c r="H117" s="170"/>
      <c r="I117" s="186"/>
      <c r="J117" s="170" t="s">
        <v>500</v>
      </c>
      <c r="K117" s="171" t="e">
        <f t="shared" ca="1" si="1"/>
        <v>#NAME?</v>
      </c>
      <c r="L117" s="186"/>
      <c r="M117" s="171">
        <v>2100</v>
      </c>
      <c r="N117" s="179" t="e">
        <f t="shared" ca="1" si="2"/>
        <v>#NAME?</v>
      </c>
      <c r="O117" t="b">
        <f t="shared" si="3"/>
        <v>0</v>
      </c>
      <c r="S117" s="180" t="b">
        <f t="shared" si="4"/>
        <v>0</v>
      </c>
      <c r="T117" s="180">
        <f t="shared" ca="1" si="5"/>
        <v>0</v>
      </c>
    </row>
    <row r="118" spans="1:20" ht="16" hidden="1">
      <c r="A118" s="170">
        <f t="shared" si="6"/>
        <v>117</v>
      </c>
      <c r="B118" s="176" t="s">
        <v>613</v>
      </c>
      <c r="C118" s="183"/>
      <c r="D118" s="178" t="s">
        <v>388</v>
      </c>
      <c r="E118" s="178"/>
      <c r="F118" s="183"/>
      <c r="G118" s="170" t="b">
        <f t="shared" ca="1" si="11"/>
        <v>1</v>
      </c>
      <c r="H118" s="170"/>
      <c r="I118" s="186"/>
      <c r="J118" s="170" t="s">
        <v>500</v>
      </c>
      <c r="K118" s="171" t="e">
        <f t="shared" ca="1" si="1"/>
        <v>#NAME?</v>
      </c>
      <c r="L118" s="186"/>
      <c r="M118" s="171">
        <v>1447</v>
      </c>
      <c r="N118" s="179" t="e">
        <f t="shared" ca="1" si="2"/>
        <v>#NAME?</v>
      </c>
      <c r="O118" t="b">
        <f t="shared" si="3"/>
        <v>0</v>
      </c>
      <c r="S118" s="180" t="b">
        <f t="shared" si="4"/>
        <v>0</v>
      </c>
      <c r="T118" s="180">
        <f t="shared" ca="1" si="5"/>
        <v>0</v>
      </c>
    </row>
    <row r="119" spans="1:20" ht="16" hidden="1">
      <c r="A119" s="170">
        <f t="shared" si="6"/>
        <v>118</v>
      </c>
      <c r="B119" s="181" t="s">
        <v>614</v>
      </c>
      <c r="D119" s="178" t="s">
        <v>380</v>
      </c>
      <c r="E119" s="178" t="s">
        <v>515</v>
      </c>
      <c r="F119" s="191">
        <v>43818</v>
      </c>
      <c r="G119" s="170" t="b">
        <f t="shared" ca="1" si="11"/>
        <v>1</v>
      </c>
      <c r="H119" s="110" t="s">
        <v>471</v>
      </c>
      <c r="I119" s="186"/>
      <c r="J119" s="170" t="s">
        <v>500</v>
      </c>
      <c r="K119" s="171" t="e">
        <f t="shared" ca="1" si="1"/>
        <v>#NAME?</v>
      </c>
      <c r="L119" s="186"/>
      <c r="M119" s="171">
        <v>1993</v>
      </c>
      <c r="N119" s="179" t="e">
        <f t="shared" ca="1" si="2"/>
        <v>#NAME?</v>
      </c>
      <c r="O119" t="b">
        <f t="shared" si="3"/>
        <v>0</v>
      </c>
      <c r="S119" s="180" t="b">
        <f t="shared" ca="1" si="4"/>
        <v>0</v>
      </c>
      <c r="T119" s="180">
        <f t="shared" ca="1" si="5"/>
        <v>0</v>
      </c>
    </row>
    <row r="120" spans="1:20" ht="16" hidden="1">
      <c r="A120" s="170">
        <f t="shared" si="6"/>
        <v>119</v>
      </c>
      <c r="B120" s="176" t="s">
        <v>615</v>
      </c>
      <c r="C120" s="183"/>
      <c r="D120" s="178" t="s">
        <v>388</v>
      </c>
      <c r="E120" s="178"/>
      <c r="F120" s="183"/>
      <c r="G120" s="170" t="b">
        <f t="shared" ca="1" si="11"/>
        <v>1</v>
      </c>
      <c r="H120" s="170"/>
      <c r="I120" s="186"/>
      <c r="J120" s="170" t="s">
        <v>500</v>
      </c>
      <c r="K120" s="171" t="e">
        <f t="shared" ca="1" si="1"/>
        <v>#NAME?</v>
      </c>
      <c r="L120" s="186"/>
      <c r="M120" s="171">
        <v>993</v>
      </c>
      <c r="N120" s="179" t="e">
        <f t="shared" ca="1" si="2"/>
        <v>#NAME?</v>
      </c>
      <c r="O120" t="b">
        <f t="shared" si="3"/>
        <v>0</v>
      </c>
      <c r="S120" s="180" t="b">
        <f t="shared" si="4"/>
        <v>0</v>
      </c>
      <c r="T120" s="180">
        <f t="shared" ca="1" si="5"/>
        <v>0</v>
      </c>
    </row>
    <row r="121" spans="1:20" ht="16" hidden="1">
      <c r="A121" s="170">
        <f t="shared" si="6"/>
        <v>120</v>
      </c>
      <c r="B121" s="181" t="s">
        <v>616</v>
      </c>
      <c r="C121" s="183"/>
      <c r="D121" s="178" t="s">
        <v>380</v>
      </c>
      <c r="E121" s="178"/>
      <c r="F121" s="183">
        <v>43835</v>
      </c>
      <c r="G121" s="170" t="b">
        <f t="shared" ca="1" si="11"/>
        <v>1</v>
      </c>
      <c r="H121" s="170" t="s">
        <v>471</v>
      </c>
      <c r="I121" s="170"/>
      <c r="J121" s="170" t="s">
        <v>500</v>
      </c>
      <c r="K121" s="171" t="e">
        <f t="shared" ca="1" si="1"/>
        <v>#NAME?</v>
      </c>
      <c r="L121" s="171"/>
      <c r="M121" s="171">
        <v>1969</v>
      </c>
      <c r="N121" s="179" t="e">
        <f t="shared" ca="1" si="2"/>
        <v>#NAME?</v>
      </c>
      <c r="O121" t="b">
        <f t="shared" si="3"/>
        <v>0</v>
      </c>
      <c r="S121" s="180" t="b">
        <f t="shared" ca="1" si="4"/>
        <v>0</v>
      </c>
      <c r="T121" s="180">
        <f t="shared" ca="1" si="5"/>
        <v>0</v>
      </c>
    </row>
    <row r="122" spans="1:20" ht="16" hidden="1">
      <c r="A122" s="170">
        <f t="shared" si="6"/>
        <v>121</v>
      </c>
      <c r="B122" s="176" t="s">
        <v>617</v>
      </c>
      <c r="C122" s="186"/>
      <c r="D122" s="178" t="s">
        <v>388</v>
      </c>
      <c r="E122" s="178"/>
      <c r="F122" s="186"/>
      <c r="G122" s="170" t="b">
        <f t="shared" ca="1" si="11"/>
        <v>1</v>
      </c>
      <c r="H122" s="186"/>
      <c r="I122" s="186"/>
      <c r="J122" s="170" t="s">
        <v>500</v>
      </c>
      <c r="K122" s="171" t="e">
        <f t="shared" ca="1" si="1"/>
        <v>#NAME?</v>
      </c>
      <c r="L122" s="186"/>
      <c r="M122" s="171">
        <v>669</v>
      </c>
      <c r="N122" s="179" t="e">
        <f t="shared" ca="1" si="2"/>
        <v>#NAME?</v>
      </c>
      <c r="O122" t="b">
        <f t="shared" si="3"/>
        <v>0</v>
      </c>
      <c r="S122" s="180" t="b">
        <f t="shared" si="4"/>
        <v>0</v>
      </c>
      <c r="T122" s="180">
        <f t="shared" ca="1" si="5"/>
        <v>0</v>
      </c>
    </row>
    <row r="123" spans="1:20" ht="16" hidden="1">
      <c r="A123" s="170">
        <f t="shared" si="6"/>
        <v>122</v>
      </c>
      <c r="B123" s="181" t="s">
        <v>618</v>
      </c>
      <c r="C123" s="183"/>
      <c r="D123" s="178" t="s">
        <v>388</v>
      </c>
      <c r="E123" s="178"/>
      <c r="F123" s="183"/>
      <c r="G123" s="170" t="b">
        <f t="shared" ca="1" si="11"/>
        <v>1</v>
      </c>
      <c r="H123" s="170"/>
      <c r="I123" s="170"/>
      <c r="J123" s="170" t="s">
        <v>500</v>
      </c>
      <c r="K123" s="171" t="e">
        <f t="shared" ca="1" si="1"/>
        <v>#NAME?</v>
      </c>
      <c r="L123" s="171"/>
      <c r="M123" s="171">
        <v>1752</v>
      </c>
      <c r="N123" s="179" t="e">
        <f t="shared" ca="1" si="2"/>
        <v>#NAME?</v>
      </c>
      <c r="O123" t="b">
        <f t="shared" si="3"/>
        <v>0</v>
      </c>
      <c r="S123" s="180" t="b">
        <f t="shared" si="4"/>
        <v>0</v>
      </c>
      <c r="T123" s="180">
        <f t="shared" ca="1" si="5"/>
        <v>0</v>
      </c>
    </row>
    <row r="124" spans="1:20" ht="16" hidden="1">
      <c r="A124" s="170">
        <f t="shared" si="6"/>
        <v>123</v>
      </c>
      <c r="B124" s="176" t="s">
        <v>619</v>
      </c>
      <c r="C124" s="183"/>
      <c r="D124" s="178" t="s">
        <v>388</v>
      </c>
      <c r="E124" s="178"/>
      <c r="F124" s="183"/>
      <c r="G124" s="170" t="b">
        <f t="shared" ca="1" si="11"/>
        <v>1</v>
      </c>
      <c r="H124" s="170"/>
      <c r="I124" s="186"/>
      <c r="J124" s="170" t="s">
        <v>500</v>
      </c>
      <c r="K124" s="171" t="e">
        <f t="shared" ca="1" si="1"/>
        <v>#NAME?</v>
      </c>
      <c r="L124" s="186"/>
      <c r="M124" s="171">
        <v>1920</v>
      </c>
      <c r="N124" s="179" t="e">
        <f t="shared" ca="1" si="2"/>
        <v>#NAME?</v>
      </c>
      <c r="O124" t="b">
        <f t="shared" si="3"/>
        <v>0</v>
      </c>
      <c r="S124" s="180" t="b">
        <f t="shared" si="4"/>
        <v>0</v>
      </c>
      <c r="T124" s="180">
        <f t="shared" ca="1" si="5"/>
        <v>0</v>
      </c>
    </row>
    <row r="125" spans="1:20" ht="16" hidden="1">
      <c r="A125" s="170">
        <f t="shared" si="6"/>
        <v>124</v>
      </c>
      <c r="B125" s="181" t="s">
        <v>620</v>
      </c>
      <c r="C125" s="183"/>
      <c r="D125" s="178" t="s">
        <v>388</v>
      </c>
      <c r="E125" s="178"/>
      <c r="F125" s="183"/>
      <c r="G125" s="170" t="b">
        <f t="shared" ca="1" si="11"/>
        <v>1</v>
      </c>
      <c r="H125" s="170"/>
      <c r="I125" s="170"/>
      <c r="J125" s="170" t="s">
        <v>500</v>
      </c>
      <c r="K125" s="171" t="e">
        <f t="shared" ca="1" si="1"/>
        <v>#NAME?</v>
      </c>
      <c r="L125" s="171"/>
      <c r="M125" s="171">
        <v>1242</v>
      </c>
      <c r="N125" s="179" t="e">
        <f t="shared" ca="1" si="2"/>
        <v>#NAME?</v>
      </c>
      <c r="O125" t="b">
        <f t="shared" si="3"/>
        <v>0</v>
      </c>
      <c r="S125" s="180" t="b">
        <f t="shared" si="4"/>
        <v>0</v>
      </c>
      <c r="T125" s="180">
        <f t="shared" ca="1" si="5"/>
        <v>0</v>
      </c>
    </row>
    <row r="126" spans="1:20" ht="16" hidden="1">
      <c r="A126" s="170">
        <f t="shared" si="6"/>
        <v>125</v>
      </c>
      <c r="B126" s="176" t="s">
        <v>621</v>
      </c>
      <c r="C126" s="183"/>
      <c r="D126" s="178" t="s">
        <v>388</v>
      </c>
      <c r="E126" s="178"/>
      <c r="F126" s="183"/>
      <c r="G126" s="170" t="b">
        <f t="shared" ca="1" si="11"/>
        <v>1</v>
      </c>
      <c r="H126" s="170"/>
      <c r="I126" s="170"/>
      <c r="J126" s="170" t="s">
        <v>500</v>
      </c>
      <c r="K126" s="171" t="e">
        <f t="shared" ca="1" si="1"/>
        <v>#NAME?</v>
      </c>
      <c r="L126" s="171"/>
      <c r="M126" s="171">
        <v>83</v>
      </c>
      <c r="N126" s="179" t="e">
        <f t="shared" ca="1" si="2"/>
        <v>#NAME?</v>
      </c>
      <c r="O126" t="b">
        <f t="shared" si="3"/>
        <v>0</v>
      </c>
      <c r="S126" s="180" t="b">
        <f t="shared" si="4"/>
        <v>0</v>
      </c>
      <c r="T126" s="180">
        <f t="shared" ca="1" si="5"/>
        <v>0</v>
      </c>
    </row>
    <row r="127" spans="1:20" ht="16" hidden="1">
      <c r="A127" s="170">
        <f t="shared" si="6"/>
        <v>126</v>
      </c>
      <c r="B127" s="181" t="s">
        <v>622</v>
      </c>
      <c r="C127" s="183"/>
      <c r="D127" s="178" t="s">
        <v>388</v>
      </c>
      <c r="E127" s="178"/>
      <c r="F127" s="183"/>
      <c r="G127" s="170" t="b">
        <f t="shared" ca="1" si="11"/>
        <v>1</v>
      </c>
      <c r="H127" s="170"/>
      <c r="I127" s="170"/>
      <c r="J127" s="170" t="s">
        <v>500</v>
      </c>
      <c r="K127" s="171" t="e">
        <f t="shared" ca="1" si="1"/>
        <v>#NAME?</v>
      </c>
      <c r="L127" s="171"/>
      <c r="M127" s="171">
        <v>2812</v>
      </c>
      <c r="N127" s="179" t="e">
        <f t="shared" ca="1" si="2"/>
        <v>#NAME?</v>
      </c>
      <c r="O127" t="b">
        <f t="shared" si="3"/>
        <v>0</v>
      </c>
      <c r="S127" s="180" t="b">
        <f t="shared" si="4"/>
        <v>0</v>
      </c>
      <c r="T127" s="180">
        <f t="shared" ca="1" si="5"/>
        <v>0</v>
      </c>
    </row>
    <row r="128" spans="1:20" ht="16" hidden="1">
      <c r="A128" s="170">
        <f t="shared" si="6"/>
        <v>127</v>
      </c>
      <c r="B128" s="176" t="s">
        <v>623</v>
      </c>
      <c r="C128" s="183"/>
      <c r="D128" s="178" t="s">
        <v>388</v>
      </c>
      <c r="E128" s="178"/>
      <c r="F128" s="183"/>
      <c r="G128" s="170" t="b">
        <f t="shared" ca="1" si="11"/>
        <v>1</v>
      </c>
      <c r="H128" s="170"/>
      <c r="I128" s="170"/>
      <c r="J128" s="170" t="s">
        <v>500</v>
      </c>
      <c r="K128" s="171" t="e">
        <f t="shared" ca="1" si="1"/>
        <v>#NAME?</v>
      </c>
      <c r="L128" s="171"/>
      <c r="M128" s="171">
        <v>2125</v>
      </c>
      <c r="N128" s="179" t="e">
        <f t="shared" ca="1" si="2"/>
        <v>#NAME?</v>
      </c>
      <c r="O128" t="b">
        <f t="shared" si="3"/>
        <v>0</v>
      </c>
      <c r="S128" s="180" t="b">
        <f t="shared" si="4"/>
        <v>0</v>
      </c>
      <c r="T128" s="180">
        <f t="shared" ca="1" si="5"/>
        <v>0</v>
      </c>
    </row>
    <row r="129" spans="1:20" ht="16" hidden="1">
      <c r="A129" s="170">
        <f t="shared" si="6"/>
        <v>128</v>
      </c>
      <c r="B129" s="181" t="s">
        <v>624</v>
      </c>
      <c r="C129" s="183"/>
      <c r="D129" s="178" t="s">
        <v>388</v>
      </c>
      <c r="E129" s="178"/>
      <c r="F129" s="183"/>
      <c r="G129" s="170" t="b">
        <f t="shared" ca="1" si="11"/>
        <v>1</v>
      </c>
      <c r="H129" s="170"/>
      <c r="I129" s="186"/>
      <c r="J129" s="170" t="s">
        <v>500</v>
      </c>
      <c r="K129" s="171" t="e">
        <f t="shared" ca="1" si="1"/>
        <v>#NAME?</v>
      </c>
      <c r="L129" s="186"/>
      <c r="M129" s="171">
        <v>2644</v>
      </c>
      <c r="N129" s="179" t="e">
        <f t="shared" ca="1" si="2"/>
        <v>#NAME?</v>
      </c>
      <c r="O129" t="b">
        <f t="shared" si="3"/>
        <v>0</v>
      </c>
      <c r="S129" s="180" t="b">
        <f t="shared" si="4"/>
        <v>0</v>
      </c>
      <c r="T129" s="180">
        <f t="shared" ca="1" si="5"/>
        <v>0</v>
      </c>
    </row>
    <row r="130" spans="1:20" ht="16" hidden="1">
      <c r="A130" s="170">
        <f t="shared" si="6"/>
        <v>129</v>
      </c>
      <c r="B130" s="192" t="s">
        <v>625</v>
      </c>
      <c r="C130" s="183"/>
      <c r="D130" s="178" t="s">
        <v>388</v>
      </c>
      <c r="E130" s="178"/>
      <c r="F130" s="183"/>
      <c r="G130" s="170" t="b">
        <f t="shared" ca="1" si="11"/>
        <v>1</v>
      </c>
      <c r="H130" s="170"/>
      <c r="I130" s="186"/>
      <c r="J130" s="170" t="s">
        <v>500</v>
      </c>
      <c r="K130" s="171" t="e">
        <f t="shared" ca="1" si="1"/>
        <v>#NAME?</v>
      </c>
      <c r="L130" s="186"/>
      <c r="M130" s="171">
        <v>2161</v>
      </c>
      <c r="N130" s="179" t="e">
        <f t="shared" ca="1" si="2"/>
        <v>#NAME?</v>
      </c>
      <c r="O130" t="b">
        <f t="shared" si="3"/>
        <v>0</v>
      </c>
      <c r="S130" s="180" t="b">
        <f t="shared" si="4"/>
        <v>0</v>
      </c>
      <c r="T130" s="180">
        <f t="shared" ca="1" si="5"/>
        <v>0</v>
      </c>
    </row>
    <row r="131" spans="1:20" ht="16" hidden="1">
      <c r="A131" s="170">
        <f t="shared" si="6"/>
        <v>130</v>
      </c>
      <c r="B131" s="181" t="s">
        <v>626</v>
      </c>
      <c r="C131" s="183"/>
      <c r="D131" s="178" t="s">
        <v>388</v>
      </c>
      <c r="E131" s="178"/>
      <c r="F131" s="183"/>
      <c r="G131" s="170" t="b">
        <f t="shared" ca="1" si="11"/>
        <v>1</v>
      </c>
      <c r="H131" s="170"/>
      <c r="I131" s="186"/>
      <c r="J131" s="170" t="s">
        <v>500</v>
      </c>
      <c r="K131" s="171" t="e">
        <f t="shared" ca="1" si="1"/>
        <v>#NAME?</v>
      </c>
      <c r="L131" s="186"/>
      <c r="M131" s="171">
        <v>1269</v>
      </c>
      <c r="N131" s="179" t="e">
        <f t="shared" ca="1" si="2"/>
        <v>#NAME?</v>
      </c>
      <c r="O131" t="b">
        <f t="shared" si="3"/>
        <v>0</v>
      </c>
      <c r="S131" s="180" t="b">
        <f t="shared" si="4"/>
        <v>0</v>
      </c>
      <c r="T131" s="180">
        <f t="shared" ca="1" si="5"/>
        <v>0</v>
      </c>
    </row>
    <row r="132" spans="1:20" ht="16" hidden="1">
      <c r="A132" s="170">
        <f t="shared" si="6"/>
        <v>131</v>
      </c>
      <c r="B132" s="176" t="s">
        <v>627</v>
      </c>
      <c r="C132" s="186"/>
      <c r="D132" s="178" t="s">
        <v>388</v>
      </c>
      <c r="E132" s="178"/>
      <c r="F132" s="186"/>
      <c r="G132" s="170" t="b">
        <f t="shared" ca="1" si="11"/>
        <v>1</v>
      </c>
      <c r="H132" s="186"/>
      <c r="I132" s="186"/>
      <c r="J132" s="170" t="s">
        <v>500</v>
      </c>
      <c r="K132" s="171" t="e">
        <f t="shared" ca="1" si="1"/>
        <v>#NAME?</v>
      </c>
      <c r="L132" s="186"/>
      <c r="M132" s="171">
        <v>1174</v>
      </c>
      <c r="N132" s="179" t="e">
        <f t="shared" ca="1" si="2"/>
        <v>#NAME?</v>
      </c>
      <c r="O132" t="b">
        <f t="shared" si="3"/>
        <v>0</v>
      </c>
      <c r="S132" s="180" t="b">
        <f t="shared" si="4"/>
        <v>0</v>
      </c>
      <c r="T132" s="180">
        <f t="shared" ca="1" si="5"/>
        <v>0</v>
      </c>
    </row>
    <row r="133" spans="1:20" ht="16" hidden="1">
      <c r="A133" s="170">
        <f t="shared" si="6"/>
        <v>132</v>
      </c>
      <c r="B133" s="181" t="s">
        <v>628</v>
      </c>
      <c r="C133" s="183"/>
      <c r="D133" s="178" t="s">
        <v>388</v>
      </c>
      <c r="E133" s="178"/>
      <c r="F133" s="183"/>
      <c r="G133" s="170" t="b">
        <f t="shared" ca="1" si="11"/>
        <v>1</v>
      </c>
      <c r="H133" s="170"/>
      <c r="I133" s="186"/>
      <c r="J133" s="170" t="s">
        <v>500</v>
      </c>
      <c r="K133" s="171" t="e">
        <f t="shared" ca="1" si="1"/>
        <v>#NAME?</v>
      </c>
      <c r="L133" s="186"/>
      <c r="M133" s="171">
        <v>1684</v>
      </c>
      <c r="N133" s="179" t="e">
        <f t="shared" ca="1" si="2"/>
        <v>#NAME?</v>
      </c>
      <c r="O133" t="b">
        <f t="shared" si="3"/>
        <v>0</v>
      </c>
      <c r="S133" s="180" t="b">
        <f t="shared" si="4"/>
        <v>0</v>
      </c>
      <c r="T133" s="180">
        <f t="shared" ca="1" si="5"/>
        <v>0</v>
      </c>
    </row>
    <row r="134" spans="1:20" ht="16" hidden="1">
      <c r="A134" s="170">
        <f t="shared" si="6"/>
        <v>133</v>
      </c>
      <c r="B134" s="176" t="s">
        <v>629</v>
      </c>
      <c r="C134" s="186"/>
      <c r="D134" s="178" t="s">
        <v>388</v>
      </c>
      <c r="E134" s="178"/>
      <c r="F134" s="186"/>
      <c r="G134" s="170" t="b">
        <f t="shared" ca="1" si="11"/>
        <v>1</v>
      </c>
      <c r="H134" s="186"/>
      <c r="I134" s="186"/>
      <c r="J134" s="170" t="s">
        <v>500</v>
      </c>
      <c r="K134" s="171" t="e">
        <f t="shared" ca="1" si="1"/>
        <v>#NAME?</v>
      </c>
      <c r="L134" s="186"/>
      <c r="M134" s="171">
        <v>183</v>
      </c>
      <c r="N134" s="179" t="e">
        <f t="shared" ca="1" si="2"/>
        <v>#NAME?</v>
      </c>
      <c r="O134" t="b">
        <f t="shared" si="3"/>
        <v>0</v>
      </c>
      <c r="S134" s="180" t="b">
        <f t="shared" si="4"/>
        <v>0</v>
      </c>
      <c r="T134" s="180">
        <f t="shared" ca="1" si="5"/>
        <v>0</v>
      </c>
    </row>
    <row r="135" spans="1:20" ht="16" hidden="1">
      <c r="A135" s="170">
        <f t="shared" si="6"/>
        <v>134</v>
      </c>
      <c r="B135" s="181" t="s">
        <v>630</v>
      </c>
      <c r="C135" s="186"/>
      <c r="D135" s="178" t="s">
        <v>380</v>
      </c>
      <c r="E135" s="178" t="s">
        <v>515</v>
      </c>
      <c r="F135" s="189">
        <v>43822</v>
      </c>
      <c r="G135" s="170" t="b">
        <f t="shared" ca="1" si="11"/>
        <v>1</v>
      </c>
      <c r="H135" s="170" t="s">
        <v>471</v>
      </c>
      <c r="I135" s="186"/>
      <c r="J135" s="170" t="s">
        <v>500</v>
      </c>
      <c r="K135" s="171" t="e">
        <f t="shared" ca="1" si="1"/>
        <v>#NAME?</v>
      </c>
      <c r="L135" s="186"/>
      <c r="M135" s="171">
        <v>514</v>
      </c>
      <c r="N135" s="179" t="e">
        <f t="shared" ca="1" si="2"/>
        <v>#NAME?</v>
      </c>
      <c r="O135" t="b">
        <f t="shared" si="3"/>
        <v>0</v>
      </c>
      <c r="S135" s="180" t="b">
        <f t="shared" ca="1" si="4"/>
        <v>0</v>
      </c>
      <c r="T135" s="180">
        <f t="shared" ca="1" si="5"/>
        <v>0</v>
      </c>
    </row>
    <row r="136" spans="1:20" ht="16" hidden="1">
      <c r="A136" s="170">
        <f t="shared" si="6"/>
        <v>135</v>
      </c>
      <c r="B136" s="176" t="s">
        <v>631</v>
      </c>
      <c r="C136" s="186"/>
      <c r="D136" s="178" t="s">
        <v>388</v>
      </c>
      <c r="E136" s="178"/>
      <c r="F136" s="186"/>
      <c r="G136" s="170" t="b">
        <f t="shared" ca="1" si="11"/>
        <v>1</v>
      </c>
      <c r="H136" s="186"/>
      <c r="I136" s="186"/>
      <c r="J136" s="170" t="s">
        <v>500</v>
      </c>
      <c r="K136" s="171" t="e">
        <f t="shared" ca="1" si="1"/>
        <v>#NAME?</v>
      </c>
      <c r="L136" s="186"/>
      <c r="M136" s="171">
        <v>3223</v>
      </c>
      <c r="N136" s="179" t="e">
        <f t="shared" ca="1" si="2"/>
        <v>#NAME?</v>
      </c>
      <c r="O136" t="b">
        <f t="shared" si="3"/>
        <v>0</v>
      </c>
      <c r="S136" s="180" t="b">
        <f t="shared" si="4"/>
        <v>0</v>
      </c>
      <c r="T136" s="180">
        <f t="shared" ca="1" si="5"/>
        <v>0</v>
      </c>
    </row>
    <row r="137" spans="1:20" ht="16" hidden="1">
      <c r="A137" s="170">
        <f t="shared" si="6"/>
        <v>136</v>
      </c>
      <c r="B137" s="181" t="s">
        <v>632</v>
      </c>
      <c r="C137" s="186"/>
      <c r="D137" s="178" t="s">
        <v>388</v>
      </c>
      <c r="E137" s="178"/>
      <c r="F137" s="186"/>
      <c r="G137" s="170" t="b">
        <f t="shared" ca="1" si="11"/>
        <v>1</v>
      </c>
      <c r="H137" s="186"/>
      <c r="I137" s="186"/>
      <c r="J137" s="170" t="s">
        <v>500</v>
      </c>
      <c r="K137" s="171" t="e">
        <f t="shared" ca="1" si="1"/>
        <v>#NAME?</v>
      </c>
      <c r="L137" s="186"/>
      <c r="M137" s="171">
        <v>2746</v>
      </c>
      <c r="N137" s="179" t="e">
        <f t="shared" ca="1" si="2"/>
        <v>#NAME?</v>
      </c>
      <c r="O137" t="b">
        <f t="shared" si="3"/>
        <v>0</v>
      </c>
      <c r="S137" s="180" t="b">
        <f t="shared" si="4"/>
        <v>0</v>
      </c>
      <c r="T137" s="180">
        <f t="shared" ca="1" si="5"/>
        <v>0</v>
      </c>
    </row>
    <row r="138" spans="1:20" ht="16" hidden="1">
      <c r="A138" s="170">
        <f t="shared" si="6"/>
        <v>137</v>
      </c>
      <c r="B138" s="176" t="s">
        <v>633</v>
      </c>
      <c r="C138" s="186"/>
      <c r="D138" s="178" t="s">
        <v>380</v>
      </c>
      <c r="E138" s="178" t="s">
        <v>515</v>
      </c>
      <c r="F138" s="187">
        <v>43923</v>
      </c>
      <c r="G138" s="170" t="b">
        <f t="shared" ca="1" si="11"/>
        <v>1</v>
      </c>
      <c r="H138" s="170" t="s">
        <v>471</v>
      </c>
      <c r="I138" s="186"/>
      <c r="J138" s="170" t="s">
        <v>500</v>
      </c>
      <c r="K138" s="171" t="e">
        <f t="shared" ca="1" si="1"/>
        <v>#NAME?</v>
      </c>
      <c r="L138" s="186"/>
      <c r="M138" s="171">
        <v>2686</v>
      </c>
      <c r="N138" s="179" t="e">
        <f t="shared" ca="1" si="2"/>
        <v>#NAME?</v>
      </c>
      <c r="O138" t="b">
        <f t="shared" si="3"/>
        <v>0</v>
      </c>
      <c r="S138" s="180" t="b">
        <f t="shared" ca="1" si="4"/>
        <v>0</v>
      </c>
      <c r="T138" s="180">
        <f t="shared" ca="1" si="5"/>
        <v>0</v>
      </c>
    </row>
    <row r="139" spans="1:20" ht="16" hidden="1">
      <c r="A139" s="170">
        <f t="shared" si="6"/>
        <v>138</v>
      </c>
      <c r="B139" s="181" t="s">
        <v>634</v>
      </c>
      <c r="C139" s="186"/>
      <c r="D139" s="178" t="s">
        <v>380</v>
      </c>
      <c r="E139" s="178" t="s">
        <v>515</v>
      </c>
      <c r="F139" s="187">
        <v>43912</v>
      </c>
      <c r="G139" s="170" t="b">
        <f t="shared" ca="1" si="11"/>
        <v>1</v>
      </c>
      <c r="H139" s="170" t="s">
        <v>471</v>
      </c>
      <c r="I139" s="186"/>
      <c r="J139" s="170" t="s">
        <v>500</v>
      </c>
      <c r="K139" s="171" t="e">
        <f t="shared" ca="1" si="1"/>
        <v>#NAME?</v>
      </c>
      <c r="L139" s="186"/>
      <c r="M139" s="171">
        <v>957</v>
      </c>
      <c r="N139" s="179" t="e">
        <f t="shared" ca="1" si="2"/>
        <v>#NAME?</v>
      </c>
      <c r="O139" t="b">
        <f t="shared" si="3"/>
        <v>0</v>
      </c>
      <c r="S139" s="180" t="b">
        <f t="shared" ca="1" si="4"/>
        <v>0</v>
      </c>
      <c r="T139" s="180">
        <f t="shared" ca="1" si="5"/>
        <v>0</v>
      </c>
    </row>
    <row r="140" spans="1:20" ht="16" hidden="1">
      <c r="A140" s="170">
        <f t="shared" si="6"/>
        <v>139</v>
      </c>
      <c r="B140" s="176" t="s">
        <v>635</v>
      </c>
      <c r="C140" s="186"/>
      <c r="D140" s="178" t="s">
        <v>388</v>
      </c>
      <c r="E140" s="178"/>
      <c r="F140" s="186"/>
      <c r="G140" s="170" t="b">
        <f t="shared" ca="1" si="11"/>
        <v>1</v>
      </c>
      <c r="H140" s="186"/>
      <c r="I140" s="186"/>
      <c r="J140" s="170" t="s">
        <v>500</v>
      </c>
      <c r="K140" s="171" t="e">
        <f t="shared" ca="1" si="1"/>
        <v>#NAME?</v>
      </c>
      <c r="L140" s="186"/>
      <c r="M140" s="171">
        <v>1174</v>
      </c>
      <c r="N140" s="179" t="e">
        <f t="shared" ca="1" si="2"/>
        <v>#NAME?</v>
      </c>
      <c r="O140" t="b">
        <f t="shared" si="3"/>
        <v>0</v>
      </c>
      <c r="S140" s="180" t="b">
        <f t="shared" si="4"/>
        <v>0</v>
      </c>
      <c r="T140" s="180">
        <f t="shared" ca="1" si="5"/>
        <v>0</v>
      </c>
    </row>
    <row r="141" spans="1:20" ht="16" hidden="1">
      <c r="A141" s="170">
        <f t="shared" si="6"/>
        <v>140</v>
      </c>
      <c r="B141" s="181" t="s">
        <v>636</v>
      </c>
      <c r="C141" s="186"/>
      <c r="D141" s="178" t="s">
        <v>388</v>
      </c>
      <c r="E141" s="178"/>
      <c r="F141" s="186"/>
      <c r="G141" s="170" t="b">
        <f t="shared" ca="1" si="11"/>
        <v>1</v>
      </c>
      <c r="H141" s="186"/>
      <c r="I141" s="186"/>
      <c r="J141" s="170" t="s">
        <v>500</v>
      </c>
      <c r="K141" s="171" t="e">
        <f t="shared" ca="1" si="1"/>
        <v>#NAME?</v>
      </c>
      <c r="L141" s="186"/>
      <c r="M141" s="171">
        <v>947</v>
      </c>
      <c r="N141" s="179" t="e">
        <f t="shared" ca="1" si="2"/>
        <v>#NAME?</v>
      </c>
      <c r="O141" t="b">
        <f t="shared" si="3"/>
        <v>0</v>
      </c>
      <c r="S141" s="180" t="b">
        <f t="shared" si="4"/>
        <v>0</v>
      </c>
      <c r="T141" s="180">
        <f t="shared" ca="1" si="5"/>
        <v>0</v>
      </c>
    </row>
    <row r="142" spans="1:20" ht="16" hidden="1">
      <c r="A142" s="170">
        <f t="shared" si="6"/>
        <v>141</v>
      </c>
      <c r="B142" s="176" t="s">
        <v>637</v>
      </c>
      <c r="C142" s="186"/>
      <c r="D142" s="178" t="s">
        <v>388</v>
      </c>
      <c r="E142" s="178"/>
      <c r="F142" s="186"/>
      <c r="G142" s="170" t="b">
        <f t="shared" ca="1" si="11"/>
        <v>1</v>
      </c>
      <c r="H142" s="186"/>
      <c r="I142" s="186"/>
      <c r="J142" s="170" t="s">
        <v>500</v>
      </c>
      <c r="K142" s="171" t="e">
        <f t="shared" ca="1" si="1"/>
        <v>#NAME?</v>
      </c>
      <c r="L142" s="186"/>
      <c r="M142" s="171">
        <v>1012</v>
      </c>
      <c r="N142" s="179" t="e">
        <f t="shared" ca="1" si="2"/>
        <v>#NAME?</v>
      </c>
      <c r="O142" t="b">
        <f t="shared" si="3"/>
        <v>0</v>
      </c>
      <c r="S142" s="180" t="b">
        <f t="shared" si="4"/>
        <v>0</v>
      </c>
      <c r="T142" s="180">
        <f t="shared" ca="1" si="5"/>
        <v>0</v>
      </c>
    </row>
    <row r="143" spans="1:20" ht="16" hidden="1">
      <c r="A143" s="170">
        <f t="shared" si="6"/>
        <v>142</v>
      </c>
      <c r="B143" s="181" t="s">
        <v>638</v>
      </c>
      <c r="C143" s="186"/>
      <c r="D143" s="178" t="s">
        <v>380</v>
      </c>
      <c r="E143" s="178" t="s">
        <v>515</v>
      </c>
      <c r="F143" s="187">
        <v>43976</v>
      </c>
      <c r="G143" s="170" t="b">
        <f t="shared" ca="1" si="11"/>
        <v>1</v>
      </c>
      <c r="H143" s="170" t="s">
        <v>471</v>
      </c>
      <c r="I143" s="170">
        <v>0</v>
      </c>
      <c r="J143" s="170" t="s">
        <v>500</v>
      </c>
      <c r="K143" s="171" t="e">
        <f t="shared" ca="1" si="1"/>
        <v>#NAME?</v>
      </c>
      <c r="L143" s="186"/>
      <c r="M143" s="171">
        <v>741</v>
      </c>
      <c r="N143" s="179" t="e">
        <f t="shared" ca="1" si="2"/>
        <v>#NAME?</v>
      </c>
      <c r="O143" t="b">
        <f t="shared" si="3"/>
        <v>0</v>
      </c>
      <c r="S143" s="180" t="b">
        <f t="shared" ca="1" si="4"/>
        <v>0</v>
      </c>
      <c r="T143" s="180">
        <f t="shared" ca="1" si="5"/>
        <v>0</v>
      </c>
    </row>
    <row r="144" spans="1:20" ht="16" hidden="1">
      <c r="A144" s="170">
        <f t="shared" si="6"/>
        <v>143</v>
      </c>
      <c r="B144" s="176" t="s">
        <v>639</v>
      </c>
      <c r="C144" s="186"/>
      <c r="D144" s="178" t="s">
        <v>380</v>
      </c>
      <c r="E144" s="178" t="s">
        <v>640</v>
      </c>
      <c r="F144" s="187">
        <v>43912</v>
      </c>
      <c r="G144" s="170" t="b">
        <f t="shared" ca="1" si="11"/>
        <v>1</v>
      </c>
      <c r="H144" s="170" t="s">
        <v>471</v>
      </c>
      <c r="I144" s="186"/>
      <c r="J144" s="170" t="s">
        <v>500</v>
      </c>
      <c r="K144" s="171" t="e">
        <f t="shared" ca="1" si="1"/>
        <v>#NAME?</v>
      </c>
      <c r="L144" s="186"/>
      <c r="M144" s="171">
        <v>570</v>
      </c>
      <c r="N144" s="179" t="e">
        <f t="shared" ca="1" si="2"/>
        <v>#NAME?</v>
      </c>
      <c r="O144" t="b">
        <f t="shared" si="3"/>
        <v>0</v>
      </c>
      <c r="S144" s="180" t="b">
        <f t="shared" ca="1" si="4"/>
        <v>0</v>
      </c>
      <c r="T144" s="180">
        <f t="shared" ca="1" si="5"/>
        <v>0</v>
      </c>
    </row>
    <row r="145" spans="1:20" ht="16" hidden="1">
      <c r="A145" s="170">
        <f t="shared" si="6"/>
        <v>144</v>
      </c>
      <c r="B145" s="181" t="s">
        <v>641</v>
      </c>
      <c r="C145" s="186"/>
      <c r="D145" s="178" t="s">
        <v>388</v>
      </c>
      <c r="E145" s="178"/>
      <c r="F145" s="186"/>
      <c r="G145" s="170" t="b">
        <f t="shared" ca="1" si="11"/>
        <v>1</v>
      </c>
      <c r="H145" s="186"/>
      <c r="I145" s="186"/>
      <c r="J145" s="170" t="s">
        <v>500</v>
      </c>
      <c r="K145" s="171" t="e">
        <f t="shared" ca="1" si="1"/>
        <v>#NAME?</v>
      </c>
      <c r="L145" s="186"/>
      <c r="M145" s="171">
        <v>1559</v>
      </c>
      <c r="N145" s="179" t="e">
        <f t="shared" ca="1" si="2"/>
        <v>#NAME?</v>
      </c>
      <c r="O145" t="b">
        <f t="shared" si="3"/>
        <v>0</v>
      </c>
      <c r="S145" s="180" t="b">
        <f t="shared" si="4"/>
        <v>0</v>
      </c>
      <c r="T145" s="180">
        <f t="shared" ca="1" si="5"/>
        <v>0</v>
      </c>
    </row>
    <row r="146" spans="1:20" ht="16" hidden="1">
      <c r="A146" s="170">
        <f t="shared" si="6"/>
        <v>145</v>
      </c>
      <c r="B146" s="176" t="s">
        <v>642</v>
      </c>
      <c r="C146" s="186"/>
      <c r="D146" s="178" t="s">
        <v>388</v>
      </c>
      <c r="E146" s="178"/>
      <c r="F146" s="186"/>
      <c r="G146" s="170" t="b">
        <f t="shared" ca="1" si="11"/>
        <v>1</v>
      </c>
      <c r="H146" s="186"/>
      <c r="I146" s="186"/>
      <c r="J146" s="170" t="s">
        <v>500</v>
      </c>
      <c r="K146" s="171" t="e">
        <f t="shared" ca="1" si="1"/>
        <v>#NAME?</v>
      </c>
      <c r="L146" s="186"/>
      <c r="M146" s="171">
        <v>1047</v>
      </c>
      <c r="N146" s="179" t="e">
        <f t="shared" ca="1" si="2"/>
        <v>#NAME?</v>
      </c>
      <c r="O146" t="b">
        <f t="shared" si="3"/>
        <v>0</v>
      </c>
      <c r="S146" s="180" t="b">
        <f t="shared" si="4"/>
        <v>0</v>
      </c>
      <c r="T146" s="180">
        <f t="shared" ca="1" si="5"/>
        <v>0</v>
      </c>
    </row>
    <row r="147" spans="1:20" ht="16" hidden="1">
      <c r="A147" s="170">
        <f t="shared" si="6"/>
        <v>146</v>
      </c>
      <c r="B147" s="181" t="s">
        <v>643</v>
      </c>
      <c r="C147" s="186"/>
      <c r="D147" s="178" t="s">
        <v>388</v>
      </c>
      <c r="E147" s="178"/>
      <c r="F147" s="186"/>
      <c r="G147" s="170" t="b">
        <f t="shared" ca="1" si="11"/>
        <v>1</v>
      </c>
      <c r="H147" s="186"/>
      <c r="I147" s="186"/>
      <c r="J147" s="170" t="s">
        <v>500</v>
      </c>
      <c r="K147" s="171" t="e">
        <f t="shared" ca="1" si="1"/>
        <v>#NAME?</v>
      </c>
      <c r="L147" s="186"/>
      <c r="M147" s="171">
        <v>2955</v>
      </c>
      <c r="N147" s="179" t="e">
        <f t="shared" ca="1" si="2"/>
        <v>#NAME?</v>
      </c>
      <c r="O147" t="b">
        <f t="shared" si="3"/>
        <v>0</v>
      </c>
      <c r="S147" s="180" t="b">
        <f t="shared" si="4"/>
        <v>0</v>
      </c>
      <c r="T147" s="180">
        <f t="shared" ca="1" si="5"/>
        <v>0</v>
      </c>
    </row>
    <row r="148" spans="1:20" ht="16" hidden="1">
      <c r="A148" s="170">
        <f t="shared" si="6"/>
        <v>147</v>
      </c>
      <c r="B148" s="176" t="s">
        <v>644</v>
      </c>
      <c r="C148" s="186"/>
      <c r="D148" s="178" t="s">
        <v>388</v>
      </c>
      <c r="E148" s="178"/>
      <c r="F148" s="186"/>
      <c r="G148" s="170" t="b">
        <f t="shared" ca="1" si="11"/>
        <v>1</v>
      </c>
      <c r="H148" s="186"/>
      <c r="I148" s="186"/>
      <c r="J148" s="170" t="s">
        <v>500</v>
      </c>
      <c r="K148" s="171" t="e">
        <f t="shared" ca="1" si="1"/>
        <v>#NAME?</v>
      </c>
      <c r="L148" s="186"/>
      <c r="M148" s="171">
        <v>2479</v>
      </c>
      <c r="N148" s="179" t="e">
        <f t="shared" ca="1" si="2"/>
        <v>#NAME?</v>
      </c>
      <c r="O148" t="b">
        <f t="shared" si="3"/>
        <v>0</v>
      </c>
      <c r="S148" s="180" t="b">
        <f t="shared" si="4"/>
        <v>0</v>
      </c>
      <c r="T148" s="180">
        <f t="shared" ca="1" si="5"/>
        <v>0</v>
      </c>
    </row>
    <row r="149" spans="1:20" ht="16" hidden="1">
      <c r="A149" s="170">
        <f t="shared" si="6"/>
        <v>148</v>
      </c>
      <c r="B149" s="181" t="s">
        <v>645</v>
      </c>
      <c r="C149" s="186"/>
      <c r="D149" s="178" t="s">
        <v>388</v>
      </c>
      <c r="E149" s="178"/>
      <c r="F149" s="186"/>
      <c r="G149" s="170" t="b">
        <f t="shared" ca="1" si="11"/>
        <v>1</v>
      </c>
      <c r="H149" s="186"/>
      <c r="I149" s="186"/>
      <c r="J149" s="170" t="s">
        <v>500</v>
      </c>
      <c r="K149" s="171" t="e">
        <f t="shared" ca="1" si="1"/>
        <v>#NAME?</v>
      </c>
      <c r="L149" s="186"/>
      <c r="M149" s="171">
        <v>1623</v>
      </c>
      <c r="N149" s="179" t="e">
        <f t="shared" ca="1" si="2"/>
        <v>#NAME?</v>
      </c>
      <c r="O149" t="b">
        <f t="shared" si="3"/>
        <v>0</v>
      </c>
      <c r="S149" s="180" t="b">
        <f t="shared" si="4"/>
        <v>0</v>
      </c>
      <c r="T149" s="180">
        <f t="shared" ca="1" si="5"/>
        <v>0</v>
      </c>
    </row>
    <row r="150" spans="1:20" ht="16" hidden="1">
      <c r="A150" s="170">
        <f t="shared" si="6"/>
        <v>149</v>
      </c>
      <c r="B150" s="176" t="s">
        <v>646</v>
      </c>
      <c r="C150" s="186"/>
      <c r="D150" s="178" t="s">
        <v>388</v>
      </c>
      <c r="E150" s="178"/>
      <c r="F150" s="186"/>
      <c r="G150" s="170" t="b">
        <f t="shared" ca="1" si="11"/>
        <v>1</v>
      </c>
      <c r="H150" s="186"/>
      <c r="I150" s="186"/>
      <c r="J150" s="170" t="s">
        <v>500</v>
      </c>
      <c r="K150" s="171" t="e">
        <f t="shared" ca="1" si="1"/>
        <v>#NAME?</v>
      </c>
      <c r="L150" s="186"/>
      <c r="M150" s="171">
        <v>449</v>
      </c>
      <c r="N150" s="179" t="e">
        <f t="shared" ca="1" si="2"/>
        <v>#NAME?</v>
      </c>
      <c r="O150" t="b">
        <f t="shared" si="3"/>
        <v>0</v>
      </c>
      <c r="S150" s="180" t="b">
        <f t="shared" si="4"/>
        <v>0</v>
      </c>
      <c r="T150" s="180">
        <f t="shared" ca="1" si="5"/>
        <v>0</v>
      </c>
    </row>
    <row r="151" spans="1:20" ht="16" hidden="1">
      <c r="A151" s="170">
        <f t="shared" si="6"/>
        <v>150</v>
      </c>
      <c r="B151" s="181" t="s">
        <v>647</v>
      </c>
      <c r="C151" s="186"/>
      <c r="D151" s="178" t="s">
        <v>388</v>
      </c>
      <c r="E151" s="178"/>
      <c r="F151" s="186"/>
      <c r="G151" s="170" t="b">
        <f t="shared" ca="1" si="11"/>
        <v>1</v>
      </c>
      <c r="H151" s="186"/>
      <c r="I151" s="186"/>
      <c r="J151" s="170" t="s">
        <v>500</v>
      </c>
      <c r="K151" s="171" t="e">
        <f t="shared" ca="1" si="1"/>
        <v>#NAME?</v>
      </c>
      <c r="L151" s="186"/>
      <c r="M151" s="171">
        <v>340</v>
      </c>
      <c r="N151" s="179" t="e">
        <f t="shared" ca="1" si="2"/>
        <v>#NAME?</v>
      </c>
      <c r="O151" t="b">
        <f t="shared" si="3"/>
        <v>0</v>
      </c>
      <c r="S151" s="180" t="b">
        <f t="shared" si="4"/>
        <v>0</v>
      </c>
      <c r="T151" s="180">
        <f t="shared" ca="1" si="5"/>
        <v>0</v>
      </c>
    </row>
    <row r="152" spans="1:20" ht="16" hidden="1">
      <c r="A152" s="170">
        <f t="shared" si="6"/>
        <v>151</v>
      </c>
      <c r="B152" s="176" t="s">
        <v>648</v>
      </c>
      <c r="C152" s="186"/>
      <c r="D152" s="178" t="s">
        <v>380</v>
      </c>
      <c r="E152" s="178" t="s">
        <v>515</v>
      </c>
      <c r="F152" s="187">
        <v>43921</v>
      </c>
      <c r="G152" s="170" t="b">
        <f t="shared" ca="1" si="11"/>
        <v>1</v>
      </c>
      <c r="H152" s="170" t="s">
        <v>471</v>
      </c>
      <c r="I152" s="186"/>
      <c r="J152" s="170" t="s">
        <v>500</v>
      </c>
      <c r="K152" s="171" t="e">
        <f t="shared" ca="1" si="1"/>
        <v>#NAME?</v>
      </c>
      <c r="L152" s="186"/>
      <c r="M152" s="171">
        <v>3049</v>
      </c>
      <c r="N152" s="179" t="e">
        <f t="shared" ca="1" si="2"/>
        <v>#NAME?</v>
      </c>
      <c r="O152" t="b">
        <f t="shared" si="3"/>
        <v>0</v>
      </c>
      <c r="S152" s="180" t="b">
        <f t="shared" ca="1" si="4"/>
        <v>0</v>
      </c>
      <c r="T152" s="180">
        <f t="shared" ca="1" si="5"/>
        <v>0</v>
      </c>
    </row>
    <row r="153" spans="1:20" ht="16" hidden="1">
      <c r="A153" s="170">
        <f t="shared" si="6"/>
        <v>152</v>
      </c>
      <c r="B153" s="181" t="s">
        <v>649</v>
      </c>
      <c r="C153" s="186"/>
      <c r="D153" s="178" t="s">
        <v>388</v>
      </c>
      <c r="E153" s="178"/>
      <c r="F153" s="186"/>
      <c r="G153" s="170" t="b">
        <f t="shared" ca="1" si="11"/>
        <v>1</v>
      </c>
      <c r="H153" s="186"/>
      <c r="I153" s="186"/>
      <c r="J153" s="170" t="s">
        <v>500</v>
      </c>
      <c r="K153" s="171" t="e">
        <f t="shared" ca="1" si="1"/>
        <v>#NAME?</v>
      </c>
      <c r="L153" s="186"/>
      <c r="M153" s="171">
        <v>2505</v>
      </c>
      <c r="N153" s="179" t="e">
        <f t="shared" ca="1" si="2"/>
        <v>#NAME?</v>
      </c>
      <c r="O153" t="b">
        <f t="shared" si="3"/>
        <v>0</v>
      </c>
      <c r="S153" s="180" t="b">
        <f t="shared" si="4"/>
        <v>0</v>
      </c>
      <c r="T153" s="180">
        <f t="shared" ca="1" si="5"/>
        <v>0</v>
      </c>
    </row>
    <row r="154" spans="1:20" ht="16" hidden="1">
      <c r="A154" s="170">
        <f t="shared" si="6"/>
        <v>153</v>
      </c>
      <c r="B154" s="176" t="s">
        <v>650</v>
      </c>
      <c r="C154" s="186"/>
      <c r="D154" s="178" t="s">
        <v>388</v>
      </c>
      <c r="E154" s="178"/>
      <c r="F154" s="186"/>
      <c r="G154" s="170" t="b">
        <f t="shared" ca="1" si="11"/>
        <v>1</v>
      </c>
      <c r="H154" s="186"/>
      <c r="I154" s="186"/>
      <c r="J154" s="170" t="s">
        <v>500</v>
      </c>
      <c r="K154" s="171" t="e">
        <f t="shared" ca="1" si="1"/>
        <v>#NAME?</v>
      </c>
      <c r="L154" s="186"/>
      <c r="M154" s="171">
        <v>3210</v>
      </c>
      <c r="N154" s="179" t="e">
        <f t="shared" ca="1" si="2"/>
        <v>#NAME?</v>
      </c>
      <c r="O154" t="b">
        <f t="shared" si="3"/>
        <v>0</v>
      </c>
      <c r="S154" s="180" t="b">
        <f t="shared" si="4"/>
        <v>0</v>
      </c>
      <c r="T154" s="180">
        <f t="shared" ca="1" si="5"/>
        <v>0</v>
      </c>
    </row>
    <row r="155" spans="1:20" ht="16" hidden="1">
      <c r="A155" s="170">
        <f t="shared" si="6"/>
        <v>154</v>
      </c>
      <c r="B155" s="181" t="s">
        <v>651</v>
      </c>
      <c r="C155" s="186"/>
      <c r="D155" s="178" t="s">
        <v>388</v>
      </c>
      <c r="E155" s="178"/>
      <c r="F155" s="186"/>
      <c r="G155" s="170" t="b">
        <f t="shared" ca="1" si="11"/>
        <v>1</v>
      </c>
      <c r="H155" s="186"/>
      <c r="I155" s="186"/>
      <c r="J155" s="170" t="s">
        <v>500</v>
      </c>
      <c r="K155" s="171" t="e">
        <f t="shared" ca="1" si="1"/>
        <v>#NAME?</v>
      </c>
      <c r="L155" s="186"/>
      <c r="M155" s="171">
        <v>2351</v>
      </c>
      <c r="N155" s="179" t="e">
        <f t="shared" ca="1" si="2"/>
        <v>#NAME?</v>
      </c>
      <c r="O155" t="b">
        <f t="shared" si="3"/>
        <v>0</v>
      </c>
      <c r="S155" s="180" t="b">
        <f t="shared" si="4"/>
        <v>0</v>
      </c>
      <c r="T155" s="180">
        <f t="shared" ca="1" si="5"/>
        <v>0</v>
      </c>
    </row>
    <row r="156" spans="1:20" ht="16" hidden="1">
      <c r="A156" s="170">
        <f t="shared" si="6"/>
        <v>155</v>
      </c>
      <c r="B156" s="176" t="s">
        <v>652</v>
      </c>
      <c r="C156" s="186"/>
      <c r="D156" s="178" t="s">
        <v>380</v>
      </c>
      <c r="E156" s="178" t="s">
        <v>515</v>
      </c>
      <c r="F156" s="189">
        <v>43822</v>
      </c>
      <c r="G156" s="170" t="b">
        <f t="shared" ca="1" si="11"/>
        <v>1</v>
      </c>
      <c r="H156" s="170" t="s">
        <v>471</v>
      </c>
      <c r="I156" s="186"/>
      <c r="J156" s="170" t="s">
        <v>500</v>
      </c>
      <c r="K156" s="171" t="e">
        <f t="shared" ca="1" si="1"/>
        <v>#NAME?</v>
      </c>
      <c r="L156" s="186"/>
      <c r="M156" s="171">
        <v>2019</v>
      </c>
      <c r="N156" s="179" t="e">
        <f t="shared" ca="1" si="2"/>
        <v>#NAME?</v>
      </c>
      <c r="O156" t="b">
        <f t="shared" si="3"/>
        <v>0</v>
      </c>
      <c r="S156" s="180" t="b">
        <f t="shared" ca="1" si="4"/>
        <v>0</v>
      </c>
      <c r="T156" s="180">
        <f t="shared" ca="1" si="5"/>
        <v>0</v>
      </c>
    </row>
    <row r="157" spans="1:20" ht="16" hidden="1">
      <c r="A157" s="170">
        <f t="shared" si="6"/>
        <v>156</v>
      </c>
      <c r="B157" s="181" t="s">
        <v>653</v>
      </c>
      <c r="C157" s="186"/>
      <c r="D157" s="178" t="s">
        <v>388</v>
      </c>
      <c r="E157" s="178"/>
      <c r="F157" s="186"/>
      <c r="G157" s="170" t="b">
        <f t="shared" ca="1" si="11"/>
        <v>1</v>
      </c>
      <c r="H157" s="186"/>
      <c r="I157" s="186"/>
      <c r="J157" s="170" t="s">
        <v>500</v>
      </c>
      <c r="K157" s="171" t="e">
        <f t="shared" ca="1" si="1"/>
        <v>#NAME?</v>
      </c>
      <c r="L157" s="186"/>
      <c r="M157" s="171">
        <v>1846</v>
      </c>
      <c r="N157" s="179" t="e">
        <f t="shared" ca="1" si="2"/>
        <v>#NAME?</v>
      </c>
      <c r="O157" t="b">
        <f t="shared" si="3"/>
        <v>0</v>
      </c>
      <c r="S157" s="180" t="b">
        <f t="shared" si="4"/>
        <v>0</v>
      </c>
      <c r="T157" s="180">
        <f t="shared" ca="1" si="5"/>
        <v>0</v>
      </c>
    </row>
    <row r="158" spans="1:20" ht="16" hidden="1">
      <c r="A158" s="170">
        <f t="shared" si="6"/>
        <v>157</v>
      </c>
      <c r="B158" s="176" t="s">
        <v>654</v>
      </c>
      <c r="C158" s="186"/>
      <c r="D158" s="178" t="s">
        <v>388</v>
      </c>
      <c r="E158" s="178"/>
      <c r="F158" s="186"/>
      <c r="G158" s="170" t="b">
        <f t="shared" ca="1" si="11"/>
        <v>1</v>
      </c>
      <c r="H158" s="186"/>
      <c r="I158" s="186"/>
      <c r="J158" s="170" t="s">
        <v>500</v>
      </c>
      <c r="K158" s="171" t="e">
        <f t="shared" ca="1" si="1"/>
        <v>#NAME?</v>
      </c>
      <c r="L158" s="186"/>
      <c r="M158" s="171">
        <v>520</v>
      </c>
      <c r="N158" s="179" t="e">
        <f t="shared" ca="1" si="2"/>
        <v>#NAME?</v>
      </c>
      <c r="O158" t="b">
        <f t="shared" si="3"/>
        <v>0</v>
      </c>
      <c r="S158" s="180" t="b">
        <f t="shared" si="4"/>
        <v>0</v>
      </c>
      <c r="T158" s="180">
        <f t="shared" ca="1" si="5"/>
        <v>0</v>
      </c>
    </row>
    <row r="159" spans="1:20" ht="16" hidden="1">
      <c r="A159" s="170">
        <f t="shared" si="6"/>
        <v>158</v>
      </c>
      <c r="B159" s="181" t="s">
        <v>655</v>
      </c>
      <c r="C159" s="186"/>
      <c r="D159" s="178" t="s">
        <v>388</v>
      </c>
      <c r="E159" s="178"/>
      <c r="F159" s="186"/>
      <c r="G159" s="170" t="b">
        <f t="shared" ca="1" si="11"/>
        <v>1</v>
      </c>
      <c r="H159" s="186"/>
      <c r="I159" s="186"/>
      <c r="J159" s="170" t="s">
        <v>500</v>
      </c>
      <c r="K159" s="171" t="e">
        <f t="shared" ca="1" si="1"/>
        <v>#NAME?</v>
      </c>
      <c r="L159" s="186"/>
      <c r="M159" s="171">
        <v>522</v>
      </c>
      <c r="N159" s="179" t="e">
        <f t="shared" ca="1" si="2"/>
        <v>#NAME?</v>
      </c>
      <c r="O159" t="b">
        <f t="shared" si="3"/>
        <v>0</v>
      </c>
      <c r="S159" s="180" t="b">
        <f t="shared" si="4"/>
        <v>0</v>
      </c>
      <c r="T159" s="180">
        <f t="shared" ca="1" si="5"/>
        <v>0</v>
      </c>
    </row>
    <row r="160" spans="1:20" ht="16" hidden="1">
      <c r="A160" s="170">
        <f t="shared" si="6"/>
        <v>159</v>
      </c>
      <c r="B160" s="176" t="s">
        <v>656</v>
      </c>
      <c r="C160" s="186"/>
      <c r="D160" s="178" t="s">
        <v>388</v>
      </c>
      <c r="E160" s="178"/>
      <c r="F160" s="186"/>
      <c r="G160" s="170" t="b">
        <f t="shared" ca="1" si="11"/>
        <v>1</v>
      </c>
      <c r="H160" s="186"/>
      <c r="I160" s="186"/>
      <c r="J160" s="170" t="s">
        <v>500</v>
      </c>
      <c r="K160" s="171" t="e">
        <f t="shared" ca="1" si="1"/>
        <v>#NAME?</v>
      </c>
      <c r="L160" s="186"/>
      <c r="M160" s="171">
        <v>1666</v>
      </c>
      <c r="N160" s="179" t="e">
        <f t="shared" ca="1" si="2"/>
        <v>#NAME?</v>
      </c>
      <c r="O160" t="b">
        <f t="shared" si="3"/>
        <v>0</v>
      </c>
      <c r="S160" s="180" t="b">
        <f t="shared" si="4"/>
        <v>0</v>
      </c>
      <c r="T160" s="180">
        <f t="shared" ca="1" si="5"/>
        <v>0</v>
      </c>
    </row>
    <row r="161" spans="1:20" ht="16" hidden="1">
      <c r="A161" s="170">
        <f t="shared" si="6"/>
        <v>160</v>
      </c>
      <c r="B161" s="181" t="s">
        <v>657</v>
      </c>
      <c r="C161" s="186"/>
      <c r="D161" s="178" t="s">
        <v>388</v>
      </c>
      <c r="E161" s="178"/>
      <c r="F161" s="186"/>
      <c r="G161" s="170" t="b">
        <f t="shared" ca="1" si="11"/>
        <v>1</v>
      </c>
      <c r="H161" s="186"/>
      <c r="I161" s="186"/>
      <c r="J161" s="170" t="s">
        <v>500</v>
      </c>
      <c r="K161" s="171" t="e">
        <f t="shared" ca="1" si="1"/>
        <v>#NAME?</v>
      </c>
      <c r="L161" s="186"/>
      <c r="M161" s="171">
        <v>299</v>
      </c>
      <c r="N161" s="179" t="e">
        <f t="shared" ca="1" si="2"/>
        <v>#NAME?</v>
      </c>
      <c r="O161" t="b">
        <f t="shared" si="3"/>
        <v>0</v>
      </c>
      <c r="S161" s="180" t="b">
        <f t="shared" si="4"/>
        <v>0</v>
      </c>
      <c r="T161" s="180">
        <f t="shared" ca="1" si="5"/>
        <v>0</v>
      </c>
    </row>
    <row r="162" spans="1:20" ht="16" hidden="1">
      <c r="A162" s="170">
        <f t="shared" si="6"/>
        <v>161</v>
      </c>
      <c r="B162" s="176" t="s">
        <v>658</v>
      </c>
      <c r="C162" s="186"/>
      <c r="D162" s="178" t="s">
        <v>388</v>
      </c>
      <c r="E162" s="178"/>
      <c r="F162" s="186"/>
      <c r="G162" s="170" t="b">
        <f t="shared" ca="1" si="11"/>
        <v>1</v>
      </c>
      <c r="H162" s="186"/>
      <c r="I162" s="186"/>
      <c r="J162" s="170" t="s">
        <v>500</v>
      </c>
      <c r="K162" s="171" t="e">
        <f t="shared" ca="1" si="1"/>
        <v>#NAME?</v>
      </c>
      <c r="L162" s="186"/>
      <c r="M162" s="171">
        <v>1967</v>
      </c>
      <c r="N162" s="179" t="e">
        <f t="shared" ca="1" si="2"/>
        <v>#NAME?</v>
      </c>
      <c r="O162" t="b">
        <f t="shared" si="3"/>
        <v>0</v>
      </c>
      <c r="S162" s="180" t="b">
        <f t="shared" si="4"/>
        <v>0</v>
      </c>
      <c r="T162" s="180">
        <f t="shared" ca="1" si="5"/>
        <v>0</v>
      </c>
    </row>
    <row r="163" spans="1:20" ht="16" hidden="1">
      <c r="A163" s="170">
        <f t="shared" si="6"/>
        <v>162</v>
      </c>
      <c r="B163" s="181" t="s">
        <v>659</v>
      </c>
      <c r="C163" s="186"/>
      <c r="D163" s="178" t="s">
        <v>388</v>
      </c>
      <c r="E163" s="178"/>
      <c r="F163" s="186"/>
      <c r="G163" s="170" t="b">
        <f t="shared" ca="1" si="11"/>
        <v>1</v>
      </c>
      <c r="H163" s="186"/>
      <c r="I163" s="186"/>
      <c r="J163" s="170" t="s">
        <v>500</v>
      </c>
      <c r="K163" s="171" t="e">
        <f t="shared" ca="1" si="1"/>
        <v>#NAME?</v>
      </c>
      <c r="L163" s="186"/>
      <c r="M163" s="171">
        <v>1918</v>
      </c>
      <c r="N163" s="179" t="e">
        <f t="shared" ca="1" si="2"/>
        <v>#NAME?</v>
      </c>
      <c r="O163" t="b">
        <f t="shared" si="3"/>
        <v>0</v>
      </c>
      <c r="S163" s="180" t="b">
        <f t="shared" si="4"/>
        <v>0</v>
      </c>
      <c r="T163" s="180">
        <f t="shared" ca="1" si="5"/>
        <v>0</v>
      </c>
    </row>
    <row r="164" spans="1:20" ht="16" hidden="1">
      <c r="A164" s="170">
        <f t="shared" si="6"/>
        <v>163</v>
      </c>
      <c r="B164" s="176" t="s">
        <v>660</v>
      </c>
      <c r="C164" s="186"/>
      <c r="D164" s="178" t="s">
        <v>388</v>
      </c>
      <c r="E164" s="178"/>
      <c r="F164" s="186"/>
      <c r="G164" s="170" t="b">
        <f t="shared" ca="1" si="11"/>
        <v>1</v>
      </c>
      <c r="H164" s="186"/>
      <c r="I164" s="186"/>
      <c r="J164" s="170" t="s">
        <v>500</v>
      </c>
      <c r="K164" s="171" t="e">
        <f t="shared" ca="1" si="1"/>
        <v>#NAME?</v>
      </c>
      <c r="L164" s="186"/>
      <c r="M164" s="171">
        <v>2137</v>
      </c>
      <c r="N164" s="179" t="e">
        <f t="shared" ca="1" si="2"/>
        <v>#NAME?</v>
      </c>
      <c r="O164" t="b">
        <f t="shared" si="3"/>
        <v>0</v>
      </c>
      <c r="S164" s="180" t="b">
        <f t="shared" si="4"/>
        <v>0</v>
      </c>
      <c r="T164" s="180">
        <f t="shared" ca="1" si="5"/>
        <v>0</v>
      </c>
    </row>
    <row r="165" spans="1:20" ht="16" hidden="1">
      <c r="A165" s="170">
        <f t="shared" si="6"/>
        <v>164</v>
      </c>
      <c r="B165" s="181" t="s">
        <v>661</v>
      </c>
      <c r="C165" s="186"/>
      <c r="D165" s="178" t="s">
        <v>388</v>
      </c>
      <c r="E165" s="178"/>
      <c r="F165" s="186"/>
      <c r="G165" s="170" t="b">
        <f t="shared" ca="1" si="11"/>
        <v>1</v>
      </c>
      <c r="H165" s="186"/>
      <c r="I165" s="186"/>
      <c r="J165" s="170" t="s">
        <v>500</v>
      </c>
      <c r="K165" s="171" t="e">
        <f t="shared" ca="1" si="1"/>
        <v>#NAME?</v>
      </c>
      <c r="L165" s="186"/>
      <c r="M165" s="171">
        <v>569</v>
      </c>
      <c r="N165" s="179" t="e">
        <f t="shared" ca="1" si="2"/>
        <v>#NAME?</v>
      </c>
      <c r="O165" t="b">
        <f t="shared" si="3"/>
        <v>0</v>
      </c>
      <c r="S165" s="180" t="b">
        <f t="shared" si="4"/>
        <v>0</v>
      </c>
      <c r="T165" s="180">
        <f t="shared" ca="1" si="5"/>
        <v>0</v>
      </c>
    </row>
    <row r="166" spans="1:20" ht="16" hidden="1">
      <c r="A166" s="170">
        <f t="shared" si="6"/>
        <v>165</v>
      </c>
      <c r="B166" s="176" t="s">
        <v>662</v>
      </c>
      <c r="C166" s="186"/>
      <c r="D166" s="178" t="s">
        <v>388</v>
      </c>
      <c r="E166" s="178"/>
      <c r="F166" s="186"/>
      <c r="G166" s="170" t="b">
        <f t="shared" ca="1" si="11"/>
        <v>1</v>
      </c>
      <c r="H166" s="186"/>
      <c r="I166" s="186"/>
      <c r="J166" s="170" t="s">
        <v>500</v>
      </c>
      <c r="K166" s="171" t="e">
        <f t="shared" ca="1" si="1"/>
        <v>#NAME?</v>
      </c>
      <c r="L166" s="186"/>
      <c r="M166" s="171">
        <v>2018</v>
      </c>
      <c r="N166" s="179" t="e">
        <f t="shared" ca="1" si="2"/>
        <v>#NAME?</v>
      </c>
      <c r="O166" t="b">
        <f t="shared" si="3"/>
        <v>0</v>
      </c>
      <c r="S166" s="180" t="b">
        <f t="shared" si="4"/>
        <v>0</v>
      </c>
      <c r="T166" s="180">
        <f t="shared" ca="1" si="5"/>
        <v>0</v>
      </c>
    </row>
    <row r="167" spans="1:20" ht="16" hidden="1">
      <c r="A167" s="170">
        <f t="shared" si="6"/>
        <v>166</v>
      </c>
      <c r="B167" s="181" t="s">
        <v>663</v>
      </c>
      <c r="C167" s="186"/>
      <c r="D167" s="178" t="s">
        <v>388</v>
      </c>
      <c r="E167" s="178"/>
      <c r="F167" s="186"/>
      <c r="G167" s="170" t="b">
        <f t="shared" ca="1" si="11"/>
        <v>1</v>
      </c>
      <c r="H167" s="186"/>
      <c r="I167" s="186"/>
      <c r="J167" s="170" t="s">
        <v>500</v>
      </c>
      <c r="K167" s="171" t="e">
        <f t="shared" ca="1" si="1"/>
        <v>#NAME?</v>
      </c>
      <c r="L167" s="186"/>
      <c r="M167" s="171">
        <v>2045</v>
      </c>
      <c r="N167" s="179" t="e">
        <f t="shared" ca="1" si="2"/>
        <v>#NAME?</v>
      </c>
      <c r="O167" t="b">
        <f t="shared" si="3"/>
        <v>0</v>
      </c>
      <c r="S167" s="180" t="b">
        <f t="shared" si="4"/>
        <v>0</v>
      </c>
      <c r="T167" s="180">
        <f t="shared" ca="1" si="5"/>
        <v>0</v>
      </c>
    </row>
    <row r="168" spans="1:20" ht="16" hidden="1">
      <c r="A168" s="170">
        <f t="shared" si="6"/>
        <v>167</v>
      </c>
      <c r="B168" s="176" t="s">
        <v>664</v>
      </c>
      <c r="C168" s="186"/>
      <c r="D168" s="178" t="s">
        <v>388</v>
      </c>
      <c r="E168" s="178"/>
      <c r="F168" s="186"/>
      <c r="G168" s="170" t="b">
        <f t="shared" ca="1" si="11"/>
        <v>1</v>
      </c>
      <c r="H168" s="186"/>
      <c r="I168" s="186"/>
      <c r="J168" s="170" t="s">
        <v>500</v>
      </c>
      <c r="K168" s="171" t="e">
        <f t="shared" ca="1" si="1"/>
        <v>#NAME?</v>
      </c>
      <c r="L168" s="186"/>
      <c r="M168" s="171">
        <v>629</v>
      </c>
      <c r="N168" s="179" t="e">
        <f t="shared" ca="1" si="2"/>
        <v>#NAME?</v>
      </c>
      <c r="O168" t="b">
        <f t="shared" si="3"/>
        <v>0</v>
      </c>
      <c r="S168" s="180" t="b">
        <f t="shared" si="4"/>
        <v>0</v>
      </c>
      <c r="T168" s="180">
        <f t="shared" ca="1" si="5"/>
        <v>0</v>
      </c>
    </row>
    <row r="169" spans="1:20" ht="16" hidden="1">
      <c r="A169" s="170">
        <f t="shared" si="6"/>
        <v>168</v>
      </c>
      <c r="B169" s="181" t="s">
        <v>665</v>
      </c>
      <c r="C169" s="186"/>
      <c r="D169" s="178" t="s">
        <v>388</v>
      </c>
      <c r="E169" s="178"/>
      <c r="F169" s="186"/>
      <c r="G169" s="170" t="b">
        <f t="shared" ca="1" si="11"/>
        <v>1</v>
      </c>
      <c r="H169" s="186"/>
      <c r="I169" s="186"/>
      <c r="J169" s="170" t="s">
        <v>500</v>
      </c>
      <c r="K169" s="171" t="e">
        <f t="shared" ca="1" si="1"/>
        <v>#NAME?</v>
      </c>
      <c r="L169" s="186"/>
      <c r="M169" s="171">
        <v>2842</v>
      </c>
      <c r="N169" s="179" t="e">
        <f t="shared" ca="1" si="2"/>
        <v>#NAME?</v>
      </c>
      <c r="O169" t="b">
        <f t="shared" si="3"/>
        <v>0</v>
      </c>
      <c r="S169" s="180" t="b">
        <f t="shared" si="4"/>
        <v>0</v>
      </c>
      <c r="T169" s="180">
        <f t="shared" ca="1" si="5"/>
        <v>0</v>
      </c>
    </row>
    <row r="170" spans="1:20" ht="16" hidden="1">
      <c r="A170" s="170">
        <f t="shared" si="6"/>
        <v>169</v>
      </c>
      <c r="B170" s="176" t="s">
        <v>666</v>
      </c>
      <c r="C170" s="186"/>
      <c r="D170" s="178" t="s">
        <v>388</v>
      </c>
      <c r="E170" s="178"/>
      <c r="F170" s="186"/>
      <c r="G170" s="170" t="b">
        <f t="shared" ca="1" si="11"/>
        <v>1</v>
      </c>
      <c r="H170" s="186"/>
      <c r="I170" s="186"/>
      <c r="J170" s="170" t="s">
        <v>500</v>
      </c>
      <c r="K170" s="171" t="e">
        <f t="shared" ca="1" si="1"/>
        <v>#NAME?</v>
      </c>
      <c r="L170" s="186"/>
      <c r="M170" s="171">
        <v>2011</v>
      </c>
      <c r="N170" s="179" t="e">
        <f t="shared" ca="1" si="2"/>
        <v>#NAME?</v>
      </c>
      <c r="O170" t="b">
        <f t="shared" si="3"/>
        <v>0</v>
      </c>
      <c r="S170" s="180" t="b">
        <f t="shared" si="4"/>
        <v>0</v>
      </c>
      <c r="T170" s="180">
        <f t="shared" ca="1" si="5"/>
        <v>0</v>
      </c>
    </row>
    <row r="171" spans="1:20" ht="16" hidden="1">
      <c r="A171" s="170">
        <f t="shared" si="6"/>
        <v>170</v>
      </c>
      <c r="B171" s="181" t="s">
        <v>667</v>
      </c>
      <c r="C171" s="186"/>
      <c r="D171" s="178" t="s">
        <v>380</v>
      </c>
      <c r="E171" s="178" t="s">
        <v>668</v>
      </c>
      <c r="F171" s="187">
        <v>43920</v>
      </c>
      <c r="G171" s="170" t="b">
        <f t="shared" ca="1" si="11"/>
        <v>1</v>
      </c>
      <c r="H171" s="170" t="s">
        <v>471</v>
      </c>
      <c r="I171" s="186"/>
      <c r="J171" s="170" t="s">
        <v>500</v>
      </c>
      <c r="K171" s="171" t="e">
        <f t="shared" ca="1" si="1"/>
        <v>#NAME?</v>
      </c>
      <c r="L171" s="186"/>
      <c r="M171" s="171">
        <v>235</v>
      </c>
      <c r="N171" s="179" t="e">
        <f t="shared" ca="1" si="2"/>
        <v>#NAME?</v>
      </c>
      <c r="O171" t="b">
        <f t="shared" si="3"/>
        <v>0</v>
      </c>
      <c r="S171" s="180" t="b">
        <f t="shared" ca="1" si="4"/>
        <v>0</v>
      </c>
      <c r="T171" s="180">
        <f t="shared" ca="1" si="5"/>
        <v>0</v>
      </c>
    </row>
    <row r="172" spans="1:20" ht="16" hidden="1">
      <c r="A172" s="170">
        <f t="shared" si="6"/>
        <v>171</v>
      </c>
      <c r="B172" s="176" t="s">
        <v>669</v>
      </c>
      <c r="C172" s="186"/>
      <c r="D172" s="178" t="s">
        <v>388</v>
      </c>
      <c r="E172" s="178"/>
      <c r="F172" s="186"/>
      <c r="G172" s="170" t="b">
        <f t="shared" ca="1" si="11"/>
        <v>1</v>
      </c>
      <c r="H172" s="186"/>
      <c r="I172" s="186"/>
      <c r="J172" s="170" t="s">
        <v>500</v>
      </c>
      <c r="K172" s="171" t="e">
        <f t="shared" ca="1" si="1"/>
        <v>#NAME?</v>
      </c>
      <c r="L172" s="186"/>
      <c r="M172" s="171">
        <v>3119</v>
      </c>
      <c r="N172" s="179" t="e">
        <f t="shared" ca="1" si="2"/>
        <v>#NAME?</v>
      </c>
      <c r="O172" t="b">
        <f t="shared" si="3"/>
        <v>0</v>
      </c>
      <c r="S172" s="180" t="b">
        <f t="shared" si="4"/>
        <v>0</v>
      </c>
      <c r="T172" s="180">
        <f t="shared" ca="1" si="5"/>
        <v>0</v>
      </c>
    </row>
    <row r="173" spans="1:20" ht="16" hidden="1">
      <c r="A173" s="170">
        <f t="shared" si="6"/>
        <v>172</v>
      </c>
      <c r="B173" s="181" t="s">
        <v>670</v>
      </c>
      <c r="C173" s="186"/>
      <c r="D173" s="178" t="s">
        <v>388</v>
      </c>
      <c r="E173" s="178"/>
      <c r="F173" s="186"/>
      <c r="G173" s="170" t="b">
        <f t="shared" ca="1" si="11"/>
        <v>1</v>
      </c>
      <c r="H173" s="186"/>
      <c r="I173" s="186"/>
      <c r="J173" s="170" t="s">
        <v>500</v>
      </c>
      <c r="K173" s="171" t="e">
        <f t="shared" ca="1" si="1"/>
        <v>#NAME?</v>
      </c>
      <c r="L173" s="186"/>
      <c r="M173" s="171">
        <v>1952</v>
      </c>
      <c r="N173" s="179" t="e">
        <f t="shared" ca="1" si="2"/>
        <v>#NAME?</v>
      </c>
      <c r="O173" t="b">
        <f t="shared" si="3"/>
        <v>0</v>
      </c>
      <c r="S173" s="180" t="b">
        <f t="shared" si="4"/>
        <v>0</v>
      </c>
      <c r="T173" s="180">
        <f t="shared" ca="1" si="5"/>
        <v>0</v>
      </c>
    </row>
    <row r="174" spans="1:20" ht="16" hidden="1">
      <c r="A174" s="170">
        <f t="shared" si="6"/>
        <v>173</v>
      </c>
      <c r="B174" s="176" t="s">
        <v>671</v>
      </c>
      <c r="C174" s="186"/>
      <c r="D174" s="178" t="s">
        <v>388</v>
      </c>
      <c r="E174" s="178"/>
      <c r="F174" s="186"/>
      <c r="G174" s="170" t="b">
        <f t="shared" ca="1" si="11"/>
        <v>1</v>
      </c>
      <c r="H174" s="186"/>
      <c r="I174" s="186"/>
      <c r="J174" s="170" t="s">
        <v>500</v>
      </c>
      <c r="K174" s="171" t="e">
        <f t="shared" ca="1" si="1"/>
        <v>#NAME?</v>
      </c>
      <c r="L174" s="186"/>
      <c r="M174" s="171">
        <v>1716</v>
      </c>
      <c r="N174" s="179" t="e">
        <f t="shared" ca="1" si="2"/>
        <v>#NAME?</v>
      </c>
      <c r="O174" t="b">
        <f t="shared" si="3"/>
        <v>0</v>
      </c>
      <c r="S174" s="180" t="b">
        <f t="shared" si="4"/>
        <v>0</v>
      </c>
      <c r="T174" s="180">
        <f t="shared" ca="1" si="5"/>
        <v>0</v>
      </c>
    </row>
    <row r="175" spans="1:20" ht="16" hidden="1">
      <c r="A175" s="170">
        <f t="shared" si="6"/>
        <v>174</v>
      </c>
      <c r="B175" s="181" t="s">
        <v>672</v>
      </c>
      <c r="C175" s="183"/>
      <c r="D175" s="178" t="s">
        <v>388</v>
      </c>
      <c r="E175" s="178"/>
      <c r="F175" s="183"/>
      <c r="G175" s="170" t="b">
        <f t="shared" ca="1" si="11"/>
        <v>1</v>
      </c>
      <c r="H175" s="170"/>
      <c r="I175" s="186"/>
      <c r="J175" s="170" t="s">
        <v>500</v>
      </c>
      <c r="K175" s="171" t="e">
        <f t="shared" ca="1" si="1"/>
        <v>#NAME?</v>
      </c>
      <c r="L175" s="186"/>
      <c r="M175" s="171">
        <v>58</v>
      </c>
      <c r="N175" s="179" t="e">
        <f t="shared" ca="1" si="2"/>
        <v>#NAME?</v>
      </c>
      <c r="O175" t="b">
        <f t="shared" si="3"/>
        <v>0</v>
      </c>
      <c r="S175" s="180" t="b">
        <f t="shared" si="4"/>
        <v>0</v>
      </c>
      <c r="T175" s="180">
        <f t="shared" ca="1" si="5"/>
        <v>0</v>
      </c>
    </row>
    <row r="176" spans="1:20" ht="16" hidden="1">
      <c r="A176" s="170">
        <f t="shared" si="6"/>
        <v>175</v>
      </c>
      <c r="B176" s="176" t="s">
        <v>673</v>
      </c>
      <c r="C176" s="186"/>
      <c r="D176" s="178" t="s">
        <v>380</v>
      </c>
      <c r="E176" s="178" t="s">
        <v>556</v>
      </c>
      <c r="F176" s="187">
        <v>43892</v>
      </c>
      <c r="G176" s="170" t="b">
        <f t="shared" ca="1" si="11"/>
        <v>1</v>
      </c>
      <c r="H176" s="170" t="s">
        <v>471</v>
      </c>
      <c r="I176" s="186"/>
      <c r="J176" s="170" t="s">
        <v>500</v>
      </c>
      <c r="K176" s="171" t="e">
        <f t="shared" ca="1" si="1"/>
        <v>#NAME?</v>
      </c>
      <c r="L176" s="186"/>
      <c r="M176" s="171">
        <v>99</v>
      </c>
      <c r="N176" s="179" t="e">
        <f t="shared" ca="1" si="2"/>
        <v>#NAME?</v>
      </c>
      <c r="O176" t="b">
        <f t="shared" si="3"/>
        <v>0</v>
      </c>
      <c r="S176" s="180" t="b">
        <f t="shared" ca="1" si="4"/>
        <v>0</v>
      </c>
      <c r="T176" s="180">
        <f t="shared" ca="1" si="5"/>
        <v>0</v>
      </c>
    </row>
    <row r="177" spans="1:20" ht="16" hidden="1">
      <c r="A177" s="170">
        <f t="shared" si="6"/>
        <v>176</v>
      </c>
      <c r="B177" s="181" t="s">
        <v>674</v>
      </c>
      <c r="C177" s="186"/>
      <c r="D177" s="178" t="s">
        <v>380</v>
      </c>
      <c r="E177" s="178" t="s">
        <v>515</v>
      </c>
      <c r="F177" s="187">
        <v>43923</v>
      </c>
      <c r="G177" s="170" t="b">
        <f t="shared" ca="1" si="11"/>
        <v>1</v>
      </c>
      <c r="H177" s="170" t="s">
        <v>516</v>
      </c>
      <c r="I177" s="186"/>
      <c r="J177" s="170" t="s">
        <v>500</v>
      </c>
      <c r="K177" s="171" t="e">
        <f t="shared" ca="1" si="1"/>
        <v>#NAME?</v>
      </c>
      <c r="L177" s="186"/>
      <c r="M177" s="171">
        <v>3084</v>
      </c>
      <c r="N177" s="179" t="e">
        <f t="shared" ca="1" si="2"/>
        <v>#NAME?</v>
      </c>
      <c r="O177" t="b">
        <f t="shared" si="3"/>
        <v>0</v>
      </c>
      <c r="S177" s="180" t="b">
        <f t="shared" ca="1" si="4"/>
        <v>0</v>
      </c>
      <c r="T177" s="180">
        <f t="shared" ca="1" si="5"/>
        <v>0</v>
      </c>
    </row>
    <row r="178" spans="1:20" ht="16" hidden="1">
      <c r="A178" s="170">
        <f t="shared" si="6"/>
        <v>177</v>
      </c>
      <c r="B178" s="176" t="s">
        <v>675</v>
      </c>
      <c r="C178" s="186"/>
      <c r="D178" s="178" t="s">
        <v>388</v>
      </c>
      <c r="E178" s="178"/>
      <c r="F178" s="186"/>
      <c r="G178" s="170" t="b">
        <f t="shared" ca="1" si="11"/>
        <v>1</v>
      </c>
      <c r="H178" s="186"/>
      <c r="I178" s="186"/>
      <c r="J178" s="170" t="s">
        <v>500</v>
      </c>
      <c r="K178" s="171" t="e">
        <f t="shared" ca="1" si="1"/>
        <v>#NAME?</v>
      </c>
      <c r="L178" s="186"/>
      <c r="M178" s="171">
        <v>2553</v>
      </c>
      <c r="N178" s="179" t="e">
        <f t="shared" ca="1" si="2"/>
        <v>#NAME?</v>
      </c>
      <c r="O178" t="b">
        <f t="shared" si="3"/>
        <v>0</v>
      </c>
      <c r="S178" s="180" t="b">
        <f t="shared" si="4"/>
        <v>0</v>
      </c>
      <c r="T178" s="180">
        <f t="shared" ca="1" si="5"/>
        <v>0</v>
      </c>
    </row>
    <row r="179" spans="1:20" ht="16" hidden="1">
      <c r="A179" s="170">
        <f t="shared" si="6"/>
        <v>178</v>
      </c>
      <c r="B179" s="181" t="s">
        <v>676</v>
      </c>
      <c r="C179" s="186"/>
      <c r="D179" s="178" t="s">
        <v>388</v>
      </c>
      <c r="E179" s="178"/>
      <c r="F179" s="186"/>
      <c r="G179" s="170" t="b">
        <f t="shared" ca="1" si="11"/>
        <v>1</v>
      </c>
      <c r="H179" s="186"/>
      <c r="I179" s="186"/>
      <c r="J179" s="170" t="s">
        <v>500</v>
      </c>
      <c r="K179" s="171" t="e">
        <f t="shared" ca="1" si="1"/>
        <v>#NAME?</v>
      </c>
      <c r="L179" s="186"/>
      <c r="M179" s="171">
        <v>1908</v>
      </c>
      <c r="N179" s="179" t="e">
        <f t="shared" ca="1" si="2"/>
        <v>#NAME?</v>
      </c>
      <c r="O179" t="b">
        <f t="shared" si="3"/>
        <v>0</v>
      </c>
      <c r="S179" s="180" t="b">
        <f t="shared" si="4"/>
        <v>0</v>
      </c>
      <c r="T179" s="180">
        <f t="shared" ca="1" si="5"/>
        <v>0</v>
      </c>
    </row>
    <row r="180" spans="1:20" ht="16" hidden="1">
      <c r="A180" s="170">
        <f t="shared" si="6"/>
        <v>179</v>
      </c>
      <c r="B180" s="176" t="s">
        <v>677</v>
      </c>
      <c r="C180" s="186"/>
      <c r="D180" s="178" t="s">
        <v>388</v>
      </c>
      <c r="E180" s="178"/>
      <c r="F180" s="186"/>
      <c r="G180" s="170" t="b">
        <f t="shared" ca="1" si="11"/>
        <v>1</v>
      </c>
      <c r="H180" s="186"/>
      <c r="I180" s="186"/>
      <c r="J180" s="170" t="s">
        <v>500</v>
      </c>
      <c r="K180" s="171" t="e">
        <f t="shared" ca="1" si="1"/>
        <v>#NAME?</v>
      </c>
      <c r="L180" s="186"/>
      <c r="M180" s="171">
        <v>581</v>
      </c>
      <c r="N180" s="179" t="e">
        <f t="shared" ca="1" si="2"/>
        <v>#NAME?</v>
      </c>
      <c r="O180" t="b">
        <f t="shared" si="3"/>
        <v>0</v>
      </c>
      <c r="S180" s="180" t="b">
        <f t="shared" si="4"/>
        <v>0</v>
      </c>
      <c r="T180" s="180">
        <f t="shared" ca="1" si="5"/>
        <v>0</v>
      </c>
    </row>
    <row r="181" spans="1:20" ht="16" hidden="1">
      <c r="A181" s="170">
        <f t="shared" si="6"/>
        <v>180</v>
      </c>
      <c r="B181" s="181" t="s">
        <v>678</v>
      </c>
      <c r="C181" s="186"/>
      <c r="D181" s="178" t="s">
        <v>388</v>
      </c>
      <c r="E181" s="178"/>
      <c r="F181" s="186"/>
      <c r="G181" s="170" t="b">
        <f t="shared" ca="1" si="11"/>
        <v>1</v>
      </c>
      <c r="H181" s="186"/>
      <c r="I181" s="186"/>
      <c r="J181" s="170" t="s">
        <v>500</v>
      </c>
      <c r="K181" s="171" t="e">
        <f t="shared" ca="1" si="1"/>
        <v>#NAME?</v>
      </c>
      <c r="L181" s="186"/>
      <c r="M181" s="171">
        <v>760</v>
      </c>
      <c r="N181" s="179" t="e">
        <f t="shared" ca="1" si="2"/>
        <v>#NAME?</v>
      </c>
      <c r="O181" t="b">
        <f t="shared" si="3"/>
        <v>0</v>
      </c>
      <c r="S181" s="180" t="b">
        <f t="shared" si="4"/>
        <v>0</v>
      </c>
      <c r="T181" s="180">
        <f t="shared" ca="1" si="5"/>
        <v>0</v>
      </c>
    </row>
    <row r="182" spans="1:20" ht="16" hidden="1">
      <c r="A182" s="170">
        <f t="shared" si="6"/>
        <v>181</v>
      </c>
      <c r="B182" s="176" t="s">
        <v>679</v>
      </c>
      <c r="C182" s="183"/>
      <c r="D182" s="178" t="s">
        <v>388</v>
      </c>
      <c r="E182" s="178"/>
      <c r="F182" s="183"/>
      <c r="G182" s="170" t="b">
        <f t="shared" ca="1" si="11"/>
        <v>1</v>
      </c>
      <c r="H182" s="186"/>
      <c r="I182" s="186"/>
      <c r="J182" s="170" t="s">
        <v>500</v>
      </c>
      <c r="K182" s="171" t="e">
        <f t="shared" ca="1" si="1"/>
        <v>#NAME?</v>
      </c>
      <c r="L182" s="186"/>
      <c r="M182" s="171">
        <v>4</v>
      </c>
      <c r="N182" s="179" t="e">
        <f t="shared" ca="1" si="2"/>
        <v>#NAME?</v>
      </c>
      <c r="O182" t="b">
        <f t="shared" si="3"/>
        <v>0</v>
      </c>
      <c r="S182" s="180" t="b">
        <f t="shared" si="4"/>
        <v>0</v>
      </c>
      <c r="T182" s="180">
        <f t="shared" ca="1" si="5"/>
        <v>0</v>
      </c>
    </row>
    <row r="183" spans="1:20" ht="16" hidden="1">
      <c r="A183" s="170">
        <f t="shared" si="6"/>
        <v>182</v>
      </c>
      <c r="B183" s="181" t="s">
        <v>680</v>
      </c>
      <c r="C183" s="186"/>
      <c r="D183" s="178" t="s">
        <v>388</v>
      </c>
      <c r="E183" s="178"/>
      <c r="F183" s="186"/>
      <c r="G183" s="170" t="b">
        <f t="shared" ca="1" si="11"/>
        <v>1</v>
      </c>
      <c r="H183" s="186"/>
      <c r="I183" s="186"/>
      <c r="J183" s="170" t="s">
        <v>500</v>
      </c>
      <c r="K183" s="171" t="e">
        <f t="shared" ca="1" si="1"/>
        <v>#NAME?</v>
      </c>
      <c r="L183" s="186"/>
      <c r="M183" s="171">
        <v>287</v>
      </c>
      <c r="N183" s="179" t="e">
        <f t="shared" ca="1" si="2"/>
        <v>#NAME?</v>
      </c>
      <c r="O183" t="b">
        <f t="shared" si="3"/>
        <v>0</v>
      </c>
      <c r="S183" s="180" t="b">
        <f t="shared" si="4"/>
        <v>0</v>
      </c>
      <c r="T183" s="180">
        <f t="shared" ca="1" si="5"/>
        <v>0</v>
      </c>
    </row>
    <row r="184" spans="1:20" ht="16" hidden="1">
      <c r="A184" s="170">
        <f t="shared" si="6"/>
        <v>183</v>
      </c>
      <c r="B184" s="176" t="s">
        <v>681</v>
      </c>
      <c r="C184" s="186"/>
      <c r="D184" s="178" t="s">
        <v>388</v>
      </c>
      <c r="E184" s="178"/>
      <c r="F184" s="186"/>
      <c r="G184" s="170" t="b">
        <f t="shared" ca="1" si="11"/>
        <v>1</v>
      </c>
      <c r="H184" s="186"/>
      <c r="I184" s="186"/>
      <c r="J184" s="170" t="s">
        <v>500</v>
      </c>
      <c r="K184" s="171" t="e">
        <f t="shared" ca="1" si="1"/>
        <v>#NAME?</v>
      </c>
      <c r="L184" s="186"/>
      <c r="M184" s="171">
        <v>2445</v>
      </c>
      <c r="N184" s="179" t="e">
        <f t="shared" ca="1" si="2"/>
        <v>#NAME?</v>
      </c>
      <c r="O184" t="b">
        <f t="shared" si="3"/>
        <v>0</v>
      </c>
      <c r="S184" s="180" t="b">
        <f t="shared" si="4"/>
        <v>0</v>
      </c>
      <c r="T184" s="180">
        <f t="shared" ca="1" si="5"/>
        <v>0</v>
      </c>
    </row>
    <row r="185" spans="1:20" ht="16" hidden="1">
      <c r="A185" s="170">
        <f t="shared" si="6"/>
        <v>184</v>
      </c>
      <c r="B185" s="181" t="s">
        <v>682</v>
      </c>
      <c r="C185" s="186"/>
      <c r="D185" s="178" t="s">
        <v>388</v>
      </c>
      <c r="E185" s="178"/>
      <c r="F185" s="186"/>
      <c r="G185" s="170" t="b">
        <f t="shared" ca="1" si="11"/>
        <v>1</v>
      </c>
      <c r="H185" s="186"/>
      <c r="I185" s="186"/>
      <c r="J185" s="170" t="s">
        <v>500</v>
      </c>
      <c r="K185" s="171" t="e">
        <f t="shared" ca="1" si="1"/>
        <v>#NAME?</v>
      </c>
      <c r="L185" s="186"/>
      <c r="M185" s="171">
        <v>1092</v>
      </c>
      <c r="N185" s="179" t="e">
        <f t="shared" ca="1" si="2"/>
        <v>#NAME?</v>
      </c>
      <c r="O185" t="b">
        <f t="shared" si="3"/>
        <v>0</v>
      </c>
      <c r="S185" s="180" t="b">
        <f t="shared" si="4"/>
        <v>0</v>
      </c>
      <c r="T185" s="180">
        <f t="shared" ca="1" si="5"/>
        <v>0</v>
      </c>
    </row>
    <row r="186" spans="1:20" ht="16" hidden="1">
      <c r="A186" s="170">
        <f t="shared" si="6"/>
        <v>185</v>
      </c>
      <c r="B186" s="176" t="s">
        <v>683</v>
      </c>
      <c r="C186" s="186"/>
      <c r="D186" s="178" t="s">
        <v>388</v>
      </c>
      <c r="E186" s="178"/>
      <c r="F186" s="186"/>
      <c r="G186" s="170" t="b">
        <f t="shared" ca="1" si="11"/>
        <v>1</v>
      </c>
      <c r="H186" s="186"/>
      <c r="I186" s="186"/>
      <c r="J186" s="170" t="s">
        <v>500</v>
      </c>
      <c r="K186" s="171" t="e">
        <f t="shared" ca="1" si="1"/>
        <v>#NAME?</v>
      </c>
      <c r="L186" s="186"/>
      <c r="M186" s="171">
        <v>2254</v>
      </c>
      <c r="N186" s="179" t="e">
        <f t="shared" ca="1" si="2"/>
        <v>#NAME?</v>
      </c>
      <c r="O186" t="b">
        <f t="shared" si="3"/>
        <v>0</v>
      </c>
      <c r="S186" s="180" t="b">
        <f t="shared" si="4"/>
        <v>0</v>
      </c>
      <c r="T186" s="180">
        <f t="shared" ca="1" si="5"/>
        <v>0</v>
      </c>
    </row>
    <row r="187" spans="1:20" ht="16" hidden="1">
      <c r="A187" s="170">
        <f t="shared" si="6"/>
        <v>186</v>
      </c>
      <c r="B187" s="181" t="s">
        <v>684</v>
      </c>
      <c r="C187" s="183"/>
      <c r="D187" s="178" t="s">
        <v>388</v>
      </c>
      <c r="E187" s="178"/>
      <c r="F187" s="183"/>
      <c r="G187" s="170" t="b">
        <f t="shared" ca="1" si="11"/>
        <v>1</v>
      </c>
      <c r="H187" s="170"/>
      <c r="I187" s="186"/>
      <c r="J187" s="170" t="s">
        <v>500</v>
      </c>
      <c r="K187" s="171" t="e">
        <f t="shared" ca="1" si="1"/>
        <v>#NAME?</v>
      </c>
      <c r="L187" s="186"/>
      <c r="M187" s="171">
        <v>2514</v>
      </c>
      <c r="N187" s="179" t="e">
        <f t="shared" ca="1" si="2"/>
        <v>#NAME?</v>
      </c>
      <c r="O187" t="b">
        <f t="shared" si="3"/>
        <v>0</v>
      </c>
      <c r="S187" s="180" t="b">
        <f t="shared" si="4"/>
        <v>0</v>
      </c>
      <c r="T187" s="180">
        <f t="shared" ca="1" si="5"/>
        <v>0</v>
      </c>
    </row>
    <row r="188" spans="1:20" ht="16" hidden="1">
      <c r="A188" s="170">
        <f t="shared" si="6"/>
        <v>187</v>
      </c>
      <c r="B188" s="185" t="s">
        <v>507</v>
      </c>
      <c r="D188" s="178" t="s">
        <v>388</v>
      </c>
      <c r="E188" s="178"/>
      <c r="G188" s="170"/>
      <c r="H188" s="186"/>
      <c r="I188" s="186"/>
      <c r="J188" s="170"/>
      <c r="K188" s="171" t="e">
        <f t="shared" ca="1" si="1"/>
        <v>#NAME?</v>
      </c>
      <c r="L188" s="186"/>
      <c r="M188" s="171">
        <v>193</v>
      </c>
      <c r="N188" s="179" t="e">
        <f t="shared" ca="1" si="2"/>
        <v>#NAME?</v>
      </c>
      <c r="O188" t="b">
        <f t="shared" si="3"/>
        <v>1</v>
      </c>
      <c r="S188" s="180" t="b">
        <f t="shared" si="4"/>
        <v>0</v>
      </c>
      <c r="T188" s="180">
        <f t="shared" ca="1" si="5"/>
        <v>0</v>
      </c>
    </row>
    <row r="189" spans="1:20" ht="16" hidden="1">
      <c r="A189" s="170">
        <f t="shared" si="6"/>
        <v>188</v>
      </c>
      <c r="B189" s="181" t="s">
        <v>685</v>
      </c>
      <c r="C189" s="183"/>
      <c r="D189" s="178" t="s">
        <v>380</v>
      </c>
      <c r="E189" s="178" t="s">
        <v>556</v>
      </c>
      <c r="F189" s="183">
        <v>43795</v>
      </c>
      <c r="G189" s="170" t="b">
        <f ca="1">OR((ISBLANK(F189)),TODAY()-F189 &gt;=90)</f>
        <v>1</v>
      </c>
      <c r="H189" s="170" t="s">
        <v>471</v>
      </c>
      <c r="I189" s="170"/>
      <c r="J189" s="170" t="s">
        <v>500</v>
      </c>
      <c r="K189" s="171" t="e">
        <f t="shared" ca="1" si="1"/>
        <v>#NAME?</v>
      </c>
      <c r="L189" s="186"/>
      <c r="M189" s="171">
        <v>2546</v>
      </c>
      <c r="N189" s="179" t="e">
        <f t="shared" ca="1" si="2"/>
        <v>#NAME?</v>
      </c>
      <c r="O189" t="b">
        <f t="shared" si="3"/>
        <v>0</v>
      </c>
      <c r="S189" s="180" t="b">
        <f t="shared" ca="1" si="4"/>
        <v>0</v>
      </c>
      <c r="T189" s="180">
        <f t="shared" ca="1" si="5"/>
        <v>0</v>
      </c>
    </row>
    <row r="190" spans="1:20" ht="16" hidden="1">
      <c r="A190" s="170">
        <f t="shared" si="6"/>
        <v>189</v>
      </c>
      <c r="B190" s="185" t="s">
        <v>507</v>
      </c>
      <c r="C190" s="186"/>
      <c r="D190" s="178" t="s">
        <v>388</v>
      </c>
      <c r="E190" s="178"/>
      <c r="F190" s="186"/>
      <c r="G190" s="170"/>
      <c r="H190" s="186"/>
      <c r="I190" s="186"/>
      <c r="J190" s="170"/>
      <c r="K190" s="171" t="e">
        <f t="shared" ca="1" si="1"/>
        <v>#NAME?</v>
      </c>
      <c r="L190" s="186"/>
      <c r="M190" s="171">
        <v>1754</v>
      </c>
      <c r="N190" s="179" t="e">
        <f t="shared" ca="1" si="2"/>
        <v>#NAME?</v>
      </c>
      <c r="O190" t="b">
        <f t="shared" si="3"/>
        <v>1</v>
      </c>
      <c r="S190" s="180" t="b">
        <f t="shared" si="4"/>
        <v>0</v>
      </c>
      <c r="T190" s="180">
        <f t="shared" ca="1" si="5"/>
        <v>0</v>
      </c>
    </row>
    <row r="191" spans="1:20" ht="16" hidden="1">
      <c r="A191" s="170">
        <f t="shared" si="6"/>
        <v>190</v>
      </c>
      <c r="B191" s="181" t="s">
        <v>686</v>
      </c>
      <c r="C191" s="186"/>
      <c r="D191" s="178" t="s">
        <v>388</v>
      </c>
      <c r="E191" s="178"/>
      <c r="F191" s="186"/>
      <c r="G191" s="170" t="b">
        <f t="shared" ref="G191:G226" ca="1" si="12">OR((ISBLANK(F191)),TODAY()-F191 &gt;=90)</f>
        <v>1</v>
      </c>
      <c r="H191" s="186"/>
      <c r="I191" s="186"/>
      <c r="J191" s="170" t="s">
        <v>500</v>
      </c>
      <c r="K191" s="171" t="e">
        <f t="shared" ca="1" si="1"/>
        <v>#NAME?</v>
      </c>
      <c r="L191" s="186"/>
      <c r="M191" s="171">
        <v>1475</v>
      </c>
      <c r="N191" s="179" t="e">
        <f t="shared" ca="1" si="2"/>
        <v>#NAME?</v>
      </c>
      <c r="O191" t="b">
        <f t="shared" si="3"/>
        <v>0</v>
      </c>
      <c r="S191" s="180" t="b">
        <f t="shared" si="4"/>
        <v>0</v>
      </c>
      <c r="T191" s="180">
        <f t="shared" ca="1" si="5"/>
        <v>0</v>
      </c>
    </row>
    <row r="192" spans="1:20" ht="16" hidden="1">
      <c r="A192" s="170">
        <f t="shared" si="6"/>
        <v>191</v>
      </c>
      <c r="B192" s="176" t="s">
        <v>687</v>
      </c>
      <c r="C192" s="186"/>
      <c r="D192" s="178" t="s">
        <v>388</v>
      </c>
      <c r="E192" s="178"/>
      <c r="F192" s="186"/>
      <c r="G192" s="170" t="b">
        <f t="shared" ca="1" si="12"/>
        <v>1</v>
      </c>
      <c r="H192" s="186"/>
      <c r="I192" s="186"/>
      <c r="J192" s="170" t="s">
        <v>500</v>
      </c>
      <c r="K192" s="171" t="e">
        <f t="shared" ca="1" si="1"/>
        <v>#NAME?</v>
      </c>
      <c r="L192" s="186"/>
      <c r="M192" s="171">
        <v>1607</v>
      </c>
      <c r="N192" s="179" t="e">
        <f t="shared" ca="1" si="2"/>
        <v>#NAME?</v>
      </c>
      <c r="O192" t="b">
        <f t="shared" si="3"/>
        <v>0</v>
      </c>
      <c r="S192" s="180" t="b">
        <f t="shared" si="4"/>
        <v>0</v>
      </c>
      <c r="T192" s="180">
        <f t="shared" ca="1" si="5"/>
        <v>0</v>
      </c>
    </row>
    <row r="193" spans="1:20" ht="16">
      <c r="A193" s="170">
        <f t="shared" si="6"/>
        <v>192</v>
      </c>
      <c r="B193" s="181" t="s">
        <v>688</v>
      </c>
      <c r="C193" s="186"/>
      <c r="D193" s="178" t="s">
        <v>380</v>
      </c>
      <c r="E193" s="178" t="s">
        <v>515</v>
      </c>
      <c r="F193" s="187">
        <v>43975</v>
      </c>
      <c r="G193" s="170" t="b">
        <f t="shared" ca="1" si="12"/>
        <v>1</v>
      </c>
      <c r="H193" s="170" t="s">
        <v>471</v>
      </c>
      <c r="I193" s="170">
        <v>0</v>
      </c>
      <c r="J193" s="170" t="s">
        <v>500</v>
      </c>
      <c r="K193" s="171" t="e">
        <f t="shared" ca="1" si="1"/>
        <v>#NAME?</v>
      </c>
      <c r="L193" s="186"/>
      <c r="M193" s="171">
        <v>2869</v>
      </c>
      <c r="N193" s="179" t="e">
        <f t="shared" ca="1" si="2"/>
        <v>#NAME?</v>
      </c>
      <c r="O193" t="b">
        <f t="shared" si="3"/>
        <v>0</v>
      </c>
      <c r="S193" s="180" t="b">
        <f t="shared" ca="1" si="4"/>
        <v>0</v>
      </c>
      <c r="T193" s="180">
        <f t="shared" ca="1" si="5"/>
        <v>0</v>
      </c>
    </row>
    <row r="194" spans="1:20" ht="16" hidden="1">
      <c r="A194" s="170">
        <f t="shared" si="6"/>
        <v>193</v>
      </c>
      <c r="B194" s="176" t="s">
        <v>689</v>
      </c>
      <c r="C194" s="186"/>
      <c r="D194" s="178" t="s">
        <v>388</v>
      </c>
      <c r="E194" s="178"/>
      <c r="F194" s="186"/>
      <c r="G194" s="170" t="b">
        <f t="shared" ca="1" si="12"/>
        <v>1</v>
      </c>
      <c r="H194" s="186"/>
      <c r="I194" s="186"/>
      <c r="J194" s="170" t="s">
        <v>500</v>
      </c>
      <c r="K194" s="171" t="e">
        <f t="shared" ca="1" si="1"/>
        <v>#NAME?</v>
      </c>
      <c r="L194" s="186"/>
      <c r="M194" s="171">
        <v>1609</v>
      </c>
      <c r="N194" s="179" t="e">
        <f t="shared" ca="1" si="2"/>
        <v>#NAME?</v>
      </c>
      <c r="O194" t="b">
        <f t="shared" si="3"/>
        <v>0</v>
      </c>
      <c r="S194" s="180" t="b">
        <f t="shared" si="4"/>
        <v>0</v>
      </c>
      <c r="T194" s="180">
        <f t="shared" ca="1" si="5"/>
        <v>0</v>
      </c>
    </row>
    <row r="195" spans="1:20" ht="16" hidden="1">
      <c r="A195" s="170">
        <f t="shared" si="6"/>
        <v>194</v>
      </c>
      <c r="B195" s="181" t="s">
        <v>690</v>
      </c>
      <c r="C195" s="186"/>
      <c r="D195" s="178" t="s">
        <v>388</v>
      </c>
      <c r="E195" s="178"/>
      <c r="F195" s="186"/>
      <c r="G195" s="170" t="b">
        <f t="shared" ca="1" si="12"/>
        <v>1</v>
      </c>
      <c r="H195" s="186"/>
      <c r="I195" s="186"/>
      <c r="J195" s="170" t="s">
        <v>500</v>
      </c>
      <c r="K195" s="171" t="e">
        <f t="shared" ca="1" si="1"/>
        <v>#NAME?</v>
      </c>
      <c r="L195" s="186"/>
      <c r="M195" s="171">
        <v>1835</v>
      </c>
      <c r="N195" s="179" t="e">
        <f t="shared" ca="1" si="2"/>
        <v>#NAME?</v>
      </c>
      <c r="O195" t="b">
        <f t="shared" si="3"/>
        <v>0</v>
      </c>
      <c r="S195" s="180" t="b">
        <f t="shared" si="4"/>
        <v>0</v>
      </c>
      <c r="T195" s="180">
        <f t="shared" ca="1" si="5"/>
        <v>0</v>
      </c>
    </row>
    <row r="196" spans="1:20" ht="16" hidden="1">
      <c r="A196" s="170">
        <f t="shared" si="6"/>
        <v>195</v>
      </c>
      <c r="B196" s="176" t="s">
        <v>691</v>
      </c>
      <c r="C196" s="186"/>
      <c r="D196" s="178" t="s">
        <v>380</v>
      </c>
      <c r="E196" s="178" t="s">
        <v>692</v>
      </c>
      <c r="F196" s="187">
        <v>43838</v>
      </c>
      <c r="G196" s="170" t="b">
        <f t="shared" ca="1" si="12"/>
        <v>1</v>
      </c>
      <c r="H196" s="170" t="s">
        <v>471</v>
      </c>
      <c r="I196" s="170"/>
      <c r="J196" s="170" t="s">
        <v>500</v>
      </c>
      <c r="K196" s="171" t="e">
        <f t="shared" ca="1" si="1"/>
        <v>#NAME?</v>
      </c>
      <c r="L196" s="186"/>
      <c r="M196" s="171">
        <v>1648</v>
      </c>
      <c r="N196" s="179" t="e">
        <f t="shared" ca="1" si="2"/>
        <v>#NAME?</v>
      </c>
      <c r="O196" t="b">
        <f t="shared" si="3"/>
        <v>0</v>
      </c>
      <c r="S196" s="180" t="b">
        <f t="shared" ca="1" si="4"/>
        <v>0</v>
      </c>
      <c r="T196" s="180">
        <f t="shared" ca="1" si="5"/>
        <v>0</v>
      </c>
    </row>
    <row r="197" spans="1:20" ht="16" hidden="1">
      <c r="A197" s="170">
        <f t="shared" si="6"/>
        <v>196</v>
      </c>
      <c r="B197" s="181" t="s">
        <v>693</v>
      </c>
      <c r="C197" s="186"/>
      <c r="D197" s="178" t="s">
        <v>388</v>
      </c>
      <c r="E197" s="178"/>
      <c r="F197" s="186"/>
      <c r="G197" s="170" t="b">
        <f t="shared" ca="1" si="12"/>
        <v>1</v>
      </c>
      <c r="H197" s="186"/>
      <c r="I197" s="186"/>
      <c r="J197" s="170" t="s">
        <v>500</v>
      </c>
      <c r="K197" s="171" t="e">
        <f t="shared" ca="1" si="1"/>
        <v>#NAME?</v>
      </c>
      <c r="L197" s="186"/>
      <c r="M197" s="171">
        <v>719</v>
      </c>
      <c r="N197" s="179" t="e">
        <f t="shared" ca="1" si="2"/>
        <v>#NAME?</v>
      </c>
      <c r="O197" t="b">
        <f t="shared" si="3"/>
        <v>0</v>
      </c>
      <c r="S197" s="180" t="b">
        <f t="shared" si="4"/>
        <v>0</v>
      </c>
      <c r="T197" s="180">
        <f t="shared" ca="1" si="5"/>
        <v>0</v>
      </c>
    </row>
    <row r="198" spans="1:20" ht="16" hidden="1">
      <c r="A198" s="170">
        <f t="shared" si="6"/>
        <v>197</v>
      </c>
      <c r="B198" s="176" t="s">
        <v>694</v>
      </c>
      <c r="C198" s="186"/>
      <c r="D198" s="178" t="s">
        <v>388</v>
      </c>
      <c r="E198" s="178"/>
      <c r="F198" s="186"/>
      <c r="G198" s="170" t="b">
        <f t="shared" ca="1" si="12"/>
        <v>1</v>
      </c>
      <c r="H198" s="186"/>
      <c r="I198" s="186"/>
      <c r="J198" s="170" t="s">
        <v>500</v>
      </c>
      <c r="K198" s="171" t="e">
        <f t="shared" ca="1" si="1"/>
        <v>#NAME?</v>
      </c>
      <c r="L198" s="186"/>
      <c r="M198" s="171">
        <v>468</v>
      </c>
      <c r="N198" s="179" t="e">
        <f t="shared" ca="1" si="2"/>
        <v>#NAME?</v>
      </c>
      <c r="O198" t="b">
        <f t="shared" si="3"/>
        <v>0</v>
      </c>
      <c r="S198" s="180" t="b">
        <f t="shared" si="4"/>
        <v>0</v>
      </c>
      <c r="T198" s="180">
        <f t="shared" ca="1" si="5"/>
        <v>0</v>
      </c>
    </row>
    <row r="199" spans="1:20" ht="16" hidden="1">
      <c r="A199" s="170">
        <f t="shared" si="6"/>
        <v>198</v>
      </c>
      <c r="B199" s="181" t="s">
        <v>695</v>
      </c>
      <c r="C199" s="186"/>
      <c r="D199" s="178" t="s">
        <v>388</v>
      </c>
      <c r="E199" s="178"/>
      <c r="F199" s="186"/>
      <c r="G199" s="170" t="b">
        <f t="shared" ca="1" si="12"/>
        <v>1</v>
      </c>
      <c r="H199" s="186"/>
      <c r="I199" s="186"/>
      <c r="J199" s="170" t="s">
        <v>500</v>
      </c>
      <c r="K199" s="171" t="e">
        <f t="shared" ca="1" si="1"/>
        <v>#NAME?</v>
      </c>
      <c r="L199" s="186"/>
      <c r="M199" s="171">
        <v>2921</v>
      </c>
      <c r="N199" s="179" t="e">
        <f t="shared" ca="1" si="2"/>
        <v>#NAME?</v>
      </c>
      <c r="O199" t="b">
        <f t="shared" si="3"/>
        <v>0</v>
      </c>
      <c r="S199" s="180" t="b">
        <f t="shared" si="4"/>
        <v>0</v>
      </c>
      <c r="T199" s="180">
        <f t="shared" ca="1" si="5"/>
        <v>0</v>
      </c>
    </row>
    <row r="200" spans="1:20" ht="16" hidden="1">
      <c r="A200" s="170">
        <f t="shared" si="6"/>
        <v>199</v>
      </c>
      <c r="B200" s="176" t="s">
        <v>696</v>
      </c>
      <c r="C200" s="186"/>
      <c r="D200" s="178" t="s">
        <v>380</v>
      </c>
      <c r="E200" s="178" t="s">
        <v>515</v>
      </c>
      <c r="F200" s="187">
        <v>43853</v>
      </c>
      <c r="G200" s="170" t="b">
        <f t="shared" ca="1" si="12"/>
        <v>1</v>
      </c>
      <c r="H200" s="170" t="s">
        <v>471</v>
      </c>
      <c r="I200" s="186"/>
      <c r="J200" s="170" t="s">
        <v>500</v>
      </c>
      <c r="K200" s="171" t="e">
        <f t="shared" ca="1" si="1"/>
        <v>#NAME?</v>
      </c>
      <c r="L200" s="186"/>
      <c r="M200" s="171">
        <v>3155</v>
      </c>
      <c r="N200" s="179" t="e">
        <f t="shared" ca="1" si="2"/>
        <v>#NAME?</v>
      </c>
      <c r="O200" t="b">
        <f t="shared" si="3"/>
        <v>0</v>
      </c>
      <c r="S200" s="180" t="b">
        <f t="shared" ca="1" si="4"/>
        <v>0</v>
      </c>
      <c r="T200" s="180">
        <f t="shared" ca="1" si="5"/>
        <v>0</v>
      </c>
    </row>
    <row r="201" spans="1:20" ht="16" hidden="1">
      <c r="A201" s="170">
        <f t="shared" si="6"/>
        <v>200</v>
      </c>
      <c r="B201" s="181" t="s">
        <v>697</v>
      </c>
      <c r="C201" s="186"/>
      <c r="D201" s="178" t="s">
        <v>388</v>
      </c>
      <c r="E201" s="178"/>
      <c r="F201" s="186"/>
      <c r="G201" s="170" t="b">
        <f t="shared" ca="1" si="12"/>
        <v>1</v>
      </c>
      <c r="H201" s="186"/>
      <c r="I201" s="186"/>
      <c r="J201" s="170" t="s">
        <v>500</v>
      </c>
      <c r="K201" s="171" t="e">
        <f t="shared" ca="1" si="1"/>
        <v>#NAME?</v>
      </c>
      <c r="L201" s="186"/>
      <c r="M201" s="171">
        <v>847</v>
      </c>
      <c r="N201" s="179" t="e">
        <f t="shared" ca="1" si="2"/>
        <v>#NAME?</v>
      </c>
      <c r="O201" t="b">
        <f t="shared" si="3"/>
        <v>0</v>
      </c>
      <c r="S201" s="180" t="b">
        <f t="shared" si="4"/>
        <v>0</v>
      </c>
      <c r="T201" s="180">
        <f t="shared" ca="1" si="5"/>
        <v>0</v>
      </c>
    </row>
    <row r="202" spans="1:20" ht="16" hidden="1">
      <c r="A202" s="170">
        <f t="shared" si="6"/>
        <v>201</v>
      </c>
      <c r="B202" s="176" t="s">
        <v>698</v>
      </c>
      <c r="C202" s="186"/>
      <c r="D202" s="178" t="s">
        <v>388</v>
      </c>
      <c r="E202" s="178"/>
      <c r="F202" s="186"/>
      <c r="G202" s="170" t="b">
        <f t="shared" ca="1" si="12"/>
        <v>1</v>
      </c>
      <c r="H202" s="186"/>
      <c r="I202" s="186"/>
      <c r="J202" s="170" t="s">
        <v>500</v>
      </c>
      <c r="K202" s="171" t="e">
        <f t="shared" ca="1" si="1"/>
        <v>#NAME?</v>
      </c>
      <c r="L202" s="186"/>
      <c r="M202" s="171">
        <v>1322</v>
      </c>
      <c r="N202" s="179" t="e">
        <f t="shared" ca="1" si="2"/>
        <v>#NAME?</v>
      </c>
      <c r="O202" t="b">
        <f t="shared" si="3"/>
        <v>0</v>
      </c>
      <c r="S202" s="180" t="b">
        <f t="shared" si="4"/>
        <v>0</v>
      </c>
      <c r="T202" s="180">
        <f t="shared" ca="1" si="5"/>
        <v>0</v>
      </c>
    </row>
    <row r="203" spans="1:20" ht="16" hidden="1">
      <c r="A203" s="170">
        <f t="shared" si="6"/>
        <v>202</v>
      </c>
      <c r="B203" s="181" t="s">
        <v>699</v>
      </c>
      <c r="C203" s="186"/>
      <c r="D203" s="178" t="s">
        <v>388</v>
      </c>
      <c r="E203" s="178"/>
      <c r="F203" s="186"/>
      <c r="G203" s="170" t="b">
        <f t="shared" ca="1" si="12"/>
        <v>1</v>
      </c>
      <c r="H203" s="186"/>
      <c r="I203" s="186"/>
      <c r="J203" s="170" t="s">
        <v>500</v>
      </c>
      <c r="K203" s="171" t="e">
        <f t="shared" ca="1" si="1"/>
        <v>#NAME?</v>
      </c>
      <c r="L203" s="186"/>
      <c r="M203" s="171">
        <v>2839</v>
      </c>
      <c r="N203" s="179" t="e">
        <f t="shared" ca="1" si="2"/>
        <v>#NAME?</v>
      </c>
      <c r="O203" t="b">
        <f t="shared" si="3"/>
        <v>0</v>
      </c>
      <c r="S203" s="180" t="b">
        <f t="shared" si="4"/>
        <v>0</v>
      </c>
      <c r="T203" s="180">
        <f t="shared" ca="1" si="5"/>
        <v>0</v>
      </c>
    </row>
    <row r="204" spans="1:20" ht="16" hidden="1">
      <c r="A204" s="170">
        <f t="shared" si="6"/>
        <v>203</v>
      </c>
      <c r="B204" s="176" t="s">
        <v>700</v>
      </c>
      <c r="C204" s="186"/>
      <c r="D204" s="178" t="s">
        <v>388</v>
      </c>
      <c r="E204" s="178"/>
      <c r="F204" s="186"/>
      <c r="G204" s="170" t="b">
        <f t="shared" ca="1" si="12"/>
        <v>1</v>
      </c>
      <c r="H204" s="186"/>
      <c r="I204" s="186"/>
      <c r="J204" s="170" t="s">
        <v>500</v>
      </c>
      <c r="K204" s="171" t="e">
        <f t="shared" ca="1" si="1"/>
        <v>#NAME?</v>
      </c>
      <c r="L204" s="186"/>
      <c r="M204" s="171">
        <v>1505</v>
      </c>
      <c r="N204" s="179" t="e">
        <f t="shared" ca="1" si="2"/>
        <v>#NAME?</v>
      </c>
      <c r="O204" t="b">
        <f t="shared" si="3"/>
        <v>0</v>
      </c>
      <c r="S204" s="180" t="b">
        <f t="shared" si="4"/>
        <v>0</v>
      </c>
      <c r="T204" s="180">
        <f t="shared" ca="1" si="5"/>
        <v>0</v>
      </c>
    </row>
    <row r="205" spans="1:20" ht="16" hidden="1">
      <c r="A205" s="170">
        <f t="shared" si="6"/>
        <v>204</v>
      </c>
      <c r="B205" s="181" t="s">
        <v>701</v>
      </c>
      <c r="C205" s="186"/>
      <c r="D205" s="178" t="s">
        <v>388</v>
      </c>
      <c r="E205" s="178"/>
      <c r="F205" s="186"/>
      <c r="G205" s="170" t="b">
        <f t="shared" ca="1" si="12"/>
        <v>1</v>
      </c>
      <c r="H205" s="186"/>
      <c r="I205" s="186"/>
      <c r="J205" s="170" t="s">
        <v>500</v>
      </c>
      <c r="K205" s="171" t="e">
        <f t="shared" ca="1" si="1"/>
        <v>#NAME?</v>
      </c>
      <c r="L205" s="186"/>
      <c r="M205" s="171">
        <v>1467</v>
      </c>
      <c r="N205" s="179" t="e">
        <f t="shared" ca="1" si="2"/>
        <v>#NAME?</v>
      </c>
      <c r="O205" t="b">
        <f t="shared" si="3"/>
        <v>0</v>
      </c>
      <c r="S205" s="180" t="b">
        <f t="shared" si="4"/>
        <v>0</v>
      </c>
      <c r="T205" s="180">
        <f t="shared" ca="1" si="5"/>
        <v>0</v>
      </c>
    </row>
    <row r="206" spans="1:20" ht="16" hidden="1">
      <c r="A206" s="170">
        <f t="shared" si="6"/>
        <v>205</v>
      </c>
      <c r="B206" s="176" t="s">
        <v>702</v>
      </c>
      <c r="C206" s="186"/>
      <c r="D206" s="178" t="s">
        <v>388</v>
      </c>
      <c r="E206" s="178"/>
      <c r="F206" s="186"/>
      <c r="G206" s="170" t="b">
        <f t="shared" ca="1" si="12"/>
        <v>1</v>
      </c>
      <c r="H206" s="186"/>
      <c r="I206" s="186"/>
      <c r="J206" s="170" t="s">
        <v>500</v>
      </c>
      <c r="K206" s="171" t="e">
        <f t="shared" ca="1" si="1"/>
        <v>#NAME?</v>
      </c>
      <c r="L206" s="186"/>
      <c r="M206" s="171">
        <v>1218</v>
      </c>
      <c r="N206" s="179" t="e">
        <f t="shared" ca="1" si="2"/>
        <v>#NAME?</v>
      </c>
      <c r="O206" t="b">
        <f t="shared" si="3"/>
        <v>0</v>
      </c>
      <c r="S206" s="180" t="b">
        <f t="shared" si="4"/>
        <v>0</v>
      </c>
      <c r="T206" s="180">
        <f t="shared" ca="1" si="5"/>
        <v>0</v>
      </c>
    </row>
    <row r="207" spans="1:20" ht="16" hidden="1">
      <c r="A207" s="170">
        <f t="shared" si="6"/>
        <v>206</v>
      </c>
      <c r="B207" s="181" t="s">
        <v>703</v>
      </c>
      <c r="C207" s="186"/>
      <c r="D207" s="178" t="s">
        <v>388</v>
      </c>
      <c r="E207" s="178"/>
      <c r="F207" s="186"/>
      <c r="G207" s="170" t="b">
        <f t="shared" ca="1" si="12"/>
        <v>1</v>
      </c>
      <c r="H207" s="186"/>
      <c r="I207" s="186"/>
      <c r="J207" s="170" t="s">
        <v>500</v>
      </c>
      <c r="K207" s="171" t="e">
        <f t="shared" ca="1" si="1"/>
        <v>#NAME?</v>
      </c>
      <c r="L207" s="186"/>
      <c r="M207" s="171">
        <v>3052</v>
      </c>
      <c r="N207" s="179" t="e">
        <f t="shared" ca="1" si="2"/>
        <v>#NAME?</v>
      </c>
      <c r="O207" t="b">
        <f t="shared" si="3"/>
        <v>0</v>
      </c>
      <c r="S207" s="180" t="b">
        <f t="shared" si="4"/>
        <v>0</v>
      </c>
      <c r="T207" s="180">
        <f t="shared" ca="1" si="5"/>
        <v>0</v>
      </c>
    </row>
    <row r="208" spans="1:20" ht="16" hidden="1">
      <c r="A208" s="170">
        <f t="shared" si="6"/>
        <v>207</v>
      </c>
      <c r="B208" s="176" t="s">
        <v>704</v>
      </c>
      <c r="C208" s="186"/>
      <c r="D208" s="178" t="s">
        <v>388</v>
      </c>
      <c r="E208" s="178"/>
      <c r="F208" s="186"/>
      <c r="G208" s="170" t="b">
        <f t="shared" ca="1" si="12"/>
        <v>1</v>
      </c>
      <c r="H208" s="186"/>
      <c r="I208" s="186"/>
      <c r="J208" s="170" t="s">
        <v>500</v>
      </c>
      <c r="K208" s="171" t="e">
        <f t="shared" ca="1" si="1"/>
        <v>#NAME?</v>
      </c>
      <c r="L208" s="186"/>
      <c r="M208" s="171">
        <v>721</v>
      </c>
      <c r="N208" s="179" t="e">
        <f t="shared" ca="1" si="2"/>
        <v>#NAME?</v>
      </c>
      <c r="O208" t="b">
        <f t="shared" si="3"/>
        <v>0</v>
      </c>
      <c r="S208" s="180" t="b">
        <f t="shared" si="4"/>
        <v>0</v>
      </c>
      <c r="T208" s="180">
        <f t="shared" ca="1" si="5"/>
        <v>0</v>
      </c>
    </row>
    <row r="209" spans="1:20" ht="16" hidden="1">
      <c r="A209" s="170">
        <f t="shared" si="6"/>
        <v>208</v>
      </c>
      <c r="B209" s="181" t="s">
        <v>705</v>
      </c>
      <c r="C209" s="186"/>
      <c r="D209" s="178" t="s">
        <v>388</v>
      </c>
      <c r="E209" s="178"/>
      <c r="F209" s="186"/>
      <c r="G209" s="170" t="b">
        <f t="shared" ca="1" si="12"/>
        <v>1</v>
      </c>
      <c r="H209" s="186"/>
      <c r="I209" s="186"/>
      <c r="J209" s="170" t="s">
        <v>500</v>
      </c>
      <c r="K209" s="171" t="e">
        <f t="shared" ca="1" si="1"/>
        <v>#NAME?</v>
      </c>
      <c r="L209" s="186"/>
      <c r="M209" s="171">
        <v>3146</v>
      </c>
      <c r="N209" s="179" t="e">
        <f t="shared" ca="1" si="2"/>
        <v>#NAME?</v>
      </c>
      <c r="O209" t="b">
        <f t="shared" si="3"/>
        <v>0</v>
      </c>
      <c r="S209" s="180" t="b">
        <f t="shared" si="4"/>
        <v>0</v>
      </c>
      <c r="T209" s="180">
        <f t="shared" ca="1" si="5"/>
        <v>0</v>
      </c>
    </row>
    <row r="210" spans="1:20" ht="16" hidden="1">
      <c r="A210" s="170">
        <f t="shared" si="6"/>
        <v>209</v>
      </c>
      <c r="B210" s="176" t="s">
        <v>706</v>
      </c>
      <c r="C210" s="186"/>
      <c r="D210" s="178" t="s">
        <v>388</v>
      </c>
      <c r="E210" s="178"/>
      <c r="F210" s="186"/>
      <c r="G210" s="170" t="b">
        <f t="shared" ca="1" si="12"/>
        <v>1</v>
      </c>
      <c r="H210" s="186"/>
      <c r="I210" s="186"/>
      <c r="J210" s="170" t="s">
        <v>500</v>
      </c>
      <c r="K210" s="171" t="e">
        <f t="shared" ca="1" si="1"/>
        <v>#NAME?</v>
      </c>
      <c r="L210" s="186"/>
      <c r="M210" s="171">
        <v>2493</v>
      </c>
      <c r="N210" s="179" t="e">
        <f t="shared" ca="1" si="2"/>
        <v>#NAME?</v>
      </c>
      <c r="O210" t="b">
        <f t="shared" si="3"/>
        <v>0</v>
      </c>
      <c r="S210" s="180" t="b">
        <f t="shared" si="4"/>
        <v>0</v>
      </c>
      <c r="T210" s="180">
        <f t="shared" ca="1" si="5"/>
        <v>0</v>
      </c>
    </row>
    <row r="211" spans="1:20" ht="16" hidden="1">
      <c r="A211" s="170">
        <f t="shared" si="6"/>
        <v>210</v>
      </c>
      <c r="B211" s="181" t="s">
        <v>707</v>
      </c>
      <c r="C211" s="186"/>
      <c r="D211" s="178" t="s">
        <v>388</v>
      </c>
      <c r="E211" s="178"/>
      <c r="F211" s="186"/>
      <c r="G211" s="170" t="b">
        <f t="shared" ca="1" si="12"/>
        <v>1</v>
      </c>
      <c r="H211" s="186"/>
      <c r="I211" s="186"/>
      <c r="J211" s="170" t="s">
        <v>500</v>
      </c>
      <c r="K211" s="171" t="e">
        <f t="shared" ca="1" si="1"/>
        <v>#NAME?</v>
      </c>
      <c r="L211" s="186"/>
      <c r="M211" s="171">
        <v>3138</v>
      </c>
      <c r="N211" s="179" t="e">
        <f t="shared" ca="1" si="2"/>
        <v>#NAME?</v>
      </c>
      <c r="O211" t="b">
        <f t="shared" si="3"/>
        <v>0</v>
      </c>
      <c r="S211" s="180" t="b">
        <f t="shared" si="4"/>
        <v>0</v>
      </c>
      <c r="T211" s="180">
        <f t="shared" ca="1" si="5"/>
        <v>0</v>
      </c>
    </row>
    <row r="212" spans="1:20" ht="16" hidden="1">
      <c r="A212" s="170">
        <f t="shared" si="6"/>
        <v>211</v>
      </c>
      <c r="B212" s="176" t="s">
        <v>708</v>
      </c>
      <c r="C212" s="186"/>
      <c r="D212" s="178" t="s">
        <v>380</v>
      </c>
      <c r="E212" s="178" t="s">
        <v>556</v>
      </c>
      <c r="F212" s="187">
        <v>43907</v>
      </c>
      <c r="G212" s="170" t="b">
        <f t="shared" ca="1" si="12"/>
        <v>1</v>
      </c>
      <c r="H212" s="170" t="s">
        <v>709</v>
      </c>
      <c r="I212" s="186"/>
      <c r="J212" s="170" t="s">
        <v>500</v>
      </c>
      <c r="K212" s="171" t="e">
        <f t="shared" ca="1" si="1"/>
        <v>#NAME?</v>
      </c>
      <c r="L212" s="186"/>
      <c r="M212" s="171">
        <v>739</v>
      </c>
      <c r="N212" s="179" t="e">
        <f t="shared" ca="1" si="2"/>
        <v>#NAME?</v>
      </c>
      <c r="O212" t="b">
        <f t="shared" si="3"/>
        <v>0</v>
      </c>
      <c r="S212" s="180" t="b">
        <f t="shared" ca="1" si="4"/>
        <v>0</v>
      </c>
      <c r="T212" s="180">
        <f t="shared" ca="1" si="5"/>
        <v>0</v>
      </c>
    </row>
    <row r="213" spans="1:20" ht="16" hidden="1">
      <c r="A213" s="170">
        <f t="shared" si="6"/>
        <v>212</v>
      </c>
      <c r="B213" s="181" t="s">
        <v>710</v>
      </c>
      <c r="C213" s="186"/>
      <c r="D213" s="178" t="s">
        <v>388</v>
      </c>
      <c r="E213" s="178"/>
      <c r="F213" s="186"/>
      <c r="G213" s="170" t="b">
        <f t="shared" ca="1" si="12"/>
        <v>1</v>
      </c>
      <c r="H213" s="186"/>
      <c r="I213" s="186"/>
      <c r="J213" s="170" t="s">
        <v>500</v>
      </c>
      <c r="K213" s="171" t="e">
        <f t="shared" ca="1" si="1"/>
        <v>#NAME?</v>
      </c>
      <c r="L213" s="186"/>
      <c r="M213" s="171">
        <v>836</v>
      </c>
      <c r="N213" s="179" t="e">
        <f t="shared" ca="1" si="2"/>
        <v>#NAME?</v>
      </c>
      <c r="O213" t="b">
        <f t="shared" si="3"/>
        <v>0</v>
      </c>
      <c r="S213" s="180" t="b">
        <f t="shared" si="4"/>
        <v>0</v>
      </c>
      <c r="T213" s="180">
        <f t="shared" ca="1" si="5"/>
        <v>0</v>
      </c>
    </row>
    <row r="214" spans="1:20" ht="16" hidden="1">
      <c r="A214" s="170">
        <f t="shared" si="6"/>
        <v>213</v>
      </c>
      <c r="B214" s="176" t="s">
        <v>711</v>
      </c>
      <c r="C214" s="186"/>
      <c r="D214" s="178" t="s">
        <v>388</v>
      </c>
      <c r="E214" s="178"/>
      <c r="F214" s="186"/>
      <c r="G214" s="170" t="b">
        <f t="shared" ca="1" si="12"/>
        <v>1</v>
      </c>
      <c r="H214" s="186"/>
      <c r="I214" s="186"/>
      <c r="J214" s="170" t="s">
        <v>500</v>
      </c>
      <c r="K214" s="171" t="e">
        <f t="shared" ca="1" si="1"/>
        <v>#NAME?</v>
      </c>
      <c r="L214" s="186"/>
      <c r="M214" s="171">
        <v>2970</v>
      </c>
      <c r="N214" s="179" t="e">
        <f t="shared" ca="1" si="2"/>
        <v>#NAME?</v>
      </c>
      <c r="O214" t="b">
        <f t="shared" si="3"/>
        <v>0</v>
      </c>
      <c r="S214" s="180" t="b">
        <f t="shared" si="4"/>
        <v>0</v>
      </c>
      <c r="T214" s="180">
        <f t="shared" ca="1" si="5"/>
        <v>0</v>
      </c>
    </row>
    <row r="215" spans="1:20" ht="16" hidden="1">
      <c r="A215" s="170">
        <f t="shared" si="6"/>
        <v>214</v>
      </c>
      <c r="B215" s="181" t="s">
        <v>712</v>
      </c>
      <c r="C215" s="186"/>
      <c r="D215" s="178" t="s">
        <v>380</v>
      </c>
      <c r="E215" s="178" t="s">
        <v>515</v>
      </c>
      <c r="F215" s="187">
        <v>43921</v>
      </c>
      <c r="G215" s="170" t="b">
        <f t="shared" ca="1" si="12"/>
        <v>1</v>
      </c>
      <c r="H215" s="170" t="s">
        <v>471</v>
      </c>
      <c r="I215" s="186"/>
      <c r="J215" s="170" t="s">
        <v>500</v>
      </c>
      <c r="K215" s="171" t="e">
        <f t="shared" ca="1" si="1"/>
        <v>#NAME?</v>
      </c>
      <c r="L215" s="186"/>
      <c r="M215" s="171">
        <v>993</v>
      </c>
      <c r="N215" s="179" t="e">
        <f t="shared" ca="1" si="2"/>
        <v>#NAME?</v>
      </c>
      <c r="O215" t="b">
        <f t="shared" si="3"/>
        <v>0</v>
      </c>
      <c r="S215" s="180" t="b">
        <f t="shared" ca="1" si="4"/>
        <v>0</v>
      </c>
      <c r="T215" s="180">
        <f t="shared" ca="1" si="5"/>
        <v>0</v>
      </c>
    </row>
    <row r="216" spans="1:20" ht="16" hidden="1">
      <c r="A216" s="170">
        <f t="shared" si="6"/>
        <v>215</v>
      </c>
      <c r="B216" s="176" t="s">
        <v>713</v>
      </c>
      <c r="C216" s="186"/>
      <c r="D216" s="178" t="s">
        <v>388</v>
      </c>
      <c r="E216" s="178"/>
      <c r="F216" s="186"/>
      <c r="G216" s="170" t="b">
        <f t="shared" ca="1" si="12"/>
        <v>1</v>
      </c>
      <c r="H216" s="186"/>
      <c r="I216" s="186"/>
      <c r="J216" s="170" t="s">
        <v>500</v>
      </c>
      <c r="K216" s="171" t="e">
        <f t="shared" ca="1" si="1"/>
        <v>#NAME?</v>
      </c>
      <c r="L216" s="186"/>
      <c r="M216" s="171">
        <v>20</v>
      </c>
      <c r="N216" s="179" t="e">
        <f t="shared" ca="1" si="2"/>
        <v>#NAME?</v>
      </c>
      <c r="O216" t="b">
        <f t="shared" si="3"/>
        <v>0</v>
      </c>
      <c r="S216" s="180" t="b">
        <f t="shared" si="4"/>
        <v>0</v>
      </c>
      <c r="T216" s="180">
        <f t="shared" ca="1" si="5"/>
        <v>0</v>
      </c>
    </row>
    <row r="217" spans="1:20" ht="16" hidden="1">
      <c r="A217" s="170">
        <f t="shared" si="6"/>
        <v>216</v>
      </c>
      <c r="B217" s="181" t="s">
        <v>714</v>
      </c>
      <c r="C217" s="186"/>
      <c r="D217" s="178" t="s">
        <v>388</v>
      </c>
      <c r="E217" s="178"/>
      <c r="F217" s="186"/>
      <c r="G217" s="170" t="b">
        <f t="shared" ca="1" si="12"/>
        <v>1</v>
      </c>
      <c r="H217" s="186"/>
      <c r="I217" s="186"/>
      <c r="J217" s="170" t="s">
        <v>500</v>
      </c>
      <c r="K217" s="171" t="e">
        <f t="shared" ca="1" si="1"/>
        <v>#NAME?</v>
      </c>
      <c r="L217" s="186"/>
      <c r="M217" s="171">
        <v>1823</v>
      </c>
      <c r="N217" s="179" t="e">
        <f t="shared" ca="1" si="2"/>
        <v>#NAME?</v>
      </c>
      <c r="O217" t="b">
        <f t="shared" si="3"/>
        <v>0</v>
      </c>
      <c r="S217" s="180" t="b">
        <f t="shared" si="4"/>
        <v>0</v>
      </c>
      <c r="T217" s="180">
        <f t="shared" ca="1" si="5"/>
        <v>0</v>
      </c>
    </row>
    <row r="218" spans="1:20" ht="16" hidden="1">
      <c r="A218" s="170">
        <f t="shared" si="6"/>
        <v>217</v>
      </c>
      <c r="B218" s="176" t="s">
        <v>715</v>
      </c>
      <c r="C218" s="186"/>
      <c r="D218" s="178" t="s">
        <v>388</v>
      </c>
      <c r="E218" s="178"/>
      <c r="F218" s="186"/>
      <c r="G218" s="170" t="b">
        <f t="shared" ca="1" si="12"/>
        <v>1</v>
      </c>
      <c r="H218" s="186"/>
      <c r="I218" s="186"/>
      <c r="J218" s="170" t="s">
        <v>500</v>
      </c>
      <c r="K218" s="171" t="e">
        <f t="shared" ca="1" si="1"/>
        <v>#NAME?</v>
      </c>
      <c r="L218" s="186"/>
      <c r="M218" s="171">
        <v>2318</v>
      </c>
      <c r="N218" s="179" t="e">
        <f t="shared" ca="1" si="2"/>
        <v>#NAME?</v>
      </c>
      <c r="O218" t="b">
        <f t="shared" si="3"/>
        <v>0</v>
      </c>
      <c r="S218" s="180" t="b">
        <f t="shared" si="4"/>
        <v>0</v>
      </c>
      <c r="T218" s="180">
        <f t="shared" ca="1" si="5"/>
        <v>0</v>
      </c>
    </row>
    <row r="219" spans="1:20" ht="16" hidden="1">
      <c r="A219" s="170">
        <f t="shared" si="6"/>
        <v>218</v>
      </c>
      <c r="B219" s="181" t="s">
        <v>716</v>
      </c>
      <c r="C219" s="186"/>
      <c r="D219" s="178" t="s">
        <v>388</v>
      </c>
      <c r="E219" s="178"/>
      <c r="F219" s="186"/>
      <c r="G219" s="170" t="b">
        <f t="shared" ca="1" si="12"/>
        <v>1</v>
      </c>
      <c r="H219" s="186"/>
      <c r="I219" s="186"/>
      <c r="J219" s="170" t="s">
        <v>500</v>
      </c>
      <c r="K219" s="171" t="e">
        <f t="shared" ca="1" si="1"/>
        <v>#NAME?</v>
      </c>
      <c r="L219" s="186"/>
      <c r="M219" s="171">
        <v>2604</v>
      </c>
      <c r="N219" s="179" t="e">
        <f t="shared" ca="1" si="2"/>
        <v>#NAME?</v>
      </c>
      <c r="O219" t="b">
        <f t="shared" si="3"/>
        <v>0</v>
      </c>
      <c r="S219" s="180" t="b">
        <f t="shared" si="4"/>
        <v>0</v>
      </c>
      <c r="T219" s="180">
        <f t="shared" ca="1" si="5"/>
        <v>0</v>
      </c>
    </row>
    <row r="220" spans="1:20" ht="16" hidden="1">
      <c r="A220" s="170">
        <f t="shared" si="6"/>
        <v>219</v>
      </c>
      <c r="B220" s="176" t="s">
        <v>717</v>
      </c>
      <c r="C220" s="186"/>
      <c r="D220" s="178" t="s">
        <v>388</v>
      </c>
      <c r="E220" s="178"/>
      <c r="F220" s="186"/>
      <c r="G220" s="170" t="b">
        <f t="shared" ca="1" si="12"/>
        <v>1</v>
      </c>
      <c r="H220" s="186"/>
      <c r="I220" s="186"/>
      <c r="J220" s="170" t="s">
        <v>500</v>
      </c>
      <c r="K220" s="171" t="e">
        <f t="shared" ca="1" si="1"/>
        <v>#NAME?</v>
      </c>
      <c r="L220" s="186"/>
      <c r="M220" s="171">
        <v>404</v>
      </c>
      <c r="N220" s="179" t="e">
        <f t="shared" ca="1" si="2"/>
        <v>#NAME?</v>
      </c>
      <c r="O220" t="b">
        <f t="shared" si="3"/>
        <v>0</v>
      </c>
      <c r="S220" s="180" t="b">
        <f t="shared" si="4"/>
        <v>0</v>
      </c>
      <c r="T220" s="180">
        <f t="shared" ca="1" si="5"/>
        <v>0</v>
      </c>
    </row>
    <row r="221" spans="1:20" ht="16" hidden="1">
      <c r="A221" s="170">
        <f t="shared" si="6"/>
        <v>220</v>
      </c>
      <c r="B221" s="181" t="s">
        <v>718</v>
      </c>
      <c r="C221" s="186"/>
      <c r="D221" s="178" t="s">
        <v>388</v>
      </c>
      <c r="E221" s="178"/>
      <c r="F221" s="186"/>
      <c r="G221" s="170" t="b">
        <f t="shared" ca="1" si="12"/>
        <v>1</v>
      </c>
      <c r="H221" s="186"/>
      <c r="I221" s="186"/>
      <c r="J221" s="170" t="s">
        <v>500</v>
      </c>
      <c r="K221" s="171" t="e">
        <f t="shared" ca="1" si="1"/>
        <v>#NAME?</v>
      </c>
      <c r="L221" s="186"/>
      <c r="M221" s="171">
        <v>90</v>
      </c>
      <c r="N221" s="179" t="e">
        <f t="shared" ca="1" si="2"/>
        <v>#NAME?</v>
      </c>
      <c r="O221" t="b">
        <f t="shared" si="3"/>
        <v>0</v>
      </c>
      <c r="S221" s="180" t="b">
        <f t="shared" si="4"/>
        <v>0</v>
      </c>
      <c r="T221" s="180">
        <f t="shared" ca="1" si="5"/>
        <v>0</v>
      </c>
    </row>
    <row r="222" spans="1:20" ht="16" hidden="1">
      <c r="A222" s="170">
        <f t="shared" si="6"/>
        <v>221</v>
      </c>
      <c r="B222" s="176" t="s">
        <v>719</v>
      </c>
      <c r="C222" s="186"/>
      <c r="D222" s="178" t="s">
        <v>380</v>
      </c>
      <c r="E222" s="178" t="s">
        <v>515</v>
      </c>
      <c r="F222" s="189">
        <v>43818</v>
      </c>
      <c r="G222" s="170" t="b">
        <f t="shared" ca="1" si="12"/>
        <v>1</v>
      </c>
      <c r="H222" s="170" t="s">
        <v>471</v>
      </c>
      <c r="I222" s="186"/>
      <c r="J222" s="170" t="s">
        <v>500</v>
      </c>
      <c r="K222" s="171" t="e">
        <f t="shared" ca="1" si="1"/>
        <v>#NAME?</v>
      </c>
      <c r="L222" s="186"/>
      <c r="M222" s="171">
        <v>634</v>
      </c>
      <c r="N222" s="179" t="e">
        <f t="shared" ca="1" si="2"/>
        <v>#NAME?</v>
      </c>
      <c r="O222" t="b">
        <f t="shared" si="3"/>
        <v>0</v>
      </c>
      <c r="S222" s="180" t="b">
        <f t="shared" ca="1" si="4"/>
        <v>0</v>
      </c>
      <c r="T222" s="180">
        <f t="shared" ca="1" si="5"/>
        <v>0</v>
      </c>
    </row>
    <row r="223" spans="1:20" ht="16" hidden="1">
      <c r="A223" s="170">
        <f t="shared" si="6"/>
        <v>222</v>
      </c>
      <c r="B223" s="181" t="s">
        <v>720</v>
      </c>
      <c r="C223" s="186"/>
      <c r="D223" s="178" t="s">
        <v>388</v>
      </c>
      <c r="E223" s="178"/>
      <c r="F223" s="186"/>
      <c r="G223" s="170" t="b">
        <f t="shared" ca="1" si="12"/>
        <v>1</v>
      </c>
      <c r="H223" s="186"/>
      <c r="I223" s="186"/>
      <c r="J223" s="170" t="s">
        <v>500</v>
      </c>
      <c r="K223" s="171" t="e">
        <f t="shared" ca="1" si="1"/>
        <v>#NAME?</v>
      </c>
      <c r="L223" s="186"/>
      <c r="M223" s="171">
        <v>1012</v>
      </c>
      <c r="N223" s="179" t="e">
        <f t="shared" ca="1" si="2"/>
        <v>#NAME?</v>
      </c>
      <c r="O223" t="b">
        <f t="shared" si="3"/>
        <v>0</v>
      </c>
      <c r="S223" s="180" t="b">
        <f t="shared" si="4"/>
        <v>0</v>
      </c>
      <c r="T223" s="180">
        <f t="shared" ca="1" si="5"/>
        <v>0</v>
      </c>
    </row>
    <row r="224" spans="1:20" ht="16" hidden="1">
      <c r="A224" s="170">
        <f t="shared" si="6"/>
        <v>223</v>
      </c>
      <c r="B224" s="176" t="s">
        <v>721</v>
      </c>
      <c r="C224" s="186"/>
      <c r="D224" s="178" t="s">
        <v>388</v>
      </c>
      <c r="E224" s="178"/>
      <c r="F224" s="186"/>
      <c r="G224" s="170" t="b">
        <f t="shared" ca="1" si="12"/>
        <v>1</v>
      </c>
      <c r="H224" s="186"/>
      <c r="I224" s="186"/>
      <c r="J224" s="170" t="s">
        <v>500</v>
      </c>
      <c r="K224" s="171" t="e">
        <f t="shared" ca="1" si="1"/>
        <v>#NAME?</v>
      </c>
      <c r="L224" s="186"/>
      <c r="M224" s="171">
        <v>1585</v>
      </c>
      <c r="N224" s="179" t="e">
        <f t="shared" ca="1" si="2"/>
        <v>#NAME?</v>
      </c>
      <c r="O224" t="b">
        <f t="shared" si="3"/>
        <v>0</v>
      </c>
      <c r="S224" s="180" t="b">
        <f t="shared" si="4"/>
        <v>0</v>
      </c>
      <c r="T224" s="180">
        <f t="shared" ca="1" si="5"/>
        <v>0</v>
      </c>
    </row>
    <row r="225" spans="1:20" ht="16" hidden="1">
      <c r="A225" s="170">
        <f t="shared" si="6"/>
        <v>224</v>
      </c>
      <c r="B225" s="181" t="s">
        <v>722</v>
      </c>
      <c r="C225" s="186"/>
      <c r="D225" s="178" t="s">
        <v>388</v>
      </c>
      <c r="E225" s="178"/>
      <c r="F225" s="186"/>
      <c r="G225" s="170" t="b">
        <f t="shared" ca="1" si="12"/>
        <v>1</v>
      </c>
      <c r="H225" s="186"/>
      <c r="I225" s="186"/>
      <c r="J225" s="170" t="s">
        <v>500</v>
      </c>
      <c r="K225" s="171" t="e">
        <f t="shared" ca="1" si="1"/>
        <v>#NAME?</v>
      </c>
      <c r="L225" s="186"/>
      <c r="M225" s="171">
        <v>522</v>
      </c>
      <c r="N225" s="179" t="e">
        <f t="shared" ca="1" si="2"/>
        <v>#NAME?</v>
      </c>
      <c r="O225" t="b">
        <f t="shared" si="3"/>
        <v>0</v>
      </c>
      <c r="S225" s="180" t="b">
        <f t="shared" si="4"/>
        <v>0</v>
      </c>
      <c r="T225" s="180">
        <f t="shared" ca="1" si="5"/>
        <v>0</v>
      </c>
    </row>
    <row r="226" spans="1:20" ht="16" hidden="1">
      <c r="A226" s="170">
        <f t="shared" si="6"/>
        <v>225</v>
      </c>
      <c r="B226" s="176" t="s">
        <v>723</v>
      </c>
      <c r="C226" s="186"/>
      <c r="D226" s="178" t="s">
        <v>388</v>
      </c>
      <c r="E226" s="178"/>
      <c r="F226" s="186"/>
      <c r="G226" s="170" t="b">
        <f t="shared" ca="1" si="12"/>
        <v>1</v>
      </c>
      <c r="H226" s="186"/>
      <c r="I226" s="186"/>
      <c r="J226" s="170" t="s">
        <v>500</v>
      </c>
      <c r="K226" s="171" t="e">
        <f t="shared" ca="1" si="1"/>
        <v>#NAME?</v>
      </c>
      <c r="L226" s="186"/>
      <c r="M226" s="171">
        <v>2434</v>
      </c>
      <c r="N226" s="179" t="e">
        <f t="shared" ca="1" si="2"/>
        <v>#NAME?</v>
      </c>
      <c r="O226" t="b">
        <f t="shared" si="3"/>
        <v>0</v>
      </c>
      <c r="S226" s="180" t="b">
        <f t="shared" si="4"/>
        <v>0</v>
      </c>
      <c r="T226" s="180">
        <f t="shared" ca="1" si="5"/>
        <v>0</v>
      </c>
    </row>
    <row r="227" spans="1:20" ht="16" hidden="1">
      <c r="A227" s="170">
        <f t="shared" si="6"/>
        <v>226</v>
      </c>
      <c r="B227" s="184" t="s">
        <v>507</v>
      </c>
      <c r="C227" s="186"/>
      <c r="D227" s="178" t="s">
        <v>388</v>
      </c>
      <c r="E227" s="178"/>
      <c r="F227" s="186"/>
      <c r="G227" s="170"/>
      <c r="H227" s="186"/>
      <c r="I227" s="186"/>
      <c r="J227" s="170"/>
      <c r="K227" s="171" t="e">
        <f t="shared" ca="1" si="1"/>
        <v>#NAME?</v>
      </c>
      <c r="L227" s="186"/>
      <c r="M227" s="171">
        <v>3187</v>
      </c>
      <c r="N227" s="179" t="e">
        <f t="shared" ca="1" si="2"/>
        <v>#NAME?</v>
      </c>
      <c r="O227" t="b">
        <f t="shared" si="3"/>
        <v>1</v>
      </c>
      <c r="S227" s="180" t="b">
        <f t="shared" si="4"/>
        <v>0</v>
      </c>
      <c r="T227" s="180">
        <f t="shared" ca="1" si="5"/>
        <v>0</v>
      </c>
    </row>
    <row r="228" spans="1:20" ht="16" hidden="1">
      <c r="A228" s="170">
        <f t="shared" si="6"/>
        <v>227</v>
      </c>
      <c r="B228" s="176" t="s">
        <v>724</v>
      </c>
      <c r="C228" s="186"/>
      <c r="D228" s="178" t="s">
        <v>388</v>
      </c>
      <c r="E228" s="178"/>
      <c r="F228" s="186"/>
      <c r="G228" s="170" t="b">
        <f t="shared" ref="G228:G229" ca="1" si="13">OR((ISBLANK(F228)),TODAY()-F228 &gt;=90)</f>
        <v>1</v>
      </c>
      <c r="H228" s="186"/>
      <c r="I228" s="186"/>
      <c r="J228" s="170" t="s">
        <v>500</v>
      </c>
      <c r="K228" s="171" t="e">
        <f t="shared" ca="1" si="1"/>
        <v>#NAME?</v>
      </c>
      <c r="L228" s="186"/>
      <c r="M228" s="171">
        <v>1917</v>
      </c>
      <c r="N228" s="179" t="e">
        <f t="shared" ca="1" si="2"/>
        <v>#NAME?</v>
      </c>
      <c r="O228" t="b">
        <f t="shared" si="3"/>
        <v>0</v>
      </c>
      <c r="S228" s="180" t="b">
        <f t="shared" si="4"/>
        <v>0</v>
      </c>
      <c r="T228" s="180">
        <f t="shared" ca="1" si="5"/>
        <v>0</v>
      </c>
    </row>
    <row r="229" spans="1:20" ht="16" hidden="1">
      <c r="A229" s="170">
        <f t="shared" si="6"/>
        <v>228</v>
      </c>
      <c r="B229" s="181" t="s">
        <v>725</v>
      </c>
      <c r="C229" s="186"/>
      <c r="D229" s="178" t="s">
        <v>388</v>
      </c>
      <c r="E229" s="178"/>
      <c r="F229" s="186"/>
      <c r="G229" s="170" t="b">
        <f t="shared" ca="1" si="13"/>
        <v>1</v>
      </c>
      <c r="H229" s="186"/>
      <c r="I229" s="186"/>
      <c r="J229" s="170" t="s">
        <v>500</v>
      </c>
      <c r="K229" s="171" t="e">
        <f t="shared" ca="1" si="1"/>
        <v>#NAME?</v>
      </c>
      <c r="L229" s="186"/>
      <c r="M229" s="171">
        <v>836</v>
      </c>
      <c r="N229" s="179" t="e">
        <f t="shared" ca="1" si="2"/>
        <v>#NAME?</v>
      </c>
      <c r="O229" t="b">
        <f t="shared" si="3"/>
        <v>0</v>
      </c>
      <c r="S229" s="180" t="b">
        <f t="shared" si="4"/>
        <v>0</v>
      </c>
      <c r="T229" s="180">
        <f t="shared" ca="1" si="5"/>
        <v>0</v>
      </c>
    </row>
    <row r="230" spans="1:20" ht="16" hidden="1">
      <c r="A230" s="170">
        <f t="shared" si="6"/>
        <v>229</v>
      </c>
      <c r="B230" s="185" t="s">
        <v>507</v>
      </c>
      <c r="C230" s="186"/>
      <c r="D230" s="178" t="s">
        <v>388</v>
      </c>
      <c r="E230" s="178"/>
      <c r="F230" s="186"/>
      <c r="G230" s="170"/>
      <c r="H230" s="186"/>
      <c r="I230" s="186"/>
      <c r="J230" s="170"/>
      <c r="K230" s="171" t="e">
        <f t="shared" ca="1" si="1"/>
        <v>#NAME?</v>
      </c>
      <c r="L230" s="186"/>
      <c r="M230" s="171">
        <v>145</v>
      </c>
      <c r="N230" s="179" t="e">
        <f t="shared" ca="1" si="2"/>
        <v>#NAME?</v>
      </c>
      <c r="O230" t="b">
        <f t="shared" si="3"/>
        <v>1</v>
      </c>
      <c r="S230" s="180" t="b">
        <f t="shared" si="4"/>
        <v>0</v>
      </c>
      <c r="T230" s="180">
        <f t="shared" ca="1" si="5"/>
        <v>0</v>
      </c>
    </row>
    <row r="231" spans="1:20" ht="16" hidden="1">
      <c r="A231" s="170">
        <f t="shared" si="6"/>
        <v>230</v>
      </c>
      <c r="B231" s="181" t="s">
        <v>726</v>
      </c>
      <c r="C231" s="186"/>
      <c r="D231" s="178" t="s">
        <v>388</v>
      </c>
      <c r="E231" s="178"/>
      <c r="F231" s="186"/>
      <c r="G231" s="170" t="b">
        <f t="shared" ref="G231:G238" ca="1" si="14">OR((ISBLANK(F231)),TODAY()-F231 &gt;=90)</f>
        <v>1</v>
      </c>
      <c r="H231" s="186"/>
      <c r="I231" s="186"/>
      <c r="J231" s="170" t="s">
        <v>500</v>
      </c>
      <c r="K231" s="171" t="e">
        <f t="shared" ca="1" si="1"/>
        <v>#NAME?</v>
      </c>
      <c r="L231" s="186"/>
      <c r="M231" s="171">
        <v>1108</v>
      </c>
      <c r="N231" s="179" t="e">
        <f t="shared" ca="1" si="2"/>
        <v>#NAME?</v>
      </c>
      <c r="O231" t="b">
        <f t="shared" si="3"/>
        <v>0</v>
      </c>
      <c r="S231" s="180" t="b">
        <f t="shared" si="4"/>
        <v>0</v>
      </c>
      <c r="T231" s="180">
        <f t="shared" ca="1" si="5"/>
        <v>0</v>
      </c>
    </row>
    <row r="232" spans="1:20" ht="16" hidden="1">
      <c r="A232" s="170">
        <f t="shared" si="6"/>
        <v>231</v>
      </c>
      <c r="B232" s="176" t="s">
        <v>727</v>
      </c>
      <c r="C232" s="186"/>
      <c r="D232" s="178" t="s">
        <v>388</v>
      </c>
      <c r="E232" s="178"/>
      <c r="F232" s="186"/>
      <c r="G232" s="170" t="b">
        <f t="shared" ca="1" si="14"/>
        <v>1</v>
      </c>
      <c r="H232" s="186"/>
      <c r="I232" s="186"/>
      <c r="J232" s="170" t="s">
        <v>500</v>
      </c>
      <c r="K232" s="171" t="e">
        <f t="shared" ca="1" si="1"/>
        <v>#NAME?</v>
      </c>
      <c r="L232" s="186"/>
      <c r="M232" s="171">
        <v>2750</v>
      </c>
      <c r="N232" s="179" t="e">
        <f t="shared" ca="1" si="2"/>
        <v>#NAME?</v>
      </c>
      <c r="O232" t="b">
        <f t="shared" si="3"/>
        <v>0</v>
      </c>
      <c r="S232" s="180" t="b">
        <f t="shared" si="4"/>
        <v>0</v>
      </c>
      <c r="T232" s="180">
        <f t="shared" ca="1" si="5"/>
        <v>0</v>
      </c>
    </row>
    <row r="233" spans="1:20" ht="16" hidden="1">
      <c r="A233" s="170">
        <f t="shared" si="6"/>
        <v>232</v>
      </c>
      <c r="B233" s="181" t="s">
        <v>728</v>
      </c>
      <c r="C233" s="186"/>
      <c r="D233" s="178" t="s">
        <v>388</v>
      </c>
      <c r="E233" s="178"/>
      <c r="F233" s="186"/>
      <c r="G233" s="170" t="b">
        <f t="shared" ca="1" si="14"/>
        <v>1</v>
      </c>
      <c r="H233" s="186"/>
      <c r="I233" s="186"/>
      <c r="J233" s="170" t="s">
        <v>500</v>
      </c>
      <c r="K233" s="171" t="e">
        <f t="shared" ca="1" si="1"/>
        <v>#NAME?</v>
      </c>
      <c r="L233" s="186"/>
      <c r="M233" s="171">
        <v>3029</v>
      </c>
      <c r="N233" s="179" t="e">
        <f t="shared" ca="1" si="2"/>
        <v>#NAME?</v>
      </c>
      <c r="O233" t="b">
        <f t="shared" si="3"/>
        <v>0</v>
      </c>
      <c r="S233" s="180" t="b">
        <f t="shared" si="4"/>
        <v>0</v>
      </c>
      <c r="T233" s="180">
        <f t="shared" ca="1" si="5"/>
        <v>0</v>
      </c>
    </row>
    <row r="234" spans="1:20" ht="16" hidden="1">
      <c r="A234" s="170">
        <f t="shared" si="6"/>
        <v>233</v>
      </c>
      <c r="B234" s="176" t="s">
        <v>729</v>
      </c>
      <c r="C234" s="186"/>
      <c r="D234" s="178" t="s">
        <v>388</v>
      </c>
      <c r="E234" s="178"/>
      <c r="F234" s="186"/>
      <c r="G234" s="170" t="b">
        <f t="shared" ca="1" si="14"/>
        <v>1</v>
      </c>
      <c r="H234" s="186"/>
      <c r="I234" s="186"/>
      <c r="J234" s="170" t="s">
        <v>500</v>
      </c>
      <c r="K234" s="171" t="e">
        <f t="shared" ca="1" si="1"/>
        <v>#NAME?</v>
      </c>
      <c r="L234" s="186"/>
      <c r="M234" s="171">
        <v>2600</v>
      </c>
      <c r="N234" s="179" t="e">
        <f t="shared" ca="1" si="2"/>
        <v>#NAME?</v>
      </c>
      <c r="O234" t="b">
        <f t="shared" si="3"/>
        <v>0</v>
      </c>
      <c r="S234" s="180" t="b">
        <f t="shared" si="4"/>
        <v>0</v>
      </c>
      <c r="T234" s="180">
        <f t="shared" ca="1" si="5"/>
        <v>0</v>
      </c>
    </row>
    <row r="235" spans="1:20" ht="16" hidden="1">
      <c r="A235" s="170">
        <f t="shared" si="6"/>
        <v>234</v>
      </c>
      <c r="B235" s="181" t="s">
        <v>730</v>
      </c>
      <c r="C235" s="186"/>
      <c r="D235" s="178" t="s">
        <v>388</v>
      </c>
      <c r="E235" s="178"/>
      <c r="F235" s="186"/>
      <c r="G235" s="170" t="b">
        <f t="shared" ca="1" si="14"/>
        <v>1</v>
      </c>
      <c r="H235" s="186"/>
      <c r="I235" s="186"/>
      <c r="J235" s="170" t="s">
        <v>500</v>
      </c>
      <c r="K235" s="171" t="e">
        <f t="shared" ca="1" si="1"/>
        <v>#NAME?</v>
      </c>
      <c r="L235" s="186"/>
      <c r="M235" s="171">
        <v>382</v>
      </c>
      <c r="N235" s="179" t="e">
        <f t="shared" ca="1" si="2"/>
        <v>#NAME?</v>
      </c>
      <c r="O235" t="b">
        <f t="shared" si="3"/>
        <v>0</v>
      </c>
      <c r="S235" s="180" t="b">
        <f t="shared" si="4"/>
        <v>0</v>
      </c>
      <c r="T235" s="180">
        <f t="shared" ca="1" si="5"/>
        <v>0</v>
      </c>
    </row>
    <row r="236" spans="1:20" ht="16" hidden="1">
      <c r="A236" s="170">
        <f t="shared" si="6"/>
        <v>235</v>
      </c>
      <c r="B236" s="176" t="s">
        <v>731</v>
      </c>
      <c r="C236" s="186"/>
      <c r="D236" s="178" t="s">
        <v>388</v>
      </c>
      <c r="E236" s="178"/>
      <c r="F236" s="186"/>
      <c r="G236" s="170" t="b">
        <f t="shared" ca="1" si="14"/>
        <v>1</v>
      </c>
      <c r="H236" s="186"/>
      <c r="I236" s="186"/>
      <c r="J236" s="170" t="s">
        <v>500</v>
      </c>
      <c r="K236" s="171" t="e">
        <f t="shared" ca="1" si="1"/>
        <v>#NAME?</v>
      </c>
      <c r="L236" s="186"/>
      <c r="M236" s="171">
        <v>232</v>
      </c>
      <c r="N236" s="179" t="e">
        <f t="shared" ca="1" si="2"/>
        <v>#NAME?</v>
      </c>
      <c r="O236" t="b">
        <f t="shared" si="3"/>
        <v>0</v>
      </c>
      <c r="S236" s="180" t="b">
        <f t="shared" si="4"/>
        <v>0</v>
      </c>
      <c r="T236" s="180">
        <f t="shared" ca="1" si="5"/>
        <v>0</v>
      </c>
    </row>
    <row r="237" spans="1:20" ht="16" hidden="1">
      <c r="A237" s="170">
        <f t="shared" si="6"/>
        <v>236</v>
      </c>
      <c r="B237" s="181" t="s">
        <v>732</v>
      </c>
      <c r="C237" s="186"/>
      <c r="D237" s="178" t="s">
        <v>388</v>
      </c>
      <c r="E237" s="178"/>
      <c r="F237" s="186"/>
      <c r="G237" s="170" t="b">
        <f t="shared" ca="1" si="14"/>
        <v>1</v>
      </c>
      <c r="H237" s="186"/>
      <c r="I237" s="186"/>
      <c r="J237" s="170" t="s">
        <v>500</v>
      </c>
      <c r="K237" s="171" t="e">
        <f t="shared" ca="1" si="1"/>
        <v>#NAME?</v>
      </c>
      <c r="L237" s="186"/>
      <c r="M237" s="171">
        <v>2994</v>
      </c>
      <c r="N237" s="179" t="e">
        <f t="shared" ca="1" si="2"/>
        <v>#NAME?</v>
      </c>
      <c r="O237" t="b">
        <f t="shared" si="3"/>
        <v>0</v>
      </c>
      <c r="S237" s="180" t="b">
        <f t="shared" si="4"/>
        <v>0</v>
      </c>
      <c r="T237" s="180">
        <f t="shared" ca="1" si="5"/>
        <v>0</v>
      </c>
    </row>
    <row r="238" spans="1:20" ht="16" hidden="1">
      <c r="A238" s="170">
        <f t="shared" si="6"/>
        <v>237</v>
      </c>
      <c r="B238" s="176" t="s">
        <v>733</v>
      </c>
      <c r="C238" s="186"/>
      <c r="D238" s="178" t="s">
        <v>388</v>
      </c>
      <c r="E238" s="178"/>
      <c r="F238" s="186"/>
      <c r="G238" s="170" t="b">
        <f t="shared" ca="1" si="14"/>
        <v>1</v>
      </c>
      <c r="H238" s="186"/>
      <c r="I238" s="186"/>
      <c r="J238" s="170" t="s">
        <v>500</v>
      </c>
      <c r="K238" s="171" t="e">
        <f t="shared" ca="1" si="1"/>
        <v>#NAME?</v>
      </c>
      <c r="L238" s="186"/>
      <c r="M238" s="171">
        <v>1896</v>
      </c>
      <c r="N238" s="179" t="e">
        <f t="shared" ca="1" si="2"/>
        <v>#NAME?</v>
      </c>
      <c r="O238" t="b">
        <f t="shared" si="3"/>
        <v>0</v>
      </c>
      <c r="S238" s="180" t="b">
        <f t="shared" si="4"/>
        <v>0</v>
      </c>
      <c r="T238" s="180">
        <f t="shared" ca="1" si="5"/>
        <v>0</v>
      </c>
    </row>
    <row r="239" spans="1:20" ht="16" hidden="1">
      <c r="A239" s="170">
        <f t="shared" si="6"/>
        <v>238</v>
      </c>
      <c r="B239" s="184" t="s">
        <v>507</v>
      </c>
      <c r="C239" s="186"/>
      <c r="D239" s="178" t="s">
        <v>388</v>
      </c>
      <c r="E239" s="178"/>
      <c r="F239" s="186"/>
      <c r="G239" s="170"/>
      <c r="H239" s="186"/>
      <c r="I239" s="186"/>
      <c r="J239" s="170"/>
      <c r="K239" s="171" t="e">
        <f t="shared" ca="1" si="1"/>
        <v>#NAME?</v>
      </c>
      <c r="L239" s="186"/>
      <c r="M239" s="171">
        <v>2775</v>
      </c>
      <c r="N239" s="179" t="e">
        <f t="shared" ca="1" si="2"/>
        <v>#NAME?</v>
      </c>
      <c r="O239" t="b">
        <f t="shared" si="3"/>
        <v>1</v>
      </c>
      <c r="S239" s="180" t="b">
        <f t="shared" si="4"/>
        <v>0</v>
      </c>
      <c r="T239" s="180">
        <f t="shared" ca="1" si="5"/>
        <v>0</v>
      </c>
    </row>
    <row r="240" spans="1:20" ht="16" hidden="1">
      <c r="A240" s="170">
        <f t="shared" si="6"/>
        <v>239</v>
      </c>
      <c r="B240" s="176" t="s">
        <v>734</v>
      </c>
      <c r="C240" s="186"/>
      <c r="D240" s="178" t="s">
        <v>388</v>
      </c>
      <c r="E240" s="178"/>
      <c r="F240" s="186"/>
      <c r="G240" s="170" t="b">
        <f t="shared" ref="G240:G274" ca="1" si="15">OR((ISBLANK(F240)),TODAY()-F240 &gt;=90)</f>
        <v>1</v>
      </c>
      <c r="H240" s="186"/>
      <c r="I240" s="186"/>
      <c r="J240" s="170" t="s">
        <v>500</v>
      </c>
      <c r="K240" s="171" t="e">
        <f t="shared" ca="1" si="1"/>
        <v>#NAME?</v>
      </c>
      <c r="L240" s="186"/>
      <c r="M240" s="171">
        <v>2693</v>
      </c>
      <c r="N240" s="179" t="e">
        <f t="shared" ca="1" si="2"/>
        <v>#NAME?</v>
      </c>
      <c r="O240" t="b">
        <f t="shared" si="3"/>
        <v>0</v>
      </c>
      <c r="S240" s="180" t="b">
        <f t="shared" si="4"/>
        <v>0</v>
      </c>
      <c r="T240" s="180">
        <f t="shared" ca="1" si="5"/>
        <v>0</v>
      </c>
    </row>
    <row r="241" spans="1:20" ht="16" hidden="1">
      <c r="A241" s="170">
        <f t="shared" si="6"/>
        <v>240</v>
      </c>
      <c r="B241" s="181" t="s">
        <v>735</v>
      </c>
      <c r="C241" s="186"/>
      <c r="D241" s="178" t="s">
        <v>388</v>
      </c>
      <c r="E241" s="178"/>
      <c r="F241" s="186"/>
      <c r="G241" s="170" t="b">
        <f t="shared" ca="1" si="15"/>
        <v>1</v>
      </c>
      <c r="H241" s="186"/>
      <c r="I241" s="186"/>
      <c r="J241" s="170" t="s">
        <v>500</v>
      </c>
      <c r="K241" s="171" t="e">
        <f t="shared" ca="1" si="1"/>
        <v>#NAME?</v>
      </c>
      <c r="L241" s="186"/>
      <c r="M241" s="171">
        <v>795</v>
      </c>
      <c r="N241" s="179" t="e">
        <f t="shared" ca="1" si="2"/>
        <v>#NAME?</v>
      </c>
      <c r="O241" t="b">
        <f t="shared" si="3"/>
        <v>0</v>
      </c>
      <c r="S241" s="180" t="b">
        <f t="shared" si="4"/>
        <v>0</v>
      </c>
      <c r="T241" s="180">
        <f t="shared" ca="1" si="5"/>
        <v>0</v>
      </c>
    </row>
    <row r="242" spans="1:20" ht="16" hidden="1">
      <c r="A242" s="170">
        <f t="shared" si="6"/>
        <v>241</v>
      </c>
      <c r="B242" s="176" t="s">
        <v>736</v>
      </c>
      <c r="C242" s="186"/>
      <c r="D242" s="178" t="s">
        <v>388</v>
      </c>
      <c r="E242" s="178"/>
      <c r="F242" s="186"/>
      <c r="G242" s="170" t="b">
        <f t="shared" ca="1" si="15"/>
        <v>1</v>
      </c>
      <c r="H242" s="186"/>
      <c r="I242" s="186"/>
      <c r="J242" s="170" t="s">
        <v>500</v>
      </c>
      <c r="K242" s="171" t="e">
        <f t="shared" ca="1" si="1"/>
        <v>#NAME?</v>
      </c>
      <c r="L242" s="186"/>
      <c r="M242" s="171">
        <v>1697</v>
      </c>
      <c r="N242" s="179" t="e">
        <f t="shared" ca="1" si="2"/>
        <v>#NAME?</v>
      </c>
      <c r="O242" t="b">
        <f t="shared" si="3"/>
        <v>0</v>
      </c>
      <c r="S242" s="180" t="b">
        <f t="shared" si="4"/>
        <v>0</v>
      </c>
      <c r="T242" s="180">
        <f t="shared" ca="1" si="5"/>
        <v>0</v>
      </c>
    </row>
    <row r="243" spans="1:20" ht="16" hidden="1">
      <c r="A243" s="170">
        <f t="shared" si="6"/>
        <v>242</v>
      </c>
      <c r="B243" s="181" t="s">
        <v>737</v>
      </c>
      <c r="C243" s="186"/>
      <c r="D243" s="178" t="s">
        <v>388</v>
      </c>
      <c r="E243" s="178"/>
      <c r="F243" s="186"/>
      <c r="G243" s="170" t="b">
        <f t="shared" ca="1" si="15"/>
        <v>1</v>
      </c>
      <c r="H243" s="186"/>
      <c r="I243" s="186"/>
      <c r="J243" s="170" t="s">
        <v>500</v>
      </c>
      <c r="K243" s="171" t="e">
        <f t="shared" ca="1" si="1"/>
        <v>#NAME?</v>
      </c>
      <c r="L243" s="186"/>
      <c r="M243" s="171">
        <v>2162</v>
      </c>
      <c r="N243" s="179" t="e">
        <f t="shared" ca="1" si="2"/>
        <v>#NAME?</v>
      </c>
      <c r="O243" t="b">
        <f t="shared" si="3"/>
        <v>0</v>
      </c>
      <c r="S243" s="180" t="b">
        <f t="shared" si="4"/>
        <v>0</v>
      </c>
      <c r="T243" s="180">
        <f t="shared" ca="1" si="5"/>
        <v>0</v>
      </c>
    </row>
    <row r="244" spans="1:20" ht="16" hidden="1">
      <c r="A244" s="170">
        <f t="shared" si="6"/>
        <v>243</v>
      </c>
      <c r="B244" s="176" t="s">
        <v>738</v>
      </c>
      <c r="C244" s="186"/>
      <c r="D244" s="178" t="s">
        <v>388</v>
      </c>
      <c r="E244" s="178"/>
      <c r="F244" s="186"/>
      <c r="G244" s="170" t="b">
        <f t="shared" ca="1" si="15"/>
        <v>1</v>
      </c>
      <c r="H244" s="186"/>
      <c r="I244" s="186"/>
      <c r="J244" s="170" t="s">
        <v>500</v>
      </c>
      <c r="K244" s="171" t="e">
        <f t="shared" ca="1" si="1"/>
        <v>#NAME?</v>
      </c>
      <c r="L244" s="186"/>
      <c r="M244" s="171">
        <v>943</v>
      </c>
      <c r="N244" s="179" t="e">
        <f t="shared" ca="1" si="2"/>
        <v>#NAME?</v>
      </c>
      <c r="O244" t="b">
        <f t="shared" si="3"/>
        <v>0</v>
      </c>
      <c r="S244" s="180" t="b">
        <f t="shared" si="4"/>
        <v>0</v>
      </c>
      <c r="T244" s="180">
        <f t="shared" ca="1" si="5"/>
        <v>0</v>
      </c>
    </row>
    <row r="245" spans="1:20" ht="16" hidden="1">
      <c r="A245" s="170">
        <f t="shared" si="6"/>
        <v>244</v>
      </c>
      <c r="B245" s="181" t="s">
        <v>739</v>
      </c>
      <c r="C245" s="186"/>
      <c r="D245" s="178" t="s">
        <v>388</v>
      </c>
      <c r="E245" s="178"/>
      <c r="F245" s="186"/>
      <c r="G245" s="170" t="b">
        <f t="shared" ca="1" si="15"/>
        <v>1</v>
      </c>
      <c r="H245" s="186"/>
      <c r="I245" s="186"/>
      <c r="J245" s="170" t="s">
        <v>500</v>
      </c>
      <c r="K245" s="171" t="e">
        <f t="shared" ca="1" si="1"/>
        <v>#NAME?</v>
      </c>
      <c r="L245" s="186"/>
      <c r="M245" s="171">
        <v>442</v>
      </c>
      <c r="N245" s="179" t="e">
        <f t="shared" ca="1" si="2"/>
        <v>#NAME?</v>
      </c>
      <c r="O245" t="b">
        <f t="shared" si="3"/>
        <v>0</v>
      </c>
      <c r="S245" s="180" t="b">
        <f t="shared" si="4"/>
        <v>0</v>
      </c>
      <c r="T245" s="180">
        <f t="shared" ca="1" si="5"/>
        <v>0</v>
      </c>
    </row>
    <row r="246" spans="1:20" ht="16" hidden="1">
      <c r="A246" s="170">
        <f t="shared" si="6"/>
        <v>245</v>
      </c>
      <c r="B246" s="176" t="s">
        <v>740</v>
      </c>
      <c r="C246" s="186"/>
      <c r="D246" s="178" t="s">
        <v>388</v>
      </c>
      <c r="E246" s="178"/>
      <c r="F246" s="186"/>
      <c r="G246" s="170" t="b">
        <f t="shared" ca="1" si="15"/>
        <v>1</v>
      </c>
      <c r="H246" s="186"/>
      <c r="I246" s="186"/>
      <c r="J246" s="170" t="s">
        <v>500</v>
      </c>
      <c r="K246" s="171" t="e">
        <f t="shared" ca="1" si="1"/>
        <v>#NAME?</v>
      </c>
      <c r="L246" s="186"/>
      <c r="M246" s="171">
        <v>2383</v>
      </c>
      <c r="N246" s="179" t="e">
        <f t="shared" ca="1" si="2"/>
        <v>#NAME?</v>
      </c>
      <c r="O246" t="b">
        <f t="shared" si="3"/>
        <v>0</v>
      </c>
      <c r="S246" s="180" t="b">
        <f t="shared" si="4"/>
        <v>0</v>
      </c>
      <c r="T246" s="180">
        <f t="shared" ca="1" si="5"/>
        <v>0</v>
      </c>
    </row>
    <row r="247" spans="1:20" ht="16" hidden="1">
      <c r="A247" s="170">
        <f t="shared" si="6"/>
        <v>246</v>
      </c>
      <c r="B247" s="181" t="s">
        <v>741</v>
      </c>
      <c r="C247" s="186"/>
      <c r="D247" s="178" t="s">
        <v>388</v>
      </c>
      <c r="E247" s="178"/>
      <c r="F247" s="186"/>
      <c r="G247" s="170" t="b">
        <f t="shared" ca="1" si="15"/>
        <v>1</v>
      </c>
      <c r="H247" s="186"/>
      <c r="I247" s="186"/>
      <c r="J247" s="170" t="s">
        <v>500</v>
      </c>
      <c r="K247" s="171" t="e">
        <f t="shared" ca="1" si="1"/>
        <v>#NAME?</v>
      </c>
      <c r="L247" s="186"/>
      <c r="M247" s="171">
        <v>2212</v>
      </c>
      <c r="N247" s="179" t="e">
        <f t="shared" ca="1" si="2"/>
        <v>#NAME?</v>
      </c>
      <c r="O247" t="b">
        <f t="shared" si="3"/>
        <v>0</v>
      </c>
      <c r="S247" s="180" t="b">
        <f t="shared" si="4"/>
        <v>0</v>
      </c>
      <c r="T247" s="180">
        <f t="shared" ca="1" si="5"/>
        <v>0</v>
      </c>
    </row>
    <row r="248" spans="1:20" ht="16" hidden="1">
      <c r="A248" s="170">
        <f t="shared" si="6"/>
        <v>247</v>
      </c>
      <c r="B248" s="176" t="s">
        <v>742</v>
      </c>
      <c r="C248" s="186"/>
      <c r="D248" s="178" t="s">
        <v>388</v>
      </c>
      <c r="E248" s="178"/>
      <c r="F248" s="186"/>
      <c r="G248" s="170" t="b">
        <f t="shared" ca="1" si="15"/>
        <v>1</v>
      </c>
      <c r="H248" s="186"/>
      <c r="I248" s="186"/>
      <c r="J248" s="170" t="s">
        <v>500</v>
      </c>
      <c r="K248" s="171" t="e">
        <f t="shared" ca="1" si="1"/>
        <v>#NAME?</v>
      </c>
      <c r="L248" s="186"/>
      <c r="M248" s="171">
        <v>1613</v>
      </c>
      <c r="N248" s="179" t="e">
        <f t="shared" ca="1" si="2"/>
        <v>#NAME?</v>
      </c>
      <c r="O248" t="b">
        <f t="shared" si="3"/>
        <v>0</v>
      </c>
      <c r="S248" s="180" t="b">
        <f t="shared" si="4"/>
        <v>0</v>
      </c>
      <c r="T248" s="180">
        <f t="shared" ca="1" si="5"/>
        <v>0</v>
      </c>
    </row>
    <row r="249" spans="1:20" ht="16" hidden="1">
      <c r="A249" s="170">
        <f t="shared" si="6"/>
        <v>248</v>
      </c>
      <c r="B249" s="181" t="s">
        <v>743</v>
      </c>
      <c r="C249" s="186"/>
      <c r="D249" s="178" t="s">
        <v>388</v>
      </c>
      <c r="E249" s="178"/>
      <c r="F249" s="186"/>
      <c r="G249" s="170" t="b">
        <f t="shared" ca="1" si="15"/>
        <v>1</v>
      </c>
      <c r="H249" s="186"/>
      <c r="I249" s="186"/>
      <c r="J249" s="170" t="s">
        <v>500</v>
      </c>
      <c r="K249" s="171" t="e">
        <f t="shared" ca="1" si="1"/>
        <v>#NAME?</v>
      </c>
      <c r="L249" s="186"/>
      <c r="M249" s="171">
        <v>1446</v>
      </c>
      <c r="N249" s="179" t="e">
        <f t="shared" ca="1" si="2"/>
        <v>#NAME?</v>
      </c>
      <c r="O249" t="b">
        <f t="shared" si="3"/>
        <v>0</v>
      </c>
      <c r="S249" s="180" t="b">
        <f t="shared" si="4"/>
        <v>0</v>
      </c>
      <c r="T249" s="180">
        <f t="shared" ca="1" si="5"/>
        <v>0</v>
      </c>
    </row>
    <row r="250" spans="1:20" ht="16" hidden="1">
      <c r="A250" s="170">
        <f t="shared" si="6"/>
        <v>249</v>
      </c>
      <c r="B250" s="176" t="s">
        <v>744</v>
      </c>
      <c r="C250" s="186"/>
      <c r="D250" s="178" t="s">
        <v>380</v>
      </c>
      <c r="E250" s="178" t="s">
        <v>515</v>
      </c>
      <c r="F250" s="183">
        <v>43804</v>
      </c>
      <c r="G250" s="170" t="b">
        <f t="shared" ca="1" si="15"/>
        <v>1</v>
      </c>
      <c r="H250" s="170" t="s">
        <v>471</v>
      </c>
      <c r="I250" s="186"/>
      <c r="J250" s="170" t="s">
        <v>500</v>
      </c>
      <c r="K250" s="171" t="e">
        <f t="shared" ca="1" si="1"/>
        <v>#NAME?</v>
      </c>
      <c r="L250" s="186"/>
      <c r="M250" s="171">
        <v>2975</v>
      </c>
      <c r="N250" s="179" t="e">
        <f t="shared" ca="1" si="2"/>
        <v>#NAME?</v>
      </c>
      <c r="O250" t="b">
        <f t="shared" si="3"/>
        <v>0</v>
      </c>
      <c r="S250" s="180" t="b">
        <f t="shared" ca="1" si="4"/>
        <v>0</v>
      </c>
      <c r="T250" s="180">
        <f t="shared" ca="1" si="5"/>
        <v>0</v>
      </c>
    </row>
    <row r="251" spans="1:20" ht="16" hidden="1">
      <c r="A251" s="170">
        <f t="shared" si="6"/>
        <v>250</v>
      </c>
      <c r="B251" s="181" t="s">
        <v>745</v>
      </c>
      <c r="C251" s="186"/>
      <c r="D251" s="178" t="s">
        <v>380</v>
      </c>
      <c r="E251" s="178" t="s">
        <v>515</v>
      </c>
      <c r="F251" s="187">
        <v>43843</v>
      </c>
      <c r="G251" s="170" t="b">
        <f t="shared" ca="1" si="15"/>
        <v>1</v>
      </c>
      <c r="H251" s="170" t="s">
        <v>471</v>
      </c>
      <c r="I251" s="186"/>
      <c r="J251" s="170" t="s">
        <v>500</v>
      </c>
      <c r="K251" s="171" t="e">
        <f t="shared" ca="1" si="1"/>
        <v>#NAME?</v>
      </c>
      <c r="L251" s="186"/>
      <c r="M251" s="171">
        <v>2124</v>
      </c>
      <c r="N251" s="179" t="e">
        <f t="shared" ca="1" si="2"/>
        <v>#NAME?</v>
      </c>
      <c r="O251" t="b">
        <f t="shared" si="3"/>
        <v>0</v>
      </c>
      <c r="S251" s="180" t="b">
        <f t="shared" ca="1" si="4"/>
        <v>0</v>
      </c>
      <c r="T251" s="180">
        <f t="shared" ca="1" si="5"/>
        <v>0</v>
      </c>
    </row>
    <row r="252" spans="1:20" ht="16" hidden="1">
      <c r="A252" s="170">
        <f t="shared" si="6"/>
        <v>251</v>
      </c>
      <c r="B252" s="176" t="s">
        <v>746</v>
      </c>
      <c r="C252" s="186"/>
      <c r="D252" s="178" t="s">
        <v>380</v>
      </c>
      <c r="E252" s="178" t="s">
        <v>515</v>
      </c>
      <c r="F252" s="187">
        <v>43907</v>
      </c>
      <c r="G252" s="170" t="b">
        <f t="shared" ca="1" si="15"/>
        <v>1</v>
      </c>
      <c r="H252" s="170" t="s">
        <v>471</v>
      </c>
      <c r="I252" s="186"/>
      <c r="J252" s="170" t="s">
        <v>500</v>
      </c>
      <c r="K252" s="171" t="e">
        <f t="shared" ca="1" si="1"/>
        <v>#NAME?</v>
      </c>
      <c r="L252" s="186"/>
      <c r="M252" s="171">
        <v>2740</v>
      </c>
      <c r="N252" s="179" t="e">
        <f t="shared" ca="1" si="2"/>
        <v>#NAME?</v>
      </c>
      <c r="O252" t="b">
        <f t="shared" si="3"/>
        <v>0</v>
      </c>
      <c r="S252" s="180" t="b">
        <f t="shared" ca="1" si="4"/>
        <v>0</v>
      </c>
      <c r="T252" s="180">
        <f t="shared" ca="1" si="5"/>
        <v>0</v>
      </c>
    </row>
    <row r="253" spans="1:20" ht="16" hidden="1">
      <c r="A253" s="170">
        <f t="shared" si="6"/>
        <v>252</v>
      </c>
      <c r="B253" s="181" t="s">
        <v>747</v>
      </c>
      <c r="C253" s="186"/>
      <c r="D253" s="178" t="s">
        <v>388</v>
      </c>
      <c r="E253" s="178"/>
      <c r="F253" s="186"/>
      <c r="G253" s="170" t="b">
        <f t="shared" ca="1" si="15"/>
        <v>1</v>
      </c>
      <c r="H253" s="186"/>
      <c r="I253" s="186"/>
      <c r="J253" s="170" t="s">
        <v>500</v>
      </c>
      <c r="K253" s="171" t="e">
        <f t="shared" ca="1" si="1"/>
        <v>#NAME?</v>
      </c>
      <c r="L253" s="186"/>
      <c r="M253" s="171">
        <v>2249</v>
      </c>
      <c r="N253" s="179" t="e">
        <f t="shared" ca="1" si="2"/>
        <v>#NAME?</v>
      </c>
      <c r="O253" t="b">
        <f t="shared" si="3"/>
        <v>0</v>
      </c>
      <c r="S253" s="180" t="b">
        <f t="shared" si="4"/>
        <v>0</v>
      </c>
      <c r="T253" s="180">
        <f t="shared" ca="1" si="5"/>
        <v>0</v>
      </c>
    </row>
    <row r="254" spans="1:20" ht="16" hidden="1">
      <c r="A254" s="170">
        <f t="shared" si="6"/>
        <v>253</v>
      </c>
      <c r="B254" s="176" t="s">
        <v>748</v>
      </c>
      <c r="C254" s="186"/>
      <c r="D254" s="178" t="s">
        <v>388</v>
      </c>
      <c r="E254" s="178"/>
      <c r="F254" s="186"/>
      <c r="G254" s="170" t="b">
        <f t="shared" ca="1" si="15"/>
        <v>1</v>
      </c>
      <c r="H254" s="186"/>
      <c r="I254" s="186"/>
      <c r="J254" s="170" t="s">
        <v>500</v>
      </c>
      <c r="K254" s="171" t="e">
        <f t="shared" ca="1" si="1"/>
        <v>#NAME?</v>
      </c>
      <c r="L254" s="186"/>
      <c r="M254" s="171">
        <v>64</v>
      </c>
      <c r="N254" s="179" t="e">
        <f t="shared" ca="1" si="2"/>
        <v>#NAME?</v>
      </c>
      <c r="O254" t="b">
        <f t="shared" si="3"/>
        <v>0</v>
      </c>
      <c r="S254" s="180" t="b">
        <f t="shared" si="4"/>
        <v>0</v>
      </c>
      <c r="T254" s="180">
        <f t="shared" ca="1" si="5"/>
        <v>0</v>
      </c>
    </row>
    <row r="255" spans="1:20" ht="16" hidden="1">
      <c r="A255" s="170">
        <f t="shared" si="6"/>
        <v>254</v>
      </c>
      <c r="B255" s="181" t="s">
        <v>749</v>
      </c>
      <c r="C255" s="186"/>
      <c r="D255" s="178" t="s">
        <v>388</v>
      </c>
      <c r="E255" s="178"/>
      <c r="F255" s="186"/>
      <c r="G255" s="170" t="b">
        <f t="shared" ca="1" si="15"/>
        <v>1</v>
      </c>
      <c r="H255" s="186"/>
      <c r="I255" s="186"/>
      <c r="J255" s="170" t="s">
        <v>500</v>
      </c>
      <c r="K255" s="171" t="e">
        <f t="shared" ca="1" si="1"/>
        <v>#NAME?</v>
      </c>
      <c r="L255" s="186"/>
      <c r="M255" s="171">
        <v>1613</v>
      </c>
      <c r="N255" s="179" t="e">
        <f t="shared" ca="1" si="2"/>
        <v>#NAME?</v>
      </c>
      <c r="O255" t="b">
        <f t="shared" si="3"/>
        <v>0</v>
      </c>
      <c r="S255" s="180" t="b">
        <f t="shared" si="4"/>
        <v>0</v>
      </c>
      <c r="T255" s="180">
        <f t="shared" ca="1" si="5"/>
        <v>0</v>
      </c>
    </row>
    <row r="256" spans="1:20" ht="16" hidden="1">
      <c r="A256" s="170">
        <f t="shared" si="6"/>
        <v>255</v>
      </c>
      <c r="B256" s="176" t="s">
        <v>750</v>
      </c>
      <c r="C256" s="186"/>
      <c r="D256" s="178" t="s">
        <v>388</v>
      </c>
      <c r="E256" s="178"/>
      <c r="F256" s="186"/>
      <c r="G256" s="170" t="b">
        <f t="shared" ca="1" si="15"/>
        <v>1</v>
      </c>
      <c r="H256" s="186"/>
      <c r="I256" s="186"/>
      <c r="J256" s="170" t="s">
        <v>500</v>
      </c>
      <c r="K256" s="171" t="e">
        <f t="shared" ca="1" si="1"/>
        <v>#NAME?</v>
      </c>
      <c r="L256" s="186"/>
      <c r="M256" s="171">
        <v>2084</v>
      </c>
      <c r="N256" s="179" t="e">
        <f t="shared" ca="1" si="2"/>
        <v>#NAME?</v>
      </c>
      <c r="O256" t="b">
        <f t="shared" si="3"/>
        <v>0</v>
      </c>
      <c r="S256" s="180" t="b">
        <f t="shared" si="4"/>
        <v>0</v>
      </c>
      <c r="T256" s="180">
        <f t="shared" ca="1" si="5"/>
        <v>0</v>
      </c>
    </row>
    <row r="257" spans="1:20" ht="16" hidden="1">
      <c r="A257" s="170">
        <f t="shared" si="6"/>
        <v>256</v>
      </c>
      <c r="B257" s="181" t="s">
        <v>751</v>
      </c>
      <c r="C257" s="186"/>
      <c r="D257" s="178" t="s">
        <v>388</v>
      </c>
      <c r="E257" s="178"/>
      <c r="F257" s="186"/>
      <c r="G257" s="170" t="b">
        <f t="shared" ca="1" si="15"/>
        <v>1</v>
      </c>
      <c r="H257" s="186"/>
      <c r="I257" s="186"/>
      <c r="J257" s="170" t="s">
        <v>500</v>
      </c>
      <c r="K257" s="171" t="e">
        <f t="shared" ca="1" si="1"/>
        <v>#NAME?</v>
      </c>
      <c r="L257" s="186"/>
      <c r="M257" s="171">
        <v>2267</v>
      </c>
      <c r="N257" s="179" t="e">
        <f t="shared" ca="1" si="2"/>
        <v>#NAME?</v>
      </c>
      <c r="O257" t="b">
        <f t="shared" si="3"/>
        <v>0</v>
      </c>
      <c r="S257" s="180" t="b">
        <f t="shared" si="4"/>
        <v>0</v>
      </c>
      <c r="T257" s="180">
        <f t="shared" ca="1" si="5"/>
        <v>0</v>
      </c>
    </row>
    <row r="258" spans="1:20" ht="16" hidden="1">
      <c r="A258" s="170">
        <f t="shared" si="6"/>
        <v>257</v>
      </c>
      <c r="B258" s="176" t="s">
        <v>752</v>
      </c>
      <c r="C258" s="186"/>
      <c r="D258" s="178" t="s">
        <v>388</v>
      </c>
      <c r="E258" s="178"/>
      <c r="F258" s="186"/>
      <c r="G258" s="170" t="b">
        <f t="shared" ca="1" si="15"/>
        <v>1</v>
      </c>
      <c r="H258" s="186"/>
      <c r="I258" s="186"/>
      <c r="J258" s="170" t="s">
        <v>500</v>
      </c>
      <c r="K258" s="171" t="e">
        <f t="shared" ca="1" si="1"/>
        <v>#NAME?</v>
      </c>
      <c r="L258" s="186"/>
      <c r="M258" s="171">
        <v>1903</v>
      </c>
      <c r="N258" s="179" t="e">
        <f t="shared" ca="1" si="2"/>
        <v>#NAME?</v>
      </c>
      <c r="O258" t="b">
        <f t="shared" si="3"/>
        <v>0</v>
      </c>
      <c r="S258" s="180" t="b">
        <f t="shared" si="4"/>
        <v>0</v>
      </c>
      <c r="T258" s="180">
        <f t="shared" ca="1" si="5"/>
        <v>0</v>
      </c>
    </row>
    <row r="259" spans="1:20" ht="16" hidden="1">
      <c r="A259" s="170">
        <f t="shared" si="6"/>
        <v>258</v>
      </c>
      <c r="B259" s="181" t="s">
        <v>753</v>
      </c>
      <c r="C259" s="186"/>
      <c r="D259" s="178" t="s">
        <v>388</v>
      </c>
      <c r="E259" s="178"/>
      <c r="F259" s="186"/>
      <c r="G259" s="170" t="b">
        <f t="shared" ca="1" si="15"/>
        <v>1</v>
      </c>
      <c r="H259" s="186"/>
      <c r="I259" s="186"/>
      <c r="J259" s="170" t="s">
        <v>500</v>
      </c>
      <c r="K259" s="171" t="e">
        <f t="shared" ca="1" si="1"/>
        <v>#NAME?</v>
      </c>
      <c r="L259" s="186"/>
      <c r="M259" s="171">
        <v>2440</v>
      </c>
      <c r="N259" s="179" t="e">
        <f t="shared" ca="1" si="2"/>
        <v>#NAME?</v>
      </c>
      <c r="O259" t="b">
        <f t="shared" si="3"/>
        <v>0</v>
      </c>
      <c r="S259" s="180" t="b">
        <f t="shared" si="4"/>
        <v>0</v>
      </c>
      <c r="T259" s="180">
        <f t="shared" ca="1" si="5"/>
        <v>0</v>
      </c>
    </row>
    <row r="260" spans="1:20" ht="16" hidden="1">
      <c r="A260" s="170">
        <f t="shared" si="6"/>
        <v>259</v>
      </c>
      <c r="B260" s="176" t="s">
        <v>753</v>
      </c>
      <c r="C260" s="186"/>
      <c r="D260" s="178" t="s">
        <v>388</v>
      </c>
      <c r="E260" s="178"/>
      <c r="F260" s="186"/>
      <c r="G260" s="170" t="b">
        <f t="shared" ca="1" si="15"/>
        <v>1</v>
      </c>
      <c r="H260" s="186"/>
      <c r="I260" s="186"/>
      <c r="J260" s="170" t="s">
        <v>500</v>
      </c>
      <c r="K260" s="171" t="e">
        <f t="shared" ca="1" si="1"/>
        <v>#NAME?</v>
      </c>
      <c r="L260" s="186"/>
      <c r="M260" s="171">
        <v>484</v>
      </c>
      <c r="N260" s="179" t="e">
        <f t="shared" ca="1" si="2"/>
        <v>#NAME?</v>
      </c>
      <c r="O260" t="b">
        <f t="shared" si="3"/>
        <v>0</v>
      </c>
      <c r="S260" s="180" t="b">
        <f t="shared" si="4"/>
        <v>0</v>
      </c>
      <c r="T260" s="180">
        <f t="shared" ca="1" si="5"/>
        <v>0</v>
      </c>
    </row>
    <row r="261" spans="1:20" ht="16" hidden="1">
      <c r="A261" s="170">
        <f t="shared" si="6"/>
        <v>260</v>
      </c>
      <c r="B261" s="181" t="s">
        <v>754</v>
      </c>
      <c r="C261" s="186"/>
      <c r="D261" s="178" t="s">
        <v>388</v>
      </c>
      <c r="E261" s="178"/>
      <c r="F261" s="186"/>
      <c r="G261" s="170" t="b">
        <f t="shared" ca="1" si="15"/>
        <v>1</v>
      </c>
      <c r="H261" s="186"/>
      <c r="I261" s="186"/>
      <c r="J261" s="170" t="s">
        <v>500</v>
      </c>
      <c r="K261" s="171" t="e">
        <f t="shared" ca="1" si="1"/>
        <v>#NAME?</v>
      </c>
      <c r="L261" s="186"/>
      <c r="M261" s="171">
        <v>1616</v>
      </c>
      <c r="N261" s="179" t="e">
        <f t="shared" ca="1" si="2"/>
        <v>#NAME?</v>
      </c>
      <c r="O261" t="b">
        <f t="shared" si="3"/>
        <v>0</v>
      </c>
      <c r="S261" s="180" t="b">
        <f t="shared" si="4"/>
        <v>0</v>
      </c>
      <c r="T261" s="180">
        <f t="shared" ca="1" si="5"/>
        <v>0</v>
      </c>
    </row>
    <row r="262" spans="1:20" ht="16" hidden="1">
      <c r="A262" s="170">
        <f t="shared" si="6"/>
        <v>261</v>
      </c>
      <c r="B262" s="176" t="s">
        <v>755</v>
      </c>
      <c r="C262" s="186"/>
      <c r="D262" s="178" t="s">
        <v>388</v>
      </c>
      <c r="E262" s="178"/>
      <c r="F262" s="186"/>
      <c r="G262" s="170" t="b">
        <f t="shared" ca="1" si="15"/>
        <v>1</v>
      </c>
      <c r="H262" s="186"/>
      <c r="I262" s="186"/>
      <c r="J262" s="170" t="s">
        <v>500</v>
      </c>
      <c r="K262" s="171" t="e">
        <f t="shared" ca="1" si="1"/>
        <v>#NAME?</v>
      </c>
      <c r="L262" s="186"/>
      <c r="M262" s="171">
        <v>1992</v>
      </c>
      <c r="N262" s="179" t="e">
        <f t="shared" ca="1" si="2"/>
        <v>#NAME?</v>
      </c>
      <c r="O262" t="b">
        <f t="shared" si="3"/>
        <v>0</v>
      </c>
      <c r="S262" s="180" t="b">
        <f t="shared" si="4"/>
        <v>0</v>
      </c>
      <c r="T262" s="180">
        <f t="shared" ca="1" si="5"/>
        <v>0</v>
      </c>
    </row>
    <row r="263" spans="1:20" ht="16" hidden="1">
      <c r="A263" s="170">
        <f t="shared" si="6"/>
        <v>262</v>
      </c>
      <c r="B263" s="181" t="s">
        <v>756</v>
      </c>
      <c r="C263" s="186"/>
      <c r="D263" s="178" t="s">
        <v>380</v>
      </c>
      <c r="E263" s="178" t="s">
        <v>515</v>
      </c>
      <c r="F263" s="187">
        <v>43850</v>
      </c>
      <c r="G263" s="170" t="b">
        <f t="shared" ca="1" si="15"/>
        <v>1</v>
      </c>
      <c r="H263" s="170" t="s">
        <v>471</v>
      </c>
      <c r="I263" s="186"/>
      <c r="J263" s="170" t="s">
        <v>500</v>
      </c>
      <c r="K263" s="171" t="e">
        <f t="shared" ca="1" si="1"/>
        <v>#NAME?</v>
      </c>
      <c r="L263" s="186"/>
      <c r="M263" s="171">
        <v>2442</v>
      </c>
      <c r="N263" s="179" t="e">
        <f t="shared" ca="1" si="2"/>
        <v>#NAME?</v>
      </c>
      <c r="O263" t="b">
        <f t="shared" si="3"/>
        <v>0</v>
      </c>
      <c r="S263" s="180" t="b">
        <f t="shared" ca="1" si="4"/>
        <v>0</v>
      </c>
      <c r="T263" s="180">
        <f t="shared" ca="1" si="5"/>
        <v>0</v>
      </c>
    </row>
    <row r="264" spans="1:20" ht="16" hidden="1">
      <c r="A264" s="170">
        <f t="shared" si="6"/>
        <v>263</v>
      </c>
      <c r="B264" s="176" t="s">
        <v>757</v>
      </c>
      <c r="C264" s="186"/>
      <c r="D264" s="178" t="s">
        <v>388</v>
      </c>
      <c r="E264" s="178"/>
      <c r="F264" s="186"/>
      <c r="G264" s="170" t="b">
        <f t="shared" ca="1" si="15"/>
        <v>1</v>
      </c>
      <c r="H264" s="186"/>
      <c r="I264" s="186"/>
      <c r="J264" s="170" t="s">
        <v>500</v>
      </c>
      <c r="K264" s="171" t="e">
        <f t="shared" ca="1" si="1"/>
        <v>#NAME?</v>
      </c>
      <c r="L264" s="186"/>
      <c r="M264" s="171">
        <v>2042</v>
      </c>
      <c r="N264" s="179" t="e">
        <f t="shared" ca="1" si="2"/>
        <v>#NAME?</v>
      </c>
      <c r="O264" t="b">
        <f t="shared" si="3"/>
        <v>0</v>
      </c>
      <c r="S264" s="180" t="b">
        <f t="shared" si="4"/>
        <v>0</v>
      </c>
      <c r="T264" s="180">
        <f t="shared" ca="1" si="5"/>
        <v>0</v>
      </c>
    </row>
    <row r="265" spans="1:20" ht="16" hidden="1">
      <c r="A265" s="170">
        <f t="shared" si="6"/>
        <v>264</v>
      </c>
      <c r="B265" s="181" t="s">
        <v>758</v>
      </c>
      <c r="C265" s="186"/>
      <c r="D265" s="178" t="s">
        <v>388</v>
      </c>
      <c r="E265" s="178"/>
      <c r="F265" s="186"/>
      <c r="G265" s="170" t="b">
        <f t="shared" ca="1" si="15"/>
        <v>1</v>
      </c>
      <c r="H265" s="186"/>
      <c r="I265" s="186"/>
      <c r="J265" s="170" t="s">
        <v>500</v>
      </c>
      <c r="K265" s="171" t="e">
        <f t="shared" ca="1" si="1"/>
        <v>#NAME?</v>
      </c>
      <c r="L265" s="186"/>
      <c r="M265" s="171">
        <v>770</v>
      </c>
      <c r="N265" s="179" t="e">
        <f t="shared" ca="1" si="2"/>
        <v>#NAME?</v>
      </c>
      <c r="O265" t="b">
        <f t="shared" si="3"/>
        <v>0</v>
      </c>
      <c r="S265" s="180" t="b">
        <f t="shared" si="4"/>
        <v>0</v>
      </c>
      <c r="T265" s="180">
        <f t="shared" ca="1" si="5"/>
        <v>0</v>
      </c>
    </row>
    <row r="266" spans="1:20" ht="16" hidden="1">
      <c r="A266" s="170">
        <f t="shared" si="6"/>
        <v>265</v>
      </c>
      <c r="B266" s="176" t="s">
        <v>580</v>
      </c>
      <c r="C266" s="186"/>
      <c r="D266" s="178" t="s">
        <v>388</v>
      </c>
      <c r="E266" s="178"/>
      <c r="F266" s="186"/>
      <c r="G266" s="170" t="b">
        <f t="shared" ca="1" si="15"/>
        <v>1</v>
      </c>
      <c r="H266" s="186"/>
      <c r="I266" s="186"/>
      <c r="J266" s="170" t="s">
        <v>500</v>
      </c>
      <c r="K266" s="171" t="e">
        <f t="shared" ca="1" si="1"/>
        <v>#NAME?</v>
      </c>
      <c r="L266" s="186"/>
      <c r="M266" s="171">
        <v>404</v>
      </c>
      <c r="N266" s="179" t="e">
        <f t="shared" ca="1" si="2"/>
        <v>#NAME?</v>
      </c>
      <c r="O266" t="b">
        <f t="shared" si="3"/>
        <v>0</v>
      </c>
      <c r="S266" s="180" t="b">
        <f t="shared" si="4"/>
        <v>0</v>
      </c>
      <c r="T266" s="180">
        <f t="shared" ca="1" si="5"/>
        <v>0</v>
      </c>
    </row>
    <row r="267" spans="1:20" ht="16" hidden="1">
      <c r="A267" s="170">
        <f t="shared" si="6"/>
        <v>266</v>
      </c>
      <c r="B267" s="181" t="s">
        <v>759</v>
      </c>
      <c r="C267" s="186"/>
      <c r="D267" s="178" t="s">
        <v>380</v>
      </c>
      <c r="E267" s="178" t="s">
        <v>515</v>
      </c>
      <c r="F267" s="187">
        <v>43976</v>
      </c>
      <c r="G267" s="170" t="b">
        <f t="shared" ca="1" si="15"/>
        <v>1</v>
      </c>
      <c r="H267" s="170" t="s">
        <v>471</v>
      </c>
      <c r="I267" s="170">
        <v>0</v>
      </c>
      <c r="J267" s="170" t="s">
        <v>500</v>
      </c>
      <c r="K267" s="171" t="e">
        <f t="shared" ca="1" si="1"/>
        <v>#NAME?</v>
      </c>
      <c r="L267" s="186"/>
      <c r="M267" s="171">
        <v>2049</v>
      </c>
      <c r="N267" s="179" t="e">
        <f t="shared" ca="1" si="2"/>
        <v>#NAME?</v>
      </c>
      <c r="O267" t="b">
        <f t="shared" si="3"/>
        <v>0</v>
      </c>
      <c r="S267" s="180" t="b">
        <f t="shared" ca="1" si="4"/>
        <v>0</v>
      </c>
      <c r="T267" s="180">
        <f t="shared" ca="1" si="5"/>
        <v>0</v>
      </c>
    </row>
    <row r="268" spans="1:20" ht="16" hidden="1">
      <c r="A268" s="170">
        <f t="shared" si="6"/>
        <v>267</v>
      </c>
      <c r="B268" s="176" t="s">
        <v>760</v>
      </c>
      <c r="C268" s="186"/>
      <c r="D268" s="178" t="s">
        <v>388</v>
      </c>
      <c r="E268" s="178"/>
      <c r="F268" s="186"/>
      <c r="G268" s="170" t="b">
        <f t="shared" ca="1" si="15"/>
        <v>1</v>
      </c>
      <c r="H268" s="186"/>
      <c r="I268" s="186"/>
      <c r="J268" s="170" t="s">
        <v>500</v>
      </c>
      <c r="K268" s="171" t="e">
        <f t="shared" ca="1" si="1"/>
        <v>#NAME?</v>
      </c>
      <c r="L268" s="186"/>
      <c r="M268" s="171">
        <v>409</v>
      </c>
      <c r="N268" s="179" t="e">
        <f t="shared" ca="1" si="2"/>
        <v>#NAME?</v>
      </c>
      <c r="O268" t="b">
        <f t="shared" si="3"/>
        <v>0</v>
      </c>
      <c r="S268" s="180" t="b">
        <f t="shared" si="4"/>
        <v>0</v>
      </c>
      <c r="T268" s="180">
        <f t="shared" ca="1" si="5"/>
        <v>0</v>
      </c>
    </row>
    <row r="269" spans="1:20" ht="16" hidden="1">
      <c r="A269" s="170">
        <f t="shared" si="6"/>
        <v>268</v>
      </c>
      <c r="B269" s="181" t="s">
        <v>761</v>
      </c>
      <c r="C269" s="186"/>
      <c r="D269" s="178" t="s">
        <v>380</v>
      </c>
      <c r="E269" s="178"/>
      <c r="F269" s="187">
        <v>43851</v>
      </c>
      <c r="G269" s="170" t="b">
        <f t="shared" ca="1" si="15"/>
        <v>1</v>
      </c>
      <c r="H269" s="186"/>
      <c r="I269" s="186"/>
      <c r="J269" s="170" t="s">
        <v>500</v>
      </c>
      <c r="K269" s="171" t="e">
        <f t="shared" ca="1" si="1"/>
        <v>#NAME?</v>
      </c>
      <c r="L269" s="186"/>
      <c r="M269" s="171">
        <v>2859</v>
      </c>
      <c r="N269" s="179" t="e">
        <f t="shared" ca="1" si="2"/>
        <v>#NAME?</v>
      </c>
      <c r="O269" t="b">
        <f t="shared" si="3"/>
        <v>0</v>
      </c>
      <c r="S269" s="180" t="b">
        <f t="shared" ca="1" si="4"/>
        <v>0</v>
      </c>
      <c r="T269" s="180">
        <f t="shared" ca="1" si="5"/>
        <v>0</v>
      </c>
    </row>
    <row r="270" spans="1:20" ht="16" hidden="1">
      <c r="A270" s="170">
        <f t="shared" si="6"/>
        <v>269</v>
      </c>
      <c r="B270" s="176" t="s">
        <v>762</v>
      </c>
      <c r="C270" s="186"/>
      <c r="D270" s="178" t="s">
        <v>380</v>
      </c>
      <c r="E270" s="178" t="s">
        <v>515</v>
      </c>
      <c r="F270" s="187">
        <v>43976</v>
      </c>
      <c r="G270" s="170" t="b">
        <f t="shared" ca="1" si="15"/>
        <v>1</v>
      </c>
      <c r="H270" s="170" t="s">
        <v>471</v>
      </c>
      <c r="I270" s="170">
        <v>0</v>
      </c>
      <c r="J270" s="170" t="s">
        <v>500</v>
      </c>
      <c r="K270" s="171" t="e">
        <f t="shared" ca="1" si="1"/>
        <v>#NAME?</v>
      </c>
      <c r="L270" s="186"/>
      <c r="M270" s="171">
        <v>2684</v>
      </c>
      <c r="N270" s="179" t="e">
        <f t="shared" ca="1" si="2"/>
        <v>#NAME?</v>
      </c>
      <c r="O270" t="b">
        <f t="shared" si="3"/>
        <v>0</v>
      </c>
      <c r="S270" s="180" t="b">
        <f t="shared" ca="1" si="4"/>
        <v>0</v>
      </c>
      <c r="T270" s="180">
        <f t="shared" ca="1" si="5"/>
        <v>0</v>
      </c>
    </row>
    <row r="271" spans="1:20" ht="16" hidden="1">
      <c r="A271" s="170">
        <f t="shared" si="6"/>
        <v>270</v>
      </c>
      <c r="B271" s="181" t="s">
        <v>763</v>
      </c>
      <c r="C271" s="186"/>
      <c r="D271" s="178" t="s">
        <v>388</v>
      </c>
      <c r="E271" s="178"/>
      <c r="F271" s="186"/>
      <c r="G271" s="170" t="b">
        <f t="shared" ca="1" si="15"/>
        <v>1</v>
      </c>
      <c r="H271" s="186"/>
      <c r="I271" s="186"/>
      <c r="J271" s="170" t="s">
        <v>500</v>
      </c>
      <c r="K271" s="171" t="e">
        <f t="shared" ca="1" si="1"/>
        <v>#NAME?</v>
      </c>
      <c r="L271" s="186"/>
      <c r="M271" s="171">
        <v>1545</v>
      </c>
      <c r="N271" s="179" t="e">
        <f t="shared" ca="1" si="2"/>
        <v>#NAME?</v>
      </c>
      <c r="O271" t="b">
        <f t="shared" si="3"/>
        <v>0</v>
      </c>
      <c r="S271" s="180" t="b">
        <f t="shared" si="4"/>
        <v>0</v>
      </c>
      <c r="T271" s="180">
        <f t="shared" ca="1" si="5"/>
        <v>0</v>
      </c>
    </row>
    <row r="272" spans="1:20" ht="16" hidden="1">
      <c r="A272" s="170">
        <f t="shared" si="6"/>
        <v>271</v>
      </c>
      <c r="B272" s="176" t="s">
        <v>764</v>
      </c>
      <c r="C272" s="186"/>
      <c r="D272" s="178" t="s">
        <v>388</v>
      </c>
      <c r="E272" s="178"/>
      <c r="F272" s="186"/>
      <c r="G272" s="170" t="b">
        <f t="shared" ca="1" si="15"/>
        <v>1</v>
      </c>
      <c r="H272" s="186"/>
      <c r="I272" s="186"/>
      <c r="J272" s="170" t="s">
        <v>500</v>
      </c>
      <c r="K272" s="171" t="e">
        <f t="shared" ca="1" si="1"/>
        <v>#NAME?</v>
      </c>
      <c r="L272" s="186"/>
      <c r="M272" s="171">
        <v>1991</v>
      </c>
      <c r="N272" s="179" t="e">
        <f t="shared" ca="1" si="2"/>
        <v>#NAME?</v>
      </c>
      <c r="O272" t="b">
        <f t="shared" si="3"/>
        <v>0</v>
      </c>
      <c r="S272" s="180" t="b">
        <f t="shared" si="4"/>
        <v>0</v>
      </c>
      <c r="T272" s="180">
        <f t="shared" ca="1" si="5"/>
        <v>0</v>
      </c>
    </row>
    <row r="273" spans="1:20" ht="16" hidden="1">
      <c r="A273" s="170">
        <f t="shared" si="6"/>
        <v>272</v>
      </c>
      <c r="B273" s="181" t="s">
        <v>765</v>
      </c>
      <c r="C273" s="186"/>
      <c r="D273" s="178" t="s">
        <v>388</v>
      </c>
      <c r="E273" s="178"/>
      <c r="F273" s="186"/>
      <c r="G273" s="170" t="b">
        <f t="shared" ca="1" si="15"/>
        <v>1</v>
      </c>
      <c r="H273" s="186"/>
      <c r="I273" s="186"/>
      <c r="J273" s="170" t="s">
        <v>500</v>
      </c>
      <c r="K273" s="171" t="e">
        <f t="shared" ca="1" si="1"/>
        <v>#NAME?</v>
      </c>
      <c r="L273" s="186"/>
      <c r="M273" s="171">
        <v>2853</v>
      </c>
      <c r="N273" s="179" t="e">
        <f t="shared" ca="1" si="2"/>
        <v>#NAME?</v>
      </c>
      <c r="O273" t="b">
        <f t="shared" si="3"/>
        <v>0</v>
      </c>
      <c r="S273" s="180" t="b">
        <f t="shared" si="4"/>
        <v>0</v>
      </c>
      <c r="T273" s="180">
        <f t="shared" ca="1" si="5"/>
        <v>0</v>
      </c>
    </row>
    <row r="274" spans="1:20" ht="16" hidden="1">
      <c r="A274" s="170">
        <f t="shared" si="6"/>
        <v>273</v>
      </c>
      <c r="B274" s="176" t="s">
        <v>766</v>
      </c>
      <c r="C274" s="186"/>
      <c r="D274" s="178" t="s">
        <v>388</v>
      </c>
      <c r="E274" s="178"/>
      <c r="F274" s="186"/>
      <c r="G274" s="170" t="b">
        <f t="shared" ca="1" si="15"/>
        <v>1</v>
      </c>
      <c r="H274" s="186"/>
      <c r="I274" s="186"/>
      <c r="J274" s="170" t="s">
        <v>500</v>
      </c>
      <c r="K274" s="171" t="e">
        <f t="shared" ca="1" si="1"/>
        <v>#NAME?</v>
      </c>
      <c r="L274" s="186"/>
      <c r="M274" s="171">
        <v>1597</v>
      </c>
      <c r="N274" s="179" t="e">
        <f t="shared" ca="1" si="2"/>
        <v>#NAME?</v>
      </c>
      <c r="O274" t="b">
        <f t="shared" si="3"/>
        <v>0</v>
      </c>
      <c r="S274" s="180" t="b">
        <f t="shared" si="4"/>
        <v>0</v>
      </c>
      <c r="T274" s="180">
        <f t="shared" ca="1" si="5"/>
        <v>0</v>
      </c>
    </row>
    <row r="275" spans="1:20" ht="16" hidden="1">
      <c r="A275" s="170">
        <f t="shared" si="6"/>
        <v>274</v>
      </c>
      <c r="B275" s="184" t="s">
        <v>507</v>
      </c>
      <c r="C275" s="186"/>
      <c r="D275" s="178" t="s">
        <v>388</v>
      </c>
      <c r="E275" s="178"/>
      <c r="F275" s="186"/>
      <c r="G275" s="170"/>
      <c r="H275" s="186"/>
      <c r="I275" s="186"/>
      <c r="J275" s="170"/>
      <c r="K275" s="171" t="e">
        <f t="shared" ca="1" si="1"/>
        <v>#NAME?</v>
      </c>
      <c r="L275" s="186"/>
      <c r="M275" s="171">
        <v>2076</v>
      </c>
      <c r="N275" s="179" t="e">
        <f t="shared" ca="1" si="2"/>
        <v>#NAME?</v>
      </c>
      <c r="O275" t="b">
        <f t="shared" si="3"/>
        <v>1</v>
      </c>
      <c r="S275" s="180" t="b">
        <f t="shared" si="4"/>
        <v>0</v>
      </c>
      <c r="T275" s="180">
        <f t="shared" ca="1" si="5"/>
        <v>0</v>
      </c>
    </row>
    <row r="276" spans="1:20" ht="16" hidden="1">
      <c r="A276" s="170">
        <f t="shared" si="6"/>
        <v>275</v>
      </c>
      <c r="B276" s="176" t="s">
        <v>767</v>
      </c>
      <c r="C276" s="186"/>
      <c r="D276" s="178" t="s">
        <v>388</v>
      </c>
      <c r="E276" s="178"/>
      <c r="F276" s="186"/>
      <c r="G276" s="170" t="b">
        <f t="shared" ref="G276:G309" ca="1" si="16">OR((ISBLANK(F276)),TODAY()-F276 &gt;=90)</f>
        <v>1</v>
      </c>
      <c r="H276" s="186"/>
      <c r="I276" s="186"/>
      <c r="J276" s="170" t="s">
        <v>500</v>
      </c>
      <c r="K276" s="171" t="e">
        <f t="shared" ca="1" si="1"/>
        <v>#NAME?</v>
      </c>
      <c r="L276" s="186"/>
      <c r="M276" s="171">
        <v>946</v>
      </c>
      <c r="N276" s="179" t="e">
        <f t="shared" ca="1" si="2"/>
        <v>#NAME?</v>
      </c>
      <c r="O276" t="b">
        <f t="shared" si="3"/>
        <v>0</v>
      </c>
      <c r="S276" s="180" t="b">
        <f t="shared" si="4"/>
        <v>0</v>
      </c>
      <c r="T276" s="180">
        <f t="shared" ca="1" si="5"/>
        <v>0</v>
      </c>
    </row>
    <row r="277" spans="1:20" ht="16" hidden="1">
      <c r="A277" s="170">
        <f t="shared" si="6"/>
        <v>276</v>
      </c>
      <c r="B277" s="181" t="s">
        <v>768</v>
      </c>
      <c r="C277" s="186"/>
      <c r="D277" s="178" t="s">
        <v>388</v>
      </c>
      <c r="E277" s="178"/>
      <c r="F277" s="186"/>
      <c r="G277" s="170" t="b">
        <f t="shared" ca="1" si="16"/>
        <v>1</v>
      </c>
      <c r="H277" s="186"/>
      <c r="I277" s="186"/>
      <c r="J277" s="170" t="s">
        <v>500</v>
      </c>
      <c r="K277" s="171" t="e">
        <f t="shared" ca="1" si="1"/>
        <v>#NAME?</v>
      </c>
      <c r="L277" s="186"/>
      <c r="M277" s="171">
        <v>1062</v>
      </c>
      <c r="N277" s="179" t="e">
        <f t="shared" ca="1" si="2"/>
        <v>#NAME?</v>
      </c>
      <c r="O277" t="b">
        <f t="shared" si="3"/>
        <v>0</v>
      </c>
      <c r="S277" s="180" t="b">
        <f t="shared" si="4"/>
        <v>0</v>
      </c>
      <c r="T277" s="180">
        <f t="shared" ca="1" si="5"/>
        <v>0</v>
      </c>
    </row>
    <row r="278" spans="1:20" ht="16" hidden="1">
      <c r="A278" s="170">
        <f t="shared" si="6"/>
        <v>277</v>
      </c>
      <c r="B278" s="176" t="s">
        <v>769</v>
      </c>
      <c r="C278" s="186"/>
      <c r="D278" s="178" t="s">
        <v>388</v>
      </c>
      <c r="E278" s="178"/>
      <c r="F278" s="186"/>
      <c r="G278" s="170" t="b">
        <f t="shared" ca="1" si="16"/>
        <v>1</v>
      </c>
      <c r="H278" s="186"/>
      <c r="I278" s="186"/>
      <c r="J278" s="170" t="s">
        <v>500</v>
      </c>
      <c r="K278" s="171" t="e">
        <f t="shared" ca="1" si="1"/>
        <v>#NAME?</v>
      </c>
      <c r="L278" s="186"/>
      <c r="M278" s="171">
        <v>1236</v>
      </c>
      <c r="N278" s="179" t="e">
        <f t="shared" ca="1" si="2"/>
        <v>#NAME?</v>
      </c>
      <c r="O278" t="b">
        <f t="shared" si="3"/>
        <v>0</v>
      </c>
      <c r="S278" s="180" t="b">
        <f t="shared" si="4"/>
        <v>0</v>
      </c>
      <c r="T278" s="180">
        <f t="shared" ca="1" si="5"/>
        <v>0</v>
      </c>
    </row>
    <row r="279" spans="1:20" ht="16" hidden="1">
      <c r="A279" s="170">
        <f t="shared" si="6"/>
        <v>278</v>
      </c>
      <c r="B279" s="181" t="s">
        <v>770</v>
      </c>
      <c r="C279" s="186"/>
      <c r="D279" s="178" t="s">
        <v>388</v>
      </c>
      <c r="E279" s="178"/>
      <c r="F279" s="186"/>
      <c r="G279" s="170" t="b">
        <f t="shared" ca="1" si="16"/>
        <v>1</v>
      </c>
      <c r="H279" s="186"/>
      <c r="I279" s="186"/>
      <c r="J279" s="170" t="s">
        <v>500</v>
      </c>
      <c r="K279" s="171" t="e">
        <f t="shared" ca="1" si="1"/>
        <v>#NAME?</v>
      </c>
      <c r="L279" s="186"/>
      <c r="M279" s="171">
        <v>2086</v>
      </c>
      <c r="N279" s="179" t="e">
        <f t="shared" ca="1" si="2"/>
        <v>#NAME?</v>
      </c>
      <c r="O279" t="b">
        <f t="shared" si="3"/>
        <v>0</v>
      </c>
      <c r="S279" s="180" t="b">
        <f t="shared" si="4"/>
        <v>0</v>
      </c>
      <c r="T279" s="180">
        <f t="shared" ca="1" si="5"/>
        <v>0</v>
      </c>
    </row>
    <row r="280" spans="1:20" ht="16" hidden="1">
      <c r="A280" s="170">
        <f t="shared" si="6"/>
        <v>279</v>
      </c>
      <c r="B280" s="176" t="s">
        <v>771</v>
      </c>
      <c r="C280" s="186"/>
      <c r="D280" s="178" t="s">
        <v>380</v>
      </c>
      <c r="E280" s="178"/>
      <c r="F280" s="187">
        <v>43873</v>
      </c>
      <c r="G280" s="170" t="b">
        <f t="shared" ca="1" si="16"/>
        <v>1</v>
      </c>
      <c r="H280" s="186"/>
      <c r="I280" s="186"/>
      <c r="J280" s="170" t="s">
        <v>500</v>
      </c>
      <c r="K280" s="171" t="e">
        <f t="shared" ca="1" si="1"/>
        <v>#NAME?</v>
      </c>
      <c r="L280" s="186"/>
      <c r="M280" s="171">
        <v>1348</v>
      </c>
      <c r="N280" s="179" t="e">
        <f t="shared" ca="1" si="2"/>
        <v>#NAME?</v>
      </c>
      <c r="O280" t="b">
        <f t="shared" si="3"/>
        <v>0</v>
      </c>
      <c r="S280" s="180" t="b">
        <f t="shared" ca="1" si="4"/>
        <v>0</v>
      </c>
      <c r="T280" s="180">
        <f t="shared" ca="1" si="5"/>
        <v>0</v>
      </c>
    </row>
    <row r="281" spans="1:20" ht="16" hidden="1">
      <c r="A281" s="170">
        <f t="shared" si="6"/>
        <v>280</v>
      </c>
      <c r="B281" s="181" t="s">
        <v>772</v>
      </c>
      <c r="C281" s="186"/>
      <c r="D281" s="178" t="s">
        <v>380</v>
      </c>
      <c r="E281" s="178" t="s">
        <v>515</v>
      </c>
      <c r="F281" s="183">
        <v>43801</v>
      </c>
      <c r="G281" s="170" t="b">
        <f t="shared" ca="1" si="16"/>
        <v>1</v>
      </c>
      <c r="H281" s="170" t="s">
        <v>471</v>
      </c>
      <c r="I281" s="170"/>
      <c r="J281" s="170" t="s">
        <v>500</v>
      </c>
      <c r="K281" s="171" t="e">
        <f t="shared" ca="1" si="1"/>
        <v>#NAME?</v>
      </c>
      <c r="L281" s="186"/>
      <c r="M281" s="171">
        <v>2752</v>
      </c>
      <c r="N281" s="179" t="e">
        <f t="shared" ca="1" si="2"/>
        <v>#NAME?</v>
      </c>
      <c r="O281" t="b">
        <f t="shared" si="3"/>
        <v>0</v>
      </c>
      <c r="S281" s="180" t="b">
        <f t="shared" ca="1" si="4"/>
        <v>0</v>
      </c>
      <c r="T281" s="180">
        <f t="shared" ca="1" si="5"/>
        <v>0</v>
      </c>
    </row>
    <row r="282" spans="1:20" ht="16" hidden="1">
      <c r="A282" s="170">
        <f t="shared" si="6"/>
        <v>281</v>
      </c>
      <c r="B282" s="176" t="s">
        <v>773</v>
      </c>
      <c r="C282" s="186"/>
      <c r="D282" s="178" t="s">
        <v>388</v>
      </c>
      <c r="E282" s="178"/>
      <c r="F282" s="186"/>
      <c r="G282" s="170" t="b">
        <f t="shared" ca="1" si="16"/>
        <v>1</v>
      </c>
      <c r="H282" s="186"/>
      <c r="I282" s="186"/>
      <c r="J282" s="170" t="s">
        <v>500</v>
      </c>
      <c r="K282" s="171" t="e">
        <f t="shared" ca="1" si="1"/>
        <v>#NAME?</v>
      </c>
      <c r="L282" s="186"/>
      <c r="M282" s="171">
        <v>1365</v>
      </c>
      <c r="N282" s="179" t="e">
        <f t="shared" ca="1" si="2"/>
        <v>#NAME?</v>
      </c>
      <c r="O282" t="b">
        <f t="shared" si="3"/>
        <v>0</v>
      </c>
      <c r="S282" s="180" t="b">
        <f t="shared" si="4"/>
        <v>0</v>
      </c>
      <c r="T282" s="180">
        <f t="shared" ca="1" si="5"/>
        <v>0</v>
      </c>
    </row>
    <row r="283" spans="1:20" ht="16" hidden="1">
      <c r="A283" s="170">
        <f t="shared" si="6"/>
        <v>282</v>
      </c>
      <c r="B283" s="181" t="s">
        <v>774</v>
      </c>
      <c r="C283" s="186"/>
      <c r="D283" s="178" t="s">
        <v>388</v>
      </c>
      <c r="E283" s="178"/>
      <c r="F283" s="186"/>
      <c r="G283" s="170" t="b">
        <f t="shared" ca="1" si="16"/>
        <v>1</v>
      </c>
      <c r="H283" s="186"/>
      <c r="I283" s="186"/>
      <c r="J283" s="170" t="s">
        <v>500</v>
      </c>
      <c r="K283" s="171" t="e">
        <f t="shared" ca="1" si="1"/>
        <v>#NAME?</v>
      </c>
      <c r="L283" s="186"/>
      <c r="M283" s="171">
        <v>437</v>
      </c>
      <c r="N283" s="179" t="e">
        <f t="shared" ca="1" si="2"/>
        <v>#NAME?</v>
      </c>
      <c r="O283" t="b">
        <f t="shared" si="3"/>
        <v>0</v>
      </c>
      <c r="S283" s="180" t="b">
        <f t="shared" si="4"/>
        <v>0</v>
      </c>
      <c r="T283" s="180">
        <f t="shared" ca="1" si="5"/>
        <v>0</v>
      </c>
    </row>
    <row r="284" spans="1:20" ht="16" hidden="1">
      <c r="A284" s="170">
        <f t="shared" si="6"/>
        <v>283</v>
      </c>
      <c r="B284" s="176" t="s">
        <v>775</v>
      </c>
      <c r="C284" s="186"/>
      <c r="D284" s="178" t="s">
        <v>388</v>
      </c>
      <c r="E284" s="178"/>
      <c r="F284" s="186"/>
      <c r="G284" s="170" t="b">
        <f t="shared" ca="1" si="16"/>
        <v>1</v>
      </c>
      <c r="H284" s="186"/>
      <c r="I284" s="186"/>
      <c r="J284" s="170" t="s">
        <v>500</v>
      </c>
      <c r="K284" s="171" t="e">
        <f t="shared" ca="1" si="1"/>
        <v>#NAME?</v>
      </c>
      <c r="L284" s="186"/>
      <c r="M284" s="171">
        <v>129</v>
      </c>
      <c r="N284" s="179" t="e">
        <f t="shared" ca="1" si="2"/>
        <v>#NAME?</v>
      </c>
      <c r="O284" t="b">
        <f t="shared" si="3"/>
        <v>0</v>
      </c>
      <c r="S284" s="180" t="b">
        <f t="shared" si="4"/>
        <v>0</v>
      </c>
      <c r="T284" s="180">
        <f t="shared" ca="1" si="5"/>
        <v>0</v>
      </c>
    </row>
    <row r="285" spans="1:20" ht="16" hidden="1">
      <c r="A285" s="170">
        <f t="shared" si="6"/>
        <v>284</v>
      </c>
      <c r="B285" s="181" t="s">
        <v>776</v>
      </c>
      <c r="C285" s="186"/>
      <c r="D285" s="178" t="s">
        <v>388</v>
      </c>
      <c r="E285" s="178"/>
      <c r="F285" s="186"/>
      <c r="G285" s="170" t="b">
        <f t="shared" ca="1" si="16"/>
        <v>1</v>
      </c>
      <c r="H285" s="186"/>
      <c r="I285" s="186"/>
      <c r="J285" s="170" t="s">
        <v>500</v>
      </c>
      <c r="K285" s="171" t="e">
        <f t="shared" ca="1" si="1"/>
        <v>#NAME?</v>
      </c>
      <c r="L285" s="186"/>
      <c r="M285" s="171">
        <v>510</v>
      </c>
      <c r="N285" s="179" t="e">
        <f t="shared" ca="1" si="2"/>
        <v>#NAME?</v>
      </c>
      <c r="O285" t="b">
        <f t="shared" si="3"/>
        <v>0</v>
      </c>
      <c r="S285" s="180" t="b">
        <f t="shared" si="4"/>
        <v>0</v>
      </c>
      <c r="T285" s="180">
        <f t="shared" ca="1" si="5"/>
        <v>0</v>
      </c>
    </row>
    <row r="286" spans="1:20" ht="16" hidden="1">
      <c r="A286" s="170">
        <f t="shared" si="6"/>
        <v>285</v>
      </c>
      <c r="B286" s="176" t="s">
        <v>777</v>
      </c>
      <c r="C286" s="186"/>
      <c r="D286" s="178" t="s">
        <v>388</v>
      </c>
      <c r="E286" s="178"/>
      <c r="F286" s="186"/>
      <c r="G286" s="170" t="b">
        <f t="shared" ca="1" si="16"/>
        <v>1</v>
      </c>
      <c r="H286" s="186"/>
      <c r="I286" s="186"/>
      <c r="J286" s="170" t="s">
        <v>500</v>
      </c>
      <c r="K286" s="171" t="e">
        <f t="shared" ca="1" si="1"/>
        <v>#NAME?</v>
      </c>
      <c r="L286" s="186"/>
      <c r="M286" s="171">
        <v>710</v>
      </c>
      <c r="N286" s="179" t="e">
        <f t="shared" ca="1" si="2"/>
        <v>#NAME?</v>
      </c>
      <c r="O286" t="b">
        <f t="shared" si="3"/>
        <v>0</v>
      </c>
      <c r="S286" s="180" t="b">
        <f t="shared" si="4"/>
        <v>0</v>
      </c>
      <c r="T286" s="180">
        <f t="shared" ca="1" si="5"/>
        <v>0</v>
      </c>
    </row>
    <row r="287" spans="1:20" ht="16" hidden="1">
      <c r="A287" s="170">
        <f t="shared" si="6"/>
        <v>286</v>
      </c>
      <c r="B287" s="181" t="s">
        <v>778</v>
      </c>
      <c r="C287" s="186"/>
      <c r="D287" s="178" t="s">
        <v>388</v>
      </c>
      <c r="E287" s="178"/>
      <c r="F287" s="186"/>
      <c r="G287" s="170" t="b">
        <f t="shared" ca="1" si="16"/>
        <v>1</v>
      </c>
      <c r="H287" s="186"/>
      <c r="I287" s="186"/>
      <c r="J287" s="170" t="s">
        <v>500</v>
      </c>
      <c r="K287" s="171" t="e">
        <f t="shared" ca="1" si="1"/>
        <v>#NAME?</v>
      </c>
      <c r="L287" s="186"/>
      <c r="M287" s="171">
        <v>391</v>
      </c>
      <c r="N287" s="179" t="e">
        <f t="shared" ca="1" si="2"/>
        <v>#NAME?</v>
      </c>
      <c r="O287" t="b">
        <f t="shared" si="3"/>
        <v>0</v>
      </c>
      <c r="S287" s="180" t="b">
        <f t="shared" si="4"/>
        <v>0</v>
      </c>
      <c r="T287" s="180">
        <f t="shared" ca="1" si="5"/>
        <v>0</v>
      </c>
    </row>
    <row r="288" spans="1:20" ht="16" hidden="1">
      <c r="A288" s="170">
        <f t="shared" si="6"/>
        <v>287</v>
      </c>
      <c r="B288" s="176" t="s">
        <v>779</v>
      </c>
      <c r="C288" s="186"/>
      <c r="D288" s="178" t="s">
        <v>388</v>
      </c>
      <c r="E288" s="178"/>
      <c r="F288" s="186"/>
      <c r="G288" s="170" t="b">
        <f t="shared" ca="1" si="16"/>
        <v>1</v>
      </c>
      <c r="H288" s="186"/>
      <c r="I288" s="186"/>
      <c r="J288" s="170" t="s">
        <v>500</v>
      </c>
      <c r="K288" s="171" t="e">
        <f t="shared" ca="1" si="1"/>
        <v>#NAME?</v>
      </c>
      <c r="L288" s="186"/>
      <c r="M288" s="171">
        <v>1648</v>
      </c>
      <c r="N288" s="179" t="e">
        <f t="shared" ca="1" si="2"/>
        <v>#NAME?</v>
      </c>
      <c r="O288" t="b">
        <f t="shared" si="3"/>
        <v>0</v>
      </c>
      <c r="S288" s="180" t="b">
        <f t="shared" si="4"/>
        <v>0</v>
      </c>
      <c r="T288" s="180">
        <f t="shared" ca="1" si="5"/>
        <v>0</v>
      </c>
    </row>
    <row r="289" spans="1:20" ht="16" hidden="1">
      <c r="A289" s="170">
        <f t="shared" si="6"/>
        <v>288</v>
      </c>
      <c r="B289" s="181" t="s">
        <v>780</v>
      </c>
      <c r="C289" s="186"/>
      <c r="D289" s="178" t="s">
        <v>388</v>
      </c>
      <c r="E289" s="178"/>
      <c r="F289" s="186"/>
      <c r="G289" s="170" t="b">
        <f t="shared" ca="1" si="16"/>
        <v>1</v>
      </c>
      <c r="H289" s="186"/>
      <c r="I289" s="186"/>
      <c r="J289" s="170" t="s">
        <v>500</v>
      </c>
      <c r="K289" s="171" t="e">
        <f t="shared" ca="1" si="1"/>
        <v>#NAME?</v>
      </c>
      <c r="L289" s="186"/>
      <c r="M289" s="171">
        <v>285</v>
      </c>
      <c r="N289" s="179" t="e">
        <f t="shared" ca="1" si="2"/>
        <v>#NAME?</v>
      </c>
      <c r="O289" t="b">
        <f t="shared" si="3"/>
        <v>0</v>
      </c>
      <c r="S289" s="180" t="b">
        <f t="shared" si="4"/>
        <v>0</v>
      </c>
      <c r="T289" s="180">
        <f t="shared" ca="1" si="5"/>
        <v>0</v>
      </c>
    </row>
    <row r="290" spans="1:20" ht="16" hidden="1">
      <c r="A290" s="170">
        <f t="shared" si="6"/>
        <v>289</v>
      </c>
      <c r="B290" s="176" t="s">
        <v>781</v>
      </c>
      <c r="C290" s="186"/>
      <c r="D290" s="178" t="s">
        <v>380</v>
      </c>
      <c r="E290" s="178" t="s">
        <v>515</v>
      </c>
      <c r="F290" s="187">
        <v>43976</v>
      </c>
      <c r="G290" s="170" t="b">
        <f t="shared" ca="1" si="16"/>
        <v>1</v>
      </c>
      <c r="H290" s="170" t="s">
        <v>471</v>
      </c>
      <c r="I290" s="170">
        <v>0</v>
      </c>
      <c r="J290" s="170" t="s">
        <v>500</v>
      </c>
      <c r="K290" s="171" t="e">
        <f t="shared" ca="1" si="1"/>
        <v>#NAME?</v>
      </c>
      <c r="L290" s="186"/>
      <c r="M290" s="171">
        <v>343</v>
      </c>
      <c r="N290" s="179" t="e">
        <f t="shared" ca="1" si="2"/>
        <v>#NAME?</v>
      </c>
      <c r="O290" t="b">
        <f t="shared" si="3"/>
        <v>0</v>
      </c>
      <c r="S290" s="180" t="b">
        <f t="shared" ca="1" si="4"/>
        <v>0</v>
      </c>
      <c r="T290" s="180">
        <f t="shared" ca="1" si="5"/>
        <v>0</v>
      </c>
    </row>
    <row r="291" spans="1:20" ht="16" hidden="1">
      <c r="A291" s="170">
        <f t="shared" si="6"/>
        <v>290</v>
      </c>
      <c r="B291" s="181" t="s">
        <v>782</v>
      </c>
      <c r="C291" s="186"/>
      <c r="D291" s="178" t="s">
        <v>380</v>
      </c>
      <c r="E291" s="178" t="s">
        <v>515</v>
      </c>
      <c r="F291" s="187">
        <v>43912</v>
      </c>
      <c r="G291" s="170" t="b">
        <f t="shared" ca="1" si="16"/>
        <v>1</v>
      </c>
      <c r="H291" s="170" t="s">
        <v>471</v>
      </c>
      <c r="I291" s="186"/>
      <c r="J291" s="170" t="s">
        <v>500</v>
      </c>
      <c r="K291" s="171" t="e">
        <f t="shared" ca="1" si="1"/>
        <v>#NAME?</v>
      </c>
      <c r="L291" s="186"/>
      <c r="M291" s="171">
        <v>165</v>
      </c>
      <c r="N291" s="179" t="e">
        <f t="shared" ca="1" si="2"/>
        <v>#NAME?</v>
      </c>
      <c r="O291" t="b">
        <f t="shared" si="3"/>
        <v>0</v>
      </c>
      <c r="S291" s="180" t="b">
        <f t="shared" ca="1" si="4"/>
        <v>0</v>
      </c>
      <c r="T291" s="180">
        <f t="shared" ca="1" si="5"/>
        <v>0</v>
      </c>
    </row>
    <row r="292" spans="1:20" ht="16" hidden="1">
      <c r="A292" s="170">
        <f t="shared" si="6"/>
        <v>291</v>
      </c>
      <c r="B292" s="176" t="s">
        <v>783</v>
      </c>
      <c r="C292" s="186"/>
      <c r="D292" s="178" t="s">
        <v>380</v>
      </c>
      <c r="E292" s="178" t="s">
        <v>515</v>
      </c>
      <c r="F292" s="187">
        <v>43850</v>
      </c>
      <c r="G292" s="170" t="b">
        <f t="shared" ca="1" si="16"/>
        <v>1</v>
      </c>
      <c r="H292" s="170" t="s">
        <v>471</v>
      </c>
      <c r="I292" s="186"/>
      <c r="J292" s="170" t="s">
        <v>500</v>
      </c>
      <c r="K292" s="171" t="e">
        <f t="shared" ca="1" si="1"/>
        <v>#NAME?</v>
      </c>
      <c r="L292" s="186"/>
      <c r="M292" s="171">
        <v>864</v>
      </c>
      <c r="N292" s="179" t="e">
        <f t="shared" ca="1" si="2"/>
        <v>#NAME?</v>
      </c>
      <c r="O292" t="b">
        <f t="shared" si="3"/>
        <v>0</v>
      </c>
      <c r="S292" s="180" t="b">
        <f t="shared" ca="1" si="4"/>
        <v>0</v>
      </c>
      <c r="T292" s="180">
        <f t="shared" ca="1" si="5"/>
        <v>0</v>
      </c>
    </row>
    <row r="293" spans="1:20" ht="16" hidden="1">
      <c r="A293" s="170">
        <f t="shared" si="6"/>
        <v>292</v>
      </c>
      <c r="B293" s="181" t="s">
        <v>784</v>
      </c>
      <c r="C293" s="186"/>
      <c r="D293" s="178" t="s">
        <v>380</v>
      </c>
      <c r="E293" s="178" t="s">
        <v>515</v>
      </c>
      <c r="F293" s="183">
        <v>43795</v>
      </c>
      <c r="G293" s="170" t="b">
        <f t="shared" ca="1" si="16"/>
        <v>1</v>
      </c>
      <c r="H293" s="170" t="s">
        <v>471</v>
      </c>
      <c r="I293" s="170"/>
      <c r="J293" s="170" t="s">
        <v>500</v>
      </c>
      <c r="K293" s="171" t="e">
        <f t="shared" ca="1" si="1"/>
        <v>#NAME?</v>
      </c>
      <c r="L293" s="186"/>
      <c r="M293" s="171">
        <v>471</v>
      </c>
      <c r="N293" s="179" t="e">
        <f t="shared" ca="1" si="2"/>
        <v>#NAME?</v>
      </c>
      <c r="O293" t="b">
        <f t="shared" si="3"/>
        <v>0</v>
      </c>
      <c r="S293" s="180" t="b">
        <f t="shared" ca="1" si="4"/>
        <v>0</v>
      </c>
      <c r="T293" s="180">
        <f t="shared" ca="1" si="5"/>
        <v>0</v>
      </c>
    </row>
    <row r="294" spans="1:20" ht="16" hidden="1">
      <c r="A294" s="170">
        <f t="shared" si="6"/>
        <v>293</v>
      </c>
      <c r="B294" s="176" t="s">
        <v>785</v>
      </c>
      <c r="C294" s="186"/>
      <c r="D294" s="178" t="s">
        <v>388</v>
      </c>
      <c r="E294" s="178"/>
      <c r="F294" s="186"/>
      <c r="G294" s="170" t="b">
        <f t="shared" ca="1" si="16"/>
        <v>1</v>
      </c>
      <c r="H294" s="186"/>
      <c r="I294" s="186"/>
      <c r="J294" s="170" t="s">
        <v>500</v>
      </c>
      <c r="K294" s="171" t="e">
        <f t="shared" ca="1" si="1"/>
        <v>#NAME?</v>
      </c>
      <c r="L294" s="186"/>
      <c r="M294" s="171">
        <v>2469</v>
      </c>
      <c r="N294" s="179" t="e">
        <f t="shared" ca="1" si="2"/>
        <v>#NAME?</v>
      </c>
      <c r="O294" t="b">
        <f t="shared" si="3"/>
        <v>0</v>
      </c>
      <c r="S294" s="180" t="b">
        <f t="shared" si="4"/>
        <v>0</v>
      </c>
      <c r="T294" s="180">
        <f t="shared" ca="1" si="5"/>
        <v>0</v>
      </c>
    </row>
    <row r="295" spans="1:20" ht="16" hidden="1">
      <c r="A295" s="170">
        <f t="shared" si="6"/>
        <v>294</v>
      </c>
      <c r="B295" s="181" t="s">
        <v>786</v>
      </c>
      <c r="C295" s="186"/>
      <c r="D295" s="178" t="s">
        <v>388</v>
      </c>
      <c r="E295" s="178"/>
      <c r="F295" s="186"/>
      <c r="G295" s="170" t="b">
        <f t="shared" ca="1" si="16"/>
        <v>1</v>
      </c>
      <c r="H295" s="186"/>
      <c r="I295" s="186"/>
      <c r="J295" s="170" t="s">
        <v>500</v>
      </c>
      <c r="K295" s="171" t="e">
        <f t="shared" ca="1" si="1"/>
        <v>#NAME?</v>
      </c>
      <c r="L295" s="186"/>
      <c r="M295" s="171">
        <v>1062</v>
      </c>
      <c r="N295" s="179" t="e">
        <f t="shared" ca="1" si="2"/>
        <v>#NAME?</v>
      </c>
      <c r="O295" t="b">
        <f t="shared" si="3"/>
        <v>0</v>
      </c>
      <c r="S295" s="180" t="b">
        <f t="shared" si="4"/>
        <v>0</v>
      </c>
      <c r="T295" s="180">
        <f t="shared" ca="1" si="5"/>
        <v>0</v>
      </c>
    </row>
    <row r="296" spans="1:20" ht="16" hidden="1">
      <c r="A296" s="170">
        <f t="shared" si="6"/>
        <v>295</v>
      </c>
      <c r="B296" s="176" t="s">
        <v>787</v>
      </c>
      <c r="C296" s="186"/>
      <c r="D296" s="178" t="s">
        <v>388</v>
      </c>
      <c r="E296" s="178"/>
      <c r="F296" s="186"/>
      <c r="G296" s="170" t="b">
        <f t="shared" ca="1" si="16"/>
        <v>1</v>
      </c>
      <c r="H296" s="186"/>
      <c r="I296" s="186"/>
      <c r="J296" s="170" t="s">
        <v>500</v>
      </c>
      <c r="K296" s="171" t="e">
        <f t="shared" ca="1" si="1"/>
        <v>#NAME?</v>
      </c>
      <c r="L296" s="186"/>
      <c r="M296" s="171">
        <v>2863</v>
      </c>
      <c r="N296" s="179" t="e">
        <f t="shared" ca="1" si="2"/>
        <v>#NAME?</v>
      </c>
      <c r="O296" t="b">
        <f t="shared" si="3"/>
        <v>0</v>
      </c>
      <c r="S296" s="180" t="b">
        <f t="shared" si="4"/>
        <v>0</v>
      </c>
      <c r="T296" s="180">
        <f t="shared" ca="1" si="5"/>
        <v>0</v>
      </c>
    </row>
    <row r="297" spans="1:20" ht="16" hidden="1">
      <c r="A297" s="170">
        <f t="shared" si="6"/>
        <v>296</v>
      </c>
      <c r="B297" s="181" t="s">
        <v>788</v>
      </c>
      <c r="C297" s="186"/>
      <c r="D297" s="178" t="s">
        <v>388</v>
      </c>
      <c r="E297" s="178"/>
      <c r="F297" s="186"/>
      <c r="G297" s="170" t="b">
        <f t="shared" ca="1" si="16"/>
        <v>1</v>
      </c>
      <c r="H297" s="186"/>
      <c r="I297" s="186"/>
      <c r="J297" s="170" t="s">
        <v>500</v>
      </c>
      <c r="K297" s="171" t="e">
        <f t="shared" ca="1" si="1"/>
        <v>#NAME?</v>
      </c>
      <c r="L297" s="186"/>
      <c r="M297" s="171">
        <v>2131</v>
      </c>
      <c r="N297" s="179" t="e">
        <f t="shared" ca="1" si="2"/>
        <v>#NAME?</v>
      </c>
      <c r="O297" t="b">
        <f t="shared" si="3"/>
        <v>0</v>
      </c>
      <c r="S297" s="180" t="b">
        <f t="shared" si="4"/>
        <v>0</v>
      </c>
      <c r="T297" s="180">
        <f t="shared" ca="1" si="5"/>
        <v>0</v>
      </c>
    </row>
    <row r="298" spans="1:20" ht="16" hidden="1">
      <c r="A298" s="170">
        <f t="shared" si="6"/>
        <v>297</v>
      </c>
      <c r="B298" s="176" t="s">
        <v>789</v>
      </c>
      <c r="C298" s="186"/>
      <c r="D298" s="178" t="s">
        <v>380</v>
      </c>
      <c r="E298" s="178" t="s">
        <v>515</v>
      </c>
      <c r="F298" s="189">
        <v>43822</v>
      </c>
      <c r="G298" s="170" t="b">
        <f t="shared" ca="1" si="16"/>
        <v>1</v>
      </c>
      <c r="H298" s="170" t="s">
        <v>471</v>
      </c>
      <c r="I298" s="186"/>
      <c r="J298" s="170" t="s">
        <v>500</v>
      </c>
      <c r="K298" s="171" t="e">
        <f t="shared" ca="1" si="1"/>
        <v>#NAME?</v>
      </c>
      <c r="L298" s="186"/>
      <c r="M298" s="171">
        <v>2558</v>
      </c>
      <c r="N298" s="179" t="e">
        <f t="shared" ca="1" si="2"/>
        <v>#NAME?</v>
      </c>
      <c r="O298" t="b">
        <f t="shared" si="3"/>
        <v>0</v>
      </c>
      <c r="S298" s="180" t="b">
        <f t="shared" ca="1" si="4"/>
        <v>0</v>
      </c>
      <c r="T298" s="180">
        <f t="shared" ca="1" si="5"/>
        <v>0</v>
      </c>
    </row>
    <row r="299" spans="1:20" ht="16" hidden="1">
      <c r="A299" s="170">
        <f t="shared" si="6"/>
        <v>298</v>
      </c>
      <c r="B299" s="181" t="s">
        <v>790</v>
      </c>
      <c r="C299" s="186"/>
      <c r="D299" s="178" t="s">
        <v>388</v>
      </c>
      <c r="E299" s="178"/>
      <c r="F299" s="186"/>
      <c r="G299" s="170" t="b">
        <f t="shared" ca="1" si="16"/>
        <v>1</v>
      </c>
      <c r="H299" s="186"/>
      <c r="I299" s="186"/>
      <c r="J299" s="170" t="s">
        <v>500</v>
      </c>
      <c r="K299" s="171" t="e">
        <f t="shared" ca="1" si="1"/>
        <v>#NAME?</v>
      </c>
      <c r="L299" s="186"/>
      <c r="M299" s="171">
        <v>1804</v>
      </c>
      <c r="N299" s="179" t="e">
        <f t="shared" ca="1" si="2"/>
        <v>#NAME?</v>
      </c>
      <c r="O299" t="b">
        <f t="shared" si="3"/>
        <v>0</v>
      </c>
      <c r="S299" s="180" t="b">
        <f t="shared" si="4"/>
        <v>0</v>
      </c>
      <c r="T299" s="180">
        <f t="shared" ca="1" si="5"/>
        <v>0</v>
      </c>
    </row>
    <row r="300" spans="1:20" ht="16" hidden="1">
      <c r="A300" s="170">
        <f t="shared" si="6"/>
        <v>299</v>
      </c>
      <c r="B300" s="176" t="s">
        <v>791</v>
      </c>
      <c r="C300" s="186"/>
      <c r="D300" s="178" t="s">
        <v>388</v>
      </c>
      <c r="E300" s="178"/>
      <c r="F300" s="186"/>
      <c r="G300" s="170" t="b">
        <f t="shared" ca="1" si="16"/>
        <v>1</v>
      </c>
      <c r="H300" s="186"/>
      <c r="I300" s="186"/>
      <c r="J300" s="170" t="s">
        <v>500</v>
      </c>
      <c r="K300" s="171" t="e">
        <f t="shared" ca="1" si="1"/>
        <v>#NAME?</v>
      </c>
      <c r="L300" s="186"/>
      <c r="M300" s="171">
        <v>2316</v>
      </c>
      <c r="N300" s="179" t="e">
        <f t="shared" ca="1" si="2"/>
        <v>#NAME?</v>
      </c>
      <c r="O300" t="b">
        <f t="shared" si="3"/>
        <v>0</v>
      </c>
      <c r="S300" s="180" t="b">
        <f t="shared" si="4"/>
        <v>0</v>
      </c>
      <c r="T300" s="180">
        <f t="shared" ca="1" si="5"/>
        <v>0</v>
      </c>
    </row>
    <row r="301" spans="1:20" ht="16" hidden="1">
      <c r="A301" s="170">
        <f t="shared" si="6"/>
        <v>300</v>
      </c>
      <c r="B301" s="181" t="s">
        <v>792</v>
      </c>
      <c r="C301" s="186"/>
      <c r="D301" s="178" t="s">
        <v>388</v>
      </c>
      <c r="E301" s="178"/>
      <c r="F301" s="186"/>
      <c r="G301" s="170" t="b">
        <f t="shared" ca="1" si="16"/>
        <v>1</v>
      </c>
      <c r="H301" s="186"/>
      <c r="I301" s="186"/>
      <c r="J301" s="170" t="s">
        <v>500</v>
      </c>
      <c r="K301" s="171" t="e">
        <f t="shared" ca="1" si="1"/>
        <v>#NAME?</v>
      </c>
      <c r="L301" s="186"/>
      <c r="M301" s="171">
        <v>478</v>
      </c>
      <c r="N301" s="179" t="e">
        <f t="shared" ca="1" si="2"/>
        <v>#NAME?</v>
      </c>
      <c r="O301" t="b">
        <f t="shared" si="3"/>
        <v>0</v>
      </c>
      <c r="S301" s="180" t="b">
        <f t="shared" si="4"/>
        <v>0</v>
      </c>
      <c r="T301" s="180">
        <f t="shared" ca="1" si="5"/>
        <v>0</v>
      </c>
    </row>
    <row r="302" spans="1:20" ht="16" hidden="1">
      <c r="A302" s="170">
        <f t="shared" si="6"/>
        <v>301</v>
      </c>
      <c r="B302" s="176" t="s">
        <v>793</v>
      </c>
      <c r="C302" s="186"/>
      <c r="D302" s="178" t="s">
        <v>380</v>
      </c>
      <c r="E302" s="178"/>
      <c r="F302" s="187">
        <v>43910</v>
      </c>
      <c r="G302" s="170" t="b">
        <f t="shared" ca="1" si="16"/>
        <v>1</v>
      </c>
      <c r="H302" s="170" t="s">
        <v>471</v>
      </c>
      <c r="I302" s="186"/>
      <c r="J302" s="170" t="s">
        <v>500</v>
      </c>
      <c r="K302" s="171" t="e">
        <f t="shared" ca="1" si="1"/>
        <v>#NAME?</v>
      </c>
      <c r="L302" s="186"/>
      <c r="M302" s="171">
        <v>2494</v>
      </c>
      <c r="N302" s="179" t="e">
        <f t="shared" ca="1" si="2"/>
        <v>#NAME?</v>
      </c>
      <c r="O302" t="b">
        <f t="shared" si="3"/>
        <v>0</v>
      </c>
      <c r="S302" s="180" t="b">
        <f t="shared" ca="1" si="4"/>
        <v>0</v>
      </c>
      <c r="T302" s="180">
        <f t="shared" ca="1" si="5"/>
        <v>0</v>
      </c>
    </row>
    <row r="303" spans="1:20" ht="16" hidden="1">
      <c r="A303" s="170">
        <f t="shared" si="6"/>
        <v>302</v>
      </c>
      <c r="B303" s="181" t="s">
        <v>794</v>
      </c>
      <c r="C303" s="186"/>
      <c r="D303" s="178" t="s">
        <v>388</v>
      </c>
      <c r="E303" s="178"/>
      <c r="F303" s="186"/>
      <c r="G303" s="170" t="b">
        <f t="shared" ca="1" si="16"/>
        <v>1</v>
      </c>
      <c r="H303" s="186"/>
      <c r="I303" s="186"/>
      <c r="J303" s="170" t="s">
        <v>500</v>
      </c>
      <c r="K303" s="171" t="e">
        <f t="shared" ca="1" si="1"/>
        <v>#NAME?</v>
      </c>
      <c r="L303" s="186"/>
      <c r="M303" s="171">
        <v>460</v>
      </c>
      <c r="N303" s="179" t="e">
        <f t="shared" ca="1" si="2"/>
        <v>#NAME?</v>
      </c>
      <c r="O303" t="b">
        <f t="shared" si="3"/>
        <v>0</v>
      </c>
      <c r="S303" s="180" t="b">
        <f t="shared" si="4"/>
        <v>0</v>
      </c>
      <c r="T303" s="180">
        <f t="shared" ca="1" si="5"/>
        <v>0</v>
      </c>
    </row>
    <row r="304" spans="1:20" ht="16" hidden="1">
      <c r="A304" s="170">
        <f t="shared" si="6"/>
        <v>303</v>
      </c>
      <c r="B304" s="176" t="s">
        <v>795</v>
      </c>
      <c r="C304" s="186"/>
      <c r="D304" s="178" t="s">
        <v>388</v>
      </c>
      <c r="E304" s="178"/>
      <c r="F304" s="186"/>
      <c r="G304" s="170" t="b">
        <f t="shared" ca="1" si="16"/>
        <v>1</v>
      </c>
      <c r="H304" s="186"/>
      <c r="I304" s="186"/>
      <c r="J304" s="170" t="s">
        <v>500</v>
      </c>
      <c r="K304" s="171" t="e">
        <f t="shared" ca="1" si="1"/>
        <v>#NAME?</v>
      </c>
      <c r="L304" s="186"/>
      <c r="M304" s="171">
        <v>2466</v>
      </c>
      <c r="N304" s="179" t="e">
        <f t="shared" ca="1" si="2"/>
        <v>#NAME?</v>
      </c>
      <c r="O304" t="b">
        <f t="shared" si="3"/>
        <v>0</v>
      </c>
      <c r="S304" s="180" t="b">
        <f t="shared" si="4"/>
        <v>0</v>
      </c>
      <c r="T304" s="180">
        <f t="shared" ca="1" si="5"/>
        <v>0</v>
      </c>
    </row>
    <row r="305" spans="1:20" ht="16" hidden="1">
      <c r="A305" s="170">
        <f t="shared" si="6"/>
        <v>304</v>
      </c>
      <c r="B305" s="181" t="s">
        <v>796</v>
      </c>
      <c r="C305" s="186"/>
      <c r="D305" s="178" t="s">
        <v>388</v>
      </c>
      <c r="E305" s="178"/>
      <c r="F305" s="186"/>
      <c r="G305" s="170" t="b">
        <f t="shared" ca="1" si="16"/>
        <v>1</v>
      </c>
      <c r="H305" s="186"/>
      <c r="I305" s="186"/>
      <c r="J305" s="170" t="s">
        <v>500</v>
      </c>
      <c r="K305" s="171" t="e">
        <f t="shared" ca="1" si="1"/>
        <v>#NAME?</v>
      </c>
      <c r="L305" s="186"/>
      <c r="M305" s="171">
        <v>3181</v>
      </c>
      <c r="N305" s="179" t="e">
        <f t="shared" ca="1" si="2"/>
        <v>#NAME?</v>
      </c>
      <c r="O305" t="b">
        <f t="shared" si="3"/>
        <v>0</v>
      </c>
      <c r="S305" s="180" t="b">
        <f t="shared" si="4"/>
        <v>0</v>
      </c>
      <c r="T305" s="180">
        <f t="shared" ca="1" si="5"/>
        <v>0</v>
      </c>
    </row>
    <row r="306" spans="1:20" ht="16" hidden="1">
      <c r="A306" s="170">
        <f t="shared" si="6"/>
        <v>305</v>
      </c>
      <c r="B306" s="176" t="s">
        <v>797</v>
      </c>
      <c r="C306" s="186"/>
      <c r="D306" s="178" t="s">
        <v>380</v>
      </c>
      <c r="E306" s="178" t="s">
        <v>556</v>
      </c>
      <c r="F306" s="187">
        <v>43835</v>
      </c>
      <c r="G306" s="170" t="b">
        <f t="shared" ca="1" si="16"/>
        <v>1</v>
      </c>
      <c r="H306" s="170" t="s">
        <v>471</v>
      </c>
      <c r="I306" s="186"/>
      <c r="J306" s="170" t="s">
        <v>500</v>
      </c>
      <c r="K306" s="171" t="e">
        <f t="shared" ca="1" si="1"/>
        <v>#NAME?</v>
      </c>
      <c r="L306" s="186"/>
      <c r="M306" s="171">
        <v>75</v>
      </c>
      <c r="N306" s="179" t="e">
        <f t="shared" ca="1" si="2"/>
        <v>#NAME?</v>
      </c>
      <c r="O306" t="b">
        <f t="shared" si="3"/>
        <v>0</v>
      </c>
      <c r="S306" s="180" t="b">
        <f t="shared" ca="1" si="4"/>
        <v>0</v>
      </c>
      <c r="T306" s="180">
        <f t="shared" ca="1" si="5"/>
        <v>0</v>
      </c>
    </row>
    <row r="307" spans="1:20" ht="16" hidden="1">
      <c r="A307" s="170">
        <f t="shared" si="6"/>
        <v>306</v>
      </c>
      <c r="B307" s="181" t="s">
        <v>798</v>
      </c>
      <c r="C307" s="186"/>
      <c r="D307" s="178" t="s">
        <v>388</v>
      </c>
      <c r="E307" s="178"/>
      <c r="F307" s="186"/>
      <c r="G307" s="170" t="b">
        <f t="shared" ca="1" si="16"/>
        <v>1</v>
      </c>
      <c r="H307" s="186"/>
      <c r="I307" s="186"/>
      <c r="J307" s="170" t="s">
        <v>500</v>
      </c>
      <c r="K307" s="171" t="e">
        <f t="shared" ca="1" si="1"/>
        <v>#NAME?</v>
      </c>
      <c r="L307" s="186"/>
      <c r="M307" s="171">
        <v>2772</v>
      </c>
      <c r="N307" s="179" t="e">
        <f t="shared" ca="1" si="2"/>
        <v>#NAME?</v>
      </c>
      <c r="O307" t="b">
        <f t="shared" si="3"/>
        <v>0</v>
      </c>
      <c r="S307" s="180" t="b">
        <f t="shared" si="4"/>
        <v>0</v>
      </c>
      <c r="T307" s="180">
        <f t="shared" ca="1" si="5"/>
        <v>0</v>
      </c>
    </row>
    <row r="308" spans="1:20" ht="16" hidden="1">
      <c r="A308" s="170">
        <f t="shared" si="6"/>
        <v>307</v>
      </c>
      <c r="B308" s="176" t="s">
        <v>799</v>
      </c>
      <c r="C308" s="186"/>
      <c r="D308" s="178" t="s">
        <v>388</v>
      </c>
      <c r="E308" s="178"/>
      <c r="F308" s="186"/>
      <c r="G308" s="170" t="b">
        <f t="shared" ca="1" si="16"/>
        <v>1</v>
      </c>
      <c r="H308" s="186"/>
      <c r="I308" s="186"/>
      <c r="J308" s="170" t="s">
        <v>500</v>
      </c>
      <c r="K308" s="171" t="e">
        <f t="shared" ca="1" si="1"/>
        <v>#NAME?</v>
      </c>
      <c r="L308" s="186"/>
      <c r="M308" s="171">
        <v>2001</v>
      </c>
      <c r="N308" s="179" t="e">
        <f t="shared" ca="1" si="2"/>
        <v>#NAME?</v>
      </c>
      <c r="O308" t="b">
        <f t="shared" si="3"/>
        <v>0</v>
      </c>
      <c r="S308" s="180" t="b">
        <f t="shared" si="4"/>
        <v>0</v>
      </c>
      <c r="T308" s="180">
        <f t="shared" ca="1" si="5"/>
        <v>0</v>
      </c>
    </row>
    <row r="309" spans="1:20" ht="16" hidden="1">
      <c r="A309" s="170">
        <f t="shared" si="6"/>
        <v>308</v>
      </c>
      <c r="B309" s="181" t="s">
        <v>800</v>
      </c>
      <c r="C309" s="186"/>
      <c r="D309" s="178" t="s">
        <v>388</v>
      </c>
      <c r="E309" s="178"/>
      <c r="F309" s="186"/>
      <c r="G309" s="170" t="b">
        <f t="shared" ca="1" si="16"/>
        <v>1</v>
      </c>
      <c r="H309" s="186"/>
      <c r="I309" s="186"/>
      <c r="J309" s="170" t="s">
        <v>500</v>
      </c>
      <c r="K309" s="171" t="e">
        <f t="shared" ca="1" si="1"/>
        <v>#NAME?</v>
      </c>
      <c r="L309" s="186"/>
      <c r="M309" s="171">
        <v>568</v>
      </c>
      <c r="N309" s="179" t="e">
        <f t="shared" ca="1" si="2"/>
        <v>#NAME?</v>
      </c>
      <c r="O309" t="b">
        <f t="shared" si="3"/>
        <v>0</v>
      </c>
      <c r="S309" s="180" t="b">
        <f t="shared" si="4"/>
        <v>0</v>
      </c>
      <c r="T309" s="180">
        <f t="shared" ca="1" si="5"/>
        <v>0</v>
      </c>
    </row>
    <row r="310" spans="1:20" ht="16" hidden="1">
      <c r="A310" s="170">
        <f t="shared" si="6"/>
        <v>309</v>
      </c>
      <c r="B310" s="185" t="s">
        <v>507</v>
      </c>
      <c r="C310" s="186"/>
      <c r="D310" s="178" t="s">
        <v>388</v>
      </c>
      <c r="E310" s="178"/>
      <c r="F310" s="186"/>
      <c r="G310" s="170"/>
      <c r="H310" s="186"/>
      <c r="I310" s="186"/>
      <c r="J310" s="170"/>
      <c r="K310" s="171" t="e">
        <f t="shared" ca="1" si="1"/>
        <v>#NAME?</v>
      </c>
      <c r="L310" s="186"/>
      <c r="M310" s="171">
        <v>759</v>
      </c>
      <c r="N310" s="179" t="e">
        <f t="shared" ca="1" si="2"/>
        <v>#NAME?</v>
      </c>
      <c r="O310" t="b">
        <f t="shared" si="3"/>
        <v>1</v>
      </c>
      <c r="S310" s="180" t="b">
        <f t="shared" si="4"/>
        <v>0</v>
      </c>
      <c r="T310" s="180">
        <f t="shared" ca="1" si="5"/>
        <v>0</v>
      </c>
    </row>
    <row r="311" spans="1:20" ht="16" hidden="1">
      <c r="A311" s="170">
        <f t="shared" si="6"/>
        <v>310</v>
      </c>
      <c r="B311" s="181" t="s">
        <v>801</v>
      </c>
      <c r="C311" s="186"/>
      <c r="D311" s="178" t="s">
        <v>388</v>
      </c>
      <c r="E311" s="178"/>
      <c r="F311" s="186"/>
      <c r="G311" s="170" t="b">
        <f t="shared" ref="G311:G327" ca="1" si="17">OR((ISBLANK(F311)),TODAY()-F311 &gt;=90)</f>
        <v>1</v>
      </c>
      <c r="H311" s="186"/>
      <c r="I311" s="186"/>
      <c r="J311" s="170" t="s">
        <v>500</v>
      </c>
      <c r="K311" s="171" t="e">
        <f t="shared" ca="1" si="1"/>
        <v>#NAME?</v>
      </c>
      <c r="L311" s="186"/>
      <c r="M311" s="171">
        <v>2212</v>
      </c>
      <c r="N311" s="179" t="e">
        <f t="shared" ca="1" si="2"/>
        <v>#NAME?</v>
      </c>
      <c r="O311" t="b">
        <f t="shared" si="3"/>
        <v>0</v>
      </c>
      <c r="S311" s="180" t="b">
        <f t="shared" si="4"/>
        <v>0</v>
      </c>
      <c r="T311" s="180">
        <f t="shared" ca="1" si="5"/>
        <v>0</v>
      </c>
    </row>
    <row r="312" spans="1:20" ht="16" hidden="1">
      <c r="A312" s="170">
        <f t="shared" si="6"/>
        <v>311</v>
      </c>
      <c r="B312" s="176" t="s">
        <v>802</v>
      </c>
      <c r="C312" s="186"/>
      <c r="D312" s="178" t="s">
        <v>388</v>
      </c>
      <c r="E312" s="178"/>
      <c r="F312" s="186"/>
      <c r="G312" s="170" t="b">
        <f t="shared" ca="1" si="17"/>
        <v>1</v>
      </c>
      <c r="H312" s="186"/>
      <c r="I312" s="186"/>
      <c r="J312" s="170" t="s">
        <v>500</v>
      </c>
      <c r="K312" s="171" t="e">
        <f t="shared" ca="1" si="1"/>
        <v>#NAME?</v>
      </c>
      <c r="L312" s="186"/>
      <c r="M312" s="171">
        <v>1258</v>
      </c>
      <c r="N312" s="179" t="e">
        <f t="shared" ca="1" si="2"/>
        <v>#NAME?</v>
      </c>
      <c r="O312" t="b">
        <f t="shared" si="3"/>
        <v>0</v>
      </c>
      <c r="S312" s="180" t="b">
        <f t="shared" si="4"/>
        <v>0</v>
      </c>
      <c r="T312" s="180">
        <f t="shared" ca="1" si="5"/>
        <v>0</v>
      </c>
    </row>
    <row r="313" spans="1:20" ht="16" hidden="1">
      <c r="A313" s="170">
        <f t="shared" si="6"/>
        <v>312</v>
      </c>
      <c r="B313" s="181" t="s">
        <v>803</v>
      </c>
      <c r="C313" s="186"/>
      <c r="D313" s="178" t="s">
        <v>388</v>
      </c>
      <c r="E313" s="178"/>
      <c r="F313" s="186"/>
      <c r="G313" s="170" t="b">
        <f t="shared" ca="1" si="17"/>
        <v>1</v>
      </c>
      <c r="H313" s="186"/>
      <c r="I313" s="186"/>
      <c r="J313" s="170" t="s">
        <v>500</v>
      </c>
      <c r="K313" s="171" t="e">
        <f t="shared" ca="1" si="1"/>
        <v>#NAME?</v>
      </c>
      <c r="L313" s="186"/>
      <c r="M313" s="171">
        <v>2936</v>
      </c>
      <c r="N313" s="179" t="e">
        <f t="shared" ca="1" si="2"/>
        <v>#NAME?</v>
      </c>
      <c r="O313" t="b">
        <f t="shared" si="3"/>
        <v>0</v>
      </c>
      <c r="S313" s="180" t="b">
        <f t="shared" si="4"/>
        <v>0</v>
      </c>
      <c r="T313" s="180">
        <f t="shared" ca="1" si="5"/>
        <v>0</v>
      </c>
    </row>
    <row r="314" spans="1:20" ht="16" hidden="1">
      <c r="A314" s="170">
        <f t="shared" si="6"/>
        <v>313</v>
      </c>
      <c r="B314" s="176" t="s">
        <v>804</v>
      </c>
      <c r="C314" s="186"/>
      <c r="D314" s="178" t="s">
        <v>388</v>
      </c>
      <c r="E314" s="178"/>
      <c r="F314" s="186"/>
      <c r="G314" s="170" t="b">
        <f t="shared" ca="1" si="17"/>
        <v>1</v>
      </c>
      <c r="H314" s="186"/>
      <c r="I314" s="186"/>
      <c r="J314" s="170" t="s">
        <v>500</v>
      </c>
      <c r="K314" s="171" t="e">
        <f t="shared" ca="1" si="1"/>
        <v>#NAME?</v>
      </c>
      <c r="L314" s="186"/>
      <c r="M314" s="171">
        <v>1981</v>
      </c>
      <c r="N314" s="179" t="e">
        <f t="shared" ca="1" si="2"/>
        <v>#NAME?</v>
      </c>
      <c r="O314" t="b">
        <f t="shared" si="3"/>
        <v>0</v>
      </c>
      <c r="S314" s="180" t="b">
        <f t="shared" si="4"/>
        <v>0</v>
      </c>
      <c r="T314" s="180">
        <f t="shared" ca="1" si="5"/>
        <v>0</v>
      </c>
    </row>
    <row r="315" spans="1:20" ht="16" hidden="1">
      <c r="A315" s="170">
        <f t="shared" si="6"/>
        <v>314</v>
      </c>
      <c r="B315" s="181" t="s">
        <v>805</v>
      </c>
      <c r="C315" s="186"/>
      <c r="D315" s="178" t="s">
        <v>388</v>
      </c>
      <c r="E315" s="178"/>
      <c r="F315" s="186"/>
      <c r="G315" s="170" t="b">
        <f t="shared" ca="1" si="17"/>
        <v>1</v>
      </c>
      <c r="H315" s="186"/>
      <c r="I315" s="186"/>
      <c r="J315" s="170" t="s">
        <v>500</v>
      </c>
      <c r="K315" s="171" t="e">
        <f t="shared" ca="1" si="1"/>
        <v>#NAME?</v>
      </c>
      <c r="L315" s="186"/>
      <c r="M315" s="171">
        <v>1528</v>
      </c>
      <c r="N315" s="179" t="e">
        <f t="shared" ca="1" si="2"/>
        <v>#NAME?</v>
      </c>
      <c r="O315" t="b">
        <f t="shared" si="3"/>
        <v>0</v>
      </c>
      <c r="S315" s="180" t="b">
        <f t="shared" si="4"/>
        <v>0</v>
      </c>
      <c r="T315" s="180">
        <f t="shared" ca="1" si="5"/>
        <v>0</v>
      </c>
    </row>
    <row r="316" spans="1:20" ht="16" hidden="1">
      <c r="A316" s="170">
        <f t="shared" si="6"/>
        <v>315</v>
      </c>
      <c r="B316" s="176" t="s">
        <v>806</v>
      </c>
      <c r="C316" s="186"/>
      <c r="D316" s="178" t="s">
        <v>388</v>
      </c>
      <c r="E316" s="178"/>
      <c r="F316" s="186"/>
      <c r="G316" s="170" t="b">
        <f t="shared" ca="1" si="17"/>
        <v>1</v>
      </c>
      <c r="H316" s="186"/>
      <c r="I316" s="186"/>
      <c r="J316" s="170" t="s">
        <v>500</v>
      </c>
      <c r="K316" s="171" t="e">
        <f t="shared" ca="1" si="1"/>
        <v>#NAME?</v>
      </c>
      <c r="L316" s="186"/>
      <c r="M316" s="171">
        <v>1699</v>
      </c>
      <c r="N316" s="179" t="e">
        <f t="shared" ca="1" si="2"/>
        <v>#NAME?</v>
      </c>
      <c r="O316" t="b">
        <f t="shared" si="3"/>
        <v>0</v>
      </c>
      <c r="S316" s="180" t="b">
        <f t="shared" si="4"/>
        <v>0</v>
      </c>
      <c r="T316" s="180">
        <f t="shared" ca="1" si="5"/>
        <v>0</v>
      </c>
    </row>
    <row r="317" spans="1:20" ht="16" hidden="1">
      <c r="A317" s="170">
        <f t="shared" si="6"/>
        <v>316</v>
      </c>
      <c r="B317" s="181" t="s">
        <v>807</v>
      </c>
      <c r="C317" s="186"/>
      <c r="D317" s="178" t="s">
        <v>380</v>
      </c>
      <c r="E317" s="178" t="s">
        <v>808</v>
      </c>
      <c r="F317" s="187">
        <v>43843</v>
      </c>
      <c r="G317" s="170" t="b">
        <f t="shared" ca="1" si="17"/>
        <v>1</v>
      </c>
      <c r="H317" s="170" t="s">
        <v>471</v>
      </c>
      <c r="I317" s="170"/>
      <c r="J317" s="170" t="s">
        <v>500</v>
      </c>
      <c r="K317" s="171" t="e">
        <f t="shared" ca="1" si="1"/>
        <v>#NAME?</v>
      </c>
      <c r="L317" s="186"/>
      <c r="M317" s="171">
        <v>1757</v>
      </c>
      <c r="N317" s="179" t="e">
        <f t="shared" ca="1" si="2"/>
        <v>#NAME?</v>
      </c>
      <c r="O317" t="b">
        <f t="shared" si="3"/>
        <v>0</v>
      </c>
      <c r="S317" s="180" t="b">
        <f t="shared" ca="1" si="4"/>
        <v>0</v>
      </c>
      <c r="T317" s="180">
        <f t="shared" ca="1" si="5"/>
        <v>0</v>
      </c>
    </row>
    <row r="318" spans="1:20" ht="16" hidden="1">
      <c r="A318" s="170">
        <f t="shared" si="6"/>
        <v>317</v>
      </c>
      <c r="B318" s="176" t="s">
        <v>809</v>
      </c>
      <c r="C318" s="186"/>
      <c r="D318" s="178" t="s">
        <v>388</v>
      </c>
      <c r="E318" s="178"/>
      <c r="F318" s="186"/>
      <c r="G318" s="170" t="b">
        <f t="shared" ca="1" si="17"/>
        <v>1</v>
      </c>
      <c r="H318" s="186"/>
      <c r="I318" s="186"/>
      <c r="J318" s="170" t="s">
        <v>500</v>
      </c>
      <c r="K318" s="171" t="e">
        <f t="shared" ca="1" si="1"/>
        <v>#NAME?</v>
      </c>
      <c r="L318" s="186"/>
      <c r="M318" s="171">
        <v>3215</v>
      </c>
      <c r="N318" s="179" t="e">
        <f t="shared" ca="1" si="2"/>
        <v>#NAME?</v>
      </c>
      <c r="O318" t="b">
        <f t="shared" si="3"/>
        <v>0</v>
      </c>
      <c r="S318" s="180" t="b">
        <f t="shared" si="4"/>
        <v>0</v>
      </c>
      <c r="T318" s="180">
        <f t="shared" ca="1" si="5"/>
        <v>0</v>
      </c>
    </row>
    <row r="319" spans="1:20" ht="16" hidden="1">
      <c r="A319" s="170">
        <f t="shared" si="6"/>
        <v>318</v>
      </c>
      <c r="B319" s="181" t="s">
        <v>810</v>
      </c>
      <c r="C319" s="186"/>
      <c r="D319" s="178" t="s">
        <v>388</v>
      </c>
      <c r="E319" s="178"/>
      <c r="F319" s="186"/>
      <c r="G319" s="170" t="b">
        <f t="shared" ca="1" si="17"/>
        <v>1</v>
      </c>
      <c r="H319" s="186"/>
      <c r="I319" s="186"/>
      <c r="J319" s="170" t="s">
        <v>500</v>
      </c>
      <c r="K319" s="171" t="e">
        <f t="shared" ca="1" si="1"/>
        <v>#NAME?</v>
      </c>
      <c r="L319" s="186"/>
      <c r="M319" s="171">
        <v>9</v>
      </c>
      <c r="N319" s="179" t="e">
        <f t="shared" ca="1" si="2"/>
        <v>#NAME?</v>
      </c>
      <c r="O319" t="b">
        <f t="shared" si="3"/>
        <v>0</v>
      </c>
      <c r="S319" s="180" t="b">
        <f t="shared" si="4"/>
        <v>0</v>
      </c>
      <c r="T319" s="180">
        <f t="shared" ca="1" si="5"/>
        <v>0</v>
      </c>
    </row>
    <row r="320" spans="1:20" ht="16" hidden="1">
      <c r="A320" s="170">
        <f t="shared" si="6"/>
        <v>319</v>
      </c>
      <c r="B320" s="176" t="s">
        <v>811</v>
      </c>
      <c r="C320" s="186"/>
      <c r="D320" s="178" t="s">
        <v>388</v>
      </c>
      <c r="E320" s="178"/>
      <c r="F320" s="186"/>
      <c r="G320" s="170" t="b">
        <f t="shared" ca="1" si="17"/>
        <v>1</v>
      </c>
      <c r="H320" s="186"/>
      <c r="I320" s="186"/>
      <c r="J320" s="170" t="s">
        <v>500</v>
      </c>
      <c r="K320" s="171" t="e">
        <f t="shared" ca="1" si="1"/>
        <v>#NAME?</v>
      </c>
      <c r="L320" s="186"/>
      <c r="M320" s="171">
        <v>1368</v>
      </c>
      <c r="N320" s="179" t="e">
        <f t="shared" ca="1" si="2"/>
        <v>#NAME?</v>
      </c>
      <c r="O320" t="b">
        <f t="shared" si="3"/>
        <v>0</v>
      </c>
      <c r="S320" s="180" t="b">
        <f t="shared" si="4"/>
        <v>0</v>
      </c>
      <c r="T320" s="180">
        <f t="shared" ca="1" si="5"/>
        <v>0</v>
      </c>
    </row>
    <row r="321" spans="1:20" ht="16" hidden="1">
      <c r="A321" s="170">
        <f t="shared" si="6"/>
        <v>320</v>
      </c>
      <c r="B321" s="181" t="s">
        <v>812</v>
      </c>
      <c r="C321" s="186"/>
      <c r="D321" s="178" t="s">
        <v>388</v>
      </c>
      <c r="E321" s="178"/>
      <c r="F321" s="186"/>
      <c r="G321" s="170" t="b">
        <f t="shared" ca="1" si="17"/>
        <v>1</v>
      </c>
      <c r="H321" s="186"/>
      <c r="I321" s="186"/>
      <c r="J321" s="170" t="s">
        <v>500</v>
      </c>
      <c r="K321" s="171" t="e">
        <f t="shared" ca="1" si="1"/>
        <v>#NAME?</v>
      </c>
      <c r="L321" s="186"/>
      <c r="M321" s="171">
        <v>2906</v>
      </c>
      <c r="N321" s="179" t="e">
        <f t="shared" ca="1" si="2"/>
        <v>#NAME?</v>
      </c>
      <c r="O321" t="b">
        <f t="shared" si="3"/>
        <v>0</v>
      </c>
      <c r="S321" s="180" t="b">
        <f t="shared" si="4"/>
        <v>0</v>
      </c>
      <c r="T321" s="180">
        <f t="shared" ca="1" si="5"/>
        <v>0</v>
      </c>
    </row>
    <row r="322" spans="1:20" ht="16" hidden="1">
      <c r="A322" s="170">
        <f t="shared" si="6"/>
        <v>321</v>
      </c>
      <c r="B322" s="176" t="s">
        <v>813</v>
      </c>
      <c r="C322" s="186"/>
      <c r="D322" s="178" t="s">
        <v>388</v>
      </c>
      <c r="E322" s="178"/>
      <c r="F322" s="186"/>
      <c r="G322" s="170" t="b">
        <f t="shared" ca="1" si="17"/>
        <v>1</v>
      </c>
      <c r="H322" s="186"/>
      <c r="I322" s="186"/>
      <c r="J322" s="170" t="s">
        <v>500</v>
      </c>
      <c r="K322" s="171" t="e">
        <f t="shared" ca="1" si="1"/>
        <v>#NAME?</v>
      </c>
      <c r="L322" s="186"/>
      <c r="M322" s="171">
        <v>2050</v>
      </c>
      <c r="N322" s="179" t="e">
        <f t="shared" ca="1" si="2"/>
        <v>#NAME?</v>
      </c>
      <c r="O322" t="b">
        <f t="shared" si="3"/>
        <v>0</v>
      </c>
      <c r="S322" s="180" t="b">
        <f t="shared" si="4"/>
        <v>0</v>
      </c>
      <c r="T322" s="180">
        <f t="shared" ca="1" si="5"/>
        <v>0</v>
      </c>
    </row>
    <row r="323" spans="1:20" ht="16" hidden="1">
      <c r="A323" s="170">
        <f t="shared" si="6"/>
        <v>322</v>
      </c>
      <c r="B323" s="181" t="s">
        <v>814</v>
      </c>
      <c r="C323" s="186"/>
      <c r="D323" s="178" t="s">
        <v>388</v>
      </c>
      <c r="E323" s="178"/>
      <c r="F323" s="186"/>
      <c r="G323" s="170" t="b">
        <f t="shared" ca="1" si="17"/>
        <v>1</v>
      </c>
      <c r="H323" s="186"/>
      <c r="I323" s="186"/>
      <c r="J323" s="170" t="s">
        <v>500</v>
      </c>
      <c r="K323" s="171" t="e">
        <f t="shared" ca="1" si="1"/>
        <v>#NAME?</v>
      </c>
      <c r="L323" s="186"/>
      <c r="M323" s="171">
        <v>1964</v>
      </c>
      <c r="N323" s="179" t="e">
        <f t="shared" ca="1" si="2"/>
        <v>#NAME?</v>
      </c>
      <c r="O323" t="b">
        <f t="shared" si="3"/>
        <v>0</v>
      </c>
      <c r="S323" s="180" t="b">
        <f t="shared" si="4"/>
        <v>0</v>
      </c>
      <c r="T323" s="180">
        <f t="shared" ca="1" si="5"/>
        <v>0</v>
      </c>
    </row>
    <row r="324" spans="1:20" ht="16" hidden="1">
      <c r="A324" s="170">
        <f t="shared" si="6"/>
        <v>323</v>
      </c>
      <c r="B324" s="176" t="s">
        <v>815</v>
      </c>
      <c r="C324" s="186"/>
      <c r="D324" s="178" t="s">
        <v>388</v>
      </c>
      <c r="E324" s="178"/>
      <c r="F324" s="186"/>
      <c r="G324" s="170" t="b">
        <f t="shared" ca="1" si="17"/>
        <v>1</v>
      </c>
      <c r="H324" s="186"/>
      <c r="I324" s="186"/>
      <c r="J324" s="170" t="s">
        <v>500</v>
      </c>
      <c r="K324" s="171" t="e">
        <f t="shared" ca="1" si="1"/>
        <v>#NAME?</v>
      </c>
      <c r="L324" s="186"/>
      <c r="M324" s="171">
        <v>1378</v>
      </c>
      <c r="N324" s="179" t="e">
        <f t="shared" ca="1" si="2"/>
        <v>#NAME?</v>
      </c>
      <c r="O324" t="b">
        <f t="shared" si="3"/>
        <v>0</v>
      </c>
      <c r="S324" s="180" t="b">
        <f t="shared" si="4"/>
        <v>0</v>
      </c>
      <c r="T324" s="180">
        <f t="shared" ca="1" si="5"/>
        <v>0</v>
      </c>
    </row>
    <row r="325" spans="1:20" ht="16" hidden="1">
      <c r="A325" s="170">
        <f t="shared" si="6"/>
        <v>324</v>
      </c>
      <c r="B325" s="181" t="s">
        <v>816</v>
      </c>
      <c r="C325" s="186"/>
      <c r="D325" s="178" t="s">
        <v>388</v>
      </c>
      <c r="E325" s="178"/>
      <c r="F325" s="186"/>
      <c r="G325" s="170" t="b">
        <f t="shared" ca="1" si="17"/>
        <v>1</v>
      </c>
      <c r="H325" s="186"/>
      <c r="I325" s="186"/>
      <c r="J325" s="170" t="s">
        <v>500</v>
      </c>
      <c r="K325" s="171" t="e">
        <f t="shared" ca="1" si="1"/>
        <v>#NAME?</v>
      </c>
      <c r="L325" s="186"/>
      <c r="M325" s="171">
        <v>3202</v>
      </c>
      <c r="N325" s="179" t="e">
        <f t="shared" ca="1" si="2"/>
        <v>#NAME?</v>
      </c>
      <c r="O325" t="b">
        <f t="shared" si="3"/>
        <v>0</v>
      </c>
      <c r="S325" s="180" t="b">
        <f t="shared" si="4"/>
        <v>0</v>
      </c>
      <c r="T325" s="180">
        <f t="shared" ca="1" si="5"/>
        <v>0</v>
      </c>
    </row>
    <row r="326" spans="1:20" ht="16" hidden="1">
      <c r="A326" s="170">
        <f t="shared" si="6"/>
        <v>325</v>
      </c>
      <c r="B326" s="176" t="s">
        <v>817</v>
      </c>
      <c r="C326" s="186"/>
      <c r="D326" s="178" t="s">
        <v>388</v>
      </c>
      <c r="E326" s="178"/>
      <c r="F326" s="186"/>
      <c r="G326" s="170" t="b">
        <f t="shared" ca="1" si="17"/>
        <v>1</v>
      </c>
      <c r="H326" s="186"/>
      <c r="I326" s="186"/>
      <c r="J326" s="170" t="s">
        <v>500</v>
      </c>
      <c r="K326" s="171" t="e">
        <f t="shared" ca="1" si="1"/>
        <v>#NAME?</v>
      </c>
      <c r="L326" s="186"/>
      <c r="M326" s="171">
        <v>1</v>
      </c>
      <c r="N326" s="179" t="e">
        <f t="shared" ca="1" si="2"/>
        <v>#NAME?</v>
      </c>
      <c r="O326" t="b">
        <f t="shared" si="3"/>
        <v>0</v>
      </c>
      <c r="S326" s="180" t="b">
        <f t="shared" si="4"/>
        <v>0</v>
      </c>
      <c r="T326" s="180">
        <f t="shared" ca="1" si="5"/>
        <v>0</v>
      </c>
    </row>
    <row r="327" spans="1:20" ht="16" hidden="1">
      <c r="A327" s="170">
        <f t="shared" si="6"/>
        <v>326</v>
      </c>
      <c r="B327" s="181" t="s">
        <v>818</v>
      </c>
      <c r="C327" s="186"/>
      <c r="D327" s="178" t="s">
        <v>388</v>
      </c>
      <c r="E327" s="178"/>
      <c r="F327" s="186"/>
      <c r="G327" s="170" t="b">
        <f t="shared" ca="1" si="17"/>
        <v>1</v>
      </c>
      <c r="H327" s="186"/>
      <c r="I327" s="186"/>
      <c r="J327" s="170" t="s">
        <v>500</v>
      </c>
      <c r="K327" s="171" t="e">
        <f t="shared" ca="1" si="1"/>
        <v>#NAME?</v>
      </c>
      <c r="L327" s="186"/>
      <c r="M327" s="171">
        <v>2644</v>
      </c>
      <c r="N327" s="179" t="e">
        <f t="shared" ca="1" si="2"/>
        <v>#NAME?</v>
      </c>
      <c r="O327" t="b">
        <f t="shared" si="3"/>
        <v>0</v>
      </c>
      <c r="S327" s="180" t="b">
        <f t="shared" si="4"/>
        <v>0</v>
      </c>
      <c r="T327" s="180">
        <f t="shared" ca="1" si="5"/>
        <v>0</v>
      </c>
    </row>
    <row r="328" spans="1:20" ht="16" hidden="1">
      <c r="A328" s="170">
        <f t="shared" si="6"/>
        <v>327</v>
      </c>
      <c r="B328" s="185" t="s">
        <v>507</v>
      </c>
      <c r="C328" s="186"/>
      <c r="D328" s="178" t="s">
        <v>388</v>
      </c>
      <c r="E328" s="178"/>
      <c r="F328" s="186"/>
      <c r="G328" s="170"/>
      <c r="H328" s="186"/>
      <c r="I328" s="186"/>
      <c r="J328" s="170"/>
      <c r="K328" s="171" t="e">
        <f t="shared" ca="1" si="1"/>
        <v>#NAME?</v>
      </c>
      <c r="L328" s="186"/>
      <c r="M328" s="171">
        <v>2056</v>
      </c>
      <c r="N328" s="179" t="e">
        <f t="shared" ca="1" si="2"/>
        <v>#NAME?</v>
      </c>
      <c r="O328" t="b">
        <f t="shared" si="3"/>
        <v>1</v>
      </c>
      <c r="S328" s="180" t="b">
        <f t="shared" si="4"/>
        <v>0</v>
      </c>
      <c r="T328" s="180">
        <f t="shared" ca="1" si="5"/>
        <v>0</v>
      </c>
    </row>
    <row r="329" spans="1:20" ht="16" hidden="1">
      <c r="A329" s="170">
        <f t="shared" si="6"/>
        <v>328</v>
      </c>
      <c r="B329" s="181" t="s">
        <v>819</v>
      </c>
      <c r="C329" s="186"/>
      <c r="D329" s="178" t="s">
        <v>388</v>
      </c>
      <c r="E329" s="178"/>
      <c r="F329" s="186"/>
      <c r="G329" s="170" t="b">
        <f t="shared" ref="G329:G364" ca="1" si="18">OR((ISBLANK(F329)),TODAY()-F329 &gt;=90)</f>
        <v>1</v>
      </c>
      <c r="H329" s="186"/>
      <c r="I329" s="186"/>
      <c r="J329" s="170" t="s">
        <v>500</v>
      </c>
      <c r="K329" s="171" t="e">
        <f t="shared" ca="1" si="1"/>
        <v>#NAME?</v>
      </c>
      <c r="L329" s="186"/>
      <c r="M329" s="171">
        <v>2844</v>
      </c>
      <c r="N329" s="179" t="e">
        <f t="shared" ca="1" si="2"/>
        <v>#NAME?</v>
      </c>
      <c r="O329" t="b">
        <f t="shared" si="3"/>
        <v>0</v>
      </c>
      <c r="S329" s="180" t="b">
        <f t="shared" si="4"/>
        <v>0</v>
      </c>
      <c r="T329" s="180">
        <f t="shared" ca="1" si="5"/>
        <v>0</v>
      </c>
    </row>
    <row r="330" spans="1:20" ht="16" hidden="1">
      <c r="A330" s="170">
        <f t="shared" si="6"/>
        <v>329</v>
      </c>
      <c r="B330" s="176" t="s">
        <v>820</v>
      </c>
      <c r="C330" s="186"/>
      <c r="D330" s="178" t="s">
        <v>388</v>
      </c>
      <c r="E330" s="178"/>
      <c r="F330" s="186"/>
      <c r="G330" s="170" t="b">
        <f t="shared" ca="1" si="18"/>
        <v>1</v>
      </c>
      <c r="H330" s="186"/>
      <c r="I330" s="186"/>
      <c r="J330" s="170" t="s">
        <v>500</v>
      </c>
      <c r="K330" s="171" t="e">
        <f t="shared" ca="1" si="1"/>
        <v>#NAME?</v>
      </c>
      <c r="L330" s="186"/>
      <c r="M330" s="171">
        <v>3182</v>
      </c>
      <c r="N330" s="179" t="e">
        <f t="shared" ca="1" si="2"/>
        <v>#NAME?</v>
      </c>
      <c r="O330" t="b">
        <f t="shared" si="3"/>
        <v>0</v>
      </c>
      <c r="S330" s="180" t="b">
        <f t="shared" si="4"/>
        <v>0</v>
      </c>
      <c r="T330" s="180">
        <f t="shared" ca="1" si="5"/>
        <v>0</v>
      </c>
    </row>
    <row r="331" spans="1:20" ht="16" hidden="1">
      <c r="A331" s="170">
        <f t="shared" si="6"/>
        <v>330</v>
      </c>
      <c r="B331" s="181" t="s">
        <v>821</v>
      </c>
      <c r="C331" s="186"/>
      <c r="D331" s="178" t="s">
        <v>388</v>
      </c>
      <c r="E331" s="178"/>
      <c r="F331" s="186"/>
      <c r="G331" s="170" t="b">
        <f t="shared" ca="1" si="18"/>
        <v>1</v>
      </c>
      <c r="H331" s="186"/>
      <c r="I331" s="186"/>
      <c r="J331" s="170" t="s">
        <v>500</v>
      </c>
      <c r="K331" s="171" t="e">
        <f t="shared" ca="1" si="1"/>
        <v>#NAME?</v>
      </c>
      <c r="L331" s="186"/>
      <c r="M331" s="171">
        <v>1316</v>
      </c>
      <c r="N331" s="179" t="e">
        <f t="shared" ca="1" si="2"/>
        <v>#NAME?</v>
      </c>
      <c r="O331" t="b">
        <f t="shared" si="3"/>
        <v>0</v>
      </c>
      <c r="S331" s="180" t="b">
        <f t="shared" si="4"/>
        <v>0</v>
      </c>
      <c r="T331" s="180">
        <f t="shared" ca="1" si="5"/>
        <v>0</v>
      </c>
    </row>
    <row r="332" spans="1:20" ht="16" hidden="1">
      <c r="A332" s="170">
        <f t="shared" si="6"/>
        <v>331</v>
      </c>
      <c r="B332" s="176" t="s">
        <v>822</v>
      </c>
      <c r="C332" s="186"/>
      <c r="D332" s="178" t="s">
        <v>388</v>
      </c>
      <c r="E332" s="178"/>
      <c r="F332" s="186"/>
      <c r="G332" s="170" t="b">
        <f t="shared" ca="1" si="18"/>
        <v>1</v>
      </c>
      <c r="H332" s="186"/>
      <c r="I332" s="186"/>
      <c r="J332" s="170" t="s">
        <v>500</v>
      </c>
      <c r="K332" s="171" t="e">
        <f t="shared" ca="1" si="1"/>
        <v>#NAME?</v>
      </c>
      <c r="L332" s="186"/>
      <c r="M332" s="171">
        <v>1702</v>
      </c>
      <c r="N332" s="179" t="e">
        <f t="shared" ca="1" si="2"/>
        <v>#NAME?</v>
      </c>
      <c r="O332" t="b">
        <f t="shared" si="3"/>
        <v>0</v>
      </c>
      <c r="S332" s="180" t="b">
        <f t="shared" si="4"/>
        <v>0</v>
      </c>
      <c r="T332" s="180">
        <f t="shared" ca="1" si="5"/>
        <v>0</v>
      </c>
    </row>
    <row r="333" spans="1:20" ht="16" hidden="1">
      <c r="A333" s="170">
        <f t="shared" si="6"/>
        <v>332</v>
      </c>
      <c r="B333" s="181" t="s">
        <v>823</v>
      </c>
      <c r="C333" s="186"/>
      <c r="D333" s="178" t="s">
        <v>388</v>
      </c>
      <c r="E333" s="178"/>
      <c r="F333" s="186"/>
      <c r="G333" s="170" t="b">
        <f t="shared" ca="1" si="18"/>
        <v>1</v>
      </c>
      <c r="H333" s="186"/>
      <c r="I333" s="186"/>
      <c r="J333" s="170" t="s">
        <v>500</v>
      </c>
      <c r="K333" s="171" t="e">
        <f t="shared" ca="1" si="1"/>
        <v>#NAME?</v>
      </c>
      <c r="L333" s="186"/>
      <c r="M333" s="171">
        <v>2970</v>
      </c>
      <c r="N333" s="179" t="e">
        <f t="shared" ca="1" si="2"/>
        <v>#NAME?</v>
      </c>
      <c r="O333" t="b">
        <f t="shared" si="3"/>
        <v>0</v>
      </c>
      <c r="S333" s="180" t="b">
        <f t="shared" si="4"/>
        <v>0</v>
      </c>
      <c r="T333" s="180">
        <f t="shared" ca="1" si="5"/>
        <v>0</v>
      </c>
    </row>
    <row r="334" spans="1:20" ht="16" hidden="1">
      <c r="A334" s="170">
        <f t="shared" si="6"/>
        <v>333</v>
      </c>
      <c r="B334" s="176" t="s">
        <v>824</v>
      </c>
      <c r="C334" s="186"/>
      <c r="D334" s="178" t="s">
        <v>388</v>
      </c>
      <c r="E334" s="178"/>
      <c r="F334" s="186"/>
      <c r="G334" s="170" t="b">
        <f t="shared" ca="1" si="18"/>
        <v>1</v>
      </c>
      <c r="H334" s="186"/>
      <c r="I334" s="186"/>
      <c r="J334" s="170" t="s">
        <v>500</v>
      </c>
      <c r="K334" s="171" t="e">
        <f t="shared" ca="1" si="1"/>
        <v>#NAME?</v>
      </c>
      <c r="L334" s="186"/>
      <c r="M334" s="171">
        <v>1223</v>
      </c>
      <c r="N334" s="179" t="e">
        <f t="shared" ca="1" si="2"/>
        <v>#NAME?</v>
      </c>
      <c r="O334" t="b">
        <f t="shared" si="3"/>
        <v>0</v>
      </c>
      <c r="S334" s="180" t="b">
        <f t="shared" si="4"/>
        <v>0</v>
      </c>
      <c r="T334" s="180">
        <f t="shared" ca="1" si="5"/>
        <v>0</v>
      </c>
    </row>
    <row r="335" spans="1:20" ht="16" hidden="1">
      <c r="A335" s="170">
        <f t="shared" si="6"/>
        <v>334</v>
      </c>
      <c r="B335" s="181" t="s">
        <v>825</v>
      </c>
      <c r="C335" s="186"/>
      <c r="D335" s="178" t="s">
        <v>388</v>
      </c>
      <c r="E335" s="178"/>
      <c r="F335" s="186"/>
      <c r="G335" s="170" t="b">
        <f t="shared" ca="1" si="18"/>
        <v>1</v>
      </c>
      <c r="H335" s="186"/>
      <c r="I335" s="186"/>
      <c r="J335" s="170" t="s">
        <v>500</v>
      </c>
      <c r="K335" s="171" t="e">
        <f t="shared" ca="1" si="1"/>
        <v>#NAME?</v>
      </c>
      <c r="L335" s="186"/>
      <c r="M335" s="171">
        <v>2643</v>
      </c>
      <c r="N335" s="179" t="e">
        <f t="shared" ca="1" si="2"/>
        <v>#NAME?</v>
      </c>
      <c r="O335" t="b">
        <f t="shared" si="3"/>
        <v>0</v>
      </c>
      <c r="S335" s="180" t="b">
        <f t="shared" si="4"/>
        <v>0</v>
      </c>
      <c r="T335" s="180">
        <f t="shared" ca="1" si="5"/>
        <v>0</v>
      </c>
    </row>
    <row r="336" spans="1:20" ht="16" hidden="1">
      <c r="A336" s="170">
        <f t="shared" si="6"/>
        <v>335</v>
      </c>
      <c r="B336" s="176" t="s">
        <v>826</v>
      </c>
      <c r="C336" s="186"/>
      <c r="D336" s="178" t="s">
        <v>388</v>
      </c>
      <c r="E336" s="178"/>
      <c r="F336" s="186"/>
      <c r="G336" s="170" t="b">
        <f t="shared" ca="1" si="18"/>
        <v>1</v>
      </c>
      <c r="H336" s="186"/>
      <c r="I336" s="186"/>
      <c r="J336" s="170" t="s">
        <v>500</v>
      </c>
      <c r="K336" s="171" t="e">
        <f t="shared" ca="1" si="1"/>
        <v>#NAME?</v>
      </c>
      <c r="L336" s="186"/>
      <c r="M336" s="171">
        <v>2961</v>
      </c>
      <c r="N336" s="179" t="e">
        <f t="shared" ca="1" si="2"/>
        <v>#NAME?</v>
      </c>
      <c r="O336" t="b">
        <f t="shared" si="3"/>
        <v>0</v>
      </c>
      <c r="S336" s="180" t="b">
        <f t="shared" si="4"/>
        <v>0</v>
      </c>
      <c r="T336" s="180">
        <f t="shared" ca="1" si="5"/>
        <v>0</v>
      </c>
    </row>
    <row r="337" spans="1:20" ht="16" hidden="1">
      <c r="A337" s="170">
        <f t="shared" si="6"/>
        <v>336</v>
      </c>
      <c r="B337" s="181" t="s">
        <v>827</v>
      </c>
      <c r="C337" s="186"/>
      <c r="D337" s="178" t="s">
        <v>388</v>
      </c>
      <c r="E337" s="178"/>
      <c r="F337" s="186"/>
      <c r="G337" s="170" t="b">
        <f t="shared" ca="1" si="18"/>
        <v>1</v>
      </c>
      <c r="H337" s="186"/>
      <c r="I337" s="186"/>
      <c r="J337" s="170" t="s">
        <v>500</v>
      </c>
      <c r="K337" s="171" t="e">
        <f t="shared" ca="1" si="1"/>
        <v>#NAME?</v>
      </c>
      <c r="L337" s="186"/>
      <c r="M337" s="171">
        <v>1525</v>
      </c>
      <c r="N337" s="179" t="e">
        <f t="shared" ca="1" si="2"/>
        <v>#NAME?</v>
      </c>
      <c r="O337" t="b">
        <f t="shared" si="3"/>
        <v>0</v>
      </c>
      <c r="S337" s="180" t="b">
        <f t="shared" si="4"/>
        <v>0</v>
      </c>
      <c r="T337" s="180">
        <f t="shared" ca="1" si="5"/>
        <v>0</v>
      </c>
    </row>
    <row r="338" spans="1:20" ht="16" hidden="1">
      <c r="A338" s="170">
        <f t="shared" si="6"/>
        <v>337</v>
      </c>
      <c r="B338" s="176" t="s">
        <v>828</v>
      </c>
      <c r="C338" s="186"/>
      <c r="D338" s="178" t="s">
        <v>388</v>
      </c>
      <c r="E338" s="178"/>
      <c r="F338" s="186"/>
      <c r="G338" s="170" t="b">
        <f t="shared" ca="1" si="18"/>
        <v>1</v>
      </c>
      <c r="H338" s="186"/>
      <c r="I338" s="186"/>
      <c r="J338" s="170" t="s">
        <v>500</v>
      </c>
      <c r="K338" s="171" t="e">
        <f t="shared" ca="1" si="1"/>
        <v>#NAME?</v>
      </c>
      <c r="L338" s="186"/>
      <c r="M338" s="171">
        <v>1049</v>
      </c>
      <c r="N338" s="179" t="e">
        <f t="shared" ca="1" si="2"/>
        <v>#NAME?</v>
      </c>
      <c r="O338" t="b">
        <f t="shared" si="3"/>
        <v>0</v>
      </c>
      <c r="S338" s="180" t="b">
        <f t="shared" si="4"/>
        <v>0</v>
      </c>
      <c r="T338" s="180">
        <f t="shared" ca="1" si="5"/>
        <v>0</v>
      </c>
    </row>
    <row r="339" spans="1:20" ht="16" hidden="1">
      <c r="A339" s="170">
        <f t="shared" si="6"/>
        <v>338</v>
      </c>
      <c r="B339" s="181" t="s">
        <v>829</v>
      </c>
      <c r="C339" s="186"/>
      <c r="D339" s="178" t="s">
        <v>380</v>
      </c>
      <c r="E339" s="178" t="s">
        <v>556</v>
      </c>
      <c r="F339" s="187">
        <v>43851</v>
      </c>
      <c r="G339" s="170" t="b">
        <f t="shared" ca="1" si="18"/>
        <v>1</v>
      </c>
      <c r="H339" s="170" t="s">
        <v>471</v>
      </c>
      <c r="I339" s="186"/>
      <c r="J339" s="170" t="s">
        <v>500</v>
      </c>
      <c r="K339" s="171" t="e">
        <f t="shared" ca="1" si="1"/>
        <v>#NAME?</v>
      </c>
      <c r="L339" s="186"/>
      <c r="M339" s="171">
        <v>648</v>
      </c>
      <c r="N339" s="179" t="e">
        <f t="shared" ca="1" si="2"/>
        <v>#NAME?</v>
      </c>
      <c r="O339" t="b">
        <f t="shared" si="3"/>
        <v>0</v>
      </c>
      <c r="S339" s="180" t="b">
        <f t="shared" ca="1" si="4"/>
        <v>0</v>
      </c>
      <c r="T339" s="180">
        <f t="shared" ca="1" si="5"/>
        <v>0</v>
      </c>
    </row>
    <row r="340" spans="1:20" ht="16" hidden="1">
      <c r="A340" s="170">
        <f t="shared" si="6"/>
        <v>339</v>
      </c>
      <c r="B340" s="176" t="s">
        <v>830</v>
      </c>
      <c r="C340" s="186"/>
      <c r="D340" s="178" t="s">
        <v>388</v>
      </c>
      <c r="E340" s="178"/>
      <c r="F340" s="186"/>
      <c r="G340" s="170" t="b">
        <f t="shared" ca="1" si="18"/>
        <v>1</v>
      </c>
      <c r="H340" s="186"/>
      <c r="I340" s="186"/>
      <c r="J340" s="170" t="s">
        <v>500</v>
      </c>
      <c r="K340" s="171" t="e">
        <f t="shared" ca="1" si="1"/>
        <v>#NAME?</v>
      </c>
      <c r="L340" s="186"/>
      <c r="M340" s="171">
        <v>945</v>
      </c>
      <c r="N340" s="179" t="e">
        <f t="shared" ca="1" si="2"/>
        <v>#NAME?</v>
      </c>
      <c r="O340" t="b">
        <f t="shared" si="3"/>
        <v>0</v>
      </c>
      <c r="S340" s="180" t="b">
        <f t="shared" si="4"/>
        <v>0</v>
      </c>
      <c r="T340" s="180">
        <f t="shared" ca="1" si="5"/>
        <v>0</v>
      </c>
    </row>
    <row r="341" spans="1:20" ht="16" hidden="1">
      <c r="A341" s="170">
        <f t="shared" si="6"/>
        <v>340</v>
      </c>
      <c r="B341" s="181" t="s">
        <v>831</v>
      </c>
      <c r="C341" s="186"/>
      <c r="D341" s="178" t="s">
        <v>388</v>
      </c>
      <c r="E341" s="178"/>
      <c r="F341" s="186"/>
      <c r="G341" s="170" t="b">
        <f t="shared" ca="1" si="18"/>
        <v>1</v>
      </c>
      <c r="H341" s="186"/>
      <c r="I341" s="186"/>
      <c r="J341" s="170" t="s">
        <v>500</v>
      </c>
      <c r="K341" s="171" t="e">
        <f t="shared" ca="1" si="1"/>
        <v>#NAME?</v>
      </c>
      <c r="L341" s="186"/>
      <c r="M341" s="171">
        <v>465</v>
      </c>
      <c r="N341" s="179" t="e">
        <f t="shared" ca="1" si="2"/>
        <v>#NAME?</v>
      </c>
      <c r="O341" t="b">
        <f t="shared" si="3"/>
        <v>0</v>
      </c>
      <c r="S341" s="180" t="b">
        <f t="shared" si="4"/>
        <v>0</v>
      </c>
      <c r="T341" s="180">
        <f t="shared" ca="1" si="5"/>
        <v>0</v>
      </c>
    </row>
    <row r="342" spans="1:20" ht="16" hidden="1">
      <c r="A342" s="170">
        <f t="shared" si="6"/>
        <v>341</v>
      </c>
      <c r="B342" s="176" t="s">
        <v>832</v>
      </c>
      <c r="C342" s="186"/>
      <c r="D342" s="178" t="s">
        <v>388</v>
      </c>
      <c r="E342" s="178"/>
      <c r="F342" s="186"/>
      <c r="G342" s="170" t="b">
        <f t="shared" ca="1" si="18"/>
        <v>1</v>
      </c>
      <c r="H342" s="186"/>
      <c r="I342" s="186"/>
      <c r="J342" s="170" t="s">
        <v>500</v>
      </c>
      <c r="K342" s="171" t="e">
        <f t="shared" ca="1" si="1"/>
        <v>#NAME?</v>
      </c>
      <c r="L342" s="186"/>
      <c r="M342" s="171">
        <v>2429</v>
      </c>
      <c r="N342" s="179" t="e">
        <f t="shared" ca="1" si="2"/>
        <v>#NAME?</v>
      </c>
      <c r="O342" t="b">
        <f t="shared" si="3"/>
        <v>0</v>
      </c>
      <c r="S342" s="180" t="b">
        <f t="shared" si="4"/>
        <v>0</v>
      </c>
      <c r="T342" s="180">
        <f t="shared" ca="1" si="5"/>
        <v>0</v>
      </c>
    </row>
    <row r="343" spans="1:20" ht="16" hidden="1">
      <c r="A343" s="170">
        <f t="shared" si="6"/>
        <v>342</v>
      </c>
      <c r="B343" s="181" t="s">
        <v>833</v>
      </c>
      <c r="C343" s="186"/>
      <c r="D343" s="178" t="s">
        <v>388</v>
      </c>
      <c r="E343" s="178"/>
      <c r="F343" s="186"/>
      <c r="G343" s="170" t="b">
        <f t="shared" ca="1" si="18"/>
        <v>1</v>
      </c>
      <c r="H343" s="186"/>
      <c r="I343" s="186"/>
      <c r="J343" s="170" t="s">
        <v>500</v>
      </c>
      <c r="K343" s="171" t="e">
        <f t="shared" ca="1" si="1"/>
        <v>#NAME?</v>
      </c>
      <c r="L343" s="186"/>
      <c r="M343" s="171">
        <v>588</v>
      </c>
      <c r="N343" s="179" t="e">
        <f t="shared" ca="1" si="2"/>
        <v>#NAME?</v>
      </c>
      <c r="O343" t="b">
        <f t="shared" si="3"/>
        <v>0</v>
      </c>
      <c r="S343" s="180" t="b">
        <f t="shared" si="4"/>
        <v>0</v>
      </c>
      <c r="T343" s="180">
        <f t="shared" ca="1" si="5"/>
        <v>0</v>
      </c>
    </row>
    <row r="344" spans="1:20" ht="16" hidden="1">
      <c r="A344" s="170">
        <f t="shared" si="6"/>
        <v>343</v>
      </c>
      <c r="B344" s="176" t="s">
        <v>834</v>
      </c>
      <c r="C344" s="186"/>
      <c r="D344" s="178" t="s">
        <v>388</v>
      </c>
      <c r="E344" s="178"/>
      <c r="F344" s="186"/>
      <c r="G344" s="170" t="b">
        <f t="shared" ca="1" si="18"/>
        <v>1</v>
      </c>
      <c r="H344" s="186"/>
      <c r="I344" s="186"/>
      <c r="J344" s="170" t="s">
        <v>500</v>
      </c>
      <c r="K344" s="171" t="e">
        <f t="shared" ca="1" si="1"/>
        <v>#NAME?</v>
      </c>
      <c r="L344" s="186"/>
      <c r="M344" s="171">
        <v>2645</v>
      </c>
      <c r="N344" s="179" t="e">
        <f t="shared" ca="1" si="2"/>
        <v>#NAME?</v>
      </c>
      <c r="O344" t="b">
        <f t="shared" si="3"/>
        <v>0</v>
      </c>
      <c r="S344" s="180" t="b">
        <f t="shared" si="4"/>
        <v>0</v>
      </c>
      <c r="T344" s="180">
        <f t="shared" ca="1" si="5"/>
        <v>0</v>
      </c>
    </row>
    <row r="345" spans="1:20" ht="16" hidden="1">
      <c r="A345" s="170">
        <f t="shared" si="6"/>
        <v>344</v>
      </c>
      <c r="B345" s="181" t="s">
        <v>835</v>
      </c>
      <c r="C345" s="186"/>
      <c r="D345" s="178" t="s">
        <v>388</v>
      </c>
      <c r="E345" s="178"/>
      <c r="F345" s="186"/>
      <c r="G345" s="170" t="b">
        <f t="shared" ca="1" si="18"/>
        <v>1</v>
      </c>
      <c r="H345" s="186"/>
      <c r="I345" s="186"/>
      <c r="J345" s="170" t="s">
        <v>500</v>
      </c>
      <c r="K345" s="171" t="e">
        <f t="shared" ca="1" si="1"/>
        <v>#NAME?</v>
      </c>
      <c r="L345" s="186"/>
      <c r="M345" s="171">
        <v>2138</v>
      </c>
      <c r="N345" s="179" t="e">
        <f t="shared" ca="1" si="2"/>
        <v>#NAME?</v>
      </c>
      <c r="O345" t="b">
        <f t="shared" si="3"/>
        <v>0</v>
      </c>
      <c r="S345" s="180" t="b">
        <f t="shared" si="4"/>
        <v>0</v>
      </c>
      <c r="T345" s="180">
        <f t="shared" ca="1" si="5"/>
        <v>0</v>
      </c>
    </row>
    <row r="346" spans="1:20" ht="16" hidden="1">
      <c r="A346" s="170">
        <f t="shared" si="6"/>
        <v>345</v>
      </c>
      <c r="B346" s="176" t="s">
        <v>836</v>
      </c>
      <c r="C346" s="186"/>
      <c r="D346" s="178" t="s">
        <v>388</v>
      </c>
      <c r="E346" s="178"/>
      <c r="F346" s="186"/>
      <c r="G346" s="170" t="b">
        <f t="shared" ca="1" si="18"/>
        <v>1</v>
      </c>
      <c r="H346" s="186"/>
      <c r="I346" s="186"/>
      <c r="J346" s="170" t="s">
        <v>500</v>
      </c>
      <c r="K346" s="171" t="e">
        <f t="shared" ca="1" si="1"/>
        <v>#NAME?</v>
      </c>
      <c r="L346" s="186"/>
      <c r="M346" s="171">
        <v>1417</v>
      </c>
      <c r="N346" s="179" t="e">
        <f t="shared" ca="1" si="2"/>
        <v>#NAME?</v>
      </c>
      <c r="O346" t="b">
        <f t="shared" si="3"/>
        <v>0</v>
      </c>
      <c r="S346" s="180" t="b">
        <f t="shared" si="4"/>
        <v>0</v>
      </c>
      <c r="T346" s="180">
        <f t="shared" ca="1" si="5"/>
        <v>0</v>
      </c>
    </row>
    <row r="347" spans="1:20" ht="16" hidden="1">
      <c r="A347" s="170">
        <f t="shared" si="6"/>
        <v>346</v>
      </c>
      <c r="B347" s="181" t="s">
        <v>837</v>
      </c>
      <c r="C347" s="186"/>
      <c r="D347" s="178" t="s">
        <v>380</v>
      </c>
      <c r="E347" s="178" t="s">
        <v>515</v>
      </c>
      <c r="F347" s="183">
        <v>43806</v>
      </c>
      <c r="G347" s="170" t="b">
        <f t="shared" ca="1" si="18"/>
        <v>1</v>
      </c>
      <c r="H347" s="170" t="s">
        <v>471</v>
      </c>
      <c r="I347" s="170">
        <v>0</v>
      </c>
      <c r="J347" s="170" t="s">
        <v>500</v>
      </c>
      <c r="K347" s="171" t="e">
        <f t="shared" ca="1" si="1"/>
        <v>#NAME?</v>
      </c>
      <c r="L347" s="186"/>
      <c r="M347" s="171">
        <v>190</v>
      </c>
      <c r="N347" s="179" t="e">
        <f t="shared" ca="1" si="2"/>
        <v>#NAME?</v>
      </c>
      <c r="O347" t="b">
        <f t="shared" si="3"/>
        <v>0</v>
      </c>
      <c r="S347" s="180" t="b">
        <f t="shared" ca="1" si="4"/>
        <v>0</v>
      </c>
      <c r="T347" s="180">
        <f t="shared" ca="1" si="5"/>
        <v>0</v>
      </c>
    </row>
    <row r="348" spans="1:20" ht="16" hidden="1">
      <c r="A348" s="170">
        <f t="shared" si="6"/>
        <v>347</v>
      </c>
      <c r="B348" s="176" t="s">
        <v>838</v>
      </c>
      <c r="C348" s="186"/>
      <c r="D348" s="178" t="s">
        <v>388</v>
      </c>
      <c r="E348" s="178"/>
      <c r="F348" s="186"/>
      <c r="G348" s="170" t="b">
        <f t="shared" ca="1" si="18"/>
        <v>1</v>
      </c>
      <c r="H348" s="186"/>
      <c r="I348" s="186"/>
      <c r="J348" s="170" t="s">
        <v>500</v>
      </c>
      <c r="K348" s="171" t="e">
        <f t="shared" ca="1" si="1"/>
        <v>#NAME?</v>
      </c>
      <c r="L348" s="186"/>
      <c r="M348" s="171">
        <v>2026</v>
      </c>
      <c r="N348" s="179" t="e">
        <f t="shared" ca="1" si="2"/>
        <v>#NAME?</v>
      </c>
      <c r="O348" t="b">
        <f t="shared" si="3"/>
        <v>0</v>
      </c>
      <c r="S348" s="180" t="b">
        <f t="shared" si="4"/>
        <v>0</v>
      </c>
      <c r="T348" s="180">
        <f t="shared" ca="1" si="5"/>
        <v>0</v>
      </c>
    </row>
    <row r="349" spans="1:20" ht="16" hidden="1">
      <c r="A349" s="170">
        <f t="shared" si="6"/>
        <v>348</v>
      </c>
      <c r="B349" s="181" t="s">
        <v>839</v>
      </c>
      <c r="C349" s="186"/>
      <c r="D349" s="178" t="s">
        <v>388</v>
      </c>
      <c r="E349" s="178"/>
      <c r="F349" s="186"/>
      <c r="G349" s="170" t="b">
        <f t="shared" ca="1" si="18"/>
        <v>1</v>
      </c>
      <c r="H349" s="186"/>
      <c r="I349" s="186"/>
      <c r="J349" s="170" t="s">
        <v>500</v>
      </c>
      <c r="K349" s="171" t="e">
        <f t="shared" ca="1" si="1"/>
        <v>#NAME?</v>
      </c>
      <c r="L349" s="186"/>
      <c r="M349" s="171">
        <v>2580</v>
      </c>
      <c r="N349" s="179" t="e">
        <f t="shared" ca="1" si="2"/>
        <v>#NAME?</v>
      </c>
      <c r="O349" t="b">
        <f t="shared" si="3"/>
        <v>0</v>
      </c>
      <c r="S349" s="180" t="b">
        <f t="shared" si="4"/>
        <v>0</v>
      </c>
      <c r="T349" s="180">
        <f t="shared" ca="1" si="5"/>
        <v>0</v>
      </c>
    </row>
    <row r="350" spans="1:20" ht="16" hidden="1">
      <c r="A350" s="170">
        <f t="shared" si="6"/>
        <v>349</v>
      </c>
      <c r="B350" s="176" t="s">
        <v>840</v>
      </c>
      <c r="C350" s="186"/>
      <c r="D350" s="178" t="s">
        <v>388</v>
      </c>
      <c r="E350" s="178"/>
      <c r="F350" s="186"/>
      <c r="G350" s="170" t="b">
        <f t="shared" ca="1" si="18"/>
        <v>1</v>
      </c>
      <c r="H350" s="186"/>
      <c r="I350" s="186"/>
      <c r="J350" s="170" t="s">
        <v>500</v>
      </c>
      <c r="K350" s="171" t="e">
        <f t="shared" ca="1" si="1"/>
        <v>#NAME?</v>
      </c>
      <c r="L350" s="186"/>
      <c r="M350" s="171">
        <v>1522</v>
      </c>
      <c r="N350" s="179" t="e">
        <f t="shared" ca="1" si="2"/>
        <v>#NAME?</v>
      </c>
      <c r="O350" t="b">
        <f t="shared" si="3"/>
        <v>0</v>
      </c>
      <c r="S350" s="180" t="b">
        <f t="shared" si="4"/>
        <v>0</v>
      </c>
      <c r="T350" s="180">
        <f t="shared" ca="1" si="5"/>
        <v>0</v>
      </c>
    </row>
    <row r="351" spans="1:20" ht="16" hidden="1">
      <c r="A351" s="170">
        <f t="shared" si="6"/>
        <v>350</v>
      </c>
      <c r="B351" s="181" t="s">
        <v>841</v>
      </c>
      <c r="C351" s="186"/>
      <c r="D351" s="178" t="s">
        <v>388</v>
      </c>
      <c r="E351" s="178"/>
      <c r="F351" s="186"/>
      <c r="G351" s="170" t="b">
        <f t="shared" ca="1" si="18"/>
        <v>1</v>
      </c>
      <c r="H351" s="186"/>
      <c r="I351" s="186"/>
      <c r="J351" s="170" t="s">
        <v>500</v>
      </c>
      <c r="K351" s="171" t="e">
        <f t="shared" ca="1" si="1"/>
        <v>#NAME?</v>
      </c>
      <c r="L351" s="186"/>
      <c r="M351" s="171">
        <v>1025</v>
      </c>
      <c r="N351" s="179" t="e">
        <f t="shared" ca="1" si="2"/>
        <v>#NAME?</v>
      </c>
      <c r="O351" t="b">
        <f t="shared" si="3"/>
        <v>0</v>
      </c>
      <c r="S351" s="180" t="b">
        <f t="shared" si="4"/>
        <v>0</v>
      </c>
      <c r="T351" s="180">
        <f t="shared" ca="1" si="5"/>
        <v>0</v>
      </c>
    </row>
    <row r="352" spans="1:20" ht="16" hidden="1">
      <c r="A352" s="170">
        <f t="shared" si="6"/>
        <v>351</v>
      </c>
      <c r="B352" s="176" t="s">
        <v>842</v>
      </c>
      <c r="C352" s="186"/>
      <c r="D352" s="178" t="s">
        <v>388</v>
      </c>
      <c r="E352" s="178"/>
      <c r="F352" s="186"/>
      <c r="G352" s="170" t="b">
        <f t="shared" ca="1" si="18"/>
        <v>1</v>
      </c>
      <c r="H352" s="186"/>
      <c r="I352" s="186"/>
      <c r="J352" s="170" t="s">
        <v>500</v>
      </c>
      <c r="K352" s="171" t="e">
        <f t="shared" ca="1" si="1"/>
        <v>#NAME?</v>
      </c>
      <c r="L352" s="186"/>
      <c r="M352" s="171">
        <v>476</v>
      </c>
      <c r="N352" s="179" t="e">
        <f t="shared" ca="1" si="2"/>
        <v>#NAME?</v>
      </c>
      <c r="O352" t="b">
        <f t="shared" si="3"/>
        <v>0</v>
      </c>
      <c r="S352" s="180" t="b">
        <f t="shared" si="4"/>
        <v>0</v>
      </c>
      <c r="T352" s="180">
        <f t="shared" ca="1" si="5"/>
        <v>0</v>
      </c>
    </row>
    <row r="353" spans="1:20" ht="16" hidden="1">
      <c r="A353" s="170">
        <f t="shared" si="6"/>
        <v>352</v>
      </c>
      <c r="B353" s="181" t="s">
        <v>843</v>
      </c>
      <c r="C353" s="186"/>
      <c r="D353" s="178" t="s">
        <v>388</v>
      </c>
      <c r="E353" s="178"/>
      <c r="F353" s="186"/>
      <c r="G353" s="170" t="b">
        <f t="shared" ca="1" si="18"/>
        <v>1</v>
      </c>
      <c r="H353" s="186"/>
      <c r="I353" s="186"/>
      <c r="J353" s="170" t="s">
        <v>500</v>
      </c>
      <c r="K353" s="171" t="e">
        <f t="shared" ca="1" si="1"/>
        <v>#NAME?</v>
      </c>
      <c r="L353" s="186"/>
      <c r="M353" s="171">
        <v>549</v>
      </c>
      <c r="N353" s="179" t="e">
        <f t="shared" ca="1" si="2"/>
        <v>#NAME?</v>
      </c>
      <c r="O353" t="b">
        <f t="shared" si="3"/>
        <v>0</v>
      </c>
      <c r="S353" s="180" t="b">
        <f t="shared" si="4"/>
        <v>0</v>
      </c>
      <c r="T353" s="180">
        <f t="shared" ca="1" si="5"/>
        <v>0</v>
      </c>
    </row>
    <row r="354" spans="1:20" ht="16" hidden="1">
      <c r="A354" s="170">
        <f t="shared" si="6"/>
        <v>353</v>
      </c>
      <c r="B354" s="176" t="s">
        <v>844</v>
      </c>
      <c r="C354" s="186"/>
      <c r="D354" s="178" t="s">
        <v>388</v>
      </c>
      <c r="E354" s="178"/>
      <c r="F354" s="186"/>
      <c r="G354" s="170" t="b">
        <f t="shared" ca="1" si="18"/>
        <v>1</v>
      </c>
      <c r="H354" s="186"/>
      <c r="I354" s="186"/>
      <c r="J354" s="170" t="s">
        <v>500</v>
      </c>
      <c r="K354" s="171" t="e">
        <f t="shared" ca="1" si="1"/>
        <v>#NAME?</v>
      </c>
      <c r="L354" s="186"/>
      <c r="M354" s="171">
        <v>1043</v>
      </c>
      <c r="N354" s="179" t="e">
        <f t="shared" ca="1" si="2"/>
        <v>#NAME?</v>
      </c>
      <c r="O354" t="b">
        <f t="shared" si="3"/>
        <v>0</v>
      </c>
      <c r="S354" s="180" t="b">
        <f t="shared" si="4"/>
        <v>0</v>
      </c>
      <c r="T354" s="180">
        <f t="shared" ca="1" si="5"/>
        <v>0</v>
      </c>
    </row>
    <row r="355" spans="1:20" ht="16" hidden="1">
      <c r="A355" s="170">
        <f t="shared" si="6"/>
        <v>354</v>
      </c>
      <c r="B355" s="181" t="s">
        <v>845</v>
      </c>
      <c r="C355" s="186"/>
      <c r="D355" s="178" t="s">
        <v>388</v>
      </c>
      <c r="E355" s="178"/>
      <c r="F355" s="186"/>
      <c r="G355" s="170" t="b">
        <f t="shared" ca="1" si="18"/>
        <v>1</v>
      </c>
      <c r="H355" s="186"/>
      <c r="I355" s="186"/>
      <c r="J355" s="170" t="s">
        <v>500</v>
      </c>
      <c r="K355" s="171" t="e">
        <f t="shared" ca="1" si="1"/>
        <v>#NAME?</v>
      </c>
      <c r="L355" s="186"/>
      <c r="M355" s="171">
        <v>815</v>
      </c>
      <c r="N355" s="179" t="e">
        <f t="shared" ca="1" si="2"/>
        <v>#NAME?</v>
      </c>
      <c r="O355" t="b">
        <f t="shared" si="3"/>
        <v>0</v>
      </c>
      <c r="S355" s="180" t="b">
        <f t="shared" si="4"/>
        <v>0</v>
      </c>
      <c r="T355" s="180">
        <f t="shared" ca="1" si="5"/>
        <v>0</v>
      </c>
    </row>
    <row r="356" spans="1:20" ht="16" hidden="1">
      <c r="A356" s="170">
        <f t="shared" si="6"/>
        <v>355</v>
      </c>
      <c r="B356" s="176" t="s">
        <v>846</v>
      </c>
      <c r="C356" s="186"/>
      <c r="D356" s="178" t="s">
        <v>380</v>
      </c>
      <c r="E356" s="178" t="s">
        <v>515</v>
      </c>
      <c r="F356" s="187">
        <v>43920</v>
      </c>
      <c r="G356" s="170" t="b">
        <f t="shared" ca="1" si="18"/>
        <v>1</v>
      </c>
      <c r="H356" s="170" t="s">
        <v>471</v>
      </c>
      <c r="I356" s="186"/>
      <c r="J356" s="170" t="s">
        <v>500</v>
      </c>
      <c r="K356" s="171" t="e">
        <f t="shared" ca="1" si="1"/>
        <v>#NAME?</v>
      </c>
      <c r="L356" s="186"/>
      <c r="M356" s="171">
        <v>949</v>
      </c>
      <c r="N356" s="179" t="e">
        <f t="shared" ca="1" si="2"/>
        <v>#NAME?</v>
      </c>
      <c r="O356" t="b">
        <f t="shared" si="3"/>
        <v>0</v>
      </c>
      <c r="S356" s="180" t="b">
        <f t="shared" ca="1" si="4"/>
        <v>0</v>
      </c>
      <c r="T356" s="180">
        <f t="shared" ca="1" si="5"/>
        <v>0</v>
      </c>
    </row>
    <row r="357" spans="1:20" ht="16" hidden="1">
      <c r="A357" s="170">
        <f t="shared" si="6"/>
        <v>356</v>
      </c>
      <c r="B357" s="181" t="s">
        <v>847</v>
      </c>
      <c r="C357" s="186"/>
      <c r="D357" s="178" t="s">
        <v>388</v>
      </c>
      <c r="E357" s="178"/>
      <c r="F357" s="186"/>
      <c r="G357" s="170" t="b">
        <f t="shared" ca="1" si="18"/>
        <v>1</v>
      </c>
      <c r="H357" s="186"/>
      <c r="I357" s="186"/>
      <c r="J357" s="170" t="s">
        <v>500</v>
      </c>
      <c r="K357" s="171" t="e">
        <f t="shared" ca="1" si="1"/>
        <v>#NAME?</v>
      </c>
      <c r="L357" s="186"/>
      <c r="M357" s="171">
        <v>945</v>
      </c>
      <c r="N357" s="179" t="e">
        <f t="shared" ca="1" si="2"/>
        <v>#NAME?</v>
      </c>
      <c r="O357" t="b">
        <f t="shared" si="3"/>
        <v>0</v>
      </c>
      <c r="S357" s="180" t="b">
        <f t="shared" si="4"/>
        <v>0</v>
      </c>
      <c r="T357" s="180">
        <f t="shared" ca="1" si="5"/>
        <v>0</v>
      </c>
    </row>
    <row r="358" spans="1:20" ht="16" hidden="1">
      <c r="A358" s="170">
        <f t="shared" si="6"/>
        <v>357</v>
      </c>
      <c r="B358" s="176" t="s">
        <v>848</v>
      </c>
      <c r="C358" s="186"/>
      <c r="D358" s="178" t="s">
        <v>388</v>
      </c>
      <c r="E358" s="178"/>
      <c r="F358" s="186"/>
      <c r="G358" s="170" t="b">
        <f t="shared" ca="1" si="18"/>
        <v>1</v>
      </c>
      <c r="H358" s="186"/>
      <c r="I358" s="186"/>
      <c r="J358" s="170" t="s">
        <v>500</v>
      </c>
      <c r="K358" s="171" t="e">
        <f t="shared" ca="1" si="1"/>
        <v>#NAME?</v>
      </c>
      <c r="L358" s="186"/>
      <c r="M358" s="171">
        <v>2241</v>
      </c>
      <c r="N358" s="179" t="e">
        <f t="shared" ca="1" si="2"/>
        <v>#NAME?</v>
      </c>
      <c r="O358" t="b">
        <f t="shared" si="3"/>
        <v>0</v>
      </c>
      <c r="S358" s="180" t="b">
        <f t="shared" si="4"/>
        <v>0</v>
      </c>
      <c r="T358" s="180">
        <f t="shared" ca="1" si="5"/>
        <v>0</v>
      </c>
    </row>
    <row r="359" spans="1:20" ht="16" hidden="1">
      <c r="A359" s="170">
        <f t="shared" si="6"/>
        <v>358</v>
      </c>
      <c r="B359" s="181" t="s">
        <v>849</v>
      </c>
      <c r="C359" s="186"/>
      <c r="D359" s="178" t="s">
        <v>388</v>
      </c>
      <c r="E359" s="178"/>
      <c r="F359" s="186"/>
      <c r="G359" s="170" t="b">
        <f t="shared" ca="1" si="18"/>
        <v>1</v>
      </c>
      <c r="H359" s="186"/>
      <c r="I359" s="186"/>
      <c r="J359" s="170" t="s">
        <v>500</v>
      </c>
      <c r="K359" s="171" t="e">
        <f t="shared" ca="1" si="1"/>
        <v>#NAME?</v>
      </c>
      <c r="L359" s="186"/>
      <c r="M359" s="171">
        <v>3216</v>
      </c>
      <c r="N359" s="179" t="e">
        <f t="shared" ca="1" si="2"/>
        <v>#NAME?</v>
      </c>
      <c r="O359" t="b">
        <f t="shared" si="3"/>
        <v>0</v>
      </c>
      <c r="S359" s="180" t="b">
        <f t="shared" si="4"/>
        <v>0</v>
      </c>
      <c r="T359" s="180">
        <f t="shared" ca="1" si="5"/>
        <v>0</v>
      </c>
    </row>
    <row r="360" spans="1:20" ht="16" hidden="1">
      <c r="A360" s="170">
        <f t="shared" si="6"/>
        <v>359</v>
      </c>
      <c r="B360" s="176" t="s">
        <v>850</v>
      </c>
      <c r="C360" s="186"/>
      <c r="D360" s="178" t="s">
        <v>388</v>
      </c>
      <c r="E360" s="178"/>
      <c r="F360" s="186"/>
      <c r="G360" s="170" t="b">
        <f t="shared" ca="1" si="18"/>
        <v>1</v>
      </c>
      <c r="H360" s="186"/>
      <c r="I360" s="186"/>
      <c r="J360" s="170" t="s">
        <v>500</v>
      </c>
      <c r="K360" s="171" t="e">
        <f t="shared" ca="1" si="1"/>
        <v>#NAME?</v>
      </c>
      <c r="L360" s="186"/>
      <c r="M360" s="171">
        <v>1003</v>
      </c>
      <c r="N360" s="179" t="e">
        <f t="shared" ca="1" si="2"/>
        <v>#NAME?</v>
      </c>
      <c r="O360" t="b">
        <f t="shared" si="3"/>
        <v>0</v>
      </c>
      <c r="S360" s="180" t="b">
        <f t="shared" si="4"/>
        <v>0</v>
      </c>
      <c r="T360" s="180">
        <f t="shared" ca="1" si="5"/>
        <v>0</v>
      </c>
    </row>
    <row r="361" spans="1:20" ht="16" hidden="1">
      <c r="A361" s="170">
        <f t="shared" si="6"/>
        <v>360</v>
      </c>
      <c r="B361" s="181" t="s">
        <v>851</v>
      </c>
      <c r="C361" s="186"/>
      <c r="D361" s="178" t="s">
        <v>388</v>
      </c>
      <c r="E361" s="178"/>
      <c r="F361" s="186"/>
      <c r="G361" s="170" t="b">
        <f t="shared" ca="1" si="18"/>
        <v>1</v>
      </c>
      <c r="H361" s="186"/>
      <c r="I361" s="186"/>
      <c r="J361" s="170" t="s">
        <v>500</v>
      </c>
      <c r="K361" s="171" t="e">
        <f t="shared" ca="1" si="1"/>
        <v>#NAME?</v>
      </c>
      <c r="L361" s="186"/>
      <c r="M361" s="171">
        <v>106</v>
      </c>
      <c r="N361" s="179" t="e">
        <f t="shared" ca="1" si="2"/>
        <v>#NAME?</v>
      </c>
      <c r="O361" t="b">
        <f t="shared" si="3"/>
        <v>0</v>
      </c>
      <c r="S361" s="180" t="b">
        <f t="shared" si="4"/>
        <v>0</v>
      </c>
      <c r="T361" s="180">
        <f t="shared" ca="1" si="5"/>
        <v>0</v>
      </c>
    </row>
    <row r="362" spans="1:20" ht="16" hidden="1">
      <c r="A362" s="170">
        <f t="shared" si="6"/>
        <v>361</v>
      </c>
      <c r="B362" s="176" t="s">
        <v>852</v>
      </c>
      <c r="C362" s="186"/>
      <c r="D362" s="178" t="s">
        <v>388</v>
      </c>
      <c r="E362" s="178"/>
      <c r="F362" s="186"/>
      <c r="G362" s="170" t="b">
        <f t="shared" ca="1" si="18"/>
        <v>1</v>
      </c>
      <c r="H362" s="186"/>
      <c r="I362" s="186"/>
      <c r="J362" s="170" t="s">
        <v>500</v>
      </c>
      <c r="K362" s="171" t="e">
        <f t="shared" ca="1" si="1"/>
        <v>#NAME?</v>
      </c>
      <c r="L362" s="186"/>
      <c r="M362" s="171">
        <v>1767</v>
      </c>
      <c r="N362" s="179" t="e">
        <f t="shared" ca="1" si="2"/>
        <v>#NAME?</v>
      </c>
      <c r="O362" t="b">
        <f t="shared" si="3"/>
        <v>0</v>
      </c>
      <c r="S362" s="180" t="b">
        <f t="shared" si="4"/>
        <v>0</v>
      </c>
      <c r="T362" s="180">
        <f t="shared" ca="1" si="5"/>
        <v>0</v>
      </c>
    </row>
    <row r="363" spans="1:20" ht="16" hidden="1">
      <c r="A363" s="170">
        <f t="shared" si="6"/>
        <v>362</v>
      </c>
      <c r="B363" s="181" t="s">
        <v>853</v>
      </c>
      <c r="C363" s="186"/>
      <c r="D363" s="178" t="s">
        <v>388</v>
      </c>
      <c r="E363" s="178"/>
      <c r="F363" s="186"/>
      <c r="G363" s="170" t="b">
        <f t="shared" ca="1" si="18"/>
        <v>1</v>
      </c>
      <c r="H363" s="186"/>
      <c r="I363" s="186"/>
      <c r="J363" s="170" t="s">
        <v>500</v>
      </c>
      <c r="K363" s="171" t="e">
        <f t="shared" ca="1" si="1"/>
        <v>#NAME?</v>
      </c>
      <c r="L363" s="186"/>
      <c r="M363" s="171">
        <v>1401</v>
      </c>
      <c r="N363" s="179" t="e">
        <f t="shared" ca="1" si="2"/>
        <v>#NAME?</v>
      </c>
      <c r="O363" t="b">
        <f t="shared" si="3"/>
        <v>0</v>
      </c>
      <c r="S363" s="180" t="b">
        <f t="shared" si="4"/>
        <v>0</v>
      </c>
      <c r="T363" s="180">
        <f t="shared" ca="1" si="5"/>
        <v>0</v>
      </c>
    </row>
    <row r="364" spans="1:20" ht="16" hidden="1">
      <c r="A364" s="170">
        <f t="shared" si="6"/>
        <v>363</v>
      </c>
      <c r="B364" s="176" t="s">
        <v>854</v>
      </c>
      <c r="C364" s="186"/>
      <c r="D364" s="178" t="s">
        <v>388</v>
      </c>
      <c r="E364" s="178"/>
      <c r="F364" s="186"/>
      <c r="G364" s="170" t="b">
        <f t="shared" ca="1" si="18"/>
        <v>1</v>
      </c>
      <c r="H364" s="186"/>
      <c r="I364" s="186"/>
      <c r="J364" s="170" t="s">
        <v>500</v>
      </c>
      <c r="K364" s="171" t="e">
        <f t="shared" ca="1" si="1"/>
        <v>#NAME?</v>
      </c>
      <c r="L364" s="186"/>
      <c r="M364" s="171">
        <v>3060</v>
      </c>
      <c r="N364" s="179" t="e">
        <f t="shared" ca="1" si="2"/>
        <v>#NAME?</v>
      </c>
      <c r="O364" t="b">
        <f t="shared" si="3"/>
        <v>0</v>
      </c>
      <c r="S364" s="180" t="b">
        <f t="shared" si="4"/>
        <v>0</v>
      </c>
      <c r="T364" s="180">
        <f t="shared" ca="1" si="5"/>
        <v>0</v>
      </c>
    </row>
    <row r="365" spans="1:20" ht="16" hidden="1">
      <c r="A365" s="170">
        <f t="shared" si="6"/>
        <v>364</v>
      </c>
      <c r="B365" s="184" t="s">
        <v>507</v>
      </c>
      <c r="C365" s="186"/>
      <c r="D365" s="178" t="s">
        <v>388</v>
      </c>
      <c r="E365" s="178"/>
      <c r="F365" s="186"/>
      <c r="G365" s="170"/>
      <c r="H365" s="186"/>
      <c r="I365" s="186"/>
      <c r="J365" s="170"/>
      <c r="K365" s="171" t="e">
        <f t="shared" ca="1" si="1"/>
        <v>#NAME?</v>
      </c>
      <c r="L365" s="186"/>
      <c r="M365" s="171">
        <v>1491</v>
      </c>
      <c r="N365" s="179" t="e">
        <f t="shared" ca="1" si="2"/>
        <v>#NAME?</v>
      </c>
      <c r="O365" t="b">
        <f t="shared" si="3"/>
        <v>1</v>
      </c>
      <c r="S365" s="180" t="b">
        <f t="shared" si="4"/>
        <v>0</v>
      </c>
      <c r="T365" s="180">
        <f t="shared" ca="1" si="5"/>
        <v>0</v>
      </c>
    </row>
    <row r="366" spans="1:20" ht="16" hidden="1">
      <c r="A366" s="170">
        <f t="shared" si="6"/>
        <v>365</v>
      </c>
      <c r="B366" s="176" t="s">
        <v>855</v>
      </c>
      <c r="C366" s="186"/>
      <c r="D366" s="178" t="s">
        <v>388</v>
      </c>
      <c r="E366" s="178"/>
      <c r="F366" s="186"/>
      <c r="G366" s="170" t="b">
        <f t="shared" ref="G366:G382" ca="1" si="19">OR((ISBLANK(F366)),TODAY()-F366 &gt;=90)</f>
        <v>1</v>
      </c>
      <c r="H366" s="186"/>
      <c r="I366" s="186"/>
      <c r="J366" s="170" t="s">
        <v>500</v>
      </c>
      <c r="K366" s="171" t="e">
        <f t="shared" ca="1" si="1"/>
        <v>#NAME?</v>
      </c>
      <c r="L366" s="186"/>
      <c r="M366" s="171">
        <v>1551</v>
      </c>
      <c r="N366" s="179" t="e">
        <f t="shared" ca="1" si="2"/>
        <v>#NAME?</v>
      </c>
      <c r="O366" t="b">
        <f t="shared" si="3"/>
        <v>0</v>
      </c>
      <c r="S366" s="180" t="b">
        <f t="shared" si="4"/>
        <v>0</v>
      </c>
      <c r="T366" s="180">
        <f t="shared" ca="1" si="5"/>
        <v>0</v>
      </c>
    </row>
    <row r="367" spans="1:20" ht="16" hidden="1">
      <c r="A367" s="170">
        <f t="shared" si="6"/>
        <v>366</v>
      </c>
      <c r="B367" s="181" t="s">
        <v>856</v>
      </c>
      <c r="C367" s="186"/>
      <c r="D367" s="178" t="s">
        <v>388</v>
      </c>
      <c r="E367" s="178"/>
      <c r="F367" s="186"/>
      <c r="G367" s="170" t="b">
        <f t="shared" ca="1" si="19"/>
        <v>1</v>
      </c>
      <c r="H367" s="186"/>
      <c r="I367" s="186"/>
      <c r="J367" s="170" t="s">
        <v>500</v>
      </c>
      <c r="K367" s="171" t="e">
        <f t="shared" ca="1" si="1"/>
        <v>#NAME?</v>
      </c>
      <c r="L367" s="186"/>
      <c r="M367" s="171">
        <v>1144</v>
      </c>
      <c r="N367" s="179" t="e">
        <f t="shared" ca="1" si="2"/>
        <v>#NAME?</v>
      </c>
      <c r="O367" t="b">
        <f t="shared" si="3"/>
        <v>0</v>
      </c>
      <c r="S367" s="180" t="b">
        <f t="shared" si="4"/>
        <v>0</v>
      </c>
      <c r="T367" s="180">
        <f t="shared" ca="1" si="5"/>
        <v>0</v>
      </c>
    </row>
    <row r="368" spans="1:20" ht="16" hidden="1">
      <c r="A368" s="170">
        <f t="shared" si="6"/>
        <v>367</v>
      </c>
      <c r="B368" s="176" t="s">
        <v>857</v>
      </c>
      <c r="C368" s="186"/>
      <c r="D368" s="178" t="s">
        <v>388</v>
      </c>
      <c r="E368" s="178"/>
      <c r="F368" s="186"/>
      <c r="G368" s="170" t="b">
        <f t="shared" ca="1" si="19"/>
        <v>1</v>
      </c>
      <c r="H368" s="186"/>
      <c r="I368" s="186"/>
      <c r="J368" s="170" t="s">
        <v>500</v>
      </c>
      <c r="K368" s="171" t="e">
        <f t="shared" ca="1" si="1"/>
        <v>#NAME?</v>
      </c>
      <c r="L368" s="186"/>
      <c r="M368" s="171">
        <v>1393</v>
      </c>
      <c r="N368" s="179" t="e">
        <f t="shared" ca="1" si="2"/>
        <v>#NAME?</v>
      </c>
      <c r="O368" t="b">
        <f t="shared" si="3"/>
        <v>0</v>
      </c>
      <c r="S368" s="180" t="b">
        <f t="shared" si="4"/>
        <v>0</v>
      </c>
      <c r="T368" s="180">
        <f t="shared" ca="1" si="5"/>
        <v>0</v>
      </c>
    </row>
    <row r="369" spans="1:20" ht="16" hidden="1">
      <c r="A369" s="170">
        <f t="shared" si="6"/>
        <v>368</v>
      </c>
      <c r="B369" s="181" t="s">
        <v>858</v>
      </c>
      <c r="C369" s="186"/>
      <c r="D369" s="178" t="s">
        <v>380</v>
      </c>
      <c r="E369" s="178" t="s">
        <v>556</v>
      </c>
      <c r="F369" s="187">
        <v>43966</v>
      </c>
      <c r="G369" s="170" t="b">
        <f t="shared" ca="1" si="19"/>
        <v>1</v>
      </c>
      <c r="H369" s="170" t="s">
        <v>471</v>
      </c>
      <c r="I369" s="170">
        <v>0</v>
      </c>
      <c r="J369" s="170" t="s">
        <v>500</v>
      </c>
      <c r="K369" s="171" t="e">
        <f t="shared" ca="1" si="1"/>
        <v>#NAME?</v>
      </c>
      <c r="L369" s="186"/>
      <c r="M369" s="171">
        <v>550</v>
      </c>
      <c r="N369" s="179" t="e">
        <f t="shared" ca="1" si="2"/>
        <v>#NAME?</v>
      </c>
      <c r="O369" t="b">
        <f t="shared" si="3"/>
        <v>0</v>
      </c>
      <c r="S369" s="180" t="b">
        <f t="shared" ca="1" si="4"/>
        <v>0</v>
      </c>
      <c r="T369" s="180">
        <f t="shared" ca="1" si="5"/>
        <v>0</v>
      </c>
    </row>
    <row r="370" spans="1:20" ht="16" hidden="1">
      <c r="A370" s="170">
        <f t="shared" si="6"/>
        <v>369</v>
      </c>
      <c r="B370" s="176" t="s">
        <v>859</v>
      </c>
      <c r="C370" s="186"/>
      <c r="D370" s="178" t="s">
        <v>388</v>
      </c>
      <c r="E370" s="178"/>
      <c r="F370" s="186"/>
      <c r="G370" s="170" t="b">
        <f t="shared" ca="1" si="19"/>
        <v>1</v>
      </c>
      <c r="H370" s="186"/>
      <c r="I370" s="186"/>
      <c r="J370" s="170" t="s">
        <v>500</v>
      </c>
      <c r="K370" s="171" t="e">
        <f t="shared" ca="1" si="1"/>
        <v>#NAME?</v>
      </c>
      <c r="L370" s="186"/>
      <c r="M370" s="171">
        <v>2243</v>
      </c>
      <c r="N370" s="179" t="e">
        <f t="shared" ca="1" si="2"/>
        <v>#NAME?</v>
      </c>
      <c r="O370" t="b">
        <f t="shared" si="3"/>
        <v>0</v>
      </c>
      <c r="S370" s="180" t="b">
        <f t="shared" si="4"/>
        <v>0</v>
      </c>
      <c r="T370" s="180">
        <f t="shared" ca="1" si="5"/>
        <v>0</v>
      </c>
    </row>
    <row r="371" spans="1:20" ht="16" hidden="1">
      <c r="A371" s="170">
        <f t="shared" si="6"/>
        <v>370</v>
      </c>
      <c r="B371" s="181" t="s">
        <v>860</v>
      </c>
      <c r="C371" s="186"/>
      <c r="D371" s="178" t="s">
        <v>388</v>
      </c>
      <c r="E371" s="178"/>
      <c r="F371" s="186"/>
      <c r="G371" s="170" t="b">
        <f t="shared" ca="1" si="19"/>
        <v>1</v>
      </c>
      <c r="H371" s="186"/>
      <c r="I371" s="186"/>
      <c r="J371" s="170" t="s">
        <v>500</v>
      </c>
      <c r="K371" s="171" t="e">
        <f t="shared" ca="1" si="1"/>
        <v>#NAME?</v>
      </c>
      <c r="L371" s="186"/>
      <c r="M371" s="171">
        <v>2053</v>
      </c>
      <c r="N371" s="179" t="e">
        <f t="shared" ca="1" si="2"/>
        <v>#NAME?</v>
      </c>
      <c r="O371" t="b">
        <f t="shared" si="3"/>
        <v>0</v>
      </c>
      <c r="S371" s="180" t="b">
        <f t="shared" si="4"/>
        <v>0</v>
      </c>
      <c r="T371" s="180">
        <f t="shared" ca="1" si="5"/>
        <v>0</v>
      </c>
    </row>
    <row r="372" spans="1:20" ht="16" hidden="1">
      <c r="A372" s="170">
        <f t="shared" si="6"/>
        <v>371</v>
      </c>
      <c r="B372" s="176" t="s">
        <v>861</v>
      </c>
      <c r="C372" s="186"/>
      <c r="D372" s="178" t="s">
        <v>380</v>
      </c>
      <c r="E372" s="178" t="s">
        <v>640</v>
      </c>
      <c r="F372" s="187">
        <v>43918</v>
      </c>
      <c r="G372" s="170" t="b">
        <f t="shared" ca="1" si="19"/>
        <v>1</v>
      </c>
      <c r="H372" s="170" t="s">
        <v>471</v>
      </c>
      <c r="I372" s="186"/>
      <c r="J372" s="170" t="s">
        <v>500</v>
      </c>
      <c r="K372" s="171" t="e">
        <f t="shared" ca="1" si="1"/>
        <v>#NAME?</v>
      </c>
      <c r="L372" s="186"/>
      <c r="M372" s="171">
        <v>1248</v>
      </c>
      <c r="N372" s="179" t="e">
        <f t="shared" ca="1" si="2"/>
        <v>#NAME?</v>
      </c>
      <c r="O372" t="b">
        <f t="shared" si="3"/>
        <v>0</v>
      </c>
      <c r="S372" s="180" t="b">
        <f t="shared" ca="1" si="4"/>
        <v>0</v>
      </c>
      <c r="T372" s="180">
        <f t="shared" ca="1" si="5"/>
        <v>0</v>
      </c>
    </row>
    <row r="373" spans="1:20" ht="16" hidden="1">
      <c r="A373" s="170">
        <f t="shared" si="6"/>
        <v>372</v>
      </c>
      <c r="B373" s="181" t="s">
        <v>862</v>
      </c>
      <c r="C373" s="186"/>
      <c r="D373" s="178" t="s">
        <v>388</v>
      </c>
      <c r="E373" s="178"/>
      <c r="F373" s="186"/>
      <c r="G373" s="170" t="b">
        <f t="shared" ca="1" si="19"/>
        <v>1</v>
      </c>
      <c r="H373" s="186"/>
      <c r="I373" s="186"/>
      <c r="J373" s="170" t="s">
        <v>500</v>
      </c>
      <c r="K373" s="171" t="e">
        <f t="shared" ca="1" si="1"/>
        <v>#NAME?</v>
      </c>
      <c r="L373" s="186"/>
      <c r="M373" s="171">
        <v>1000</v>
      </c>
      <c r="N373" s="179" t="e">
        <f t="shared" ca="1" si="2"/>
        <v>#NAME?</v>
      </c>
      <c r="O373" t="b">
        <f t="shared" si="3"/>
        <v>0</v>
      </c>
      <c r="S373" s="180" t="b">
        <f t="shared" si="4"/>
        <v>0</v>
      </c>
      <c r="T373" s="180">
        <f t="shared" ca="1" si="5"/>
        <v>0</v>
      </c>
    </row>
    <row r="374" spans="1:20" ht="16" hidden="1">
      <c r="A374" s="170">
        <f t="shared" si="6"/>
        <v>373</v>
      </c>
      <c r="B374" s="176" t="s">
        <v>863</v>
      </c>
      <c r="C374" s="186"/>
      <c r="D374" s="178" t="s">
        <v>388</v>
      </c>
      <c r="E374" s="178"/>
      <c r="F374" s="186"/>
      <c r="G374" s="170" t="b">
        <f t="shared" ca="1" si="19"/>
        <v>1</v>
      </c>
      <c r="H374" s="186"/>
      <c r="I374" s="186"/>
      <c r="J374" s="170" t="s">
        <v>500</v>
      </c>
      <c r="K374" s="171" t="e">
        <f t="shared" ca="1" si="1"/>
        <v>#NAME?</v>
      </c>
      <c r="L374" s="186"/>
      <c r="M374" s="171">
        <v>1090</v>
      </c>
      <c r="N374" s="179" t="e">
        <f t="shared" ca="1" si="2"/>
        <v>#NAME?</v>
      </c>
      <c r="O374" t="b">
        <f t="shared" si="3"/>
        <v>0</v>
      </c>
      <c r="S374" s="180" t="b">
        <f t="shared" si="4"/>
        <v>0</v>
      </c>
      <c r="T374" s="180">
        <f t="shared" ca="1" si="5"/>
        <v>0</v>
      </c>
    </row>
    <row r="375" spans="1:20" ht="16" hidden="1">
      <c r="A375" s="170">
        <f t="shared" si="6"/>
        <v>374</v>
      </c>
      <c r="B375" s="181" t="s">
        <v>864</v>
      </c>
      <c r="C375" s="186"/>
      <c r="D375" s="178" t="s">
        <v>388</v>
      </c>
      <c r="E375" s="178"/>
      <c r="F375" s="186"/>
      <c r="G375" s="170" t="b">
        <f t="shared" ca="1" si="19"/>
        <v>1</v>
      </c>
      <c r="H375" s="186"/>
      <c r="I375" s="186"/>
      <c r="J375" s="170" t="s">
        <v>500</v>
      </c>
      <c r="K375" s="171" t="e">
        <f t="shared" ca="1" si="1"/>
        <v>#NAME?</v>
      </c>
      <c r="L375" s="186"/>
      <c r="M375" s="171">
        <v>1522</v>
      </c>
      <c r="N375" s="179" t="e">
        <f t="shared" ca="1" si="2"/>
        <v>#NAME?</v>
      </c>
      <c r="O375" t="b">
        <f t="shared" si="3"/>
        <v>0</v>
      </c>
      <c r="S375" s="180" t="b">
        <f t="shared" si="4"/>
        <v>0</v>
      </c>
      <c r="T375" s="180">
        <f t="shared" ca="1" si="5"/>
        <v>0</v>
      </c>
    </row>
    <row r="376" spans="1:20" ht="16" hidden="1">
      <c r="A376" s="170">
        <f t="shared" si="6"/>
        <v>375</v>
      </c>
      <c r="B376" s="176" t="s">
        <v>865</v>
      </c>
      <c r="C376" s="186"/>
      <c r="D376" s="178" t="s">
        <v>388</v>
      </c>
      <c r="E376" s="178"/>
      <c r="F376" s="186"/>
      <c r="G376" s="170" t="b">
        <f t="shared" ca="1" si="19"/>
        <v>1</v>
      </c>
      <c r="H376" s="186"/>
      <c r="I376" s="186"/>
      <c r="J376" s="170" t="s">
        <v>500</v>
      </c>
      <c r="K376" s="171" t="e">
        <f t="shared" ca="1" si="1"/>
        <v>#NAME?</v>
      </c>
      <c r="L376" s="186"/>
      <c r="M376" s="171">
        <v>1477</v>
      </c>
      <c r="N376" s="179" t="e">
        <f t="shared" ca="1" si="2"/>
        <v>#NAME?</v>
      </c>
      <c r="O376" t="b">
        <f t="shared" si="3"/>
        <v>0</v>
      </c>
      <c r="S376" s="180" t="b">
        <f t="shared" si="4"/>
        <v>0</v>
      </c>
      <c r="T376" s="180">
        <f t="shared" ca="1" si="5"/>
        <v>0</v>
      </c>
    </row>
    <row r="377" spans="1:20" ht="16" hidden="1">
      <c r="A377" s="170">
        <f t="shared" si="6"/>
        <v>376</v>
      </c>
      <c r="B377" s="181" t="s">
        <v>866</v>
      </c>
      <c r="C377" s="186"/>
      <c r="D377" s="178" t="s">
        <v>388</v>
      </c>
      <c r="E377" s="178"/>
      <c r="F377" s="186"/>
      <c r="G377" s="170" t="b">
        <f t="shared" ca="1" si="19"/>
        <v>1</v>
      </c>
      <c r="H377" s="186"/>
      <c r="I377" s="186"/>
      <c r="J377" s="170" t="s">
        <v>500</v>
      </c>
      <c r="K377" s="171" t="e">
        <f t="shared" ca="1" si="1"/>
        <v>#NAME?</v>
      </c>
      <c r="L377" s="186"/>
      <c r="M377" s="171">
        <v>3110</v>
      </c>
      <c r="N377" s="179" t="e">
        <f t="shared" ca="1" si="2"/>
        <v>#NAME?</v>
      </c>
      <c r="O377" t="b">
        <f t="shared" si="3"/>
        <v>0</v>
      </c>
      <c r="S377" s="180" t="b">
        <f t="shared" si="4"/>
        <v>0</v>
      </c>
      <c r="T377" s="180">
        <f t="shared" ca="1" si="5"/>
        <v>0</v>
      </c>
    </row>
    <row r="378" spans="1:20" ht="16" hidden="1">
      <c r="A378" s="170">
        <f t="shared" si="6"/>
        <v>377</v>
      </c>
      <c r="B378" s="176" t="s">
        <v>867</v>
      </c>
      <c r="C378" s="186"/>
      <c r="D378" s="178" t="s">
        <v>388</v>
      </c>
      <c r="E378" s="178"/>
      <c r="F378" s="186"/>
      <c r="G378" s="170" t="b">
        <f t="shared" ca="1" si="19"/>
        <v>1</v>
      </c>
      <c r="H378" s="186"/>
      <c r="I378" s="186"/>
      <c r="J378" s="170" t="s">
        <v>500</v>
      </c>
      <c r="K378" s="171" t="e">
        <f t="shared" ca="1" si="1"/>
        <v>#NAME?</v>
      </c>
      <c r="L378" s="186"/>
      <c r="M378" s="171">
        <v>2994</v>
      </c>
      <c r="N378" s="179" t="e">
        <f t="shared" ca="1" si="2"/>
        <v>#NAME?</v>
      </c>
      <c r="O378" t="b">
        <f t="shared" si="3"/>
        <v>0</v>
      </c>
      <c r="S378" s="180" t="b">
        <f t="shared" si="4"/>
        <v>0</v>
      </c>
      <c r="T378" s="180">
        <f t="shared" ca="1" si="5"/>
        <v>0</v>
      </c>
    </row>
    <row r="379" spans="1:20" ht="16" hidden="1">
      <c r="A379" s="170">
        <f t="shared" si="6"/>
        <v>378</v>
      </c>
      <c r="B379" s="181" t="s">
        <v>868</v>
      </c>
      <c r="C379" s="186"/>
      <c r="D379" s="178" t="s">
        <v>388</v>
      </c>
      <c r="E379" s="178"/>
      <c r="F379" s="186"/>
      <c r="G379" s="170" t="b">
        <f t="shared" ca="1" si="19"/>
        <v>1</v>
      </c>
      <c r="H379" s="186"/>
      <c r="I379" s="186"/>
      <c r="J379" s="170" t="s">
        <v>500</v>
      </c>
      <c r="K379" s="171" t="e">
        <f t="shared" ca="1" si="1"/>
        <v>#NAME?</v>
      </c>
      <c r="L379" s="186"/>
      <c r="M379" s="171">
        <v>1322</v>
      </c>
      <c r="N379" s="179" t="e">
        <f t="shared" ca="1" si="2"/>
        <v>#NAME?</v>
      </c>
      <c r="O379" t="b">
        <f t="shared" si="3"/>
        <v>0</v>
      </c>
      <c r="S379" s="180" t="b">
        <f t="shared" si="4"/>
        <v>0</v>
      </c>
      <c r="T379" s="180">
        <f t="shared" ca="1" si="5"/>
        <v>0</v>
      </c>
    </row>
    <row r="380" spans="1:20" ht="16" hidden="1">
      <c r="A380" s="170">
        <f t="shared" si="6"/>
        <v>379</v>
      </c>
      <c r="B380" s="176" t="s">
        <v>869</v>
      </c>
      <c r="C380" s="186"/>
      <c r="D380" s="178" t="s">
        <v>388</v>
      </c>
      <c r="E380" s="178"/>
      <c r="F380" s="186"/>
      <c r="G380" s="170" t="b">
        <f t="shared" ca="1" si="19"/>
        <v>1</v>
      </c>
      <c r="H380" s="186"/>
      <c r="I380" s="186"/>
      <c r="J380" s="170" t="s">
        <v>500</v>
      </c>
      <c r="K380" s="171" t="e">
        <f t="shared" ca="1" si="1"/>
        <v>#NAME?</v>
      </c>
      <c r="L380" s="186"/>
      <c r="M380" s="171">
        <v>2883</v>
      </c>
      <c r="N380" s="179" t="e">
        <f t="shared" ca="1" si="2"/>
        <v>#NAME?</v>
      </c>
      <c r="O380" t="b">
        <f t="shared" si="3"/>
        <v>0</v>
      </c>
      <c r="S380" s="180" t="b">
        <f t="shared" si="4"/>
        <v>0</v>
      </c>
      <c r="T380" s="180">
        <f t="shared" ca="1" si="5"/>
        <v>0</v>
      </c>
    </row>
    <row r="381" spans="1:20" ht="16" hidden="1">
      <c r="A381" s="170">
        <f t="shared" si="6"/>
        <v>380</v>
      </c>
      <c r="B381" s="181" t="s">
        <v>870</v>
      </c>
      <c r="C381" s="186"/>
      <c r="D381" s="178" t="s">
        <v>388</v>
      </c>
      <c r="E381" s="178"/>
      <c r="F381" s="186"/>
      <c r="G381" s="170" t="b">
        <f t="shared" ca="1" si="19"/>
        <v>1</v>
      </c>
      <c r="H381" s="186"/>
      <c r="I381" s="186"/>
      <c r="J381" s="170" t="s">
        <v>500</v>
      </c>
      <c r="K381" s="171" t="e">
        <f t="shared" ca="1" si="1"/>
        <v>#NAME?</v>
      </c>
      <c r="L381" s="186"/>
      <c r="M381" s="171">
        <v>3181</v>
      </c>
      <c r="N381" s="179" t="e">
        <f t="shared" ca="1" si="2"/>
        <v>#NAME?</v>
      </c>
      <c r="O381" t="b">
        <f t="shared" si="3"/>
        <v>0</v>
      </c>
      <c r="S381" s="180" t="b">
        <f t="shared" si="4"/>
        <v>0</v>
      </c>
      <c r="T381" s="180">
        <f t="shared" ca="1" si="5"/>
        <v>0</v>
      </c>
    </row>
    <row r="382" spans="1:20" ht="16" hidden="1">
      <c r="A382" s="170">
        <f t="shared" si="6"/>
        <v>381</v>
      </c>
      <c r="B382" s="176" t="s">
        <v>871</v>
      </c>
      <c r="C382" s="186"/>
      <c r="D382" s="178" t="s">
        <v>388</v>
      </c>
      <c r="E382" s="178"/>
      <c r="F382" s="186"/>
      <c r="G382" s="170" t="b">
        <f t="shared" ca="1" si="19"/>
        <v>1</v>
      </c>
      <c r="H382" s="186"/>
      <c r="I382" s="186"/>
      <c r="J382" s="170" t="s">
        <v>500</v>
      </c>
      <c r="K382" s="171" t="e">
        <f t="shared" ca="1" si="1"/>
        <v>#NAME?</v>
      </c>
      <c r="L382" s="186"/>
      <c r="M382" s="171">
        <v>2861</v>
      </c>
      <c r="N382" s="179" t="e">
        <f t="shared" ca="1" si="2"/>
        <v>#NAME?</v>
      </c>
      <c r="O382" t="b">
        <f t="shared" si="3"/>
        <v>0</v>
      </c>
      <c r="S382" s="180" t="b">
        <f t="shared" si="4"/>
        <v>0</v>
      </c>
      <c r="T382" s="180">
        <f t="shared" ca="1" si="5"/>
        <v>0</v>
      </c>
    </row>
    <row r="383" spans="1:20" ht="16" hidden="1">
      <c r="A383" s="170">
        <f t="shared" si="6"/>
        <v>382</v>
      </c>
      <c r="B383" s="184" t="s">
        <v>507</v>
      </c>
      <c r="C383" s="186"/>
      <c r="D383" s="178" t="s">
        <v>388</v>
      </c>
      <c r="E383" s="178"/>
      <c r="F383" s="186"/>
      <c r="G383" s="170"/>
      <c r="H383" s="186"/>
      <c r="I383" s="186"/>
      <c r="J383" s="170"/>
      <c r="K383" s="171" t="e">
        <f t="shared" ca="1" si="1"/>
        <v>#NAME?</v>
      </c>
      <c r="L383" s="186"/>
      <c r="M383" s="171">
        <v>1505</v>
      </c>
      <c r="N383" s="179" t="e">
        <f t="shared" ca="1" si="2"/>
        <v>#NAME?</v>
      </c>
      <c r="O383" t="b">
        <f t="shared" si="3"/>
        <v>1</v>
      </c>
      <c r="S383" s="180" t="b">
        <f t="shared" si="4"/>
        <v>0</v>
      </c>
      <c r="T383" s="180">
        <f t="shared" ca="1" si="5"/>
        <v>0</v>
      </c>
    </row>
    <row r="384" spans="1:20" ht="16" hidden="1">
      <c r="A384" s="170">
        <f t="shared" si="6"/>
        <v>383</v>
      </c>
      <c r="B384" s="176" t="s">
        <v>872</v>
      </c>
      <c r="C384" s="186"/>
      <c r="D384" s="178" t="s">
        <v>388</v>
      </c>
      <c r="E384" s="178"/>
      <c r="F384" s="186"/>
      <c r="G384" s="170" t="b">
        <f t="shared" ref="G384:G412" ca="1" si="20">OR((ISBLANK(F384)),TODAY()-F384 &gt;=90)</f>
        <v>1</v>
      </c>
      <c r="H384" s="186"/>
      <c r="I384" s="186"/>
      <c r="J384" s="170" t="s">
        <v>500</v>
      </c>
      <c r="K384" s="171" t="e">
        <f t="shared" ca="1" si="1"/>
        <v>#NAME?</v>
      </c>
      <c r="L384" s="186"/>
      <c r="M384" s="171">
        <v>2448</v>
      </c>
      <c r="N384" s="179" t="e">
        <f t="shared" ca="1" si="2"/>
        <v>#NAME?</v>
      </c>
      <c r="O384" t="b">
        <f t="shared" si="3"/>
        <v>0</v>
      </c>
      <c r="S384" s="180" t="b">
        <f t="shared" si="4"/>
        <v>0</v>
      </c>
      <c r="T384" s="180">
        <f t="shared" ca="1" si="5"/>
        <v>0</v>
      </c>
    </row>
    <row r="385" spans="1:20" ht="16" hidden="1">
      <c r="A385" s="170">
        <f t="shared" si="6"/>
        <v>384</v>
      </c>
      <c r="B385" s="181" t="s">
        <v>873</v>
      </c>
      <c r="C385" s="186"/>
      <c r="D385" s="178" t="s">
        <v>388</v>
      </c>
      <c r="E385" s="178"/>
      <c r="F385" s="186"/>
      <c r="G385" s="170" t="b">
        <f t="shared" ca="1" si="20"/>
        <v>1</v>
      </c>
      <c r="H385" s="186"/>
      <c r="I385" s="186"/>
      <c r="J385" s="170" t="s">
        <v>500</v>
      </c>
      <c r="K385" s="171" t="e">
        <f t="shared" ca="1" si="1"/>
        <v>#NAME?</v>
      </c>
      <c r="L385" s="186"/>
      <c r="M385" s="171">
        <v>321</v>
      </c>
      <c r="N385" s="179" t="e">
        <f t="shared" ca="1" si="2"/>
        <v>#NAME?</v>
      </c>
      <c r="O385" t="b">
        <f t="shared" si="3"/>
        <v>0</v>
      </c>
      <c r="S385" s="180" t="b">
        <f t="shared" si="4"/>
        <v>0</v>
      </c>
      <c r="T385" s="180">
        <f t="shared" ca="1" si="5"/>
        <v>0</v>
      </c>
    </row>
    <row r="386" spans="1:20" ht="16" hidden="1">
      <c r="A386" s="170">
        <f t="shared" si="6"/>
        <v>385</v>
      </c>
      <c r="B386" s="176" t="s">
        <v>874</v>
      </c>
      <c r="C386" s="186"/>
      <c r="D386" s="178" t="s">
        <v>388</v>
      </c>
      <c r="E386" s="178"/>
      <c r="F386" s="186"/>
      <c r="G386" s="170" t="b">
        <f t="shared" ca="1" si="20"/>
        <v>1</v>
      </c>
      <c r="H386" s="186"/>
      <c r="I386" s="186"/>
      <c r="J386" s="170" t="s">
        <v>500</v>
      </c>
      <c r="K386" s="171" t="e">
        <f t="shared" ca="1" si="1"/>
        <v>#NAME?</v>
      </c>
      <c r="L386" s="186"/>
      <c r="M386" s="171">
        <v>3165</v>
      </c>
      <c r="N386" s="179" t="e">
        <f t="shared" ca="1" si="2"/>
        <v>#NAME?</v>
      </c>
      <c r="O386" t="b">
        <f t="shared" si="3"/>
        <v>0</v>
      </c>
      <c r="S386" s="180" t="b">
        <f t="shared" si="4"/>
        <v>0</v>
      </c>
      <c r="T386" s="180">
        <f t="shared" ca="1" si="5"/>
        <v>0</v>
      </c>
    </row>
    <row r="387" spans="1:20" ht="16" hidden="1">
      <c r="A387" s="170">
        <f t="shared" si="6"/>
        <v>386</v>
      </c>
      <c r="B387" s="181" t="s">
        <v>875</v>
      </c>
      <c r="C387" s="186"/>
      <c r="D387" s="178" t="s">
        <v>380</v>
      </c>
      <c r="E387" s="178" t="s">
        <v>515</v>
      </c>
      <c r="F387" s="187">
        <v>43922</v>
      </c>
      <c r="G387" s="170" t="b">
        <f t="shared" ca="1" si="20"/>
        <v>1</v>
      </c>
      <c r="H387" s="170" t="s">
        <v>471</v>
      </c>
      <c r="I387" s="186"/>
      <c r="J387" s="170" t="s">
        <v>500</v>
      </c>
      <c r="K387" s="171" t="e">
        <f t="shared" ca="1" si="1"/>
        <v>#NAME?</v>
      </c>
      <c r="L387" s="186"/>
      <c r="M387" s="171">
        <v>2232</v>
      </c>
      <c r="N387" s="179" t="e">
        <f t="shared" ca="1" si="2"/>
        <v>#NAME?</v>
      </c>
      <c r="O387" t="b">
        <f t="shared" si="3"/>
        <v>0</v>
      </c>
      <c r="S387" s="180" t="b">
        <f t="shared" ca="1" si="4"/>
        <v>0</v>
      </c>
      <c r="T387" s="180">
        <f t="shared" ca="1" si="5"/>
        <v>0</v>
      </c>
    </row>
    <row r="388" spans="1:20" ht="16" hidden="1">
      <c r="A388" s="170">
        <f t="shared" si="6"/>
        <v>387</v>
      </c>
      <c r="B388" s="176" t="s">
        <v>876</v>
      </c>
      <c r="C388" s="186"/>
      <c r="D388" s="178" t="s">
        <v>388</v>
      </c>
      <c r="E388" s="178"/>
      <c r="F388" s="186"/>
      <c r="G388" s="170" t="b">
        <f t="shared" ca="1" si="20"/>
        <v>1</v>
      </c>
      <c r="H388" s="186"/>
      <c r="I388" s="186"/>
      <c r="J388" s="170" t="s">
        <v>500</v>
      </c>
      <c r="K388" s="171" t="e">
        <f t="shared" ca="1" si="1"/>
        <v>#NAME?</v>
      </c>
      <c r="L388" s="186"/>
      <c r="M388" s="171">
        <v>2478</v>
      </c>
      <c r="N388" s="179" t="e">
        <f t="shared" ca="1" si="2"/>
        <v>#NAME?</v>
      </c>
      <c r="O388" t="b">
        <f t="shared" si="3"/>
        <v>0</v>
      </c>
      <c r="S388" s="180" t="b">
        <f t="shared" si="4"/>
        <v>0</v>
      </c>
      <c r="T388" s="180">
        <f t="shared" ca="1" si="5"/>
        <v>0</v>
      </c>
    </row>
    <row r="389" spans="1:20" ht="16" hidden="1">
      <c r="A389" s="170">
        <f t="shared" si="6"/>
        <v>388</v>
      </c>
      <c r="B389" s="181" t="s">
        <v>877</v>
      </c>
      <c r="C389" s="186"/>
      <c r="D389" s="178" t="s">
        <v>388</v>
      </c>
      <c r="E389" s="178"/>
      <c r="F389" s="186"/>
      <c r="G389" s="170" t="b">
        <f t="shared" ca="1" si="20"/>
        <v>1</v>
      </c>
      <c r="H389" s="186"/>
      <c r="I389" s="186"/>
      <c r="J389" s="170" t="s">
        <v>500</v>
      </c>
      <c r="K389" s="171" t="e">
        <f t="shared" ca="1" si="1"/>
        <v>#NAME?</v>
      </c>
      <c r="L389" s="186"/>
      <c r="M389" s="171">
        <v>2851</v>
      </c>
      <c r="N389" s="179" t="e">
        <f t="shared" ca="1" si="2"/>
        <v>#NAME?</v>
      </c>
      <c r="O389" t="b">
        <f t="shared" si="3"/>
        <v>0</v>
      </c>
      <c r="S389" s="180" t="b">
        <f t="shared" si="4"/>
        <v>0</v>
      </c>
      <c r="T389" s="180">
        <f t="shared" ca="1" si="5"/>
        <v>0</v>
      </c>
    </row>
    <row r="390" spans="1:20" ht="16" hidden="1">
      <c r="A390" s="170">
        <f t="shared" si="6"/>
        <v>389</v>
      </c>
      <c r="B390" s="176" t="s">
        <v>878</v>
      </c>
      <c r="C390" s="186"/>
      <c r="D390" s="178" t="s">
        <v>388</v>
      </c>
      <c r="E390" s="178"/>
      <c r="F390" s="186"/>
      <c r="G390" s="170" t="b">
        <f t="shared" ca="1" si="20"/>
        <v>1</v>
      </c>
      <c r="H390" s="186"/>
      <c r="I390" s="186"/>
      <c r="J390" s="170" t="s">
        <v>500</v>
      </c>
      <c r="K390" s="171" t="e">
        <f t="shared" ca="1" si="1"/>
        <v>#NAME?</v>
      </c>
      <c r="L390" s="186"/>
      <c r="M390" s="171">
        <v>1829</v>
      </c>
      <c r="N390" s="179" t="e">
        <f t="shared" ca="1" si="2"/>
        <v>#NAME?</v>
      </c>
      <c r="O390" t="b">
        <f t="shared" si="3"/>
        <v>0</v>
      </c>
      <c r="S390" s="180" t="b">
        <f t="shared" si="4"/>
        <v>0</v>
      </c>
      <c r="T390" s="180">
        <f t="shared" ca="1" si="5"/>
        <v>0</v>
      </c>
    </row>
    <row r="391" spans="1:20" ht="16" hidden="1">
      <c r="A391" s="170">
        <f t="shared" si="6"/>
        <v>390</v>
      </c>
      <c r="B391" s="181" t="s">
        <v>879</v>
      </c>
      <c r="C391" s="186"/>
      <c r="D391" s="178" t="s">
        <v>388</v>
      </c>
      <c r="E391" s="178"/>
      <c r="F391" s="186"/>
      <c r="G391" s="170" t="b">
        <f t="shared" ca="1" si="20"/>
        <v>1</v>
      </c>
      <c r="H391" s="186"/>
      <c r="I391" s="186"/>
      <c r="J391" s="170" t="s">
        <v>500</v>
      </c>
      <c r="K391" s="171" t="e">
        <f t="shared" ca="1" si="1"/>
        <v>#NAME?</v>
      </c>
      <c r="L391" s="186"/>
      <c r="M391" s="171">
        <v>1086</v>
      </c>
      <c r="N391" s="179" t="e">
        <f t="shared" ca="1" si="2"/>
        <v>#NAME?</v>
      </c>
      <c r="O391" t="b">
        <f t="shared" si="3"/>
        <v>0</v>
      </c>
      <c r="S391" s="180" t="b">
        <f t="shared" si="4"/>
        <v>0</v>
      </c>
      <c r="T391" s="180">
        <f t="shared" ca="1" si="5"/>
        <v>0</v>
      </c>
    </row>
    <row r="392" spans="1:20" ht="16" hidden="1">
      <c r="A392" s="170">
        <f t="shared" si="6"/>
        <v>391</v>
      </c>
      <c r="B392" s="176" t="s">
        <v>880</v>
      </c>
      <c r="C392" s="186"/>
      <c r="D392" s="178" t="s">
        <v>388</v>
      </c>
      <c r="E392" s="178"/>
      <c r="F392" s="186"/>
      <c r="G392" s="170" t="b">
        <f t="shared" ca="1" si="20"/>
        <v>1</v>
      </c>
      <c r="H392" s="186"/>
      <c r="I392" s="186"/>
      <c r="J392" s="170" t="s">
        <v>500</v>
      </c>
      <c r="K392" s="171" t="e">
        <f t="shared" ca="1" si="1"/>
        <v>#NAME?</v>
      </c>
      <c r="L392" s="186"/>
      <c r="M392" s="171">
        <v>3040</v>
      </c>
      <c r="N392" s="179" t="e">
        <f t="shared" ca="1" si="2"/>
        <v>#NAME?</v>
      </c>
      <c r="O392" t="b">
        <f t="shared" si="3"/>
        <v>0</v>
      </c>
      <c r="S392" s="180" t="b">
        <f t="shared" si="4"/>
        <v>0</v>
      </c>
      <c r="T392" s="180">
        <f t="shared" ca="1" si="5"/>
        <v>0</v>
      </c>
    </row>
    <row r="393" spans="1:20" ht="16" hidden="1">
      <c r="A393" s="170">
        <f t="shared" si="6"/>
        <v>392</v>
      </c>
      <c r="B393" s="181" t="s">
        <v>881</v>
      </c>
      <c r="C393" s="186"/>
      <c r="D393" s="178" t="s">
        <v>388</v>
      </c>
      <c r="E393" s="178"/>
      <c r="F393" s="186"/>
      <c r="G393" s="170" t="b">
        <f t="shared" ca="1" si="20"/>
        <v>1</v>
      </c>
      <c r="H393" s="186"/>
      <c r="I393" s="186"/>
      <c r="J393" s="170" t="s">
        <v>500</v>
      </c>
      <c r="K393" s="171" t="e">
        <f t="shared" ca="1" si="1"/>
        <v>#NAME?</v>
      </c>
      <c r="L393" s="186"/>
      <c r="M393" s="171">
        <v>724</v>
      </c>
      <c r="N393" s="179" t="e">
        <f t="shared" ca="1" si="2"/>
        <v>#NAME?</v>
      </c>
      <c r="O393" t="b">
        <f t="shared" si="3"/>
        <v>0</v>
      </c>
      <c r="S393" s="180" t="b">
        <f t="shared" si="4"/>
        <v>0</v>
      </c>
      <c r="T393" s="180">
        <f t="shared" ca="1" si="5"/>
        <v>0</v>
      </c>
    </row>
    <row r="394" spans="1:20" ht="16" hidden="1">
      <c r="A394" s="170">
        <f t="shared" si="6"/>
        <v>393</v>
      </c>
      <c r="B394" s="176" t="s">
        <v>882</v>
      </c>
      <c r="C394" s="186"/>
      <c r="D394" s="178" t="s">
        <v>380</v>
      </c>
      <c r="E394" s="178" t="s">
        <v>883</v>
      </c>
      <c r="F394" s="187">
        <v>43835</v>
      </c>
      <c r="G394" s="170" t="b">
        <f t="shared" ca="1" si="20"/>
        <v>1</v>
      </c>
      <c r="H394" s="170" t="s">
        <v>471</v>
      </c>
      <c r="I394" s="186"/>
      <c r="J394" s="170" t="s">
        <v>500</v>
      </c>
      <c r="K394" s="171" t="e">
        <f t="shared" ca="1" si="1"/>
        <v>#NAME?</v>
      </c>
      <c r="L394" s="186"/>
      <c r="M394" s="171">
        <v>438</v>
      </c>
      <c r="N394" s="179" t="e">
        <f t="shared" ca="1" si="2"/>
        <v>#NAME?</v>
      </c>
      <c r="O394" t="b">
        <f t="shared" si="3"/>
        <v>0</v>
      </c>
      <c r="S394" s="180" t="b">
        <f t="shared" ca="1" si="4"/>
        <v>0</v>
      </c>
      <c r="T394" s="180">
        <f t="shared" ca="1" si="5"/>
        <v>0</v>
      </c>
    </row>
    <row r="395" spans="1:20" ht="16" hidden="1">
      <c r="A395" s="170">
        <f t="shared" si="6"/>
        <v>394</v>
      </c>
      <c r="B395" s="181" t="s">
        <v>884</v>
      </c>
      <c r="C395" s="186"/>
      <c r="D395" s="178" t="s">
        <v>380</v>
      </c>
      <c r="E395" s="178" t="s">
        <v>885</v>
      </c>
      <c r="F395" s="187">
        <v>43966</v>
      </c>
      <c r="G395" s="170" t="b">
        <f t="shared" ca="1" si="20"/>
        <v>1</v>
      </c>
      <c r="H395" s="170" t="s">
        <v>886</v>
      </c>
      <c r="I395" s="170">
        <v>0</v>
      </c>
      <c r="J395" s="170" t="s">
        <v>500</v>
      </c>
      <c r="K395" s="171" t="e">
        <f t="shared" ca="1" si="1"/>
        <v>#NAME?</v>
      </c>
      <c r="L395" s="186"/>
      <c r="M395" s="171">
        <v>722</v>
      </c>
      <c r="N395" s="179" t="e">
        <f t="shared" ca="1" si="2"/>
        <v>#NAME?</v>
      </c>
      <c r="O395" t="b">
        <f t="shared" si="3"/>
        <v>0</v>
      </c>
      <c r="S395" s="180" t="b">
        <f t="shared" ca="1" si="4"/>
        <v>0</v>
      </c>
      <c r="T395" s="180">
        <f t="shared" ca="1" si="5"/>
        <v>0</v>
      </c>
    </row>
    <row r="396" spans="1:20" ht="16" hidden="1">
      <c r="A396" s="170">
        <f t="shared" si="6"/>
        <v>395</v>
      </c>
      <c r="B396" s="176" t="s">
        <v>887</v>
      </c>
      <c r="C396" s="186"/>
      <c r="D396" s="178" t="s">
        <v>380</v>
      </c>
      <c r="E396" s="178" t="s">
        <v>556</v>
      </c>
      <c r="F396" s="187">
        <v>43853</v>
      </c>
      <c r="G396" s="170" t="b">
        <f t="shared" ca="1" si="20"/>
        <v>1</v>
      </c>
      <c r="H396" s="170" t="s">
        <v>471</v>
      </c>
      <c r="I396" s="186"/>
      <c r="J396" s="170" t="s">
        <v>500</v>
      </c>
      <c r="K396" s="171" t="e">
        <f t="shared" ca="1" si="1"/>
        <v>#NAME?</v>
      </c>
      <c r="L396" s="186"/>
      <c r="M396" s="171">
        <v>1391</v>
      </c>
      <c r="N396" s="179" t="e">
        <f t="shared" ca="1" si="2"/>
        <v>#NAME?</v>
      </c>
      <c r="O396" t="b">
        <f t="shared" si="3"/>
        <v>0</v>
      </c>
      <c r="S396" s="180" t="b">
        <f t="shared" ca="1" si="4"/>
        <v>0</v>
      </c>
      <c r="T396" s="180">
        <f t="shared" ca="1" si="5"/>
        <v>0</v>
      </c>
    </row>
    <row r="397" spans="1:20" ht="16" hidden="1">
      <c r="A397" s="170">
        <f t="shared" si="6"/>
        <v>396</v>
      </c>
      <c r="B397" s="181" t="s">
        <v>888</v>
      </c>
      <c r="C397" s="186"/>
      <c r="D397" s="178" t="s">
        <v>388</v>
      </c>
      <c r="E397" s="178"/>
      <c r="F397" s="186"/>
      <c r="G397" s="170" t="b">
        <f t="shared" ca="1" si="20"/>
        <v>1</v>
      </c>
      <c r="H397" s="186"/>
      <c r="I397" s="186"/>
      <c r="J397" s="170" t="s">
        <v>500</v>
      </c>
      <c r="K397" s="171" t="e">
        <f t="shared" ca="1" si="1"/>
        <v>#NAME?</v>
      </c>
      <c r="L397" s="186"/>
      <c r="M397" s="171">
        <v>77</v>
      </c>
      <c r="N397" s="179" t="e">
        <f t="shared" ca="1" si="2"/>
        <v>#NAME?</v>
      </c>
      <c r="O397" t="b">
        <f t="shared" si="3"/>
        <v>0</v>
      </c>
      <c r="S397" s="180" t="b">
        <f t="shared" si="4"/>
        <v>0</v>
      </c>
      <c r="T397" s="180">
        <f t="shared" ca="1" si="5"/>
        <v>0</v>
      </c>
    </row>
    <row r="398" spans="1:20" ht="16" hidden="1">
      <c r="A398" s="170">
        <f t="shared" si="6"/>
        <v>397</v>
      </c>
      <c r="B398" s="176" t="s">
        <v>889</v>
      </c>
      <c r="C398" s="186"/>
      <c r="D398" s="178" t="s">
        <v>388</v>
      </c>
      <c r="E398" s="178"/>
      <c r="F398" s="186"/>
      <c r="G398" s="170" t="b">
        <f t="shared" ca="1" si="20"/>
        <v>1</v>
      </c>
      <c r="H398" s="186"/>
      <c r="I398" s="186"/>
      <c r="J398" s="170" t="s">
        <v>500</v>
      </c>
      <c r="K398" s="171" t="e">
        <f t="shared" ca="1" si="1"/>
        <v>#NAME?</v>
      </c>
      <c r="L398" s="186"/>
      <c r="M398" s="171">
        <v>1872</v>
      </c>
      <c r="N398" s="179" t="e">
        <f t="shared" ca="1" si="2"/>
        <v>#NAME?</v>
      </c>
      <c r="O398" t="b">
        <f t="shared" si="3"/>
        <v>0</v>
      </c>
      <c r="S398" s="180" t="b">
        <f t="shared" si="4"/>
        <v>0</v>
      </c>
      <c r="T398" s="180">
        <f t="shared" ca="1" si="5"/>
        <v>0</v>
      </c>
    </row>
    <row r="399" spans="1:20" ht="16" hidden="1">
      <c r="A399" s="170">
        <f t="shared" si="6"/>
        <v>398</v>
      </c>
      <c r="B399" s="181" t="s">
        <v>890</v>
      </c>
      <c r="C399" s="186"/>
      <c r="D399" s="178" t="s">
        <v>388</v>
      </c>
      <c r="E399" s="178"/>
      <c r="F399" s="186"/>
      <c r="G399" s="170" t="b">
        <f t="shared" ca="1" si="20"/>
        <v>1</v>
      </c>
      <c r="H399" s="186"/>
      <c r="I399" s="186"/>
      <c r="J399" s="170" t="s">
        <v>500</v>
      </c>
      <c r="K399" s="171" t="e">
        <f t="shared" ca="1" si="1"/>
        <v>#NAME?</v>
      </c>
      <c r="L399" s="186"/>
      <c r="M399" s="171">
        <v>3188</v>
      </c>
      <c r="N399" s="179" t="e">
        <f t="shared" ca="1" si="2"/>
        <v>#NAME?</v>
      </c>
      <c r="O399" t="b">
        <f t="shared" si="3"/>
        <v>0</v>
      </c>
      <c r="S399" s="180" t="b">
        <f t="shared" si="4"/>
        <v>0</v>
      </c>
      <c r="T399" s="180">
        <f t="shared" ca="1" si="5"/>
        <v>0</v>
      </c>
    </row>
    <row r="400" spans="1:20" ht="16" hidden="1">
      <c r="A400" s="170">
        <f t="shared" si="6"/>
        <v>399</v>
      </c>
      <c r="B400" s="176" t="s">
        <v>891</v>
      </c>
      <c r="C400" s="186"/>
      <c r="D400" s="178" t="s">
        <v>380</v>
      </c>
      <c r="E400" s="178" t="s">
        <v>515</v>
      </c>
      <c r="F400" s="187">
        <v>43918</v>
      </c>
      <c r="G400" s="170" t="b">
        <f t="shared" ca="1" si="20"/>
        <v>1</v>
      </c>
      <c r="H400" s="170" t="s">
        <v>471</v>
      </c>
      <c r="I400" s="186"/>
      <c r="J400" s="170" t="s">
        <v>500</v>
      </c>
      <c r="K400" s="171" t="e">
        <f t="shared" ca="1" si="1"/>
        <v>#NAME?</v>
      </c>
      <c r="L400" s="186"/>
      <c r="M400" s="171">
        <v>2867</v>
      </c>
      <c r="N400" s="179" t="e">
        <f t="shared" ca="1" si="2"/>
        <v>#NAME?</v>
      </c>
      <c r="O400" t="b">
        <f t="shared" si="3"/>
        <v>0</v>
      </c>
      <c r="S400" s="180" t="b">
        <f t="shared" ca="1" si="4"/>
        <v>0</v>
      </c>
      <c r="T400" s="180">
        <f t="shared" ca="1" si="5"/>
        <v>0</v>
      </c>
    </row>
    <row r="401" spans="1:20" ht="16" hidden="1">
      <c r="A401" s="170">
        <f t="shared" si="6"/>
        <v>400</v>
      </c>
      <c r="B401" s="181" t="s">
        <v>892</v>
      </c>
      <c r="C401" s="186"/>
      <c r="D401" s="178" t="s">
        <v>388</v>
      </c>
      <c r="E401" s="178"/>
      <c r="F401" s="186"/>
      <c r="G401" s="170" t="b">
        <f t="shared" ca="1" si="20"/>
        <v>1</v>
      </c>
      <c r="H401" s="186"/>
      <c r="I401" s="186"/>
      <c r="J401" s="170" t="s">
        <v>500</v>
      </c>
      <c r="K401" s="171" t="e">
        <f t="shared" ca="1" si="1"/>
        <v>#NAME?</v>
      </c>
      <c r="L401" s="186"/>
      <c r="M401" s="171">
        <v>460</v>
      </c>
      <c r="N401" s="179" t="e">
        <f t="shared" ca="1" si="2"/>
        <v>#NAME?</v>
      </c>
      <c r="O401" t="b">
        <f t="shared" si="3"/>
        <v>0</v>
      </c>
      <c r="S401" s="180" t="b">
        <f t="shared" si="4"/>
        <v>0</v>
      </c>
      <c r="T401" s="180">
        <f t="shared" ca="1" si="5"/>
        <v>0</v>
      </c>
    </row>
    <row r="402" spans="1:20" ht="16" hidden="1">
      <c r="A402" s="170">
        <f t="shared" si="6"/>
        <v>401</v>
      </c>
      <c r="B402" s="176" t="s">
        <v>893</v>
      </c>
      <c r="C402" s="186"/>
      <c r="D402" s="178" t="s">
        <v>388</v>
      </c>
      <c r="E402" s="178"/>
      <c r="F402" s="186"/>
      <c r="G402" s="170" t="b">
        <f t="shared" ca="1" si="20"/>
        <v>1</v>
      </c>
      <c r="H402" s="186"/>
      <c r="I402" s="186"/>
      <c r="J402" s="170" t="s">
        <v>500</v>
      </c>
      <c r="K402" s="171" t="e">
        <f t="shared" ca="1" si="1"/>
        <v>#NAME?</v>
      </c>
      <c r="L402" s="186"/>
      <c r="M402" s="171">
        <v>3154</v>
      </c>
      <c r="N402" s="179" t="e">
        <f t="shared" ca="1" si="2"/>
        <v>#NAME?</v>
      </c>
      <c r="O402" t="b">
        <f t="shared" si="3"/>
        <v>0</v>
      </c>
      <c r="S402" s="180" t="b">
        <f t="shared" si="4"/>
        <v>0</v>
      </c>
      <c r="T402" s="180">
        <f t="shared" ca="1" si="5"/>
        <v>0</v>
      </c>
    </row>
    <row r="403" spans="1:20" ht="16" hidden="1">
      <c r="A403" s="170">
        <f t="shared" si="6"/>
        <v>402</v>
      </c>
      <c r="B403" s="181" t="s">
        <v>894</v>
      </c>
      <c r="C403" s="186"/>
      <c r="D403" s="178" t="s">
        <v>388</v>
      </c>
      <c r="E403" s="178"/>
      <c r="F403" s="187"/>
      <c r="G403" s="170" t="b">
        <f t="shared" ca="1" si="20"/>
        <v>1</v>
      </c>
      <c r="H403" s="186"/>
      <c r="I403" s="186"/>
      <c r="J403" s="170" t="s">
        <v>500</v>
      </c>
      <c r="K403" s="171" t="e">
        <f t="shared" ca="1" si="1"/>
        <v>#NAME?</v>
      </c>
      <c r="L403" s="186"/>
      <c r="M403" s="171">
        <v>2000</v>
      </c>
      <c r="N403" s="179" t="e">
        <f t="shared" ca="1" si="2"/>
        <v>#NAME?</v>
      </c>
      <c r="O403" t="b">
        <f t="shared" si="3"/>
        <v>0</v>
      </c>
      <c r="S403" s="180" t="b">
        <f t="shared" si="4"/>
        <v>0</v>
      </c>
      <c r="T403" s="180">
        <f t="shared" ca="1" si="5"/>
        <v>0</v>
      </c>
    </row>
    <row r="404" spans="1:20" ht="16" hidden="1">
      <c r="A404" s="170">
        <f t="shared" si="6"/>
        <v>403</v>
      </c>
      <c r="B404" s="176" t="s">
        <v>895</v>
      </c>
      <c r="C404" s="186"/>
      <c r="D404" s="178" t="s">
        <v>388</v>
      </c>
      <c r="E404" s="178"/>
      <c r="F404" s="186"/>
      <c r="G404" s="170" t="b">
        <f t="shared" ca="1" si="20"/>
        <v>1</v>
      </c>
      <c r="H404" s="186"/>
      <c r="I404" s="186"/>
      <c r="J404" s="170" t="s">
        <v>500</v>
      </c>
      <c r="K404" s="171" t="e">
        <f t="shared" ca="1" si="1"/>
        <v>#NAME?</v>
      </c>
      <c r="L404" s="186"/>
      <c r="M404" s="171">
        <v>2247</v>
      </c>
      <c r="N404" s="179" t="e">
        <f t="shared" ca="1" si="2"/>
        <v>#NAME?</v>
      </c>
      <c r="O404" t="b">
        <f t="shared" si="3"/>
        <v>0</v>
      </c>
      <c r="S404" s="180" t="b">
        <f t="shared" si="4"/>
        <v>0</v>
      </c>
      <c r="T404" s="180">
        <f t="shared" ca="1" si="5"/>
        <v>0</v>
      </c>
    </row>
    <row r="405" spans="1:20" ht="16" hidden="1">
      <c r="A405" s="170">
        <f t="shared" si="6"/>
        <v>404</v>
      </c>
      <c r="B405" s="181" t="s">
        <v>896</v>
      </c>
      <c r="C405" s="186"/>
      <c r="D405" s="178" t="s">
        <v>388</v>
      </c>
      <c r="E405" s="178"/>
      <c r="F405" s="186"/>
      <c r="G405" s="170" t="b">
        <f t="shared" ca="1" si="20"/>
        <v>1</v>
      </c>
      <c r="H405" s="186"/>
      <c r="I405" s="186"/>
      <c r="J405" s="170" t="s">
        <v>500</v>
      </c>
      <c r="K405" s="171" t="e">
        <f t="shared" ca="1" si="1"/>
        <v>#NAME?</v>
      </c>
      <c r="L405" s="186"/>
      <c r="M405" s="171">
        <v>325</v>
      </c>
      <c r="N405" s="179" t="e">
        <f t="shared" ca="1" si="2"/>
        <v>#NAME?</v>
      </c>
      <c r="O405" t="b">
        <f t="shared" si="3"/>
        <v>0</v>
      </c>
      <c r="S405" s="180" t="b">
        <f t="shared" si="4"/>
        <v>0</v>
      </c>
      <c r="T405" s="180">
        <f t="shared" ca="1" si="5"/>
        <v>0</v>
      </c>
    </row>
    <row r="406" spans="1:20" ht="16" hidden="1">
      <c r="A406" s="170">
        <f t="shared" si="6"/>
        <v>405</v>
      </c>
      <c r="B406" s="176" t="s">
        <v>897</v>
      </c>
      <c r="C406" s="186"/>
      <c r="D406" s="178" t="s">
        <v>388</v>
      </c>
      <c r="E406" s="178"/>
      <c r="F406" s="186"/>
      <c r="G406" s="170" t="b">
        <f t="shared" ca="1" si="20"/>
        <v>1</v>
      </c>
      <c r="H406" s="186"/>
      <c r="I406" s="186"/>
      <c r="J406" s="170" t="s">
        <v>500</v>
      </c>
      <c r="K406" s="171" t="e">
        <f t="shared" ca="1" si="1"/>
        <v>#NAME?</v>
      </c>
      <c r="L406" s="186"/>
      <c r="M406" s="171">
        <v>1511</v>
      </c>
      <c r="N406" s="179" t="e">
        <f t="shared" ca="1" si="2"/>
        <v>#NAME?</v>
      </c>
      <c r="O406" t="b">
        <f t="shared" si="3"/>
        <v>0</v>
      </c>
      <c r="S406" s="180" t="b">
        <f t="shared" si="4"/>
        <v>0</v>
      </c>
      <c r="T406" s="180">
        <f t="shared" ca="1" si="5"/>
        <v>0</v>
      </c>
    </row>
    <row r="407" spans="1:20" ht="16" hidden="1">
      <c r="A407" s="170">
        <f t="shared" si="6"/>
        <v>406</v>
      </c>
      <c r="B407" s="181" t="s">
        <v>898</v>
      </c>
      <c r="C407" s="186"/>
      <c r="D407" s="178" t="s">
        <v>388</v>
      </c>
      <c r="E407" s="178"/>
      <c r="F407" s="186"/>
      <c r="G407" s="170" t="b">
        <f t="shared" ca="1" si="20"/>
        <v>1</v>
      </c>
      <c r="H407" s="186"/>
      <c r="I407" s="186"/>
      <c r="J407" s="170" t="s">
        <v>500</v>
      </c>
      <c r="K407" s="171" t="e">
        <f t="shared" ca="1" si="1"/>
        <v>#NAME?</v>
      </c>
      <c r="L407" s="186"/>
      <c r="M407" s="171">
        <v>508</v>
      </c>
      <c r="N407" s="179" t="e">
        <f t="shared" ca="1" si="2"/>
        <v>#NAME?</v>
      </c>
      <c r="O407" t="b">
        <f t="shared" si="3"/>
        <v>0</v>
      </c>
      <c r="S407" s="180" t="b">
        <f t="shared" si="4"/>
        <v>0</v>
      </c>
      <c r="T407" s="180">
        <f t="shared" ca="1" si="5"/>
        <v>0</v>
      </c>
    </row>
    <row r="408" spans="1:20" ht="16" hidden="1">
      <c r="A408" s="170">
        <f t="shared" si="6"/>
        <v>407</v>
      </c>
      <c r="B408" s="176" t="s">
        <v>899</v>
      </c>
      <c r="C408" s="186"/>
      <c r="D408" s="178" t="s">
        <v>388</v>
      </c>
      <c r="E408" s="178"/>
      <c r="F408" s="186"/>
      <c r="G408" s="170" t="b">
        <f t="shared" ca="1" si="20"/>
        <v>1</v>
      </c>
      <c r="H408" s="186"/>
      <c r="I408" s="186"/>
      <c r="J408" s="170" t="s">
        <v>500</v>
      </c>
      <c r="K408" s="171" t="e">
        <f t="shared" ca="1" si="1"/>
        <v>#NAME?</v>
      </c>
      <c r="L408" s="186"/>
      <c r="M408" s="171">
        <v>747</v>
      </c>
      <c r="N408" s="179" t="e">
        <f t="shared" ca="1" si="2"/>
        <v>#NAME?</v>
      </c>
      <c r="O408" t="b">
        <f t="shared" si="3"/>
        <v>0</v>
      </c>
      <c r="S408" s="180" t="b">
        <f t="shared" si="4"/>
        <v>0</v>
      </c>
      <c r="T408" s="180">
        <f t="shared" ca="1" si="5"/>
        <v>0</v>
      </c>
    </row>
    <row r="409" spans="1:20" ht="16" hidden="1">
      <c r="A409" s="170">
        <f t="shared" si="6"/>
        <v>408</v>
      </c>
      <c r="B409" s="181" t="s">
        <v>900</v>
      </c>
      <c r="C409" s="186"/>
      <c r="D409" s="178" t="s">
        <v>388</v>
      </c>
      <c r="E409" s="178"/>
      <c r="F409" s="186"/>
      <c r="G409" s="170" t="b">
        <f t="shared" ca="1" si="20"/>
        <v>1</v>
      </c>
      <c r="H409" s="186"/>
      <c r="I409" s="186"/>
      <c r="J409" s="170" t="s">
        <v>500</v>
      </c>
      <c r="K409" s="171" t="e">
        <f t="shared" ca="1" si="1"/>
        <v>#NAME?</v>
      </c>
      <c r="L409" s="186"/>
      <c r="M409" s="171">
        <v>1992</v>
      </c>
      <c r="N409" s="179" t="e">
        <f t="shared" ca="1" si="2"/>
        <v>#NAME?</v>
      </c>
      <c r="O409" t="b">
        <f t="shared" si="3"/>
        <v>0</v>
      </c>
      <c r="S409" s="180" t="b">
        <f t="shared" si="4"/>
        <v>0</v>
      </c>
      <c r="T409" s="180">
        <f t="shared" ca="1" si="5"/>
        <v>0</v>
      </c>
    </row>
    <row r="410" spans="1:20" ht="16" hidden="1">
      <c r="A410" s="170">
        <f t="shared" si="6"/>
        <v>409</v>
      </c>
      <c r="B410" s="176" t="s">
        <v>901</v>
      </c>
      <c r="C410" s="186"/>
      <c r="D410" s="178" t="s">
        <v>388</v>
      </c>
      <c r="E410" s="178"/>
      <c r="F410" s="186"/>
      <c r="G410" s="170" t="b">
        <f t="shared" ca="1" si="20"/>
        <v>1</v>
      </c>
      <c r="H410" s="186"/>
      <c r="I410" s="186"/>
      <c r="J410" s="170" t="s">
        <v>500</v>
      </c>
      <c r="K410" s="171" t="e">
        <f t="shared" ca="1" si="1"/>
        <v>#NAME?</v>
      </c>
      <c r="L410" s="186"/>
      <c r="M410" s="171">
        <v>3120</v>
      </c>
      <c r="N410" s="179" t="e">
        <f t="shared" ca="1" si="2"/>
        <v>#NAME?</v>
      </c>
      <c r="O410" t="b">
        <f t="shared" si="3"/>
        <v>0</v>
      </c>
      <c r="S410" s="180" t="b">
        <f t="shared" si="4"/>
        <v>0</v>
      </c>
      <c r="T410" s="180">
        <f t="shared" ca="1" si="5"/>
        <v>0</v>
      </c>
    </row>
    <row r="411" spans="1:20" ht="16" hidden="1">
      <c r="A411" s="170">
        <f t="shared" si="6"/>
        <v>410</v>
      </c>
      <c r="B411" s="181" t="s">
        <v>902</v>
      </c>
      <c r="C411" s="186"/>
      <c r="D411" s="178" t="s">
        <v>388</v>
      </c>
      <c r="E411" s="178"/>
      <c r="F411" s="186"/>
      <c r="G411" s="170" t="b">
        <f t="shared" ca="1" si="20"/>
        <v>1</v>
      </c>
      <c r="H411" s="186"/>
      <c r="I411" s="186"/>
      <c r="J411" s="170" t="s">
        <v>500</v>
      </c>
      <c r="K411" s="171" t="e">
        <f t="shared" ca="1" si="1"/>
        <v>#NAME?</v>
      </c>
      <c r="L411" s="186"/>
      <c r="M411" s="171">
        <v>1265</v>
      </c>
      <c r="N411" s="179" t="e">
        <f t="shared" ca="1" si="2"/>
        <v>#NAME?</v>
      </c>
      <c r="O411" t="b">
        <f t="shared" si="3"/>
        <v>0</v>
      </c>
      <c r="S411" s="180" t="b">
        <f t="shared" si="4"/>
        <v>0</v>
      </c>
      <c r="T411" s="180">
        <f t="shared" ca="1" si="5"/>
        <v>0</v>
      </c>
    </row>
    <row r="412" spans="1:20" ht="16" hidden="1">
      <c r="A412" s="170">
        <f t="shared" si="6"/>
        <v>411</v>
      </c>
      <c r="B412" s="176" t="s">
        <v>903</v>
      </c>
      <c r="C412" s="186"/>
      <c r="D412" s="178" t="s">
        <v>388</v>
      </c>
      <c r="E412" s="178"/>
      <c r="F412" s="186"/>
      <c r="G412" s="170" t="b">
        <f t="shared" ca="1" si="20"/>
        <v>1</v>
      </c>
      <c r="H412" s="186"/>
      <c r="I412" s="186"/>
      <c r="J412" s="170" t="s">
        <v>500</v>
      </c>
      <c r="K412" s="171" t="e">
        <f t="shared" ca="1" si="1"/>
        <v>#NAME?</v>
      </c>
      <c r="L412" s="186"/>
      <c r="M412" s="171">
        <v>256</v>
      </c>
      <c r="N412" s="179" t="e">
        <f t="shared" ca="1" si="2"/>
        <v>#NAME?</v>
      </c>
      <c r="O412" t="b">
        <f t="shared" si="3"/>
        <v>0</v>
      </c>
      <c r="S412" s="180" t="b">
        <f t="shared" si="4"/>
        <v>0</v>
      </c>
      <c r="T412" s="180">
        <f t="shared" ca="1" si="5"/>
        <v>0</v>
      </c>
    </row>
    <row r="413" spans="1:20" ht="16" hidden="1">
      <c r="A413" s="170">
        <f t="shared" si="6"/>
        <v>412</v>
      </c>
      <c r="B413" s="184" t="s">
        <v>507</v>
      </c>
      <c r="C413" s="186"/>
      <c r="D413" s="178" t="s">
        <v>388</v>
      </c>
      <c r="E413" s="178"/>
      <c r="F413" s="186"/>
      <c r="G413" s="170"/>
      <c r="H413" s="186"/>
      <c r="I413" s="186"/>
      <c r="J413" s="170"/>
      <c r="K413" s="171" t="e">
        <f t="shared" ca="1" si="1"/>
        <v>#NAME?</v>
      </c>
      <c r="L413" s="186"/>
      <c r="M413" s="171">
        <v>2690</v>
      </c>
      <c r="N413" s="179" t="e">
        <f t="shared" ca="1" si="2"/>
        <v>#NAME?</v>
      </c>
      <c r="O413" t="b">
        <f t="shared" si="3"/>
        <v>1</v>
      </c>
      <c r="S413" s="180" t="b">
        <f t="shared" si="4"/>
        <v>0</v>
      </c>
      <c r="T413" s="180">
        <f t="shared" ca="1" si="5"/>
        <v>0</v>
      </c>
    </row>
    <row r="414" spans="1:20" ht="16" hidden="1">
      <c r="A414" s="170">
        <f t="shared" si="6"/>
        <v>413</v>
      </c>
      <c r="B414" s="176" t="s">
        <v>904</v>
      </c>
      <c r="C414" s="186"/>
      <c r="D414" s="178" t="s">
        <v>388</v>
      </c>
      <c r="E414" s="178"/>
      <c r="F414" s="186"/>
      <c r="G414" s="170" t="b">
        <f ca="1">OR((ISBLANK(F414)),TODAY()-F414 &gt;=90)</f>
        <v>1</v>
      </c>
      <c r="H414" s="186"/>
      <c r="I414" s="186"/>
      <c r="J414" s="170" t="s">
        <v>500</v>
      </c>
      <c r="K414" s="171" t="e">
        <f t="shared" ca="1" si="1"/>
        <v>#NAME?</v>
      </c>
      <c r="L414" s="186"/>
      <c r="M414" s="171">
        <v>68</v>
      </c>
      <c r="N414" s="179" t="e">
        <f t="shared" ca="1" si="2"/>
        <v>#NAME?</v>
      </c>
      <c r="O414" t="b">
        <f t="shared" si="3"/>
        <v>0</v>
      </c>
      <c r="S414" s="180" t="b">
        <f t="shared" si="4"/>
        <v>0</v>
      </c>
      <c r="T414" s="180">
        <f t="shared" ca="1" si="5"/>
        <v>0</v>
      </c>
    </row>
    <row r="415" spans="1:20" ht="16" hidden="1">
      <c r="A415" s="170">
        <f t="shared" si="6"/>
        <v>414</v>
      </c>
      <c r="B415" s="184" t="s">
        <v>507</v>
      </c>
      <c r="C415" s="186"/>
      <c r="D415" s="178" t="s">
        <v>388</v>
      </c>
      <c r="E415" s="178"/>
      <c r="F415" s="186"/>
      <c r="G415" s="170"/>
      <c r="H415" s="186"/>
      <c r="I415" s="186"/>
      <c r="J415" s="170"/>
      <c r="K415" s="171" t="e">
        <f t="shared" ca="1" si="1"/>
        <v>#NAME?</v>
      </c>
      <c r="L415" s="186"/>
      <c r="M415" s="171">
        <v>672</v>
      </c>
      <c r="N415" s="179" t="e">
        <f t="shared" ca="1" si="2"/>
        <v>#NAME?</v>
      </c>
      <c r="O415" t="b">
        <f t="shared" si="3"/>
        <v>1</v>
      </c>
      <c r="S415" s="180" t="b">
        <f t="shared" si="4"/>
        <v>0</v>
      </c>
      <c r="T415" s="180">
        <f t="shared" ca="1" si="5"/>
        <v>0</v>
      </c>
    </row>
    <row r="416" spans="1:20" ht="16" hidden="1">
      <c r="A416" s="170">
        <f t="shared" si="6"/>
        <v>415</v>
      </c>
      <c r="B416" s="176" t="s">
        <v>905</v>
      </c>
      <c r="C416" s="186"/>
      <c r="D416" s="178" t="s">
        <v>388</v>
      </c>
      <c r="E416" s="178"/>
      <c r="F416" s="186"/>
      <c r="G416" s="170" t="b">
        <f t="shared" ref="G416:G418" ca="1" si="21">OR((ISBLANK(F416)),TODAY()-F416 &gt;=90)</f>
        <v>1</v>
      </c>
      <c r="H416" s="186"/>
      <c r="I416" s="186"/>
      <c r="J416" s="170" t="s">
        <v>500</v>
      </c>
      <c r="K416" s="171" t="e">
        <f t="shared" ca="1" si="1"/>
        <v>#NAME?</v>
      </c>
      <c r="L416" s="186"/>
      <c r="M416" s="171">
        <v>2521</v>
      </c>
      <c r="N416" s="179" t="e">
        <f t="shared" ca="1" si="2"/>
        <v>#NAME?</v>
      </c>
      <c r="O416" t="b">
        <f t="shared" si="3"/>
        <v>0</v>
      </c>
      <c r="S416" s="180" t="b">
        <f t="shared" si="4"/>
        <v>0</v>
      </c>
      <c r="T416" s="180">
        <f t="shared" ca="1" si="5"/>
        <v>0</v>
      </c>
    </row>
    <row r="417" spans="1:20" ht="16" hidden="1">
      <c r="A417" s="170">
        <f t="shared" si="6"/>
        <v>416</v>
      </c>
      <c r="B417" s="181" t="s">
        <v>906</v>
      </c>
      <c r="C417" s="186"/>
      <c r="D417" s="178" t="s">
        <v>388</v>
      </c>
      <c r="E417" s="178"/>
      <c r="F417" s="186"/>
      <c r="G417" s="170" t="b">
        <f t="shared" ca="1" si="21"/>
        <v>1</v>
      </c>
      <c r="H417" s="186"/>
      <c r="I417" s="186"/>
      <c r="J417" s="170" t="s">
        <v>500</v>
      </c>
      <c r="K417" s="171" t="e">
        <f t="shared" ca="1" si="1"/>
        <v>#NAME?</v>
      </c>
      <c r="L417" s="186"/>
      <c r="M417" s="171">
        <v>31</v>
      </c>
      <c r="N417" s="179" t="e">
        <f t="shared" ca="1" si="2"/>
        <v>#NAME?</v>
      </c>
      <c r="O417" t="b">
        <f t="shared" si="3"/>
        <v>0</v>
      </c>
      <c r="S417" s="180" t="b">
        <f t="shared" si="4"/>
        <v>0</v>
      </c>
      <c r="T417" s="180">
        <f t="shared" ca="1" si="5"/>
        <v>0</v>
      </c>
    </row>
    <row r="418" spans="1:20" ht="16" hidden="1">
      <c r="A418" s="170">
        <f t="shared" si="6"/>
        <v>417</v>
      </c>
      <c r="B418" s="176" t="s">
        <v>907</v>
      </c>
      <c r="C418" s="186"/>
      <c r="D418" s="178" t="s">
        <v>380</v>
      </c>
      <c r="E418" s="178" t="s">
        <v>908</v>
      </c>
      <c r="F418" s="187">
        <v>43850</v>
      </c>
      <c r="G418" s="170" t="b">
        <f t="shared" ca="1" si="21"/>
        <v>1</v>
      </c>
      <c r="H418" s="170" t="s">
        <v>471</v>
      </c>
      <c r="I418" s="170"/>
      <c r="J418" s="170" t="s">
        <v>500</v>
      </c>
      <c r="K418" s="171" t="e">
        <f t="shared" ca="1" si="1"/>
        <v>#NAME?</v>
      </c>
      <c r="L418" s="186"/>
      <c r="M418" s="171">
        <v>533</v>
      </c>
      <c r="N418" s="179" t="e">
        <f t="shared" ca="1" si="2"/>
        <v>#NAME?</v>
      </c>
      <c r="O418" t="b">
        <f t="shared" si="3"/>
        <v>0</v>
      </c>
      <c r="S418" s="180" t="b">
        <f t="shared" ca="1" si="4"/>
        <v>0</v>
      </c>
      <c r="T418" s="180">
        <f t="shared" ca="1" si="5"/>
        <v>0</v>
      </c>
    </row>
    <row r="419" spans="1:20" ht="16" hidden="1">
      <c r="A419" s="170">
        <f t="shared" si="6"/>
        <v>418</v>
      </c>
      <c r="B419" s="184" t="s">
        <v>507</v>
      </c>
      <c r="C419" s="186"/>
      <c r="D419" s="178" t="s">
        <v>388</v>
      </c>
      <c r="E419" s="178"/>
      <c r="F419" s="187"/>
      <c r="G419" s="170"/>
      <c r="H419" s="186"/>
      <c r="I419" s="186"/>
      <c r="J419" s="170"/>
      <c r="K419" s="171" t="e">
        <f t="shared" ca="1" si="1"/>
        <v>#NAME?</v>
      </c>
      <c r="L419" s="186"/>
      <c r="M419" s="171">
        <v>1760</v>
      </c>
      <c r="N419" s="179" t="e">
        <f t="shared" ca="1" si="2"/>
        <v>#NAME?</v>
      </c>
      <c r="O419" t="b">
        <f t="shared" si="3"/>
        <v>1</v>
      </c>
      <c r="S419" s="180" t="b">
        <f t="shared" si="4"/>
        <v>0</v>
      </c>
      <c r="T419" s="180">
        <f t="shared" ca="1" si="5"/>
        <v>0</v>
      </c>
    </row>
    <row r="420" spans="1:20" ht="16" hidden="1">
      <c r="A420" s="170">
        <f t="shared" si="6"/>
        <v>419</v>
      </c>
      <c r="B420" s="176" t="s">
        <v>909</v>
      </c>
      <c r="C420" s="186"/>
      <c r="D420" s="178" t="s">
        <v>388</v>
      </c>
      <c r="E420" s="178"/>
      <c r="F420" s="186"/>
      <c r="G420" s="170" t="b">
        <f t="shared" ref="G420:G421" ca="1" si="22">OR((ISBLANK(F420)),TODAY()-F420 &gt;=90)</f>
        <v>1</v>
      </c>
      <c r="H420" s="186"/>
      <c r="I420" s="186"/>
      <c r="J420" s="170" t="s">
        <v>500</v>
      </c>
      <c r="K420" s="171" t="e">
        <f t="shared" ca="1" si="1"/>
        <v>#NAME?</v>
      </c>
      <c r="L420" s="186"/>
      <c r="M420" s="171">
        <v>867</v>
      </c>
      <c r="N420" s="179" t="e">
        <f t="shared" ca="1" si="2"/>
        <v>#NAME?</v>
      </c>
      <c r="O420" t="b">
        <f t="shared" si="3"/>
        <v>0</v>
      </c>
      <c r="S420" s="180" t="b">
        <f t="shared" si="4"/>
        <v>0</v>
      </c>
      <c r="T420" s="180">
        <f t="shared" ca="1" si="5"/>
        <v>0</v>
      </c>
    </row>
    <row r="421" spans="1:20" ht="16" hidden="1">
      <c r="A421" s="170">
        <f t="shared" si="6"/>
        <v>420</v>
      </c>
      <c r="B421" s="181" t="s">
        <v>910</v>
      </c>
      <c r="C421" s="186"/>
      <c r="D421" s="178" t="s">
        <v>388</v>
      </c>
      <c r="E421" s="178"/>
      <c r="F421" s="186"/>
      <c r="G421" s="170" t="b">
        <f t="shared" ca="1" si="22"/>
        <v>1</v>
      </c>
      <c r="H421" s="186"/>
      <c r="I421" s="186"/>
      <c r="J421" s="170" t="s">
        <v>500</v>
      </c>
      <c r="K421" s="171" t="e">
        <f t="shared" ca="1" si="1"/>
        <v>#NAME?</v>
      </c>
      <c r="L421" s="186"/>
      <c r="M421" s="171">
        <v>1719</v>
      </c>
      <c r="N421" s="179" t="e">
        <f t="shared" ca="1" si="2"/>
        <v>#NAME?</v>
      </c>
      <c r="O421" t="b">
        <f t="shared" si="3"/>
        <v>0</v>
      </c>
      <c r="S421" s="180" t="b">
        <f t="shared" si="4"/>
        <v>0</v>
      </c>
      <c r="T421" s="180">
        <f t="shared" ca="1" si="5"/>
        <v>0</v>
      </c>
    </row>
    <row r="422" spans="1:20" ht="16" hidden="1">
      <c r="A422" s="170">
        <f t="shared" si="6"/>
        <v>421</v>
      </c>
      <c r="B422" s="185" t="s">
        <v>507</v>
      </c>
      <c r="C422" s="186"/>
      <c r="D422" s="178" t="s">
        <v>388</v>
      </c>
      <c r="E422" s="178"/>
      <c r="F422" s="186"/>
      <c r="G422" s="170"/>
      <c r="H422" s="186"/>
      <c r="I422" s="186"/>
      <c r="J422" s="170"/>
      <c r="K422" s="171" t="e">
        <f t="shared" ca="1" si="1"/>
        <v>#NAME?</v>
      </c>
      <c r="L422" s="186"/>
      <c r="M422" s="171">
        <v>1418</v>
      </c>
      <c r="N422" s="179" t="e">
        <f t="shared" ca="1" si="2"/>
        <v>#NAME?</v>
      </c>
      <c r="O422" t="b">
        <f t="shared" si="3"/>
        <v>1</v>
      </c>
      <c r="S422" s="180" t="b">
        <f t="shared" si="4"/>
        <v>0</v>
      </c>
      <c r="T422" s="180">
        <f t="shared" ca="1" si="5"/>
        <v>0</v>
      </c>
    </row>
    <row r="423" spans="1:20" ht="16" hidden="1">
      <c r="A423" s="170">
        <f t="shared" si="6"/>
        <v>422</v>
      </c>
      <c r="B423" s="181" t="s">
        <v>911</v>
      </c>
      <c r="C423" s="186"/>
      <c r="D423" s="178" t="s">
        <v>388</v>
      </c>
      <c r="E423" s="178"/>
      <c r="F423" s="186"/>
      <c r="G423" s="170" t="b">
        <f t="shared" ref="G423:G428" ca="1" si="23">OR((ISBLANK(F423)),TODAY()-F423 &gt;=90)</f>
        <v>1</v>
      </c>
      <c r="H423" s="186"/>
      <c r="I423" s="186"/>
      <c r="J423" s="170" t="s">
        <v>500</v>
      </c>
      <c r="K423" s="171" t="e">
        <f t="shared" ca="1" si="1"/>
        <v>#NAME?</v>
      </c>
      <c r="L423" s="186"/>
      <c r="M423" s="171">
        <v>3120</v>
      </c>
      <c r="N423" s="179" t="e">
        <f t="shared" ca="1" si="2"/>
        <v>#NAME?</v>
      </c>
      <c r="O423" t="b">
        <f t="shared" si="3"/>
        <v>0</v>
      </c>
      <c r="S423" s="180" t="b">
        <f t="shared" si="4"/>
        <v>0</v>
      </c>
      <c r="T423" s="180">
        <f t="shared" ca="1" si="5"/>
        <v>0</v>
      </c>
    </row>
    <row r="424" spans="1:20" ht="16" hidden="1">
      <c r="A424" s="170">
        <f t="shared" si="6"/>
        <v>423</v>
      </c>
      <c r="B424" s="176" t="s">
        <v>912</v>
      </c>
      <c r="C424" s="186"/>
      <c r="D424" s="178" t="s">
        <v>388</v>
      </c>
      <c r="E424" s="178"/>
      <c r="F424" s="186"/>
      <c r="G424" s="170" t="b">
        <f t="shared" ca="1" si="23"/>
        <v>1</v>
      </c>
      <c r="H424" s="186"/>
      <c r="I424" s="186"/>
      <c r="J424" s="170" t="s">
        <v>500</v>
      </c>
      <c r="K424" s="171" t="e">
        <f t="shared" ca="1" si="1"/>
        <v>#NAME?</v>
      </c>
      <c r="L424" s="186"/>
      <c r="M424" s="171">
        <v>1990</v>
      </c>
      <c r="N424" s="179" t="e">
        <f t="shared" ca="1" si="2"/>
        <v>#NAME?</v>
      </c>
      <c r="O424" t="b">
        <f t="shared" si="3"/>
        <v>0</v>
      </c>
      <c r="S424" s="180" t="b">
        <f t="shared" si="4"/>
        <v>0</v>
      </c>
      <c r="T424" s="180">
        <f t="shared" ca="1" si="5"/>
        <v>0</v>
      </c>
    </row>
    <row r="425" spans="1:20" ht="16" hidden="1">
      <c r="A425" s="170">
        <f t="shared" si="6"/>
        <v>424</v>
      </c>
      <c r="B425" s="181" t="s">
        <v>913</v>
      </c>
      <c r="C425" s="186"/>
      <c r="D425" s="178" t="s">
        <v>388</v>
      </c>
      <c r="E425" s="178"/>
      <c r="F425" s="186"/>
      <c r="G425" s="170" t="b">
        <f t="shared" ca="1" si="23"/>
        <v>1</v>
      </c>
      <c r="H425" s="186"/>
      <c r="I425" s="186"/>
      <c r="J425" s="170" t="s">
        <v>500</v>
      </c>
      <c r="K425" s="171" t="e">
        <f t="shared" ca="1" si="1"/>
        <v>#NAME?</v>
      </c>
      <c r="L425" s="186"/>
      <c r="M425" s="171">
        <v>989</v>
      </c>
      <c r="N425" s="179" t="e">
        <f t="shared" ca="1" si="2"/>
        <v>#NAME?</v>
      </c>
      <c r="O425" t="b">
        <f t="shared" si="3"/>
        <v>0</v>
      </c>
      <c r="S425" s="180" t="b">
        <f t="shared" si="4"/>
        <v>0</v>
      </c>
      <c r="T425" s="180">
        <f t="shared" ca="1" si="5"/>
        <v>0</v>
      </c>
    </row>
    <row r="426" spans="1:20" ht="16" hidden="1">
      <c r="A426" s="170">
        <f t="shared" si="6"/>
        <v>425</v>
      </c>
      <c r="B426" s="176" t="s">
        <v>914</v>
      </c>
      <c r="C426" s="186"/>
      <c r="D426" s="178" t="s">
        <v>388</v>
      </c>
      <c r="E426" s="178"/>
      <c r="F426" s="186"/>
      <c r="G426" s="170" t="b">
        <f t="shared" ca="1" si="23"/>
        <v>1</v>
      </c>
      <c r="H426" s="186"/>
      <c r="I426" s="186"/>
      <c r="J426" s="170" t="s">
        <v>500</v>
      </c>
      <c r="K426" s="171" t="e">
        <f t="shared" ca="1" si="1"/>
        <v>#NAME?</v>
      </c>
      <c r="L426" s="186"/>
      <c r="M426" s="171">
        <v>2029</v>
      </c>
      <c r="N426" s="179" t="e">
        <f t="shared" ca="1" si="2"/>
        <v>#NAME?</v>
      </c>
      <c r="O426" t="b">
        <f t="shared" si="3"/>
        <v>0</v>
      </c>
      <c r="S426" s="180" t="b">
        <f t="shared" si="4"/>
        <v>0</v>
      </c>
      <c r="T426" s="180">
        <f t="shared" ca="1" si="5"/>
        <v>0</v>
      </c>
    </row>
    <row r="427" spans="1:20" ht="16" hidden="1">
      <c r="A427" s="170">
        <f t="shared" si="6"/>
        <v>426</v>
      </c>
      <c r="B427" s="181" t="s">
        <v>915</v>
      </c>
      <c r="C427" s="186"/>
      <c r="D427" s="178" t="s">
        <v>380</v>
      </c>
      <c r="E427" s="178"/>
      <c r="F427" s="187">
        <v>43910</v>
      </c>
      <c r="G427" s="170" t="b">
        <f t="shared" ca="1" si="23"/>
        <v>1</v>
      </c>
      <c r="H427" s="170" t="s">
        <v>471</v>
      </c>
      <c r="I427" s="186"/>
      <c r="J427" s="170" t="s">
        <v>500</v>
      </c>
      <c r="K427" s="171" t="e">
        <f t="shared" ca="1" si="1"/>
        <v>#NAME?</v>
      </c>
      <c r="L427" s="186"/>
      <c r="M427" s="171">
        <v>1760</v>
      </c>
      <c r="N427" s="179" t="e">
        <f t="shared" ca="1" si="2"/>
        <v>#NAME?</v>
      </c>
      <c r="O427" t="b">
        <f t="shared" si="3"/>
        <v>0</v>
      </c>
      <c r="S427" s="180" t="b">
        <f t="shared" ca="1" si="4"/>
        <v>0</v>
      </c>
      <c r="T427" s="180">
        <f t="shared" ca="1" si="5"/>
        <v>0</v>
      </c>
    </row>
    <row r="428" spans="1:20" ht="16" hidden="1">
      <c r="A428" s="170">
        <f t="shared" si="6"/>
        <v>427</v>
      </c>
      <c r="B428" s="176" t="s">
        <v>916</v>
      </c>
      <c r="C428" s="186"/>
      <c r="D428" s="178" t="s">
        <v>388</v>
      </c>
      <c r="E428" s="178"/>
      <c r="F428" s="186"/>
      <c r="G428" s="170" t="b">
        <f t="shared" ca="1" si="23"/>
        <v>1</v>
      </c>
      <c r="H428" s="186"/>
      <c r="I428" s="186"/>
      <c r="J428" s="170" t="s">
        <v>500</v>
      </c>
      <c r="K428" s="171" t="e">
        <f t="shared" ca="1" si="1"/>
        <v>#NAME?</v>
      </c>
      <c r="L428" s="186"/>
      <c r="M428" s="171">
        <v>314</v>
      </c>
      <c r="N428" s="179" t="e">
        <f t="shared" ca="1" si="2"/>
        <v>#NAME?</v>
      </c>
      <c r="O428" t="b">
        <f t="shared" si="3"/>
        <v>0</v>
      </c>
      <c r="S428" s="180" t="b">
        <f t="shared" si="4"/>
        <v>0</v>
      </c>
      <c r="T428" s="180">
        <f t="shared" ca="1" si="5"/>
        <v>0</v>
      </c>
    </row>
    <row r="429" spans="1:20" ht="16" hidden="1">
      <c r="A429" s="170">
        <f t="shared" si="6"/>
        <v>428</v>
      </c>
      <c r="B429" s="184" t="s">
        <v>507</v>
      </c>
      <c r="C429" s="186"/>
      <c r="D429" s="178" t="s">
        <v>388</v>
      </c>
      <c r="E429" s="178"/>
      <c r="F429" s="186"/>
      <c r="G429" s="170"/>
      <c r="H429" s="186"/>
      <c r="I429" s="186"/>
      <c r="J429" s="170"/>
      <c r="K429" s="171" t="e">
        <f t="shared" ca="1" si="1"/>
        <v>#NAME?</v>
      </c>
      <c r="L429" s="186"/>
      <c r="M429" s="171">
        <v>63</v>
      </c>
      <c r="N429" s="179" t="e">
        <f t="shared" ca="1" si="2"/>
        <v>#NAME?</v>
      </c>
      <c r="O429" t="b">
        <f t="shared" si="3"/>
        <v>1</v>
      </c>
      <c r="S429" s="180" t="b">
        <f t="shared" si="4"/>
        <v>0</v>
      </c>
      <c r="T429" s="180">
        <f t="shared" ca="1" si="5"/>
        <v>0</v>
      </c>
    </row>
    <row r="430" spans="1:20" ht="16" hidden="1">
      <c r="A430" s="170">
        <f t="shared" si="6"/>
        <v>429</v>
      </c>
      <c r="B430" s="176" t="s">
        <v>917</v>
      </c>
      <c r="C430" s="186"/>
      <c r="D430" s="178" t="s">
        <v>380</v>
      </c>
      <c r="E430" s="178" t="s">
        <v>556</v>
      </c>
      <c r="F430" s="189">
        <v>43828</v>
      </c>
      <c r="G430" s="170" t="b">
        <f t="shared" ref="G430:G436" ca="1" si="24">OR((ISBLANK(F430)),TODAY()-F430 &gt;=90)</f>
        <v>1</v>
      </c>
      <c r="H430" s="170" t="s">
        <v>471</v>
      </c>
      <c r="I430" s="170"/>
      <c r="J430" s="170" t="s">
        <v>500</v>
      </c>
      <c r="K430" s="171" t="e">
        <f t="shared" ca="1" si="1"/>
        <v>#NAME?</v>
      </c>
      <c r="L430" s="186"/>
      <c r="M430" s="171">
        <v>2947</v>
      </c>
      <c r="N430" s="179" t="e">
        <f t="shared" ca="1" si="2"/>
        <v>#NAME?</v>
      </c>
      <c r="O430" t="b">
        <f t="shared" si="3"/>
        <v>0</v>
      </c>
      <c r="S430" s="180" t="b">
        <f t="shared" ca="1" si="4"/>
        <v>0</v>
      </c>
      <c r="T430" s="180">
        <f t="shared" ca="1" si="5"/>
        <v>0</v>
      </c>
    </row>
    <row r="431" spans="1:20" ht="16" hidden="1">
      <c r="A431" s="170">
        <f t="shared" si="6"/>
        <v>430</v>
      </c>
      <c r="B431" s="181" t="s">
        <v>918</v>
      </c>
      <c r="C431" s="186"/>
      <c r="D431" s="178" t="s">
        <v>388</v>
      </c>
      <c r="E431" s="178"/>
      <c r="F431" s="186"/>
      <c r="G431" s="170" t="b">
        <f t="shared" ca="1" si="24"/>
        <v>1</v>
      </c>
      <c r="H431" s="186"/>
      <c r="I431" s="186"/>
      <c r="J431" s="170" t="s">
        <v>500</v>
      </c>
      <c r="K431" s="171" t="e">
        <f t="shared" ca="1" si="1"/>
        <v>#NAME?</v>
      </c>
      <c r="L431" s="186"/>
      <c r="M431" s="171">
        <v>301</v>
      </c>
      <c r="N431" s="179" t="e">
        <f t="shared" ca="1" si="2"/>
        <v>#NAME?</v>
      </c>
      <c r="O431" t="b">
        <f t="shared" si="3"/>
        <v>0</v>
      </c>
      <c r="S431" s="180" t="b">
        <f t="shared" si="4"/>
        <v>0</v>
      </c>
      <c r="T431" s="180">
        <f t="shared" ca="1" si="5"/>
        <v>0</v>
      </c>
    </row>
    <row r="432" spans="1:20" ht="16" hidden="1">
      <c r="A432" s="170">
        <f t="shared" si="6"/>
        <v>431</v>
      </c>
      <c r="B432" s="176" t="s">
        <v>919</v>
      </c>
      <c r="C432" s="186"/>
      <c r="D432" s="178" t="s">
        <v>388</v>
      </c>
      <c r="E432" s="178"/>
      <c r="F432" s="186"/>
      <c r="G432" s="170" t="b">
        <f t="shared" ca="1" si="24"/>
        <v>1</v>
      </c>
      <c r="H432" s="186"/>
      <c r="I432" s="186"/>
      <c r="J432" s="170" t="s">
        <v>500</v>
      </c>
      <c r="K432" s="171" t="e">
        <f t="shared" ca="1" si="1"/>
        <v>#NAME?</v>
      </c>
      <c r="L432" s="186"/>
      <c r="M432" s="171">
        <v>2762</v>
      </c>
      <c r="N432" s="179" t="e">
        <f t="shared" ca="1" si="2"/>
        <v>#NAME?</v>
      </c>
      <c r="O432" t="b">
        <f t="shared" si="3"/>
        <v>0</v>
      </c>
      <c r="S432" s="180" t="b">
        <f t="shared" si="4"/>
        <v>0</v>
      </c>
      <c r="T432" s="180">
        <f t="shared" ca="1" si="5"/>
        <v>0</v>
      </c>
    </row>
    <row r="433" spans="1:20" ht="16" hidden="1">
      <c r="A433" s="170">
        <f t="shared" si="6"/>
        <v>432</v>
      </c>
      <c r="B433" s="181" t="s">
        <v>920</v>
      </c>
      <c r="C433" s="186"/>
      <c r="D433" s="178" t="s">
        <v>380</v>
      </c>
      <c r="E433" s="178" t="s">
        <v>556</v>
      </c>
      <c r="F433" s="187">
        <v>43918</v>
      </c>
      <c r="G433" s="170" t="b">
        <f t="shared" ca="1" si="24"/>
        <v>1</v>
      </c>
      <c r="H433" s="170" t="s">
        <v>471</v>
      </c>
      <c r="I433" s="186"/>
      <c r="J433" s="170" t="s">
        <v>500</v>
      </c>
      <c r="K433" s="171" t="e">
        <f t="shared" ca="1" si="1"/>
        <v>#NAME?</v>
      </c>
      <c r="L433" s="186"/>
      <c r="M433" s="171">
        <v>877</v>
      </c>
      <c r="N433" s="179" t="e">
        <f t="shared" ca="1" si="2"/>
        <v>#NAME?</v>
      </c>
      <c r="O433" t="b">
        <f t="shared" si="3"/>
        <v>0</v>
      </c>
      <c r="S433" s="180" t="b">
        <f t="shared" ca="1" si="4"/>
        <v>0</v>
      </c>
      <c r="T433" s="180">
        <f t="shared" ca="1" si="5"/>
        <v>0</v>
      </c>
    </row>
    <row r="434" spans="1:20" ht="16" hidden="1">
      <c r="A434" s="170">
        <f t="shared" si="6"/>
        <v>433</v>
      </c>
      <c r="B434" s="176" t="s">
        <v>921</v>
      </c>
      <c r="C434" s="186"/>
      <c r="D434" s="178" t="s">
        <v>388</v>
      </c>
      <c r="E434" s="178"/>
      <c r="F434" s="186"/>
      <c r="G434" s="170" t="b">
        <f t="shared" ca="1" si="24"/>
        <v>1</v>
      </c>
      <c r="H434" s="186"/>
      <c r="I434" s="186"/>
      <c r="J434" s="170" t="s">
        <v>500</v>
      </c>
      <c r="K434" s="171" t="e">
        <f t="shared" ca="1" si="1"/>
        <v>#NAME?</v>
      </c>
      <c r="L434" s="186"/>
      <c r="M434" s="171">
        <v>907</v>
      </c>
      <c r="N434" s="179" t="e">
        <f t="shared" ca="1" si="2"/>
        <v>#NAME?</v>
      </c>
      <c r="O434" t="b">
        <f t="shared" si="3"/>
        <v>0</v>
      </c>
      <c r="S434" s="180" t="b">
        <f t="shared" si="4"/>
        <v>0</v>
      </c>
      <c r="T434" s="180">
        <f t="shared" ca="1" si="5"/>
        <v>0</v>
      </c>
    </row>
    <row r="435" spans="1:20" ht="16" hidden="1">
      <c r="A435" s="170">
        <f t="shared" si="6"/>
        <v>434</v>
      </c>
      <c r="B435" s="181" t="s">
        <v>922</v>
      </c>
      <c r="C435" s="186"/>
      <c r="D435" s="178" t="s">
        <v>388</v>
      </c>
      <c r="E435" s="178"/>
      <c r="F435" s="186"/>
      <c r="G435" s="170" t="b">
        <f t="shared" ca="1" si="24"/>
        <v>1</v>
      </c>
      <c r="H435" s="186"/>
      <c r="I435" s="186"/>
      <c r="J435" s="170" t="s">
        <v>500</v>
      </c>
      <c r="K435" s="171" t="e">
        <f t="shared" ca="1" si="1"/>
        <v>#NAME?</v>
      </c>
      <c r="L435" s="186"/>
      <c r="M435" s="171">
        <v>2454</v>
      </c>
      <c r="N435" s="179" t="e">
        <f t="shared" ca="1" si="2"/>
        <v>#NAME?</v>
      </c>
      <c r="O435" t="b">
        <f t="shared" si="3"/>
        <v>0</v>
      </c>
      <c r="S435" s="180" t="b">
        <f t="shared" si="4"/>
        <v>0</v>
      </c>
      <c r="T435" s="180">
        <f t="shared" ca="1" si="5"/>
        <v>0</v>
      </c>
    </row>
    <row r="436" spans="1:20" ht="16" hidden="1">
      <c r="A436" s="170">
        <f t="shared" si="6"/>
        <v>435</v>
      </c>
      <c r="B436" s="176" t="s">
        <v>923</v>
      </c>
      <c r="C436" s="186"/>
      <c r="D436" s="178" t="s">
        <v>380</v>
      </c>
      <c r="E436" s="178" t="s">
        <v>556</v>
      </c>
      <c r="F436" s="187">
        <v>43966</v>
      </c>
      <c r="G436" s="170" t="b">
        <f t="shared" ca="1" si="24"/>
        <v>1</v>
      </c>
      <c r="H436" s="170" t="s">
        <v>471</v>
      </c>
      <c r="I436" s="170">
        <v>0</v>
      </c>
      <c r="J436" s="170" t="s">
        <v>500</v>
      </c>
      <c r="K436" s="171" t="e">
        <f t="shared" ca="1" si="1"/>
        <v>#NAME?</v>
      </c>
      <c r="L436" s="186"/>
      <c r="M436" s="171">
        <v>2117</v>
      </c>
      <c r="N436" s="179" t="e">
        <f t="shared" ca="1" si="2"/>
        <v>#NAME?</v>
      </c>
      <c r="O436" t="b">
        <f t="shared" si="3"/>
        <v>0</v>
      </c>
      <c r="S436" s="180" t="b">
        <f t="shared" ca="1" si="4"/>
        <v>0</v>
      </c>
      <c r="T436" s="180">
        <f t="shared" ca="1" si="5"/>
        <v>0</v>
      </c>
    </row>
    <row r="437" spans="1:20" ht="16" hidden="1">
      <c r="A437" s="170">
        <f t="shared" si="6"/>
        <v>436</v>
      </c>
      <c r="B437" s="184" t="s">
        <v>507</v>
      </c>
      <c r="C437" s="186"/>
      <c r="D437" s="178" t="s">
        <v>388</v>
      </c>
      <c r="E437" s="178"/>
      <c r="F437" s="186"/>
      <c r="G437" s="170"/>
      <c r="H437" s="186"/>
      <c r="I437" s="186"/>
      <c r="J437" s="170"/>
      <c r="K437" s="171" t="e">
        <f t="shared" ca="1" si="1"/>
        <v>#NAME?</v>
      </c>
      <c r="L437" s="186"/>
      <c r="M437" s="171">
        <v>924</v>
      </c>
      <c r="N437" s="179" t="e">
        <f t="shared" ca="1" si="2"/>
        <v>#NAME?</v>
      </c>
      <c r="O437" t="b">
        <f t="shared" si="3"/>
        <v>1</v>
      </c>
      <c r="S437" s="180" t="b">
        <f t="shared" si="4"/>
        <v>0</v>
      </c>
      <c r="T437" s="180">
        <f t="shared" ca="1" si="5"/>
        <v>0</v>
      </c>
    </row>
    <row r="438" spans="1:20" ht="16" hidden="1">
      <c r="A438" s="170">
        <f t="shared" si="6"/>
        <v>437</v>
      </c>
      <c r="B438" s="176" t="s">
        <v>924</v>
      </c>
      <c r="C438" s="186"/>
      <c r="D438" s="178" t="s">
        <v>388</v>
      </c>
      <c r="E438" s="178"/>
      <c r="F438" s="186"/>
      <c r="G438" s="170" t="b">
        <f t="shared" ref="G438:G459" ca="1" si="25">OR((ISBLANK(F438)),TODAY()-F438 &gt;=90)</f>
        <v>1</v>
      </c>
      <c r="H438" s="186"/>
      <c r="I438" s="186"/>
      <c r="J438" s="170" t="s">
        <v>500</v>
      </c>
      <c r="K438" s="171" t="e">
        <f t="shared" ca="1" si="1"/>
        <v>#NAME?</v>
      </c>
      <c r="L438" s="186"/>
      <c r="M438" s="171">
        <v>192</v>
      </c>
      <c r="N438" s="179" t="e">
        <f t="shared" ca="1" si="2"/>
        <v>#NAME?</v>
      </c>
      <c r="O438" t="b">
        <f t="shared" si="3"/>
        <v>0</v>
      </c>
      <c r="S438" s="180" t="b">
        <f t="shared" si="4"/>
        <v>0</v>
      </c>
      <c r="T438" s="180">
        <f t="shared" ca="1" si="5"/>
        <v>0</v>
      </c>
    </row>
    <row r="439" spans="1:20" ht="16" hidden="1">
      <c r="A439" s="170">
        <f t="shared" si="6"/>
        <v>438</v>
      </c>
      <c r="B439" s="181" t="s">
        <v>925</v>
      </c>
      <c r="C439" s="186"/>
      <c r="D439" s="178" t="s">
        <v>388</v>
      </c>
      <c r="E439" s="178"/>
      <c r="F439" s="186"/>
      <c r="G439" s="170" t="b">
        <f t="shared" ca="1" si="25"/>
        <v>1</v>
      </c>
      <c r="H439" s="186"/>
      <c r="I439" s="186"/>
      <c r="J439" s="170" t="s">
        <v>500</v>
      </c>
      <c r="K439" s="171" t="e">
        <f t="shared" ca="1" si="1"/>
        <v>#NAME?</v>
      </c>
      <c r="L439" s="186"/>
      <c r="M439" s="171">
        <v>2209</v>
      </c>
      <c r="N439" s="179" t="e">
        <f t="shared" ca="1" si="2"/>
        <v>#NAME?</v>
      </c>
      <c r="O439" t="b">
        <f t="shared" si="3"/>
        <v>0</v>
      </c>
      <c r="S439" s="180" t="b">
        <f t="shared" si="4"/>
        <v>0</v>
      </c>
      <c r="T439" s="180">
        <f t="shared" ca="1" si="5"/>
        <v>0</v>
      </c>
    </row>
    <row r="440" spans="1:20" ht="16" hidden="1">
      <c r="A440" s="170">
        <f t="shared" si="6"/>
        <v>439</v>
      </c>
      <c r="B440" s="176" t="s">
        <v>926</v>
      </c>
      <c r="C440" s="186"/>
      <c r="D440" s="178" t="s">
        <v>388</v>
      </c>
      <c r="E440" s="178"/>
      <c r="F440" s="186"/>
      <c r="G440" s="170" t="b">
        <f t="shared" ca="1" si="25"/>
        <v>1</v>
      </c>
      <c r="H440" s="186"/>
      <c r="I440" s="186"/>
      <c r="J440" s="170" t="s">
        <v>500</v>
      </c>
      <c r="K440" s="171" t="e">
        <f t="shared" ca="1" si="1"/>
        <v>#NAME?</v>
      </c>
      <c r="L440" s="186"/>
      <c r="M440" s="171">
        <v>1021</v>
      </c>
      <c r="N440" s="179" t="e">
        <f t="shared" ca="1" si="2"/>
        <v>#NAME?</v>
      </c>
      <c r="O440" t="b">
        <f t="shared" si="3"/>
        <v>0</v>
      </c>
      <c r="S440" s="180" t="b">
        <f t="shared" si="4"/>
        <v>0</v>
      </c>
      <c r="T440" s="180">
        <f t="shared" ca="1" si="5"/>
        <v>0</v>
      </c>
    </row>
    <row r="441" spans="1:20" ht="16" hidden="1">
      <c r="A441" s="170">
        <f t="shared" si="6"/>
        <v>440</v>
      </c>
      <c r="B441" s="181" t="s">
        <v>927</v>
      </c>
      <c r="C441" s="186"/>
      <c r="D441" s="178" t="s">
        <v>388</v>
      </c>
      <c r="E441" s="178"/>
      <c r="F441" s="186"/>
      <c r="G441" s="170" t="b">
        <f t="shared" ca="1" si="25"/>
        <v>1</v>
      </c>
      <c r="H441" s="186"/>
      <c r="I441" s="186"/>
      <c r="J441" s="170" t="s">
        <v>500</v>
      </c>
      <c r="K441" s="171" t="e">
        <f t="shared" ca="1" si="1"/>
        <v>#NAME?</v>
      </c>
      <c r="L441" s="186"/>
      <c r="M441" s="171">
        <v>2510</v>
      </c>
      <c r="N441" s="179" t="e">
        <f t="shared" ca="1" si="2"/>
        <v>#NAME?</v>
      </c>
      <c r="O441" t="b">
        <f t="shared" si="3"/>
        <v>0</v>
      </c>
      <c r="S441" s="180" t="b">
        <f t="shared" si="4"/>
        <v>0</v>
      </c>
      <c r="T441" s="180">
        <f t="shared" ca="1" si="5"/>
        <v>0</v>
      </c>
    </row>
    <row r="442" spans="1:20" ht="16" hidden="1">
      <c r="A442" s="170">
        <f t="shared" si="6"/>
        <v>441</v>
      </c>
      <c r="B442" s="176" t="s">
        <v>928</v>
      </c>
      <c r="C442" s="186"/>
      <c r="D442" s="178" t="s">
        <v>388</v>
      </c>
      <c r="E442" s="178"/>
      <c r="F442" s="186"/>
      <c r="G442" s="170" t="b">
        <f t="shared" ca="1" si="25"/>
        <v>1</v>
      </c>
      <c r="H442" s="186"/>
      <c r="I442" s="186"/>
      <c r="J442" s="170" t="s">
        <v>500</v>
      </c>
      <c r="K442" s="171" t="e">
        <f t="shared" ca="1" si="1"/>
        <v>#NAME?</v>
      </c>
      <c r="L442" s="186"/>
      <c r="M442" s="171">
        <v>1080</v>
      </c>
      <c r="N442" s="179" t="e">
        <f t="shared" ca="1" si="2"/>
        <v>#NAME?</v>
      </c>
      <c r="O442" t="b">
        <f t="shared" si="3"/>
        <v>0</v>
      </c>
      <c r="S442" s="180" t="b">
        <f t="shared" si="4"/>
        <v>0</v>
      </c>
      <c r="T442" s="180">
        <f t="shared" ca="1" si="5"/>
        <v>0</v>
      </c>
    </row>
    <row r="443" spans="1:20" ht="16" hidden="1">
      <c r="A443" s="170">
        <f t="shared" si="6"/>
        <v>442</v>
      </c>
      <c r="B443" s="181" t="s">
        <v>929</v>
      </c>
      <c r="C443" s="186"/>
      <c r="D443" s="178" t="s">
        <v>388</v>
      </c>
      <c r="E443" s="178"/>
      <c r="F443" s="186"/>
      <c r="G443" s="170" t="b">
        <f t="shared" ca="1" si="25"/>
        <v>1</v>
      </c>
      <c r="H443" s="186"/>
      <c r="I443" s="186"/>
      <c r="J443" s="170" t="s">
        <v>500</v>
      </c>
      <c r="K443" s="171" t="e">
        <f t="shared" ca="1" si="1"/>
        <v>#NAME?</v>
      </c>
      <c r="L443" s="186"/>
      <c r="M443" s="171">
        <v>2259</v>
      </c>
      <c r="N443" s="179" t="e">
        <f t="shared" ca="1" si="2"/>
        <v>#NAME?</v>
      </c>
      <c r="O443" t="b">
        <f t="shared" si="3"/>
        <v>0</v>
      </c>
      <c r="S443" s="180" t="b">
        <f t="shared" si="4"/>
        <v>0</v>
      </c>
      <c r="T443" s="180">
        <f t="shared" ca="1" si="5"/>
        <v>0</v>
      </c>
    </row>
    <row r="444" spans="1:20" ht="16" hidden="1">
      <c r="A444" s="170">
        <f t="shared" si="6"/>
        <v>443</v>
      </c>
      <c r="B444" s="176" t="s">
        <v>930</v>
      </c>
      <c r="C444" s="186"/>
      <c r="D444" s="178" t="s">
        <v>388</v>
      </c>
      <c r="E444" s="178"/>
      <c r="F444" s="186"/>
      <c r="G444" s="170" t="b">
        <f t="shared" ca="1" si="25"/>
        <v>1</v>
      </c>
      <c r="H444" s="186"/>
      <c r="I444" s="186"/>
      <c r="J444" s="170" t="s">
        <v>500</v>
      </c>
      <c r="K444" s="171" t="e">
        <f t="shared" ca="1" si="1"/>
        <v>#NAME?</v>
      </c>
      <c r="L444" s="186"/>
      <c r="M444" s="171">
        <v>1246</v>
      </c>
      <c r="N444" s="179" t="e">
        <f t="shared" ca="1" si="2"/>
        <v>#NAME?</v>
      </c>
      <c r="O444" t="b">
        <f t="shared" si="3"/>
        <v>0</v>
      </c>
      <c r="S444" s="180" t="b">
        <f t="shared" si="4"/>
        <v>0</v>
      </c>
      <c r="T444" s="180">
        <f t="shared" ca="1" si="5"/>
        <v>0</v>
      </c>
    </row>
    <row r="445" spans="1:20" ht="16" hidden="1">
      <c r="A445" s="170">
        <f t="shared" si="6"/>
        <v>444</v>
      </c>
      <c r="B445" s="181" t="s">
        <v>931</v>
      </c>
      <c r="C445" s="186"/>
      <c r="D445" s="178" t="s">
        <v>388</v>
      </c>
      <c r="E445" s="178"/>
      <c r="F445" s="186"/>
      <c r="G445" s="170" t="b">
        <f t="shared" ca="1" si="25"/>
        <v>1</v>
      </c>
      <c r="H445" s="186"/>
      <c r="I445" s="186"/>
      <c r="J445" s="170" t="s">
        <v>500</v>
      </c>
      <c r="K445" s="171" t="e">
        <f t="shared" ca="1" si="1"/>
        <v>#NAME?</v>
      </c>
      <c r="L445" s="186"/>
      <c r="M445" s="171">
        <v>1759</v>
      </c>
      <c r="N445" s="179" t="e">
        <f t="shared" ca="1" si="2"/>
        <v>#NAME?</v>
      </c>
      <c r="O445" t="b">
        <f t="shared" si="3"/>
        <v>0</v>
      </c>
      <c r="S445" s="180" t="b">
        <f t="shared" si="4"/>
        <v>0</v>
      </c>
      <c r="T445" s="180">
        <f t="shared" ca="1" si="5"/>
        <v>0</v>
      </c>
    </row>
    <row r="446" spans="1:20" ht="16" hidden="1">
      <c r="A446" s="170">
        <f t="shared" si="6"/>
        <v>445</v>
      </c>
      <c r="B446" s="176" t="s">
        <v>932</v>
      </c>
      <c r="C446" s="186"/>
      <c r="D446" s="178" t="s">
        <v>380</v>
      </c>
      <c r="E446" s="178" t="s">
        <v>668</v>
      </c>
      <c r="F446" s="187">
        <v>43920</v>
      </c>
      <c r="G446" s="170" t="b">
        <f t="shared" ca="1" si="25"/>
        <v>1</v>
      </c>
      <c r="H446" s="170" t="s">
        <v>471</v>
      </c>
      <c r="I446" s="186"/>
      <c r="J446" s="170" t="s">
        <v>500</v>
      </c>
      <c r="K446" s="171" t="e">
        <f t="shared" ca="1" si="1"/>
        <v>#NAME?</v>
      </c>
      <c r="L446" s="186"/>
      <c r="M446" s="171">
        <v>131</v>
      </c>
      <c r="N446" s="179" t="e">
        <f t="shared" ca="1" si="2"/>
        <v>#NAME?</v>
      </c>
      <c r="O446" t="b">
        <f t="shared" si="3"/>
        <v>0</v>
      </c>
      <c r="S446" s="180" t="b">
        <f t="shared" ca="1" si="4"/>
        <v>0</v>
      </c>
      <c r="T446" s="180">
        <f t="shared" ca="1" si="5"/>
        <v>0</v>
      </c>
    </row>
    <row r="447" spans="1:20" ht="16" hidden="1">
      <c r="A447" s="170">
        <f t="shared" si="6"/>
        <v>446</v>
      </c>
      <c r="B447" s="181" t="s">
        <v>933</v>
      </c>
      <c r="C447" s="186"/>
      <c r="D447" s="178" t="s">
        <v>388</v>
      </c>
      <c r="E447" s="178"/>
      <c r="F447" s="186"/>
      <c r="G447" s="170" t="b">
        <f t="shared" ca="1" si="25"/>
        <v>1</v>
      </c>
      <c r="H447" s="186"/>
      <c r="I447" s="186"/>
      <c r="J447" s="170" t="s">
        <v>500</v>
      </c>
      <c r="K447" s="171" t="e">
        <f t="shared" ca="1" si="1"/>
        <v>#NAME?</v>
      </c>
      <c r="L447" s="186"/>
      <c r="M447" s="171">
        <v>1875</v>
      </c>
      <c r="N447" s="179" t="e">
        <f t="shared" ca="1" si="2"/>
        <v>#NAME?</v>
      </c>
      <c r="O447" t="b">
        <f t="shared" si="3"/>
        <v>0</v>
      </c>
      <c r="S447" s="180" t="b">
        <f t="shared" si="4"/>
        <v>0</v>
      </c>
      <c r="T447" s="180">
        <f t="shared" ca="1" si="5"/>
        <v>0</v>
      </c>
    </row>
    <row r="448" spans="1:20" ht="16" hidden="1">
      <c r="A448" s="170">
        <f t="shared" si="6"/>
        <v>447</v>
      </c>
      <c r="B448" s="176" t="s">
        <v>934</v>
      </c>
      <c r="C448" s="186"/>
      <c r="D448" s="178" t="s">
        <v>388</v>
      </c>
      <c r="E448" s="178"/>
      <c r="F448" s="186"/>
      <c r="G448" s="170" t="b">
        <f t="shared" ca="1" si="25"/>
        <v>1</v>
      </c>
      <c r="H448" s="186"/>
      <c r="I448" s="186"/>
      <c r="J448" s="170" t="s">
        <v>500</v>
      </c>
      <c r="K448" s="171" t="e">
        <f t="shared" ca="1" si="1"/>
        <v>#NAME?</v>
      </c>
      <c r="L448" s="186"/>
      <c r="M448" s="171">
        <v>1787</v>
      </c>
      <c r="N448" s="179" t="e">
        <f t="shared" ca="1" si="2"/>
        <v>#NAME?</v>
      </c>
      <c r="O448" t="b">
        <f t="shared" si="3"/>
        <v>0</v>
      </c>
      <c r="S448" s="180" t="b">
        <f t="shared" si="4"/>
        <v>0</v>
      </c>
      <c r="T448" s="180">
        <f t="shared" ca="1" si="5"/>
        <v>0</v>
      </c>
    </row>
    <row r="449" spans="1:20" ht="16" hidden="1">
      <c r="A449" s="170">
        <f t="shared" si="6"/>
        <v>448</v>
      </c>
      <c r="B449" s="181" t="s">
        <v>935</v>
      </c>
      <c r="C449" s="186"/>
      <c r="D449" s="178" t="s">
        <v>388</v>
      </c>
      <c r="E449" s="178"/>
      <c r="F449" s="186"/>
      <c r="G449" s="170" t="b">
        <f t="shared" ca="1" si="25"/>
        <v>1</v>
      </c>
      <c r="H449" s="186"/>
      <c r="I449" s="186"/>
      <c r="J449" s="170" t="s">
        <v>500</v>
      </c>
      <c r="K449" s="171" t="e">
        <f t="shared" ca="1" si="1"/>
        <v>#NAME?</v>
      </c>
      <c r="L449" s="186"/>
      <c r="M449" s="171">
        <v>1712</v>
      </c>
      <c r="N449" s="179" t="e">
        <f t="shared" ca="1" si="2"/>
        <v>#NAME?</v>
      </c>
      <c r="O449" t="b">
        <f t="shared" si="3"/>
        <v>0</v>
      </c>
      <c r="S449" s="180" t="b">
        <f t="shared" si="4"/>
        <v>0</v>
      </c>
      <c r="T449" s="180">
        <f t="shared" ca="1" si="5"/>
        <v>0</v>
      </c>
    </row>
    <row r="450" spans="1:20" ht="16" hidden="1">
      <c r="A450" s="170">
        <f t="shared" si="6"/>
        <v>449</v>
      </c>
      <c r="B450" s="176" t="s">
        <v>936</v>
      </c>
      <c r="C450" s="186"/>
      <c r="D450" s="178" t="s">
        <v>388</v>
      </c>
      <c r="E450" s="178"/>
      <c r="F450" s="186"/>
      <c r="G450" s="170" t="b">
        <f t="shared" ca="1" si="25"/>
        <v>1</v>
      </c>
      <c r="H450" s="186"/>
      <c r="I450" s="186"/>
      <c r="J450" s="170" t="s">
        <v>500</v>
      </c>
      <c r="K450" s="171" t="e">
        <f t="shared" ca="1" si="1"/>
        <v>#NAME?</v>
      </c>
      <c r="L450" s="186"/>
      <c r="M450" s="171">
        <v>2059</v>
      </c>
      <c r="N450" s="179" t="e">
        <f t="shared" ca="1" si="2"/>
        <v>#NAME?</v>
      </c>
      <c r="O450" t="b">
        <f t="shared" si="3"/>
        <v>0</v>
      </c>
      <c r="S450" s="180" t="b">
        <f t="shared" si="4"/>
        <v>0</v>
      </c>
      <c r="T450" s="180">
        <f t="shared" ca="1" si="5"/>
        <v>0</v>
      </c>
    </row>
    <row r="451" spans="1:20" ht="16" hidden="1">
      <c r="A451" s="170">
        <f t="shared" si="6"/>
        <v>450</v>
      </c>
      <c r="B451" s="181" t="s">
        <v>937</v>
      </c>
      <c r="C451" s="186"/>
      <c r="D451" s="178" t="s">
        <v>388</v>
      </c>
      <c r="E451" s="178"/>
      <c r="F451" s="186"/>
      <c r="G451" s="170" t="b">
        <f t="shared" ca="1" si="25"/>
        <v>1</v>
      </c>
      <c r="H451" s="186"/>
      <c r="I451" s="186"/>
      <c r="J451" s="170" t="s">
        <v>500</v>
      </c>
      <c r="K451" s="171" t="e">
        <f t="shared" ca="1" si="1"/>
        <v>#NAME?</v>
      </c>
      <c r="L451" s="186"/>
      <c r="M451" s="171">
        <v>932</v>
      </c>
      <c r="N451" s="179" t="e">
        <f t="shared" ca="1" si="2"/>
        <v>#NAME?</v>
      </c>
      <c r="O451" t="b">
        <f t="shared" si="3"/>
        <v>0</v>
      </c>
      <c r="S451" s="180" t="b">
        <f t="shared" si="4"/>
        <v>0</v>
      </c>
      <c r="T451" s="180">
        <f t="shared" ca="1" si="5"/>
        <v>0</v>
      </c>
    </row>
    <row r="452" spans="1:20" ht="16" hidden="1">
      <c r="A452" s="170">
        <f t="shared" si="6"/>
        <v>451</v>
      </c>
      <c r="B452" s="176" t="s">
        <v>938</v>
      </c>
      <c r="C452" s="186"/>
      <c r="D452" s="178" t="s">
        <v>388</v>
      </c>
      <c r="E452" s="178"/>
      <c r="F452" s="186"/>
      <c r="G452" s="170" t="b">
        <f t="shared" ca="1" si="25"/>
        <v>1</v>
      </c>
      <c r="H452" s="186"/>
      <c r="I452" s="186"/>
      <c r="J452" s="170" t="s">
        <v>500</v>
      </c>
      <c r="K452" s="171" t="e">
        <f t="shared" ca="1" si="1"/>
        <v>#NAME?</v>
      </c>
      <c r="L452" s="186"/>
      <c r="M452" s="171">
        <v>1832</v>
      </c>
      <c r="N452" s="179" t="e">
        <f t="shared" ca="1" si="2"/>
        <v>#NAME?</v>
      </c>
      <c r="O452" t="b">
        <f t="shared" si="3"/>
        <v>0</v>
      </c>
      <c r="S452" s="180" t="b">
        <f t="shared" si="4"/>
        <v>0</v>
      </c>
      <c r="T452" s="180">
        <f t="shared" ca="1" si="5"/>
        <v>0</v>
      </c>
    </row>
    <row r="453" spans="1:20" ht="16" hidden="1">
      <c r="A453" s="170">
        <f t="shared" si="6"/>
        <v>452</v>
      </c>
      <c r="B453" s="181" t="s">
        <v>939</v>
      </c>
      <c r="C453" s="186"/>
      <c r="D453" s="178" t="s">
        <v>388</v>
      </c>
      <c r="E453" s="178"/>
      <c r="F453" s="186"/>
      <c r="G453" s="170" t="b">
        <f t="shared" ca="1" si="25"/>
        <v>1</v>
      </c>
      <c r="H453" s="186"/>
      <c r="I453" s="186"/>
      <c r="J453" s="170" t="s">
        <v>500</v>
      </c>
      <c r="K453" s="171" t="e">
        <f t="shared" ca="1" si="1"/>
        <v>#NAME?</v>
      </c>
      <c r="L453" s="186"/>
      <c r="M453" s="171">
        <v>748</v>
      </c>
      <c r="N453" s="179" t="e">
        <f t="shared" ca="1" si="2"/>
        <v>#NAME?</v>
      </c>
      <c r="O453" t="b">
        <f t="shared" si="3"/>
        <v>0</v>
      </c>
      <c r="S453" s="180" t="b">
        <f t="shared" si="4"/>
        <v>0</v>
      </c>
      <c r="T453" s="180">
        <f t="shared" ca="1" si="5"/>
        <v>0</v>
      </c>
    </row>
    <row r="454" spans="1:20" ht="16" hidden="1">
      <c r="A454" s="170">
        <f t="shared" si="6"/>
        <v>453</v>
      </c>
      <c r="B454" s="176" t="s">
        <v>633</v>
      </c>
      <c r="C454" s="186"/>
      <c r="D454" s="178" t="s">
        <v>388</v>
      </c>
      <c r="E454" s="178"/>
      <c r="F454" s="186"/>
      <c r="G454" s="170" t="b">
        <f t="shared" ca="1" si="25"/>
        <v>1</v>
      </c>
      <c r="H454" s="186"/>
      <c r="I454" s="186"/>
      <c r="J454" s="170" t="s">
        <v>500</v>
      </c>
      <c r="K454" s="171" t="e">
        <f t="shared" ca="1" si="1"/>
        <v>#NAME?</v>
      </c>
      <c r="L454" s="186"/>
      <c r="M454" s="171">
        <v>2746</v>
      </c>
      <c r="N454" s="179" t="e">
        <f t="shared" ca="1" si="2"/>
        <v>#NAME?</v>
      </c>
      <c r="O454" t="b">
        <f t="shared" si="3"/>
        <v>0</v>
      </c>
      <c r="S454" s="180" t="b">
        <f t="shared" si="4"/>
        <v>0</v>
      </c>
      <c r="T454" s="180">
        <f t="shared" ca="1" si="5"/>
        <v>0</v>
      </c>
    </row>
    <row r="455" spans="1:20" ht="16" hidden="1">
      <c r="A455" s="170">
        <f t="shared" si="6"/>
        <v>454</v>
      </c>
      <c r="B455" s="181" t="s">
        <v>940</v>
      </c>
      <c r="C455" s="186"/>
      <c r="D455" s="178" t="s">
        <v>388</v>
      </c>
      <c r="E455" s="178"/>
      <c r="F455" s="186"/>
      <c r="G455" s="170" t="b">
        <f t="shared" ca="1" si="25"/>
        <v>1</v>
      </c>
      <c r="H455" s="186"/>
      <c r="I455" s="186"/>
      <c r="J455" s="170" t="s">
        <v>500</v>
      </c>
      <c r="K455" s="171" t="e">
        <f t="shared" ca="1" si="1"/>
        <v>#NAME?</v>
      </c>
      <c r="L455" s="186"/>
      <c r="M455" s="171">
        <v>580</v>
      </c>
      <c r="N455" s="179" t="e">
        <f t="shared" ca="1" si="2"/>
        <v>#NAME?</v>
      </c>
      <c r="O455" t="b">
        <f t="shared" si="3"/>
        <v>0</v>
      </c>
      <c r="S455" s="180" t="b">
        <f t="shared" si="4"/>
        <v>0</v>
      </c>
      <c r="T455" s="180">
        <f t="shared" ca="1" si="5"/>
        <v>0</v>
      </c>
    </row>
    <row r="456" spans="1:20" ht="16" hidden="1">
      <c r="A456" s="170">
        <f t="shared" si="6"/>
        <v>455</v>
      </c>
      <c r="B456" s="176" t="s">
        <v>941</v>
      </c>
      <c r="C456" s="186"/>
      <c r="D456" s="178" t="s">
        <v>388</v>
      </c>
      <c r="E456" s="178"/>
      <c r="F456" s="186"/>
      <c r="G456" s="170" t="b">
        <f t="shared" ca="1" si="25"/>
        <v>1</v>
      </c>
      <c r="H456" s="186"/>
      <c r="I456" s="186"/>
      <c r="J456" s="170" t="s">
        <v>500</v>
      </c>
      <c r="K456" s="171" t="e">
        <f t="shared" ca="1" si="1"/>
        <v>#NAME?</v>
      </c>
      <c r="L456" s="186"/>
      <c r="M456" s="171">
        <v>2896</v>
      </c>
      <c r="N456" s="179" t="e">
        <f t="shared" ca="1" si="2"/>
        <v>#NAME?</v>
      </c>
      <c r="O456" t="b">
        <f t="shared" si="3"/>
        <v>0</v>
      </c>
      <c r="S456" s="180" t="b">
        <f t="shared" si="4"/>
        <v>0</v>
      </c>
      <c r="T456" s="180">
        <f t="shared" ca="1" si="5"/>
        <v>0</v>
      </c>
    </row>
    <row r="457" spans="1:20" ht="16" hidden="1">
      <c r="A457" s="170">
        <f t="shared" si="6"/>
        <v>456</v>
      </c>
      <c r="B457" s="181" t="s">
        <v>942</v>
      </c>
      <c r="C457" s="186"/>
      <c r="D457" s="178" t="s">
        <v>388</v>
      </c>
      <c r="E457" s="178"/>
      <c r="F457" s="186"/>
      <c r="G457" s="170" t="b">
        <f t="shared" ca="1" si="25"/>
        <v>1</v>
      </c>
      <c r="H457" s="186"/>
      <c r="I457" s="186"/>
      <c r="J457" s="170" t="s">
        <v>500</v>
      </c>
      <c r="K457" s="171" t="e">
        <f t="shared" ca="1" si="1"/>
        <v>#NAME?</v>
      </c>
      <c r="L457" s="186"/>
      <c r="M457" s="171">
        <v>2496</v>
      </c>
      <c r="N457" s="179" t="e">
        <f t="shared" ca="1" si="2"/>
        <v>#NAME?</v>
      </c>
      <c r="O457" t="b">
        <f t="shared" si="3"/>
        <v>0</v>
      </c>
      <c r="S457" s="180" t="b">
        <f t="shared" si="4"/>
        <v>0</v>
      </c>
      <c r="T457" s="180">
        <f t="shared" ca="1" si="5"/>
        <v>0</v>
      </c>
    </row>
    <row r="458" spans="1:20" ht="16" hidden="1">
      <c r="A458" s="170">
        <f t="shared" si="6"/>
        <v>457</v>
      </c>
      <c r="B458" s="176" t="s">
        <v>943</v>
      </c>
      <c r="C458" s="186"/>
      <c r="D458" s="178" t="s">
        <v>388</v>
      </c>
      <c r="E458" s="178"/>
      <c r="F458" s="186"/>
      <c r="G458" s="170" t="b">
        <f t="shared" ca="1" si="25"/>
        <v>1</v>
      </c>
      <c r="H458" s="186"/>
      <c r="I458" s="186"/>
      <c r="J458" s="170" t="s">
        <v>500</v>
      </c>
      <c r="K458" s="171" t="e">
        <f t="shared" ca="1" si="1"/>
        <v>#NAME?</v>
      </c>
      <c r="L458" s="186"/>
      <c r="M458" s="171">
        <v>1443</v>
      </c>
      <c r="N458" s="179" t="e">
        <f t="shared" ca="1" si="2"/>
        <v>#NAME?</v>
      </c>
      <c r="O458" t="b">
        <f t="shared" si="3"/>
        <v>0</v>
      </c>
      <c r="S458" s="180" t="b">
        <f t="shared" si="4"/>
        <v>0</v>
      </c>
      <c r="T458" s="180">
        <f t="shared" ca="1" si="5"/>
        <v>0</v>
      </c>
    </row>
    <row r="459" spans="1:20" ht="16" hidden="1">
      <c r="A459" s="170">
        <f t="shared" si="6"/>
        <v>458</v>
      </c>
      <c r="B459" s="181" t="s">
        <v>944</v>
      </c>
      <c r="C459" s="186"/>
      <c r="D459" s="178" t="s">
        <v>388</v>
      </c>
      <c r="E459" s="178"/>
      <c r="F459" s="186"/>
      <c r="G459" s="170" t="b">
        <f t="shared" ca="1" si="25"/>
        <v>1</v>
      </c>
      <c r="H459" s="186"/>
      <c r="I459" s="186"/>
      <c r="J459" s="170" t="s">
        <v>500</v>
      </c>
      <c r="K459" s="171" t="e">
        <f t="shared" ca="1" si="1"/>
        <v>#NAME?</v>
      </c>
      <c r="L459" s="186"/>
      <c r="M459" s="171">
        <v>1916</v>
      </c>
      <c r="N459" s="179" t="e">
        <f t="shared" ca="1" si="2"/>
        <v>#NAME?</v>
      </c>
      <c r="O459" t="b">
        <f t="shared" si="3"/>
        <v>0</v>
      </c>
      <c r="S459" s="180" t="b">
        <f t="shared" si="4"/>
        <v>0</v>
      </c>
      <c r="T459" s="180">
        <f t="shared" ca="1" si="5"/>
        <v>0</v>
      </c>
    </row>
    <row r="460" spans="1:20" ht="16" hidden="1">
      <c r="A460" s="170">
        <f t="shared" si="6"/>
        <v>459</v>
      </c>
      <c r="B460" s="185" t="s">
        <v>507</v>
      </c>
      <c r="C460" s="186"/>
      <c r="D460" s="178" t="s">
        <v>388</v>
      </c>
      <c r="E460" s="178"/>
      <c r="F460" s="186"/>
      <c r="G460" s="170"/>
      <c r="H460" s="186"/>
      <c r="I460" s="186"/>
      <c r="J460" s="170"/>
      <c r="K460" s="171" t="e">
        <f t="shared" ca="1" si="1"/>
        <v>#NAME?</v>
      </c>
      <c r="L460" s="186"/>
      <c r="M460" s="171">
        <v>1460</v>
      </c>
      <c r="N460" s="179" t="e">
        <f t="shared" ca="1" si="2"/>
        <v>#NAME?</v>
      </c>
      <c r="O460" t="b">
        <f t="shared" si="3"/>
        <v>1</v>
      </c>
      <c r="S460" s="180" t="b">
        <f t="shared" si="4"/>
        <v>0</v>
      </c>
      <c r="T460" s="180">
        <f t="shared" ca="1" si="5"/>
        <v>0</v>
      </c>
    </row>
    <row r="461" spans="1:20" ht="16" hidden="1">
      <c r="A461" s="170">
        <f t="shared" si="6"/>
        <v>460</v>
      </c>
      <c r="B461" s="181" t="s">
        <v>945</v>
      </c>
      <c r="C461" s="186"/>
      <c r="D461" s="178" t="s">
        <v>380</v>
      </c>
      <c r="E461" s="178" t="s">
        <v>515</v>
      </c>
      <c r="F461" s="187">
        <v>43859</v>
      </c>
      <c r="G461" s="170" t="b">
        <f t="shared" ref="G461:G521" ca="1" si="26">OR((ISBLANK(F461)),TODAY()-F461 &gt;=90)</f>
        <v>1</v>
      </c>
      <c r="H461" s="170" t="s">
        <v>471</v>
      </c>
      <c r="I461" s="186"/>
      <c r="J461" s="170" t="s">
        <v>500</v>
      </c>
      <c r="K461" s="171" t="e">
        <f t="shared" ca="1" si="1"/>
        <v>#NAME?</v>
      </c>
      <c r="L461" s="186"/>
      <c r="M461" s="171">
        <v>2437</v>
      </c>
      <c r="N461" s="179" t="e">
        <f t="shared" ca="1" si="2"/>
        <v>#NAME?</v>
      </c>
      <c r="O461" t="b">
        <f t="shared" si="3"/>
        <v>0</v>
      </c>
      <c r="S461" s="180" t="b">
        <f t="shared" ca="1" si="4"/>
        <v>0</v>
      </c>
      <c r="T461" s="180">
        <f t="shared" ca="1" si="5"/>
        <v>0</v>
      </c>
    </row>
    <row r="462" spans="1:20" ht="16" hidden="1">
      <c r="A462" s="170">
        <f t="shared" si="6"/>
        <v>461</v>
      </c>
      <c r="B462" s="176" t="s">
        <v>633</v>
      </c>
      <c r="C462" s="186"/>
      <c r="D462" s="178" t="s">
        <v>388</v>
      </c>
      <c r="E462" s="178"/>
      <c r="F462" s="186"/>
      <c r="G462" s="170" t="b">
        <f t="shared" ca="1" si="26"/>
        <v>1</v>
      </c>
      <c r="H462" s="186"/>
      <c r="I462" s="186"/>
      <c r="J462" s="170" t="s">
        <v>500</v>
      </c>
      <c r="K462" s="171" t="e">
        <f t="shared" ca="1" si="1"/>
        <v>#NAME?</v>
      </c>
      <c r="L462" s="186"/>
      <c r="M462" s="171">
        <v>641</v>
      </c>
      <c r="N462" s="179" t="e">
        <f t="shared" ca="1" si="2"/>
        <v>#NAME?</v>
      </c>
      <c r="O462" t="b">
        <f t="shared" si="3"/>
        <v>0</v>
      </c>
      <c r="S462" s="180" t="b">
        <f t="shared" si="4"/>
        <v>0</v>
      </c>
      <c r="T462" s="180">
        <f t="shared" ca="1" si="5"/>
        <v>0</v>
      </c>
    </row>
    <row r="463" spans="1:20" ht="16" hidden="1">
      <c r="A463" s="170">
        <f t="shared" si="6"/>
        <v>462</v>
      </c>
      <c r="B463" s="181" t="s">
        <v>946</v>
      </c>
      <c r="C463" s="186"/>
      <c r="D463" s="178" t="s">
        <v>380</v>
      </c>
      <c r="E463" s="178" t="s">
        <v>668</v>
      </c>
      <c r="F463" s="187">
        <v>43853</v>
      </c>
      <c r="G463" s="170" t="b">
        <f t="shared" ca="1" si="26"/>
        <v>1</v>
      </c>
      <c r="H463" s="170" t="s">
        <v>516</v>
      </c>
      <c r="I463" s="186"/>
      <c r="J463" s="170" t="s">
        <v>500</v>
      </c>
      <c r="K463" s="171" t="e">
        <f t="shared" ca="1" si="1"/>
        <v>#NAME?</v>
      </c>
      <c r="L463" s="186"/>
      <c r="M463" s="171">
        <v>2917</v>
      </c>
      <c r="N463" s="179" t="e">
        <f t="shared" ca="1" si="2"/>
        <v>#NAME?</v>
      </c>
      <c r="O463" t="b">
        <f t="shared" si="3"/>
        <v>0</v>
      </c>
      <c r="S463" s="180" t="b">
        <f t="shared" ca="1" si="4"/>
        <v>0</v>
      </c>
      <c r="T463" s="180">
        <f t="shared" ca="1" si="5"/>
        <v>0</v>
      </c>
    </row>
    <row r="464" spans="1:20" ht="16" hidden="1">
      <c r="A464" s="170">
        <f t="shared" si="6"/>
        <v>463</v>
      </c>
      <c r="B464" s="176" t="s">
        <v>947</v>
      </c>
      <c r="C464" s="186"/>
      <c r="D464" s="178" t="s">
        <v>388</v>
      </c>
      <c r="E464" s="178"/>
      <c r="F464" s="186"/>
      <c r="G464" s="170" t="b">
        <f t="shared" ca="1" si="26"/>
        <v>1</v>
      </c>
      <c r="H464" s="186"/>
      <c r="I464" s="186"/>
      <c r="J464" s="170" t="s">
        <v>500</v>
      </c>
      <c r="K464" s="171" t="e">
        <f t="shared" ca="1" si="1"/>
        <v>#NAME?</v>
      </c>
      <c r="L464" s="186"/>
      <c r="M464" s="171">
        <v>305</v>
      </c>
      <c r="N464" s="179" t="e">
        <f t="shared" ca="1" si="2"/>
        <v>#NAME?</v>
      </c>
      <c r="O464" t="b">
        <f t="shared" si="3"/>
        <v>0</v>
      </c>
      <c r="S464" s="180" t="b">
        <f t="shared" si="4"/>
        <v>0</v>
      </c>
      <c r="T464" s="180">
        <f t="shared" ca="1" si="5"/>
        <v>0</v>
      </c>
    </row>
    <row r="465" spans="1:20" ht="16" hidden="1">
      <c r="A465" s="170">
        <f t="shared" si="6"/>
        <v>464</v>
      </c>
      <c r="B465" s="181" t="s">
        <v>948</v>
      </c>
      <c r="C465" s="186"/>
      <c r="D465" s="178" t="s">
        <v>388</v>
      </c>
      <c r="E465" s="178"/>
      <c r="F465" s="186"/>
      <c r="G465" s="170" t="b">
        <f t="shared" ca="1" si="26"/>
        <v>1</v>
      </c>
      <c r="H465" s="186"/>
      <c r="I465" s="186"/>
      <c r="J465" s="170" t="s">
        <v>500</v>
      </c>
      <c r="K465" s="171" t="e">
        <f t="shared" ca="1" si="1"/>
        <v>#NAME?</v>
      </c>
      <c r="L465" s="186"/>
      <c r="M465" s="171">
        <v>3064</v>
      </c>
      <c r="N465" s="179" t="e">
        <f t="shared" ca="1" si="2"/>
        <v>#NAME?</v>
      </c>
      <c r="O465" t="b">
        <f t="shared" si="3"/>
        <v>0</v>
      </c>
      <c r="S465" s="180" t="b">
        <f t="shared" si="4"/>
        <v>0</v>
      </c>
      <c r="T465" s="180">
        <f t="shared" ca="1" si="5"/>
        <v>0</v>
      </c>
    </row>
    <row r="466" spans="1:20" ht="16" hidden="1">
      <c r="A466" s="170">
        <f t="shared" si="6"/>
        <v>465</v>
      </c>
      <c r="B466" s="176" t="s">
        <v>949</v>
      </c>
      <c r="C466" s="186"/>
      <c r="D466" s="178" t="s">
        <v>380</v>
      </c>
      <c r="E466" s="178" t="s">
        <v>640</v>
      </c>
      <c r="F466" s="187">
        <v>43918</v>
      </c>
      <c r="G466" s="170" t="b">
        <f t="shared" ca="1" si="26"/>
        <v>1</v>
      </c>
      <c r="H466" s="170" t="s">
        <v>471</v>
      </c>
      <c r="I466" s="186"/>
      <c r="J466" s="170" t="s">
        <v>500</v>
      </c>
      <c r="K466" s="171" t="e">
        <f t="shared" ca="1" si="1"/>
        <v>#NAME?</v>
      </c>
      <c r="L466" s="186"/>
      <c r="M466" s="171">
        <v>2355</v>
      </c>
      <c r="N466" s="179" t="e">
        <f t="shared" ca="1" si="2"/>
        <v>#NAME?</v>
      </c>
      <c r="O466" t="b">
        <f t="shared" si="3"/>
        <v>0</v>
      </c>
      <c r="S466" s="180" t="b">
        <f t="shared" ca="1" si="4"/>
        <v>0</v>
      </c>
      <c r="T466" s="180">
        <f t="shared" ca="1" si="5"/>
        <v>0</v>
      </c>
    </row>
    <row r="467" spans="1:20" ht="16" hidden="1">
      <c r="A467" s="170">
        <f t="shared" si="6"/>
        <v>466</v>
      </c>
      <c r="B467" s="181" t="s">
        <v>950</v>
      </c>
      <c r="C467" s="186"/>
      <c r="D467" s="178" t="s">
        <v>388</v>
      </c>
      <c r="E467" s="178"/>
      <c r="F467" s="186"/>
      <c r="G467" s="170" t="b">
        <f t="shared" ca="1" si="26"/>
        <v>1</v>
      </c>
      <c r="H467" s="186"/>
      <c r="I467" s="186"/>
      <c r="J467" s="170" t="s">
        <v>500</v>
      </c>
      <c r="K467" s="171" t="e">
        <f t="shared" ca="1" si="1"/>
        <v>#NAME?</v>
      </c>
      <c r="L467" s="186"/>
      <c r="M467" s="171">
        <v>1649</v>
      </c>
      <c r="N467" s="179" t="e">
        <f t="shared" ca="1" si="2"/>
        <v>#NAME?</v>
      </c>
      <c r="O467" t="b">
        <f t="shared" si="3"/>
        <v>0</v>
      </c>
      <c r="S467" s="180" t="b">
        <f t="shared" si="4"/>
        <v>0</v>
      </c>
      <c r="T467" s="180">
        <f t="shared" ca="1" si="5"/>
        <v>0</v>
      </c>
    </row>
    <row r="468" spans="1:20" ht="16" hidden="1">
      <c r="A468" s="170">
        <f t="shared" si="6"/>
        <v>467</v>
      </c>
      <c r="B468" s="176" t="s">
        <v>951</v>
      </c>
      <c r="C468" s="186"/>
      <c r="D468" s="178" t="s">
        <v>380</v>
      </c>
      <c r="E468" s="178"/>
      <c r="F468" s="187">
        <v>43843</v>
      </c>
      <c r="G468" s="170" t="b">
        <f t="shared" ca="1" si="26"/>
        <v>1</v>
      </c>
      <c r="H468" s="186"/>
      <c r="I468" s="186"/>
      <c r="J468" s="170" t="s">
        <v>500</v>
      </c>
      <c r="K468" s="171" t="e">
        <f t="shared" ca="1" si="1"/>
        <v>#NAME?</v>
      </c>
      <c r="L468" s="186"/>
      <c r="M468" s="171">
        <v>692</v>
      </c>
      <c r="N468" s="179" t="e">
        <f t="shared" ca="1" si="2"/>
        <v>#NAME?</v>
      </c>
      <c r="O468" t="b">
        <f t="shared" si="3"/>
        <v>0</v>
      </c>
      <c r="S468" s="180" t="b">
        <f t="shared" ca="1" si="4"/>
        <v>0</v>
      </c>
      <c r="T468" s="180">
        <f t="shared" ca="1" si="5"/>
        <v>0</v>
      </c>
    </row>
    <row r="469" spans="1:20" ht="16" hidden="1">
      <c r="A469" s="170">
        <f t="shared" si="6"/>
        <v>468</v>
      </c>
      <c r="B469" s="181" t="s">
        <v>952</v>
      </c>
      <c r="C469" s="186"/>
      <c r="D469" s="178" t="s">
        <v>388</v>
      </c>
      <c r="E469" s="178"/>
      <c r="F469" s="186"/>
      <c r="G469" s="170" t="b">
        <f t="shared" ca="1" si="26"/>
        <v>1</v>
      </c>
      <c r="H469" s="186"/>
      <c r="I469" s="186"/>
      <c r="J469" s="170" t="s">
        <v>500</v>
      </c>
      <c r="K469" s="171" t="e">
        <f t="shared" ca="1" si="1"/>
        <v>#NAME?</v>
      </c>
      <c r="L469" s="186"/>
      <c r="M469" s="171">
        <v>306</v>
      </c>
      <c r="N469" s="179" t="e">
        <f t="shared" ca="1" si="2"/>
        <v>#NAME?</v>
      </c>
      <c r="O469" t="b">
        <f t="shared" si="3"/>
        <v>0</v>
      </c>
      <c r="S469" s="180" t="b">
        <f t="shared" si="4"/>
        <v>0</v>
      </c>
      <c r="T469" s="180">
        <f t="shared" ca="1" si="5"/>
        <v>0</v>
      </c>
    </row>
    <row r="470" spans="1:20" ht="16" hidden="1">
      <c r="A470" s="170">
        <f t="shared" si="6"/>
        <v>469</v>
      </c>
      <c r="B470" s="176" t="s">
        <v>953</v>
      </c>
      <c r="C470" s="186"/>
      <c r="D470" s="178" t="s">
        <v>388</v>
      </c>
      <c r="E470" s="178"/>
      <c r="F470" s="186"/>
      <c r="G470" s="170" t="b">
        <f t="shared" ca="1" si="26"/>
        <v>1</v>
      </c>
      <c r="H470" s="186"/>
      <c r="I470" s="186"/>
      <c r="J470" s="170" t="s">
        <v>500</v>
      </c>
      <c r="K470" s="171" t="e">
        <f t="shared" ca="1" si="1"/>
        <v>#NAME?</v>
      </c>
      <c r="L470" s="186"/>
      <c r="M470" s="171">
        <v>481</v>
      </c>
      <c r="N470" s="179" t="e">
        <f t="shared" ca="1" si="2"/>
        <v>#NAME?</v>
      </c>
      <c r="O470" t="b">
        <f t="shared" si="3"/>
        <v>0</v>
      </c>
      <c r="S470" s="180" t="b">
        <f t="shared" si="4"/>
        <v>0</v>
      </c>
      <c r="T470" s="180">
        <f t="shared" ca="1" si="5"/>
        <v>0</v>
      </c>
    </row>
    <row r="471" spans="1:20" ht="16" hidden="1">
      <c r="A471" s="170">
        <f t="shared" si="6"/>
        <v>470</v>
      </c>
      <c r="B471" s="181" t="s">
        <v>954</v>
      </c>
      <c r="C471" s="186"/>
      <c r="D471" s="178" t="s">
        <v>388</v>
      </c>
      <c r="E471" s="178"/>
      <c r="F471" s="186"/>
      <c r="G471" s="170" t="b">
        <f t="shared" ca="1" si="26"/>
        <v>1</v>
      </c>
      <c r="H471" s="186"/>
      <c r="I471" s="186"/>
      <c r="J471" s="170" t="s">
        <v>500</v>
      </c>
      <c r="K471" s="171" t="e">
        <f t="shared" ca="1" si="1"/>
        <v>#NAME?</v>
      </c>
      <c r="L471" s="186"/>
      <c r="M471" s="171">
        <v>1491</v>
      </c>
      <c r="N471" s="179" t="e">
        <f t="shared" ca="1" si="2"/>
        <v>#NAME?</v>
      </c>
      <c r="O471" t="b">
        <f t="shared" si="3"/>
        <v>0</v>
      </c>
      <c r="S471" s="180" t="b">
        <f t="shared" si="4"/>
        <v>0</v>
      </c>
      <c r="T471" s="180">
        <f t="shared" ca="1" si="5"/>
        <v>0</v>
      </c>
    </row>
    <row r="472" spans="1:20" ht="16" hidden="1">
      <c r="A472" s="170">
        <f t="shared" si="6"/>
        <v>471</v>
      </c>
      <c r="B472" s="176" t="s">
        <v>955</v>
      </c>
      <c r="C472" s="186"/>
      <c r="D472" s="178" t="s">
        <v>388</v>
      </c>
      <c r="E472" s="178"/>
      <c r="F472" s="186"/>
      <c r="G472" s="170" t="b">
        <f t="shared" ca="1" si="26"/>
        <v>1</v>
      </c>
      <c r="H472" s="186"/>
      <c r="I472" s="186"/>
      <c r="J472" s="170" t="s">
        <v>500</v>
      </c>
      <c r="K472" s="171" t="e">
        <f t="shared" ca="1" si="1"/>
        <v>#NAME?</v>
      </c>
      <c r="L472" s="186"/>
      <c r="M472" s="171">
        <v>1915</v>
      </c>
      <c r="N472" s="179" t="e">
        <f t="shared" ca="1" si="2"/>
        <v>#NAME?</v>
      </c>
      <c r="O472" t="b">
        <f t="shared" si="3"/>
        <v>0</v>
      </c>
      <c r="S472" s="180" t="b">
        <f t="shared" si="4"/>
        <v>0</v>
      </c>
      <c r="T472" s="180">
        <f t="shared" ca="1" si="5"/>
        <v>0</v>
      </c>
    </row>
    <row r="473" spans="1:20" ht="16" hidden="1">
      <c r="A473" s="170">
        <f t="shared" si="6"/>
        <v>472</v>
      </c>
      <c r="B473" s="181" t="s">
        <v>956</v>
      </c>
      <c r="C473" s="186"/>
      <c r="D473" s="178" t="s">
        <v>388</v>
      </c>
      <c r="E473" s="178"/>
      <c r="F473" s="186"/>
      <c r="G473" s="170" t="b">
        <f t="shared" ca="1" si="26"/>
        <v>1</v>
      </c>
      <c r="H473" s="186"/>
      <c r="I473" s="186"/>
      <c r="J473" s="170" t="s">
        <v>500</v>
      </c>
      <c r="K473" s="171" t="e">
        <f t="shared" ca="1" si="1"/>
        <v>#NAME?</v>
      </c>
      <c r="L473" s="186"/>
      <c r="M473" s="171">
        <v>3158</v>
      </c>
      <c r="N473" s="179" t="e">
        <f t="shared" ca="1" si="2"/>
        <v>#NAME?</v>
      </c>
      <c r="O473" t="b">
        <f t="shared" si="3"/>
        <v>0</v>
      </c>
      <c r="S473" s="180" t="b">
        <f t="shared" si="4"/>
        <v>0</v>
      </c>
      <c r="T473" s="180">
        <f t="shared" ca="1" si="5"/>
        <v>0</v>
      </c>
    </row>
    <row r="474" spans="1:20" ht="16" hidden="1">
      <c r="A474" s="170">
        <f t="shared" si="6"/>
        <v>473</v>
      </c>
      <c r="B474" s="176" t="s">
        <v>957</v>
      </c>
      <c r="C474" s="186"/>
      <c r="D474" s="178" t="s">
        <v>388</v>
      </c>
      <c r="E474" s="178"/>
      <c r="F474" s="186"/>
      <c r="G474" s="170" t="b">
        <f t="shared" ca="1" si="26"/>
        <v>1</v>
      </c>
      <c r="H474" s="186"/>
      <c r="I474" s="186"/>
      <c r="J474" s="170" t="s">
        <v>500</v>
      </c>
      <c r="K474" s="171" t="e">
        <f t="shared" ca="1" si="1"/>
        <v>#NAME?</v>
      </c>
      <c r="L474" s="186"/>
      <c r="M474" s="171">
        <v>1855</v>
      </c>
      <c r="N474" s="179" t="e">
        <f t="shared" ca="1" si="2"/>
        <v>#NAME?</v>
      </c>
      <c r="O474" t="b">
        <f t="shared" si="3"/>
        <v>0</v>
      </c>
      <c r="S474" s="180" t="b">
        <f t="shared" si="4"/>
        <v>0</v>
      </c>
      <c r="T474" s="180">
        <f t="shared" ca="1" si="5"/>
        <v>0</v>
      </c>
    </row>
    <row r="475" spans="1:20" ht="16" hidden="1">
      <c r="A475" s="170">
        <f t="shared" si="6"/>
        <v>474</v>
      </c>
      <c r="B475" s="181" t="s">
        <v>958</v>
      </c>
      <c r="C475" s="186"/>
      <c r="D475" s="178" t="s">
        <v>388</v>
      </c>
      <c r="E475" s="178"/>
      <c r="F475" s="186"/>
      <c r="G475" s="170" t="b">
        <f t="shared" ca="1" si="26"/>
        <v>1</v>
      </c>
      <c r="H475" s="186"/>
      <c r="I475" s="186"/>
      <c r="J475" s="170" t="s">
        <v>500</v>
      </c>
      <c r="K475" s="171" t="e">
        <f t="shared" ca="1" si="1"/>
        <v>#NAME?</v>
      </c>
      <c r="L475" s="186"/>
      <c r="M475" s="171">
        <v>3009</v>
      </c>
      <c r="N475" s="179" t="e">
        <f t="shared" ca="1" si="2"/>
        <v>#NAME?</v>
      </c>
      <c r="O475" t="b">
        <f t="shared" si="3"/>
        <v>0</v>
      </c>
      <c r="S475" s="180" t="b">
        <f t="shared" si="4"/>
        <v>0</v>
      </c>
      <c r="T475" s="180">
        <f t="shared" ca="1" si="5"/>
        <v>0</v>
      </c>
    </row>
    <row r="476" spans="1:20" ht="16" hidden="1">
      <c r="A476" s="170">
        <f t="shared" si="6"/>
        <v>475</v>
      </c>
      <c r="B476" s="176" t="s">
        <v>959</v>
      </c>
      <c r="C476" s="186"/>
      <c r="D476" s="178" t="s">
        <v>388</v>
      </c>
      <c r="E476" s="178"/>
      <c r="F476" s="186"/>
      <c r="G476" s="170" t="b">
        <f t="shared" ca="1" si="26"/>
        <v>1</v>
      </c>
      <c r="H476" s="186"/>
      <c r="I476" s="186"/>
      <c r="J476" s="170" t="s">
        <v>500</v>
      </c>
      <c r="K476" s="171" t="e">
        <f t="shared" ca="1" si="1"/>
        <v>#NAME?</v>
      </c>
      <c r="L476" s="186"/>
      <c r="M476" s="171">
        <v>2728</v>
      </c>
      <c r="N476" s="179" t="e">
        <f t="shared" ca="1" si="2"/>
        <v>#NAME?</v>
      </c>
      <c r="O476" t="b">
        <f t="shared" si="3"/>
        <v>0</v>
      </c>
      <c r="S476" s="180" t="b">
        <f t="shared" si="4"/>
        <v>0</v>
      </c>
      <c r="T476" s="180">
        <f t="shared" ca="1" si="5"/>
        <v>0</v>
      </c>
    </row>
    <row r="477" spans="1:20" ht="16" hidden="1">
      <c r="A477" s="170">
        <f t="shared" si="6"/>
        <v>476</v>
      </c>
      <c r="B477" s="181" t="s">
        <v>960</v>
      </c>
      <c r="C477" s="186"/>
      <c r="D477" s="178" t="s">
        <v>388</v>
      </c>
      <c r="E477" s="178"/>
      <c r="F477" s="186"/>
      <c r="G477" s="170" t="b">
        <f t="shared" ca="1" si="26"/>
        <v>1</v>
      </c>
      <c r="H477" s="186"/>
      <c r="I477" s="186"/>
      <c r="J477" s="170" t="s">
        <v>500</v>
      </c>
      <c r="K477" s="171" t="e">
        <f t="shared" ca="1" si="1"/>
        <v>#NAME?</v>
      </c>
      <c r="L477" s="186"/>
      <c r="M477" s="171">
        <v>2190</v>
      </c>
      <c r="N477" s="179" t="e">
        <f t="shared" ca="1" si="2"/>
        <v>#NAME?</v>
      </c>
      <c r="O477" t="b">
        <f t="shared" si="3"/>
        <v>0</v>
      </c>
      <c r="S477" s="180" t="b">
        <f t="shared" si="4"/>
        <v>0</v>
      </c>
      <c r="T477" s="180">
        <f t="shared" ca="1" si="5"/>
        <v>0</v>
      </c>
    </row>
    <row r="478" spans="1:20" ht="16" hidden="1">
      <c r="A478" s="170">
        <f t="shared" si="6"/>
        <v>477</v>
      </c>
      <c r="B478" s="176" t="s">
        <v>961</v>
      </c>
      <c r="C478" s="186"/>
      <c r="D478" s="178" t="s">
        <v>388</v>
      </c>
      <c r="E478" s="178"/>
      <c r="F478" s="186"/>
      <c r="G478" s="170" t="b">
        <f t="shared" ca="1" si="26"/>
        <v>1</v>
      </c>
      <c r="H478" s="186"/>
      <c r="I478" s="186"/>
      <c r="J478" s="170" t="s">
        <v>500</v>
      </c>
      <c r="K478" s="171" t="e">
        <f t="shared" ca="1" si="1"/>
        <v>#NAME?</v>
      </c>
      <c r="L478" s="186"/>
      <c r="M478" s="171">
        <v>2680</v>
      </c>
      <c r="N478" s="179" t="e">
        <f t="shared" ca="1" si="2"/>
        <v>#NAME?</v>
      </c>
      <c r="O478" t="b">
        <f t="shared" si="3"/>
        <v>0</v>
      </c>
      <c r="S478" s="180" t="b">
        <f t="shared" si="4"/>
        <v>0</v>
      </c>
      <c r="T478" s="180">
        <f t="shared" ca="1" si="5"/>
        <v>0</v>
      </c>
    </row>
    <row r="479" spans="1:20" ht="16" hidden="1">
      <c r="A479" s="170">
        <f t="shared" si="6"/>
        <v>478</v>
      </c>
      <c r="B479" s="181" t="s">
        <v>962</v>
      </c>
      <c r="C479" s="186"/>
      <c r="D479" s="178" t="s">
        <v>388</v>
      </c>
      <c r="E479" s="178"/>
      <c r="F479" s="186"/>
      <c r="G479" s="170" t="b">
        <f t="shared" ca="1" si="26"/>
        <v>1</v>
      </c>
      <c r="H479" s="186"/>
      <c r="I479" s="186"/>
      <c r="J479" s="170" t="s">
        <v>500</v>
      </c>
      <c r="K479" s="171" t="e">
        <f t="shared" ca="1" si="1"/>
        <v>#NAME?</v>
      </c>
      <c r="L479" s="186"/>
      <c r="M479" s="171">
        <v>3226</v>
      </c>
      <c r="N479" s="179" t="e">
        <f t="shared" ca="1" si="2"/>
        <v>#NAME?</v>
      </c>
      <c r="O479" t="b">
        <f t="shared" si="3"/>
        <v>0</v>
      </c>
      <c r="S479" s="180" t="b">
        <f t="shared" si="4"/>
        <v>0</v>
      </c>
      <c r="T479" s="180">
        <f t="shared" ca="1" si="5"/>
        <v>0</v>
      </c>
    </row>
    <row r="480" spans="1:20" ht="16" hidden="1">
      <c r="A480" s="170">
        <f t="shared" si="6"/>
        <v>479</v>
      </c>
      <c r="B480" s="176" t="s">
        <v>963</v>
      </c>
      <c r="C480" s="186"/>
      <c r="D480" s="178" t="s">
        <v>388</v>
      </c>
      <c r="E480" s="178"/>
      <c r="F480" s="186"/>
      <c r="G480" s="170" t="b">
        <f t="shared" ca="1" si="26"/>
        <v>1</v>
      </c>
      <c r="H480" s="186"/>
      <c r="I480" s="186"/>
      <c r="J480" s="170" t="s">
        <v>500</v>
      </c>
      <c r="K480" s="171" t="e">
        <f t="shared" ca="1" si="1"/>
        <v>#NAME?</v>
      </c>
      <c r="L480" s="186"/>
      <c r="M480" s="171">
        <v>554</v>
      </c>
      <c r="N480" s="179" t="e">
        <f t="shared" ca="1" si="2"/>
        <v>#NAME?</v>
      </c>
      <c r="O480" t="b">
        <f t="shared" si="3"/>
        <v>0</v>
      </c>
      <c r="S480" s="180" t="b">
        <f t="shared" si="4"/>
        <v>0</v>
      </c>
      <c r="T480" s="180">
        <f t="shared" ca="1" si="5"/>
        <v>0</v>
      </c>
    </row>
    <row r="481" spans="1:20" ht="16" hidden="1">
      <c r="A481" s="170">
        <f t="shared" si="6"/>
        <v>480</v>
      </c>
      <c r="B481" s="181" t="s">
        <v>964</v>
      </c>
      <c r="C481" s="186"/>
      <c r="D481" s="178" t="s">
        <v>388</v>
      </c>
      <c r="E481" s="178"/>
      <c r="F481" s="186"/>
      <c r="G481" s="170" t="b">
        <f t="shared" ca="1" si="26"/>
        <v>1</v>
      </c>
      <c r="H481" s="186"/>
      <c r="I481" s="186"/>
      <c r="J481" s="170" t="s">
        <v>500</v>
      </c>
      <c r="K481" s="171" t="e">
        <f t="shared" ca="1" si="1"/>
        <v>#NAME?</v>
      </c>
      <c r="L481" s="186"/>
      <c r="M481" s="171">
        <v>1318</v>
      </c>
      <c r="N481" s="179" t="e">
        <f t="shared" ca="1" si="2"/>
        <v>#NAME?</v>
      </c>
      <c r="O481" t="b">
        <f t="shared" si="3"/>
        <v>0</v>
      </c>
      <c r="S481" s="180" t="b">
        <f t="shared" si="4"/>
        <v>0</v>
      </c>
      <c r="T481" s="180">
        <f t="shared" ca="1" si="5"/>
        <v>0</v>
      </c>
    </row>
    <row r="482" spans="1:20" ht="16" hidden="1">
      <c r="A482" s="170">
        <f t="shared" si="6"/>
        <v>481</v>
      </c>
      <c r="B482" s="176" t="s">
        <v>965</v>
      </c>
      <c r="C482" s="186"/>
      <c r="D482" s="178" t="s">
        <v>388</v>
      </c>
      <c r="E482" s="178"/>
      <c r="F482" s="186"/>
      <c r="G482" s="170" t="b">
        <f t="shared" ca="1" si="26"/>
        <v>1</v>
      </c>
      <c r="H482" s="186"/>
      <c r="I482" s="186"/>
      <c r="J482" s="170" t="s">
        <v>500</v>
      </c>
      <c r="K482" s="171" t="e">
        <f t="shared" ca="1" si="1"/>
        <v>#NAME?</v>
      </c>
      <c r="L482" s="186"/>
      <c r="M482" s="171">
        <v>1710</v>
      </c>
      <c r="N482" s="179" t="e">
        <f t="shared" ca="1" si="2"/>
        <v>#NAME?</v>
      </c>
      <c r="O482" t="b">
        <f t="shared" si="3"/>
        <v>0</v>
      </c>
      <c r="S482" s="180" t="b">
        <f t="shared" si="4"/>
        <v>0</v>
      </c>
      <c r="T482" s="180">
        <f t="shared" ca="1" si="5"/>
        <v>0</v>
      </c>
    </row>
    <row r="483" spans="1:20" ht="16" hidden="1">
      <c r="A483" s="170">
        <f t="shared" si="6"/>
        <v>482</v>
      </c>
      <c r="B483" s="193" t="s">
        <v>966</v>
      </c>
      <c r="C483" s="186"/>
      <c r="D483" s="178" t="s">
        <v>388</v>
      </c>
      <c r="E483" s="178"/>
      <c r="F483" s="186"/>
      <c r="G483" s="170" t="b">
        <f t="shared" ca="1" si="26"/>
        <v>1</v>
      </c>
      <c r="H483" s="186"/>
      <c r="I483" s="186"/>
      <c r="J483" s="170" t="s">
        <v>500</v>
      </c>
      <c r="K483" s="171" t="e">
        <f t="shared" ca="1" si="1"/>
        <v>#NAME?</v>
      </c>
      <c r="L483" s="186"/>
      <c r="M483" s="171">
        <v>582</v>
      </c>
      <c r="N483" s="179" t="e">
        <f t="shared" ca="1" si="2"/>
        <v>#NAME?</v>
      </c>
      <c r="O483" t="b">
        <f t="shared" si="3"/>
        <v>0</v>
      </c>
      <c r="S483" s="180" t="b">
        <f t="shared" si="4"/>
        <v>0</v>
      </c>
      <c r="T483" s="180">
        <f t="shared" ca="1" si="5"/>
        <v>0</v>
      </c>
    </row>
    <row r="484" spans="1:20" ht="16" hidden="1">
      <c r="A484" s="170">
        <f t="shared" si="6"/>
        <v>483</v>
      </c>
      <c r="B484" s="176" t="s">
        <v>967</v>
      </c>
      <c r="C484" s="186"/>
      <c r="D484" s="178" t="s">
        <v>388</v>
      </c>
      <c r="E484" s="178"/>
      <c r="F484" s="186"/>
      <c r="G484" s="170" t="b">
        <f t="shared" ca="1" si="26"/>
        <v>1</v>
      </c>
      <c r="H484" s="186"/>
      <c r="I484" s="186"/>
      <c r="J484" s="170" t="s">
        <v>500</v>
      </c>
      <c r="K484" s="171" t="e">
        <f t="shared" ca="1" si="1"/>
        <v>#NAME?</v>
      </c>
      <c r="L484" s="186"/>
      <c r="M484" s="171">
        <v>2362</v>
      </c>
      <c r="N484" s="179" t="e">
        <f t="shared" ca="1" si="2"/>
        <v>#NAME?</v>
      </c>
      <c r="O484" t="b">
        <f t="shared" si="3"/>
        <v>0</v>
      </c>
      <c r="S484" s="180" t="b">
        <f t="shared" si="4"/>
        <v>0</v>
      </c>
      <c r="T484" s="180">
        <f t="shared" ca="1" si="5"/>
        <v>0</v>
      </c>
    </row>
    <row r="485" spans="1:20" ht="16" hidden="1">
      <c r="A485" s="170">
        <f t="shared" si="6"/>
        <v>484</v>
      </c>
      <c r="B485" s="181" t="s">
        <v>968</v>
      </c>
      <c r="C485" s="186"/>
      <c r="D485" s="178" t="s">
        <v>388</v>
      </c>
      <c r="E485" s="178"/>
      <c r="F485" s="186"/>
      <c r="G485" s="170" t="b">
        <f t="shared" ca="1" si="26"/>
        <v>1</v>
      </c>
      <c r="H485" s="186"/>
      <c r="I485" s="186"/>
      <c r="J485" s="170" t="s">
        <v>500</v>
      </c>
      <c r="K485" s="171" t="e">
        <f t="shared" ca="1" si="1"/>
        <v>#NAME?</v>
      </c>
      <c r="L485" s="186"/>
      <c r="M485" s="171">
        <v>667</v>
      </c>
      <c r="N485" s="179" t="e">
        <f t="shared" ca="1" si="2"/>
        <v>#NAME?</v>
      </c>
      <c r="O485" t="b">
        <f t="shared" si="3"/>
        <v>0</v>
      </c>
      <c r="S485" s="180" t="b">
        <f t="shared" si="4"/>
        <v>0</v>
      </c>
      <c r="T485" s="180">
        <f t="shared" ca="1" si="5"/>
        <v>0</v>
      </c>
    </row>
    <row r="486" spans="1:20" ht="16" hidden="1">
      <c r="A486" s="170">
        <f t="shared" si="6"/>
        <v>485</v>
      </c>
      <c r="B486" s="176" t="s">
        <v>884</v>
      </c>
      <c r="C486" s="186"/>
      <c r="D486" s="178" t="s">
        <v>388</v>
      </c>
      <c r="E486" s="178"/>
      <c r="F486" s="186"/>
      <c r="G486" s="170" t="b">
        <f t="shared" ca="1" si="26"/>
        <v>1</v>
      </c>
      <c r="H486" s="186"/>
      <c r="I486" s="186"/>
      <c r="J486" s="170" t="s">
        <v>500</v>
      </c>
      <c r="K486" s="171" t="e">
        <f t="shared" ca="1" si="1"/>
        <v>#NAME?</v>
      </c>
      <c r="L486" s="186"/>
      <c r="M486" s="171">
        <v>768</v>
      </c>
      <c r="N486" s="179" t="e">
        <f t="shared" ca="1" si="2"/>
        <v>#NAME?</v>
      </c>
      <c r="O486" t="b">
        <f t="shared" si="3"/>
        <v>0</v>
      </c>
      <c r="S486" s="180" t="b">
        <f t="shared" si="4"/>
        <v>0</v>
      </c>
      <c r="T486" s="180">
        <f t="shared" ca="1" si="5"/>
        <v>0</v>
      </c>
    </row>
    <row r="487" spans="1:20" ht="16" hidden="1">
      <c r="A487" s="170">
        <f t="shared" si="6"/>
        <v>486</v>
      </c>
      <c r="B487" s="181" t="s">
        <v>969</v>
      </c>
      <c r="C487" s="186"/>
      <c r="D487" s="178" t="s">
        <v>388</v>
      </c>
      <c r="E487" s="178"/>
      <c r="F487" s="186"/>
      <c r="G487" s="170" t="b">
        <f t="shared" ca="1" si="26"/>
        <v>1</v>
      </c>
      <c r="H487" s="186"/>
      <c r="I487" s="186"/>
      <c r="J487" s="170" t="s">
        <v>500</v>
      </c>
      <c r="K487" s="171" t="e">
        <f t="shared" ca="1" si="1"/>
        <v>#NAME?</v>
      </c>
      <c r="L487" s="186"/>
      <c r="M487" s="171">
        <v>586</v>
      </c>
      <c r="N487" s="179" t="e">
        <f t="shared" ca="1" si="2"/>
        <v>#NAME?</v>
      </c>
      <c r="O487" t="b">
        <f t="shared" si="3"/>
        <v>0</v>
      </c>
      <c r="S487" s="180" t="b">
        <f t="shared" si="4"/>
        <v>0</v>
      </c>
      <c r="T487" s="180">
        <f t="shared" ca="1" si="5"/>
        <v>0</v>
      </c>
    </row>
    <row r="488" spans="1:20" ht="16" hidden="1">
      <c r="A488" s="170">
        <f t="shared" si="6"/>
        <v>487</v>
      </c>
      <c r="B488" s="176" t="s">
        <v>970</v>
      </c>
      <c r="C488" s="186"/>
      <c r="D488" s="178" t="s">
        <v>388</v>
      </c>
      <c r="E488" s="178"/>
      <c r="F488" s="186"/>
      <c r="G488" s="170" t="b">
        <f t="shared" ca="1" si="26"/>
        <v>1</v>
      </c>
      <c r="H488" s="186"/>
      <c r="I488" s="186"/>
      <c r="J488" s="170" t="s">
        <v>500</v>
      </c>
      <c r="K488" s="171" t="e">
        <f t="shared" ca="1" si="1"/>
        <v>#NAME?</v>
      </c>
      <c r="L488" s="186"/>
      <c r="M488" s="171">
        <v>2094</v>
      </c>
      <c r="N488" s="179" t="e">
        <f t="shared" ca="1" si="2"/>
        <v>#NAME?</v>
      </c>
      <c r="O488" t="b">
        <f t="shared" si="3"/>
        <v>0</v>
      </c>
      <c r="S488" s="180" t="b">
        <f t="shared" si="4"/>
        <v>0</v>
      </c>
      <c r="T488" s="180">
        <f t="shared" ca="1" si="5"/>
        <v>0</v>
      </c>
    </row>
    <row r="489" spans="1:20" ht="16" hidden="1">
      <c r="A489" s="170">
        <f t="shared" si="6"/>
        <v>488</v>
      </c>
      <c r="B489" s="181" t="s">
        <v>971</v>
      </c>
      <c r="C489" s="186"/>
      <c r="D489" s="178" t="s">
        <v>388</v>
      </c>
      <c r="E489" s="178"/>
      <c r="F489" s="186"/>
      <c r="G489" s="170" t="b">
        <f t="shared" ca="1" si="26"/>
        <v>1</v>
      </c>
      <c r="H489" s="186"/>
      <c r="I489" s="186"/>
      <c r="J489" s="170" t="s">
        <v>500</v>
      </c>
      <c r="K489" s="171" t="e">
        <f t="shared" ca="1" si="1"/>
        <v>#NAME?</v>
      </c>
      <c r="L489" s="186"/>
      <c r="M489" s="171">
        <v>304</v>
      </c>
      <c r="N489" s="179" t="e">
        <f t="shared" ca="1" si="2"/>
        <v>#NAME?</v>
      </c>
      <c r="O489" t="b">
        <f t="shared" si="3"/>
        <v>0</v>
      </c>
      <c r="S489" s="180" t="b">
        <f t="shared" si="4"/>
        <v>0</v>
      </c>
      <c r="T489" s="180">
        <f t="shared" ca="1" si="5"/>
        <v>0</v>
      </c>
    </row>
    <row r="490" spans="1:20" ht="16" hidden="1">
      <c r="A490" s="170">
        <f t="shared" si="6"/>
        <v>489</v>
      </c>
      <c r="B490" s="176" t="s">
        <v>972</v>
      </c>
      <c r="C490" s="186"/>
      <c r="D490" s="178" t="s">
        <v>388</v>
      </c>
      <c r="E490" s="178"/>
      <c r="F490" s="186"/>
      <c r="G490" s="170" t="b">
        <f t="shared" ca="1" si="26"/>
        <v>1</v>
      </c>
      <c r="H490" s="186"/>
      <c r="I490" s="186"/>
      <c r="J490" s="170" t="s">
        <v>500</v>
      </c>
      <c r="K490" s="171" t="e">
        <f t="shared" ca="1" si="1"/>
        <v>#NAME?</v>
      </c>
      <c r="L490" s="186"/>
      <c r="M490" s="171">
        <v>1963</v>
      </c>
      <c r="N490" s="179" t="e">
        <f t="shared" ca="1" si="2"/>
        <v>#NAME?</v>
      </c>
      <c r="O490" t="b">
        <f t="shared" si="3"/>
        <v>0</v>
      </c>
      <c r="S490" s="180" t="b">
        <f t="shared" si="4"/>
        <v>0</v>
      </c>
      <c r="T490" s="180">
        <f t="shared" ca="1" si="5"/>
        <v>0</v>
      </c>
    </row>
    <row r="491" spans="1:20" ht="16" hidden="1">
      <c r="A491" s="170">
        <f t="shared" si="6"/>
        <v>490</v>
      </c>
      <c r="B491" s="181" t="s">
        <v>973</v>
      </c>
      <c r="C491" s="186"/>
      <c r="D491" s="178" t="s">
        <v>388</v>
      </c>
      <c r="E491" s="178"/>
      <c r="F491" s="186"/>
      <c r="G491" s="170" t="b">
        <f t="shared" ca="1" si="26"/>
        <v>1</v>
      </c>
      <c r="H491" s="186"/>
      <c r="I491" s="186"/>
      <c r="J491" s="170" t="s">
        <v>500</v>
      </c>
      <c r="K491" s="171" t="e">
        <f t="shared" ca="1" si="1"/>
        <v>#NAME?</v>
      </c>
      <c r="L491" s="186"/>
      <c r="M491" s="171">
        <v>629</v>
      </c>
      <c r="N491" s="179" t="e">
        <f t="shared" ca="1" si="2"/>
        <v>#NAME?</v>
      </c>
      <c r="O491" t="b">
        <f t="shared" si="3"/>
        <v>0</v>
      </c>
      <c r="S491" s="180" t="b">
        <f t="shared" si="4"/>
        <v>0</v>
      </c>
      <c r="T491" s="180">
        <f t="shared" ca="1" si="5"/>
        <v>0</v>
      </c>
    </row>
    <row r="492" spans="1:20" ht="16" hidden="1">
      <c r="A492" s="170">
        <f t="shared" si="6"/>
        <v>491</v>
      </c>
      <c r="B492" s="176" t="s">
        <v>974</v>
      </c>
      <c r="C492" s="186"/>
      <c r="D492" s="178" t="s">
        <v>380</v>
      </c>
      <c r="E492" s="178"/>
      <c r="F492" s="187">
        <v>43918</v>
      </c>
      <c r="G492" s="170" t="b">
        <f t="shared" ca="1" si="26"/>
        <v>1</v>
      </c>
      <c r="H492" s="170" t="s">
        <v>471</v>
      </c>
      <c r="I492" s="186"/>
      <c r="J492" s="170" t="s">
        <v>500</v>
      </c>
      <c r="K492" s="171" t="e">
        <f t="shared" ca="1" si="1"/>
        <v>#NAME?</v>
      </c>
      <c r="L492" s="186"/>
      <c r="M492" s="171">
        <v>1911</v>
      </c>
      <c r="N492" s="179" t="e">
        <f t="shared" ca="1" si="2"/>
        <v>#NAME?</v>
      </c>
      <c r="O492" t="b">
        <f t="shared" si="3"/>
        <v>0</v>
      </c>
      <c r="S492" s="180" t="b">
        <f t="shared" ca="1" si="4"/>
        <v>0</v>
      </c>
      <c r="T492" s="180">
        <f t="shared" ca="1" si="5"/>
        <v>0</v>
      </c>
    </row>
    <row r="493" spans="1:20" ht="16" hidden="1">
      <c r="A493" s="170">
        <f t="shared" si="6"/>
        <v>492</v>
      </c>
      <c r="B493" s="181" t="s">
        <v>975</v>
      </c>
      <c r="C493" s="186"/>
      <c r="D493" s="178" t="s">
        <v>388</v>
      </c>
      <c r="E493" s="178"/>
      <c r="F493" s="186"/>
      <c r="G493" s="170" t="b">
        <f t="shared" ca="1" si="26"/>
        <v>1</v>
      </c>
      <c r="H493" s="186"/>
      <c r="I493" s="186"/>
      <c r="J493" s="170" t="s">
        <v>500</v>
      </c>
      <c r="K493" s="171" t="e">
        <f t="shared" ca="1" si="1"/>
        <v>#NAME?</v>
      </c>
      <c r="L493" s="186"/>
      <c r="M493" s="171">
        <v>3179</v>
      </c>
      <c r="N493" s="179" t="e">
        <f t="shared" ca="1" si="2"/>
        <v>#NAME?</v>
      </c>
      <c r="O493" t="b">
        <f t="shared" si="3"/>
        <v>0</v>
      </c>
      <c r="S493" s="180" t="b">
        <f t="shared" si="4"/>
        <v>0</v>
      </c>
      <c r="T493" s="180">
        <f t="shared" ca="1" si="5"/>
        <v>0</v>
      </c>
    </row>
    <row r="494" spans="1:20" ht="16" hidden="1">
      <c r="A494" s="170">
        <f t="shared" si="6"/>
        <v>493</v>
      </c>
      <c r="B494" s="176" t="s">
        <v>976</v>
      </c>
      <c r="C494" s="186"/>
      <c r="D494" s="178" t="s">
        <v>380</v>
      </c>
      <c r="E494" s="178" t="s">
        <v>515</v>
      </c>
      <c r="F494" s="183">
        <v>43806</v>
      </c>
      <c r="G494" s="170" t="b">
        <f t="shared" ca="1" si="26"/>
        <v>1</v>
      </c>
      <c r="H494" s="170" t="s">
        <v>471</v>
      </c>
      <c r="I494" s="186"/>
      <c r="J494" s="170" t="s">
        <v>500</v>
      </c>
      <c r="K494" s="171" t="e">
        <f t="shared" ca="1" si="1"/>
        <v>#NAME?</v>
      </c>
      <c r="L494" s="186"/>
      <c r="M494" s="171">
        <v>737</v>
      </c>
      <c r="N494" s="179" t="e">
        <f t="shared" ca="1" si="2"/>
        <v>#NAME?</v>
      </c>
      <c r="O494" t="b">
        <f t="shared" si="3"/>
        <v>0</v>
      </c>
      <c r="S494" s="180" t="b">
        <f t="shared" ca="1" si="4"/>
        <v>0</v>
      </c>
      <c r="T494" s="180">
        <f t="shared" ca="1" si="5"/>
        <v>0</v>
      </c>
    </row>
    <row r="495" spans="1:20" ht="16" hidden="1">
      <c r="A495" s="170">
        <f t="shared" si="6"/>
        <v>494</v>
      </c>
      <c r="B495" s="181" t="s">
        <v>977</v>
      </c>
      <c r="C495" s="186"/>
      <c r="D495" s="178" t="s">
        <v>380</v>
      </c>
      <c r="E495" s="178" t="s">
        <v>556</v>
      </c>
      <c r="F495" s="187">
        <v>43850</v>
      </c>
      <c r="G495" s="170" t="b">
        <f t="shared" ca="1" si="26"/>
        <v>1</v>
      </c>
      <c r="H495" s="170" t="s">
        <v>471</v>
      </c>
      <c r="I495" s="186"/>
      <c r="J495" s="170" t="s">
        <v>500</v>
      </c>
      <c r="K495" s="171" t="e">
        <f t="shared" ca="1" si="1"/>
        <v>#NAME?</v>
      </c>
      <c r="L495" s="186"/>
      <c r="M495" s="171">
        <v>2795</v>
      </c>
      <c r="N495" s="179" t="e">
        <f t="shared" ca="1" si="2"/>
        <v>#NAME?</v>
      </c>
      <c r="O495" t="b">
        <f t="shared" si="3"/>
        <v>0</v>
      </c>
      <c r="S495" s="180" t="b">
        <f t="shared" ca="1" si="4"/>
        <v>0</v>
      </c>
      <c r="T495" s="180">
        <f t="shared" ca="1" si="5"/>
        <v>0</v>
      </c>
    </row>
    <row r="496" spans="1:20" ht="16" hidden="1">
      <c r="A496" s="170">
        <f t="shared" si="6"/>
        <v>495</v>
      </c>
      <c r="B496" s="176" t="s">
        <v>978</v>
      </c>
      <c r="C496" s="186"/>
      <c r="D496" s="178" t="s">
        <v>388</v>
      </c>
      <c r="E496" s="178"/>
      <c r="F496" s="186"/>
      <c r="G496" s="170" t="b">
        <f t="shared" ca="1" si="26"/>
        <v>1</v>
      </c>
      <c r="H496" s="186"/>
      <c r="I496" s="186"/>
      <c r="J496" s="170" t="s">
        <v>500</v>
      </c>
      <c r="K496" s="171" t="e">
        <f t="shared" ca="1" si="1"/>
        <v>#NAME?</v>
      </c>
      <c r="L496" s="186"/>
      <c r="M496" s="171">
        <v>2855</v>
      </c>
      <c r="N496" s="179" t="e">
        <f t="shared" ca="1" si="2"/>
        <v>#NAME?</v>
      </c>
      <c r="O496" t="b">
        <f t="shared" si="3"/>
        <v>0</v>
      </c>
      <c r="S496" s="180" t="b">
        <f t="shared" si="4"/>
        <v>0</v>
      </c>
      <c r="T496" s="180">
        <f t="shared" ca="1" si="5"/>
        <v>0</v>
      </c>
    </row>
    <row r="497" spans="1:20" ht="16" hidden="1">
      <c r="A497" s="170">
        <f t="shared" si="6"/>
        <v>496</v>
      </c>
      <c r="B497" s="181" t="s">
        <v>979</v>
      </c>
      <c r="C497" s="186"/>
      <c r="D497" s="178" t="s">
        <v>388</v>
      </c>
      <c r="E497" s="178"/>
      <c r="F497" s="186"/>
      <c r="G497" s="170" t="b">
        <f t="shared" ca="1" si="26"/>
        <v>1</v>
      </c>
      <c r="H497" s="186"/>
      <c r="I497" s="186"/>
      <c r="J497" s="170" t="s">
        <v>500</v>
      </c>
      <c r="K497" s="171" t="e">
        <f t="shared" ca="1" si="1"/>
        <v>#NAME?</v>
      </c>
      <c r="L497" s="186"/>
      <c r="M497" s="171">
        <v>2474</v>
      </c>
      <c r="N497" s="179" t="e">
        <f t="shared" ca="1" si="2"/>
        <v>#NAME?</v>
      </c>
      <c r="O497" t="b">
        <f t="shared" si="3"/>
        <v>0</v>
      </c>
      <c r="S497" s="180" t="b">
        <f t="shared" si="4"/>
        <v>0</v>
      </c>
      <c r="T497" s="180">
        <f t="shared" ca="1" si="5"/>
        <v>0</v>
      </c>
    </row>
    <row r="498" spans="1:20" ht="16" hidden="1">
      <c r="A498" s="170">
        <f t="shared" si="6"/>
        <v>497</v>
      </c>
      <c r="B498" s="176" t="s">
        <v>980</v>
      </c>
      <c r="C498" s="186"/>
      <c r="D498" s="178" t="s">
        <v>380</v>
      </c>
      <c r="E498" s="178"/>
      <c r="F498" s="187">
        <v>43921</v>
      </c>
      <c r="G498" s="170" t="b">
        <f t="shared" ca="1" si="26"/>
        <v>1</v>
      </c>
      <c r="H498" s="170" t="s">
        <v>471</v>
      </c>
      <c r="I498" s="186"/>
      <c r="J498" s="170" t="s">
        <v>500</v>
      </c>
      <c r="K498" s="171" t="e">
        <f t="shared" ca="1" si="1"/>
        <v>#NAME?</v>
      </c>
      <c r="L498" s="186"/>
      <c r="M498" s="171">
        <v>1367</v>
      </c>
      <c r="N498" s="179" t="e">
        <f t="shared" ca="1" si="2"/>
        <v>#NAME?</v>
      </c>
      <c r="O498" t="b">
        <f t="shared" si="3"/>
        <v>0</v>
      </c>
      <c r="S498" s="180" t="b">
        <f t="shared" ca="1" si="4"/>
        <v>0</v>
      </c>
      <c r="T498" s="180">
        <f t="shared" ca="1" si="5"/>
        <v>0</v>
      </c>
    </row>
    <row r="499" spans="1:20" ht="16" hidden="1">
      <c r="A499" s="170">
        <f t="shared" si="6"/>
        <v>498</v>
      </c>
      <c r="B499" s="181" t="s">
        <v>981</v>
      </c>
      <c r="C499" s="186"/>
      <c r="D499" s="178" t="s">
        <v>388</v>
      </c>
      <c r="E499" s="178"/>
      <c r="F499" s="186"/>
      <c r="G499" s="170" t="b">
        <f t="shared" ca="1" si="26"/>
        <v>1</v>
      </c>
      <c r="H499" s="186"/>
      <c r="I499" s="186"/>
      <c r="J499" s="170" t="s">
        <v>500</v>
      </c>
      <c r="K499" s="171" t="e">
        <f t="shared" ca="1" si="1"/>
        <v>#NAME?</v>
      </c>
      <c r="L499" s="186"/>
      <c r="M499" s="171">
        <v>2371</v>
      </c>
      <c r="N499" s="179" t="e">
        <f t="shared" ca="1" si="2"/>
        <v>#NAME?</v>
      </c>
      <c r="O499" t="b">
        <f t="shared" si="3"/>
        <v>0</v>
      </c>
      <c r="S499" s="180" t="b">
        <f t="shared" si="4"/>
        <v>0</v>
      </c>
      <c r="T499" s="180">
        <f t="shared" ca="1" si="5"/>
        <v>0</v>
      </c>
    </row>
    <row r="500" spans="1:20" ht="16" hidden="1">
      <c r="A500" s="170">
        <f t="shared" si="6"/>
        <v>499</v>
      </c>
      <c r="B500" s="176" t="s">
        <v>982</v>
      </c>
      <c r="C500" s="186"/>
      <c r="D500" s="178" t="s">
        <v>388</v>
      </c>
      <c r="E500" s="178"/>
      <c r="F500" s="186"/>
      <c r="G500" s="170" t="b">
        <f t="shared" ca="1" si="26"/>
        <v>1</v>
      </c>
      <c r="H500" s="186"/>
      <c r="I500" s="186"/>
      <c r="J500" s="170" t="s">
        <v>500</v>
      </c>
      <c r="K500" s="171" t="e">
        <f t="shared" ca="1" si="1"/>
        <v>#NAME?</v>
      </c>
      <c r="L500" s="186"/>
      <c r="M500" s="171">
        <v>978</v>
      </c>
      <c r="N500" s="179" t="e">
        <f t="shared" ca="1" si="2"/>
        <v>#NAME?</v>
      </c>
      <c r="O500" t="b">
        <f t="shared" si="3"/>
        <v>0</v>
      </c>
      <c r="S500" s="180" t="b">
        <f t="shared" si="4"/>
        <v>0</v>
      </c>
      <c r="T500" s="180">
        <f t="shared" ca="1" si="5"/>
        <v>0</v>
      </c>
    </row>
    <row r="501" spans="1:20" ht="16" hidden="1">
      <c r="A501" s="170">
        <f t="shared" si="6"/>
        <v>500</v>
      </c>
      <c r="B501" s="181" t="s">
        <v>983</v>
      </c>
      <c r="C501" s="186"/>
      <c r="D501" s="178" t="s">
        <v>380</v>
      </c>
      <c r="E501" s="178" t="s">
        <v>984</v>
      </c>
      <c r="F501" s="189">
        <v>43819</v>
      </c>
      <c r="G501" s="170" t="b">
        <f t="shared" ca="1" si="26"/>
        <v>1</v>
      </c>
      <c r="H501" s="170" t="s">
        <v>471</v>
      </c>
      <c r="I501" s="186"/>
      <c r="J501" s="170" t="s">
        <v>500</v>
      </c>
      <c r="K501" s="171" t="e">
        <f t="shared" ca="1" si="1"/>
        <v>#NAME?</v>
      </c>
      <c r="L501" s="186"/>
      <c r="M501" s="171">
        <v>1591</v>
      </c>
      <c r="N501" s="179" t="e">
        <f t="shared" ca="1" si="2"/>
        <v>#NAME?</v>
      </c>
      <c r="O501" t="b">
        <f t="shared" si="3"/>
        <v>0</v>
      </c>
      <c r="S501" s="180" t="b">
        <f t="shared" ca="1" si="4"/>
        <v>0</v>
      </c>
      <c r="T501" s="180">
        <f t="shared" ca="1" si="5"/>
        <v>0</v>
      </c>
    </row>
    <row r="502" spans="1:20" ht="16" hidden="1">
      <c r="A502" s="170">
        <f t="shared" si="6"/>
        <v>501</v>
      </c>
      <c r="B502" s="176" t="s">
        <v>985</v>
      </c>
      <c r="C502" s="186"/>
      <c r="D502" s="178" t="s">
        <v>380</v>
      </c>
      <c r="E502" s="178" t="s">
        <v>986</v>
      </c>
      <c r="F502" s="187">
        <v>43844</v>
      </c>
      <c r="G502" s="170" t="b">
        <f t="shared" ca="1" si="26"/>
        <v>1</v>
      </c>
      <c r="H502" s="170" t="s">
        <v>471</v>
      </c>
      <c r="I502" s="186"/>
      <c r="J502" s="170" t="s">
        <v>500</v>
      </c>
      <c r="K502" s="171" t="e">
        <f t="shared" ca="1" si="1"/>
        <v>#NAME?</v>
      </c>
      <c r="L502" s="186"/>
      <c r="M502" s="171">
        <v>1214</v>
      </c>
      <c r="N502" s="179" t="e">
        <f t="shared" ca="1" si="2"/>
        <v>#NAME?</v>
      </c>
      <c r="O502" t="b">
        <f t="shared" si="3"/>
        <v>0</v>
      </c>
      <c r="S502" s="180" t="b">
        <f t="shared" ca="1" si="4"/>
        <v>0</v>
      </c>
      <c r="T502" s="180">
        <f t="shared" ca="1" si="5"/>
        <v>0</v>
      </c>
    </row>
    <row r="503" spans="1:20" ht="16" hidden="1">
      <c r="A503" s="170">
        <f t="shared" si="6"/>
        <v>502</v>
      </c>
      <c r="B503" s="181" t="s">
        <v>611</v>
      </c>
      <c r="C503" s="186"/>
      <c r="D503" s="178" t="s">
        <v>380</v>
      </c>
      <c r="E503" s="178" t="s">
        <v>515</v>
      </c>
      <c r="F503" s="187">
        <v>43835</v>
      </c>
      <c r="G503" s="170" t="b">
        <f t="shared" ca="1" si="26"/>
        <v>1</v>
      </c>
      <c r="H503" s="170" t="s">
        <v>471</v>
      </c>
      <c r="I503" s="170"/>
      <c r="J503" s="170" t="s">
        <v>500</v>
      </c>
      <c r="K503" s="171" t="e">
        <f t="shared" ca="1" si="1"/>
        <v>#NAME?</v>
      </c>
      <c r="L503" s="186"/>
      <c r="M503" s="171">
        <v>1832</v>
      </c>
      <c r="N503" s="179" t="e">
        <f t="shared" ca="1" si="2"/>
        <v>#NAME?</v>
      </c>
      <c r="O503" t="b">
        <f t="shared" si="3"/>
        <v>0</v>
      </c>
      <c r="S503" s="180" t="b">
        <f t="shared" ca="1" si="4"/>
        <v>0</v>
      </c>
      <c r="T503" s="180">
        <f t="shared" ca="1" si="5"/>
        <v>0</v>
      </c>
    </row>
    <row r="504" spans="1:20" ht="16" hidden="1">
      <c r="A504" s="170">
        <f t="shared" si="6"/>
        <v>503</v>
      </c>
      <c r="B504" s="176" t="s">
        <v>987</v>
      </c>
      <c r="C504" s="186"/>
      <c r="D504" s="178" t="s">
        <v>388</v>
      </c>
      <c r="E504" s="178"/>
      <c r="F504" s="186"/>
      <c r="G504" s="170" t="b">
        <f t="shared" ca="1" si="26"/>
        <v>1</v>
      </c>
      <c r="H504" s="186"/>
      <c r="I504" s="186"/>
      <c r="J504" s="170" t="s">
        <v>500</v>
      </c>
      <c r="K504" s="171" t="e">
        <f t="shared" ca="1" si="1"/>
        <v>#NAME?</v>
      </c>
      <c r="L504" s="186"/>
      <c r="M504" s="171">
        <v>330</v>
      </c>
      <c r="N504" s="179" t="e">
        <f t="shared" ca="1" si="2"/>
        <v>#NAME?</v>
      </c>
      <c r="O504" t="b">
        <f t="shared" si="3"/>
        <v>0</v>
      </c>
      <c r="S504" s="180" t="b">
        <f t="shared" si="4"/>
        <v>0</v>
      </c>
      <c r="T504" s="180">
        <f t="shared" ca="1" si="5"/>
        <v>0</v>
      </c>
    </row>
    <row r="505" spans="1:20" ht="16" hidden="1">
      <c r="A505" s="170">
        <f t="shared" si="6"/>
        <v>504</v>
      </c>
      <c r="B505" s="181" t="s">
        <v>988</v>
      </c>
      <c r="C505" s="186"/>
      <c r="D505" s="178" t="s">
        <v>388</v>
      </c>
      <c r="E505" s="178"/>
      <c r="F505" s="186"/>
      <c r="G505" s="170" t="b">
        <f t="shared" ca="1" si="26"/>
        <v>1</v>
      </c>
      <c r="H505" s="186"/>
      <c r="I505" s="186"/>
      <c r="J505" s="170" t="s">
        <v>500</v>
      </c>
      <c r="K505" s="171" t="e">
        <f t="shared" ca="1" si="1"/>
        <v>#NAME?</v>
      </c>
      <c r="L505" s="186"/>
      <c r="M505" s="171">
        <v>1736</v>
      </c>
      <c r="N505" s="179" t="e">
        <f t="shared" ca="1" si="2"/>
        <v>#NAME?</v>
      </c>
      <c r="O505" t="b">
        <f t="shared" si="3"/>
        <v>0</v>
      </c>
      <c r="S505" s="180" t="b">
        <f t="shared" si="4"/>
        <v>0</v>
      </c>
      <c r="T505" s="180">
        <f t="shared" ca="1" si="5"/>
        <v>0</v>
      </c>
    </row>
    <row r="506" spans="1:20" ht="16" hidden="1">
      <c r="A506" s="170">
        <f t="shared" si="6"/>
        <v>505</v>
      </c>
      <c r="B506" s="176" t="s">
        <v>989</v>
      </c>
      <c r="C506" s="186"/>
      <c r="D506" s="178" t="s">
        <v>380</v>
      </c>
      <c r="E506" s="178" t="s">
        <v>990</v>
      </c>
      <c r="F506" s="187">
        <v>43922</v>
      </c>
      <c r="G506" s="170" t="b">
        <f t="shared" ca="1" si="26"/>
        <v>1</v>
      </c>
      <c r="H506" s="170" t="s">
        <v>471</v>
      </c>
      <c r="I506" s="186"/>
      <c r="J506" s="170" t="s">
        <v>500</v>
      </c>
      <c r="K506" s="171" t="e">
        <f t="shared" ca="1" si="1"/>
        <v>#NAME?</v>
      </c>
      <c r="L506" s="186"/>
      <c r="M506" s="171">
        <v>2524</v>
      </c>
      <c r="N506" s="179" t="e">
        <f t="shared" ca="1" si="2"/>
        <v>#NAME?</v>
      </c>
      <c r="O506" t="b">
        <f t="shared" si="3"/>
        <v>0</v>
      </c>
      <c r="S506" s="180" t="b">
        <f t="shared" ca="1" si="4"/>
        <v>0</v>
      </c>
      <c r="T506" s="180">
        <f t="shared" ca="1" si="5"/>
        <v>0</v>
      </c>
    </row>
    <row r="507" spans="1:20" ht="16" hidden="1">
      <c r="A507" s="170">
        <f t="shared" si="6"/>
        <v>506</v>
      </c>
      <c r="B507" s="181" t="s">
        <v>991</v>
      </c>
      <c r="C507" s="186"/>
      <c r="D507" s="178" t="s">
        <v>388</v>
      </c>
      <c r="E507" s="178"/>
      <c r="F507" s="186"/>
      <c r="G507" s="170" t="b">
        <f t="shared" ca="1" si="26"/>
        <v>1</v>
      </c>
      <c r="H507" s="186"/>
      <c r="I507" s="186"/>
      <c r="J507" s="170" t="s">
        <v>500</v>
      </c>
      <c r="K507" s="171" t="e">
        <f t="shared" ca="1" si="1"/>
        <v>#NAME?</v>
      </c>
      <c r="L507" s="186"/>
      <c r="M507" s="171">
        <v>1580</v>
      </c>
      <c r="N507" s="179" t="e">
        <f t="shared" ca="1" si="2"/>
        <v>#NAME?</v>
      </c>
      <c r="O507" t="b">
        <f t="shared" si="3"/>
        <v>0</v>
      </c>
      <c r="S507" s="180" t="b">
        <f t="shared" si="4"/>
        <v>0</v>
      </c>
      <c r="T507" s="180">
        <f t="shared" ca="1" si="5"/>
        <v>0</v>
      </c>
    </row>
    <row r="508" spans="1:20" ht="16" hidden="1">
      <c r="A508" s="170">
        <f t="shared" si="6"/>
        <v>507</v>
      </c>
      <c r="B508" s="176" t="s">
        <v>992</v>
      </c>
      <c r="C508" s="186"/>
      <c r="D508" s="178" t="s">
        <v>388</v>
      </c>
      <c r="E508" s="178"/>
      <c r="F508" s="186"/>
      <c r="G508" s="170" t="b">
        <f t="shared" ca="1" si="26"/>
        <v>1</v>
      </c>
      <c r="H508" s="186"/>
      <c r="I508" s="186"/>
      <c r="J508" s="170" t="s">
        <v>500</v>
      </c>
      <c r="K508" s="171" t="e">
        <f t="shared" ca="1" si="1"/>
        <v>#NAME?</v>
      </c>
      <c r="L508" s="186"/>
      <c r="M508" s="171">
        <v>906</v>
      </c>
      <c r="N508" s="179" t="e">
        <f t="shared" ca="1" si="2"/>
        <v>#NAME?</v>
      </c>
      <c r="O508" t="b">
        <f t="shared" si="3"/>
        <v>0</v>
      </c>
      <c r="S508" s="180" t="b">
        <f t="shared" si="4"/>
        <v>0</v>
      </c>
      <c r="T508" s="180">
        <f t="shared" ca="1" si="5"/>
        <v>0</v>
      </c>
    </row>
    <row r="509" spans="1:20" ht="16" hidden="1">
      <c r="A509" s="170">
        <f t="shared" si="6"/>
        <v>508</v>
      </c>
      <c r="B509" s="181" t="s">
        <v>993</v>
      </c>
      <c r="C509" s="186"/>
      <c r="D509" s="178" t="s">
        <v>388</v>
      </c>
      <c r="E509" s="178"/>
      <c r="F509" s="186"/>
      <c r="G509" s="170" t="b">
        <f t="shared" ca="1" si="26"/>
        <v>1</v>
      </c>
      <c r="H509" s="186"/>
      <c r="I509" s="186"/>
      <c r="J509" s="170" t="s">
        <v>500</v>
      </c>
      <c r="K509" s="171" t="e">
        <f t="shared" ca="1" si="1"/>
        <v>#NAME?</v>
      </c>
      <c r="L509" s="186"/>
      <c r="M509" s="171">
        <v>2932</v>
      </c>
      <c r="N509" s="179" t="e">
        <f t="shared" ca="1" si="2"/>
        <v>#NAME?</v>
      </c>
      <c r="O509" t="b">
        <f t="shared" si="3"/>
        <v>0</v>
      </c>
      <c r="S509" s="180" t="b">
        <f t="shared" si="4"/>
        <v>0</v>
      </c>
      <c r="T509" s="180">
        <f t="shared" ca="1" si="5"/>
        <v>0</v>
      </c>
    </row>
    <row r="510" spans="1:20" ht="16" hidden="1">
      <c r="A510" s="170">
        <f t="shared" si="6"/>
        <v>509</v>
      </c>
      <c r="B510" s="176" t="s">
        <v>994</v>
      </c>
      <c r="C510" s="186"/>
      <c r="D510" s="178" t="s">
        <v>388</v>
      </c>
      <c r="E510" s="178"/>
      <c r="F510" s="186"/>
      <c r="G510" s="170" t="b">
        <f t="shared" ca="1" si="26"/>
        <v>1</v>
      </c>
      <c r="H510" s="186"/>
      <c r="I510" s="186"/>
      <c r="J510" s="170" t="s">
        <v>500</v>
      </c>
      <c r="K510" s="171" t="e">
        <f t="shared" ca="1" si="1"/>
        <v>#NAME?</v>
      </c>
      <c r="L510" s="186"/>
      <c r="M510" s="171">
        <v>2220</v>
      </c>
      <c r="N510" s="179" t="e">
        <f t="shared" ca="1" si="2"/>
        <v>#NAME?</v>
      </c>
      <c r="O510" t="b">
        <f t="shared" si="3"/>
        <v>0</v>
      </c>
      <c r="S510" s="180" t="b">
        <f t="shared" si="4"/>
        <v>0</v>
      </c>
      <c r="T510" s="180">
        <f t="shared" ca="1" si="5"/>
        <v>0</v>
      </c>
    </row>
    <row r="511" spans="1:20" ht="16" hidden="1">
      <c r="A511" s="170">
        <f t="shared" si="6"/>
        <v>510</v>
      </c>
      <c r="B511" s="181" t="s">
        <v>995</v>
      </c>
      <c r="C511" s="186"/>
      <c r="D511" s="178" t="s">
        <v>380</v>
      </c>
      <c r="E511" s="178" t="s">
        <v>556</v>
      </c>
      <c r="F511" s="187">
        <v>43836</v>
      </c>
      <c r="G511" s="170" t="b">
        <f t="shared" ca="1" si="26"/>
        <v>1</v>
      </c>
      <c r="H511" s="170" t="s">
        <v>471</v>
      </c>
      <c r="I511" s="186"/>
      <c r="J511" s="170" t="s">
        <v>500</v>
      </c>
      <c r="K511" s="171" t="e">
        <f t="shared" ca="1" si="1"/>
        <v>#NAME?</v>
      </c>
      <c r="L511" s="186"/>
      <c r="M511" s="171">
        <v>774</v>
      </c>
      <c r="N511" s="179" t="e">
        <f t="shared" ca="1" si="2"/>
        <v>#NAME?</v>
      </c>
      <c r="O511" t="b">
        <f t="shared" si="3"/>
        <v>0</v>
      </c>
      <c r="S511" s="180" t="b">
        <f t="shared" ca="1" si="4"/>
        <v>0</v>
      </c>
      <c r="T511" s="180">
        <f t="shared" ca="1" si="5"/>
        <v>0</v>
      </c>
    </row>
    <row r="512" spans="1:20" ht="16" hidden="1">
      <c r="A512" s="170">
        <f t="shared" si="6"/>
        <v>511</v>
      </c>
      <c r="B512" s="176" t="s">
        <v>996</v>
      </c>
      <c r="C512" s="186"/>
      <c r="D512" s="178" t="s">
        <v>388</v>
      </c>
      <c r="E512" s="178"/>
      <c r="F512" s="186"/>
      <c r="G512" s="170" t="b">
        <f t="shared" ca="1" si="26"/>
        <v>1</v>
      </c>
      <c r="H512" s="186"/>
      <c r="I512" s="186"/>
      <c r="J512" s="170" t="s">
        <v>500</v>
      </c>
      <c r="K512" s="171" t="e">
        <f t="shared" ca="1" si="1"/>
        <v>#NAME?</v>
      </c>
      <c r="L512" s="186"/>
      <c r="M512" s="171">
        <v>2591</v>
      </c>
      <c r="N512" s="179" t="e">
        <f t="shared" ca="1" si="2"/>
        <v>#NAME?</v>
      </c>
      <c r="O512" t="b">
        <f t="shared" si="3"/>
        <v>0</v>
      </c>
      <c r="S512" s="180" t="b">
        <f t="shared" si="4"/>
        <v>0</v>
      </c>
      <c r="T512" s="180">
        <f t="shared" ca="1" si="5"/>
        <v>0</v>
      </c>
    </row>
    <row r="513" spans="1:20" ht="16" hidden="1">
      <c r="A513" s="170">
        <f t="shared" si="6"/>
        <v>512</v>
      </c>
      <c r="B513" s="181" t="s">
        <v>997</v>
      </c>
      <c r="C513" s="186"/>
      <c r="D513" s="178" t="s">
        <v>388</v>
      </c>
      <c r="E513" s="178"/>
      <c r="F513" s="186"/>
      <c r="G513" s="170" t="b">
        <f t="shared" ca="1" si="26"/>
        <v>1</v>
      </c>
      <c r="H513" s="186"/>
      <c r="I513" s="186"/>
      <c r="J513" s="170" t="s">
        <v>500</v>
      </c>
      <c r="K513" s="171" t="e">
        <f t="shared" ca="1" si="1"/>
        <v>#NAME?</v>
      </c>
      <c r="L513" s="186"/>
      <c r="M513" s="171">
        <v>2121</v>
      </c>
      <c r="N513" s="179" t="e">
        <f t="shared" ca="1" si="2"/>
        <v>#NAME?</v>
      </c>
      <c r="O513" t="b">
        <f t="shared" si="3"/>
        <v>0</v>
      </c>
      <c r="S513" s="180" t="b">
        <f t="shared" si="4"/>
        <v>0</v>
      </c>
      <c r="T513" s="180">
        <f t="shared" ca="1" si="5"/>
        <v>0</v>
      </c>
    </row>
    <row r="514" spans="1:20" ht="16" hidden="1">
      <c r="A514" s="170">
        <f t="shared" si="6"/>
        <v>513</v>
      </c>
      <c r="B514" s="176" t="s">
        <v>633</v>
      </c>
      <c r="C514" s="186"/>
      <c r="D514" s="178" t="s">
        <v>388</v>
      </c>
      <c r="E514" s="178"/>
      <c r="F514" s="186"/>
      <c r="G514" s="170" t="b">
        <f t="shared" ca="1" si="26"/>
        <v>1</v>
      </c>
      <c r="H514" s="186"/>
      <c r="I514" s="186"/>
      <c r="J514" s="170" t="s">
        <v>500</v>
      </c>
      <c r="K514" s="171" t="e">
        <f t="shared" ca="1" si="1"/>
        <v>#NAME?</v>
      </c>
      <c r="L514" s="186"/>
      <c r="M514" s="171">
        <v>985</v>
      </c>
      <c r="N514" s="179" t="e">
        <f t="shared" ca="1" si="2"/>
        <v>#NAME?</v>
      </c>
      <c r="O514" t="b">
        <f t="shared" si="3"/>
        <v>0</v>
      </c>
      <c r="S514" s="180" t="b">
        <f t="shared" si="4"/>
        <v>0</v>
      </c>
      <c r="T514" s="180">
        <f t="shared" ca="1" si="5"/>
        <v>0</v>
      </c>
    </row>
    <row r="515" spans="1:20" ht="16" hidden="1">
      <c r="A515" s="170">
        <f t="shared" si="6"/>
        <v>514</v>
      </c>
      <c r="B515" s="181" t="s">
        <v>998</v>
      </c>
      <c r="C515" s="186"/>
      <c r="D515" s="178" t="s">
        <v>388</v>
      </c>
      <c r="E515" s="178"/>
      <c r="F515" s="186"/>
      <c r="G515" s="170" t="b">
        <f t="shared" ca="1" si="26"/>
        <v>1</v>
      </c>
      <c r="H515" s="186"/>
      <c r="I515" s="186"/>
      <c r="J515" s="170" t="s">
        <v>500</v>
      </c>
      <c r="K515" s="171" t="e">
        <f t="shared" ca="1" si="1"/>
        <v>#NAME?</v>
      </c>
      <c r="L515" s="186"/>
      <c r="M515" s="171">
        <v>658</v>
      </c>
      <c r="N515" s="179" t="e">
        <f t="shared" ca="1" si="2"/>
        <v>#NAME?</v>
      </c>
      <c r="O515" t="b">
        <f t="shared" si="3"/>
        <v>0</v>
      </c>
      <c r="S515" s="180" t="b">
        <f t="shared" si="4"/>
        <v>0</v>
      </c>
      <c r="T515" s="180">
        <f t="shared" ca="1" si="5"/>
        <v>0</v>
      </c>
    </row>
    <row r="516" spans="1:20" ht="16" hidden="1">
      <c r="A516" s="170">
        <f t="shared" si="6"/>
        <v>515</v>
      </c>
      <c r="B516" s="176" t="s">
        <v>999</v>
      </c>
      <c r="C516" s="186"/>
      <c r="D516" s="178" t="s">
        <v>380</v>
      </c>
      <c r="E516" s="178" t="s">
        <v>1000</v>
      </c>
      <c r="F516" s="187">
        <v>43843</v>
      </c>
      <c r="G516" s="170" t="b">
        <f t="shared" ca="1" si="26"/>
        <v>1</v>
      </c>
      <c r="H516" s="186"/>
      <c r="I516" s="186"/>
      <c r="J516" s="170" t="s">
        <v>500</v>
      </c>
      <c r="K516" s="171" t="e">
        <f t="shared" ca="1" si="1"/>
        <v>#NAME?</v>
      </c>
      <c r="L516" s="186"/>
      <c r="M516" s="171">
        <v>970</v>
      </c>
      <c r="N516" s="179" t="e">
        <f t="shared" ca="1" si="2"/>
        <v>#NAME?</v>
      </c>
      <c r="O516" t="b">
        <f t="shared" si="3"/>
        <v>0</v>
      </c>
      <c r="S516" s="180" t="b">
        <f t="shared" ca="1" si="4"/>
        <v>0</v>
      </c>
      <c r="T516" s="180">
        <f t="shared" ca="1" si="5"/>
        <v>0</v>
      </c>
    </row>
    <row r="517" spans="1:20" ht="16" hidden="1">
      <c r="A517" s="170">
        <f t="shared" si="6"/>
        <v>516</v>
      </c>
      <c r="B517" s="181" t="s">
        <v>1001</v>
      </c>
      <c r="C517" s="186"/>
      <c r="D517" s="178" t="s">
        <v>380</v>
      </c>
      <c r="E517" s="178" t="s">
        <v>556</v>
      </c>
      <c r="F517" s="189">
        <v>43822</v>
      </c>
      <c r="G517" s="170" t="b">
        <f t="shared" ca="1" si="26"/>
        <v>1</v>
      </c>
      <c r="H517" s="170" t="s">
        <v>516</v>
      </c>
      <c r="I517" s="186"/>
      <c r="J517" s="170" t="s">
        <v>500</v>
      </c>
      <c r="K517" s="171" t="e">
        <f t="shared" ca="1" si="1"/>
        <v>#NAME?</v>
      </c>
      <c r="L517" s="186"/>
      <c r="M517" s="171">
        <v>1514</v>
      </c>
      <c r="N517" s="179" t="e">
        <f t="shared" ca="1" si="2"/>
        <v>#NAME?</v>
      </c>
      <c r="O517" t="b">
        <f t="shared" si="3"/>
        <v>0</v>
      </c>
      <c r="S517" s="180" t="b">
        <f t="shared" ca="1" si="4"/>
        <v>0</v>
      </c>
      <c r="T517" s="180">
        <f t="shared" ca="1" si="5"/>
        <v>0</v>
      </c>
    </row>
    <row r="518" spans="1:20" ht="16" hidden="1">
      <c r="A518" s="170">
        <f t="shared" si="6"/>
        <v>517</v>
      </c>
      <c r="B518" s="176" t="s">
        <v>1002</v>
      </c>
      <c r="C518" s="186"/>
      <c r="D518" s="178" t="s">
        <v>380</v>
      </c>
      <c r="E518" s="178" t="s">
        <v>556</v>
      </c>
      <c r="F518" s="187">
        <v>43910</v>
      </c>
      <c r="G518" s="170" t="b">
        <f t="shared" ca="1" si="26"/>
        <v>1</v>
      </c>
      <c r="H518" s="170" t="s">
        <v>471</v>
      </c>
      <c r="I518" s="186"/>
      <c r="J518" s="170" t="s">
        <v>500</v>
      </c>
      <c r="K518" s="171" t="e">
        <f t="shared" ca="1" si="1"/>
        <v>#NAME?</v>
      </c>
      <c r="L518" s="186"/>
      <c r="M518" s="171">
        <v>1143</v>
      </c>
      <c r="N518" s="179" t="e">
        <f t="shared" ca="1" si="2"/>
        <v>#NAME?</v>
      </c>
      <c r="O518" t="b">
        <f t="shared" si="3"/>
        <v>0</v>
      </c>
      <c r="S518" s="180" t="b">
        <f t="shared" ca="1" si="4"/>
        <v>0</v>
      </c>
      <c r="T518" s="180">
        <f t="shared" ca="1" si="5"/>
        <v>0</v>
      </c>
    </row>
    <row r="519" spans="1:20" ht="16" hidden="1">
      <c r="A519" s="170">
        <f t="shared" si="6"/>
        <v>518</v>
      </c>
      <c r="B519" s="181" t="s">
        <v>1003</v>
      </c>
      <c r="C519" s="186"/>
      <c r="D519" s="178" t="s">
        <v>380</v>
      </c>
      <c r="E519" s="178" t="s">
        <v>1004</v>
      </c>
      <c r="F519" s="187">
        <v>43836</v>
      </c>
      <c r="G519" s="170" t="b">
        <f t="shared" ca="1" si="26"/>
        <v>1</v>
      </c>
      <c r="H519" s="170" t="s">
        <v>471</v>
      </c>
      <c r="I519" s="186"/>
      <c r="J519" s="170" t="s">
        <v>500</v>
      </c>
      <c r="K519" s="171" t="e">
        <f t="shared" ca="1" si="1"/>
        <v>#NAME?</v>
      </c>
      <c r="L519" s="186"/>
      <c r="M519" s="171">
        <v>249</v>
      </c>
      <c r="N519" s="179" t="e">
        <f t="shared" ca="1" si="2"/>
        <v>#NAME?</v>
      </c>
      <c r="O519" t="b">
        <f t="shared" si="3"/>
        <v>0</v>
      </c>
      <c r="S519" s="180" t="b">
        <f t="shared" ca="1" si="4"/>
        <v>0</v>
      </c>
      <c r="T519" s="180">
        <f t="shared" ca="1" si="5"/>
        <v>0</v>
      </c>
    </row>
    <row r="520" spans="1:20" ht="16" hidden="1">
      <c r="A520" s="170">
        <f t="shared" si="6"/>
        <v>519</v>
      </c>
      <c r="B520" s="176" t="s">
        <v>1005</v>
      </c>
      <c r="C520" s="186"/>
      <c r="D520" s="178" t="s">
        <v>388</v>
      </c>
      <c r="E520" s="178"/>
      <c r="F520" s="186"/>
      <c r="G520" s="170" t="b">
        <f t="shared" ca="1" si="26"/>
        <v>1</v>
      </c>
      <c r="H520" s="186"/>
      <c r="I520" s="186"/>
      <c r="J520" s="170" t="s">
        <v>500</v>
      </c>
      <c r="K520" s="171" t="e">
        <f t="shared" ca="1" si="1"/>
        <v>#NAME?</v>
      </c>
      <c r="L520" s="186"/>
      <c r="M520" s="171">
        <v>2491</v>
      </c>
      <c r="N520" s="179" t="e">
        <f t="shared" ca="1" si="2"/>
        <v>#NAME?</v>
      </c>
      <c r="O520" t="b">
        <f t="shared" si="3"/>
        <v>0</v>
      </c>
      <c r="S520" s="180" t="b">
        <f t="shared" si="4"/>
        <v>0</v>
      </c>
      <c r="T520" s="180">
        <f t="shared" ca="1" si="5"/>
        <v>0</v>
      </c>
    </row>
    <row r="521" spans="1:20" ht="16" hidden="1">
      <c r="A521" s="170">
        <f t="shared" si="6"/>
        <v>520</v>
      </c>
      <c r="B521" s="181" t="s">
        <v>1006</v>
      </c>
      <c r="C521" s="186"/>
      <c r="D521" s="178" t="s">
        <v>380</v>
      </c>
      <c r="E521" s="178" t="s">
        <v>1007</v>
      </c>
      <c r="F521" s="187">
        <v>43892</v>
      </c>
      <c r="G521" s="170" t="b">
        <f t="shared" ca="1" si="26"/>
        <v>1</v>
      </c>
      <c r="H521" s="170" t="s">
        <v>1008</v>
      </c>
      <c r="I521" s="186"/>
      <c r="J521" s="170" t="s">
        <v>500</v>
      </c>
      <c r="K521" s="171" t="e">
        <f t="shared" ca="1" si="1"/>
        <v>#NAME?</v>
      </c>
      <c r="L521" s="186"/>
      <c r="M521" s="171">
        <v>147</v>
      </c>
      <c r="N521" s="179" t="e">
        <f t="shared" ca="1" si="2"/>
        <v>#NAME?</v>
      </c>
      <c r="O521" t="b">
        <f t="shared" si="3"/>
        <v>0</v>
      </c>
      <c r="S521" s="180" t="b">
        <f t="shared" ca="1" si="4"/>
        <v>0</v>
      </c>
      <c r="T521" s="180">
        <f t="shared" ca="1" si="5"/>
        <v>0</v>
      </c>
    </row>
    <row r="522" spans="1:20" ht="16" hidden="1">
      <c r="A522" s="170">
        <f t="shared" si="6"/>
        <v>521</v>
      </c>
      <c r="B522" s="185" t="s">
        <v>507</v>
      </c>
      <c r="C522" s="186"/>
      <c r="D522" s="178" t="s">
        <v>388</v>
      </c>
      <c r="E522" s="178"/>
      <c r="F522" s="186"/>
      <c r="G522" s="170"/>
      <c r="H522" s="186"/>
      <c r="I522" s="186"/>
      <c r="J522" s="170"/>
      <c r="K522" s="171" t="e">
        <f t="shared" ca="1" si="1"/>
        <v>#NAME?</v>
      </c>
      <c r="L522" s="186"/>
      <c r="M522" s="171">
        <v>3018</v>
      </c>
      <c r="N522" s="179" t="e">
        <f t="shared" ca="1" si="2"/>
        <v>#NAME?</v>
      </c>
      <c r="O522" t="b">
        <f t="shared" si="3"/>
        <v>1</v>
      </c>
      <c r="S522" s="180" t="b">
        <f t="shared" si="4"/>
        <v>0</v>
      </c>
      <c r="T522" s="180">
        <f t="shared" ca="1" si="5"/>
        <v>0</v>
      </c>
    </row>
    <row r="523" spans="1:20" ht="16" hidden="1">
      <c r="A523" s="170">
        <f t="shared" si="6"/>
        <v>522</v>
      </c>
      <c r="B523" s="181" t="s">
        <v>1009</v>
      </c>
      <c r="C523" s="186"/>
      <c r="D523" s="178" t="s">
        <v>388</v>
      </c>
      <c r="E523" s="178"/>
      <c r="F523" s="186"/>
      <c r="G523" s="170" t="b">
        <f t="shared" ref="G523:G538" ca="1" si="27">OR((ISBLANK(F523)),TODAY()-F523 &gt;=90)</f>
        <v>1</v>
      </c>
      <c r="H523" s="186"/>
      <c r="I523" s="186"/>
      <c r="J523" s="170" t="s">
        <v>500</v>
      </c>
      <c r="K523" s="171" t="e">
        <f t="shared" ca="1" si="1"/>
        <v>#NAME?</v>
      </c>
      <c r="L523" s="186"/>
      <c r="M523" s="171">
        <v>538</v>
      </c>
      <c r="N523" s="179" t="e">
        <f t="shared" ca="1" si="2"/>
        <v>#NAME?</v>
      </c>
      <c r="O523" t="b">
        <f t="shared" si="3"/>
        <v>0</v>
      </c>
      <c r="S523" s="180" t="b">
        <f t="shared" si="4"/>
        <v>0</v>
      </c>
      <c r="T523" s="180">
        <f t="shared" ca="1" si="5"/>
        <v>0</v>
      </c>
    </row>
    <row r="524" spans="1:20" ht="16" hidden="1">
      <c r="A524" s="170">
        <f t="shared" si="6"/>
        <v>523</v>
      </c>
      <c r="B524" s="176" t="s">
        <v>1010</v>
      </c>
      <c r="C524" s="186"/>
      <c r="D524" s="178" t="s">
        <v>388</v>
      </c>
      <c r="E524" s="178"/>
      <c r="F524" s="186"/>
      <c r="G524" s="170" t="b">
        <f t="shared" ca="1" si="27"/>
        <v>1</v>
      </c>
      <c r="H524" s="186"/>
      <c r="I524" s="186"/>
      <c r="J524" s="170" t="s">
        <v>500</v>
      </c>
      <c r="K524" s="171" t="e">
        <f t="shared" ca="1" si="1"/>
        <v>#NAME?</v>
      </c>
      <c r="L524" s="186"/>
      <c r="M524" s="171">
        <v>2915</v>
      </c>
      <c r="N524" s="179" t="e">
        <f t="shared" ca="1" si="2"/>
        <v>#NAME?</v>
      </c>
      <c r="O524" t="b">
        <f t="shared" si="3"/>
        <v>0</v>
      </c>
      <c r="S524" s="180" t="b">
        <f t="shared" si="4"/>
        <v>0</v>
      </c>
      <c r="T524" s="180">
        <f t="shared" ca="1" si="5"/>
        <v>0</v>
      </c>
    </row>
    <row r="525" spans="1:20" ht="16" hidden="1">
      <c r="A525" s="170">
        <f t="shared" si="6"/>
        <v>524</v>
      </c>
      <c r="B525" s="181" t="s">
        <v>1011</v>
      </c>
      <c r="C525" s="186"/>
      <c r="D525" s="178" t="s">
        <v>388</v>
      </c>
      <c r="E525" s="178"/>
      <c r="F525" s="186"/>
      <c r="G525" s="170" t="b">
        <f t="shared" ca="1" si="27"/>
        <v>1</v>
      </c>
      <c r="H525" s="186"/>
      <c r="I525" s="186"/>
      <c r="J525" s="170" t="s">
        <v>500</v>
      </c>
      <c r="K525" s="171" t="e">
        <f t="shared" ca="1" si="1"/>
        <v>#NAME?</v>
      </c>
      <c r="L525" s="186"/>
      <c r="M525" s="171">
        <v>2876</v>
      </c>
      <c r="N525" s="179" t="e">
        <f t="shared" ca="1" si="2"/>
        <v>#NAME?</v>
      </c>
      <c r="O525" t="b">
        <f t="shared" si="3"/>
        <v>0</v>
      </c>
      <c r="S525" s="180" t="b">
        <f t="shared" si="4"/>
        <v>0</v>
      </c>
      <c r="T525" s="180">
        <f t="shared" ca="1" si="5"/>
        <v>0</v>
      </c>
    </row>
    <row r="526" spans="1:20" ht="16" hidden="1">
      <c r="A526" s="170">
        <f t="shared" si="6"/>
        <v>525</v>
      </c>
      <c r="B526" s="176" t="s">
        <v>1012</v>
      </c>
      <c r="C526" s="186"/>
      <c r="D526" s="178" t="s">
        <v>388</v>
      </c>
      <c r="E526" s="178"/>
      <c r="F526" s="186"/>
      <c r="G526" s="170" t="b">
        <f t="shared" ca="1" si="27"/>
        <v>1</v>
      </c>
      <c r="H526" s="186"/>
      <c r="I526" s="186"/>
      <c r="J526" s="170" t="s">
        <v>500</v>
      </c>
      <c r="K526" s="171" t="e">
        <f t="shared" ca="1" si="1"/>
        <v>#NAME?</v>
      </c>
      <c r="L526" s="186"/>
      <c r="M526" s="171">
        <v>48</v>
      </c>
      <c r="N526" s="179" t="e">
        <f t="shared" ca="1" si="2"/>
        <v>#NAME?</v>
      </c>
      <c r="O526" t="b">
        <f t="shared" si="3"/>
        <v>0</v>
      </c>
      <c r="S526" s="180" t="b">
        <f t="shared" si="4"/>
        <v>0</v>
      </c>
      <c r="T526" s="180">
        <f t="shared" ca="1" si="5"/>
        <v>0</v>
      </c>
    </row>
    <row r="527" spans="1:20" ht="16" hidden="1">
      <c r="A527" s="170">
        <f t="shared" si="6"/>
        <v>526</v>
      </c>
      <c r="B527" s="181" t="s">
        <v>1013</v>
      </c>
      <c r="C527" s="186"/>
      <c r="D527" s="178" t="s">
        <v>388</v>
      </c>
      <c r="E527" s="178"/>
      <c r="F527" s="186"/>
      <c r="G527" s="170" t="b">
        <f t="shared" ca="1" si="27"/>
        <v>1</v>
      </c>
      <c r="H527" s="186"/>
      <c r="I527" s="186"/>
      <c r="J527" s="170" t="s">
        <v>500</v>
      </c>
      <c r="K527" s="171" t="e">
        <f t="shared" ca="1" si="1"/>
        <v>#NAME?</v>
      </c>
      <c r="L527" s="186"/>
      <c r="M527" s="171">
        <v>1137</v>
      </c>
      <c r="N527" s="179" t="e">
        <f t="shared" ca="1" si="2"/>
        <v>#NAME?</v>
      </c>
      <c r="O527" t="b">
        <f t="shared" si="3"/>
        <v>0</v>
      </c>
      <c r="S527" s="180" t="b">
        <f t="shared" si="4"/>
        <v>0</v>
      </c>
      <c r="T527" s="180">
        <f t="shared" ca="1" si="5"/>
        <v>0</v>
      </c>
    </row>
    <row r="528" spans="1:20" ht="16" hidden="1">
      <c r="A528" s="170">
        <f t="shared" si="6"/>
        <v>527</v>
      </c>
      <c r="B528" s="176" t="s">
        <v>1014</v>
      </c>
      <c r="C528" s="186"/>
      <c r="D528" s="178" t="s">
        <v>388</v>
      </c>
      <c r="E528" s="178"/>
      <c r="F528" s="186"/>
      <c r="G528" s="170" t="b">
        <f t="shared" ca="1" si="27"/>
        <v>1</v>
      </c>
      <c r="H528" s="186"/>
      <c r="I528" s="186"/>
      <c r="J528" s="170" t="s">
        <v>500</v>
      </c>
      <c r="K528" s="171" t="e">
        <f t="shared" ca="1" si="1"/>
        <v>#NAME?</v>
      </c>
      <c r="L528" s="186"/>
      <c r="M528" s="171">
        <v>3171</v>
      </c>
      <c r="N528" s="179" t="e">
        <f t="shared" ca="1" si="2"/>
        <v>#NAME?</v>
      </c>
      <c r="O528" t="b">
        <f t="shared" si="3"/>
        <v>0</v>
      </c>
      <c r="S528" s="180" t="b">
        <f t="shared" si="4"/>
        <v>0</v>
      </c>
      <c r="T528" s="180">
        <f t="shared" ca="1" si="5"/>
        <v>0</v>
      </c>
    </row>
    <row r="529" spans="1:20" ht="16" hidden="1">
      <c r="A529" s="170">
        <f t="shared" si="6"/>
        <v>528</v>
      </c>
      <c r="B529" s="181" t="s">
        <v>1015</v>
      </c>
      <c r="C529" s="186"/>
      <c r="D529" s="178" t="s">
        <v>380</v>
      </c>
      <c r="E529" s="178" t="s">
        <v>1016</v>
      </c>
      <c r="F529" s="187">
        <v>43976</v>
      </c>
      <c r="G529" s="170" t="b">
        <f t="shared" ca="1" si="27"/>
        <v>1</v>
      </c>
      <c r="H529" s="170" t="s">
        <v>471</v>
      </c>
      <c r="I529" s="170">
        <v>0</v>
      </c>
      <c r="J529" s="170" t="s">
        <v>500</v>
      </c>
      <c r="K529" s="171" t="e">
        <f t="shared" ca="1" si="1"/>
        <v>#NAME?</v>
      </c>
      <c r="L529" s="186"/>
      <c r="M529" s="171">
        <v>1398</v>
      </c>
      <c r="N529" s="179" t="e">
        <f t="shared" ca="1" si="2"/>
        <v>#NAME?</v>
      </c>
      <c r="O529" t="b">
        <f t="shared" si="3"/>
        <v>0</v>
      </c>
      <c r="S529" s="180" t="b">
        <f t="shared" ca="1" si="4"/>
        <v>0</v>
      </c>
      <c r="T529" s="180">
        <f t="shared" ca="1" si="5"/>
        <v>0</v>
      </c>
    </row>
    <row r="530" spans="1:20" ht="16" hidden="1">
      <c r="A530" s="170">
        <f t="shared" si="6"/>
        <v>529</v>
      </c>
      <c r="B530" s="176" t="s">
        <v>1017</v>
      </c>
      <c r="C530" s="186"/>
      <c r="D530" s="178" t="s">
        <v>388</v>
      </c>
      <c r="E530" s="178"/>
      <c r="F530" s="186"/>
      <c r="G530" s="170" t="b">
        <f t="shared" ca="1" si="27"/>
        <v>1</v>
      </c>
      <c r="H530" s="186"/>
      <c r="I530" s="186"/>
      <c r="J530" s="170" t="s">
        <v>500</v>
      </c>
      <c r="K530" s="171" t="e">
        <f t="shared" ca="1" si="1"/>
        <v>#NAME?</v>
      </c>
      <c r="L530" s="186"/>
      <c r="M530" s="171">
        <v>1209</v>
      </c>
      <c r="N530" s="179" t="e">
        <f t="shared" ca="1" si="2"/>
        <v>#NAME?</v>
      </c>
      <c r="O530" t="b">
        <f t="shared" si="3"/>
        <v>0</v>
      </c>
      <c r="S530" s="180" t="b">
        <f t="shared" si="4"/>
        <v>0</v>
      </c>
      <c r="T530" s="180">
        <f t="shared" ca="1" si="5"/>
        <v>0</v>
      </c>
    </row>
    <row r="531" spans="1:20" ht="16" hidden="1">
      <c r="A531" s="170">
        <f t="shared" si="6"/>
        <v>530</v>
      </c>
      <c r="B531" s="181" t="s">
        <v>1018</v>
      </c>
      <c r="C531" s="186"/>
      <c r="D531" s="178" t="s">
        <v>388</v>
      </c>
      <c r="E531" s="178"/>
      <c r="F531" s="186"/>
      <c r="G531" s="170" t="b">
        <f t="shared" ca="1" si="27"/>
        <v>1</v>
      </c>
      <c r="H531" s="186"/>
      <c r="I531" s="186"/>
      <c r="J531" s="170" t="s">
        <v>500</v>
      </c>
      <c r="K531" s="171" t="e">
        <f t="shared" ca="1" si="1"/>
        <v>#NAME?</v>
      </c>
      <c r="L531" s="186"/>
      <c r="M531" s="171">
        <v>2245</v>
      </c>
      <c r="N531" s="179" t="e">
        <f t="shared" ca="1" si="2"/>
        <v>#NAME?</v>
      </c>
      <c r="O531" t="b">
        <f t="shared" si="3"/>
        <v>0</v>
      </c>
      <c r="S531" s="180" t="b">
        <f t="shared" si="4"/>
        <v>0</v>
      </c>
      <c r="T531" s="180">
        <f t="shared" ca="1" si="5"/>
        <v>0</v>
      </c>
    </row>
    <row r="532" spans="1:20" ht="16" hidden="1">
      <c r="A532" s="170">
        <f t="shared" si="6"/>
        <v>531</v>
      </c>
      <c r="B532" s="176" t="s">
        <v>1019</v>
      </c>
      <c r="C532" s="186"/>
      <c r="D532" s="178" t="s">
        <v>380</v>
      </c>
      <c r="E532" s="178"/>
      <c r="F532" s="187">
        <v>43921</v>
      </c>
      <c r="G532" s="170" t="b">
        <f t="shared" ca="1" si="27"/>
        <v>1</v>
      </c>
      <c r="H532" s="170" t="s">
        <v>471</v>
      </c>
      <c r="I532" s="186"/>
      <c r="J532" s="170" t="s">
        <v>500</v>
      </c>
      <c r="K532" s="171" t="e">
        <f t="shared" ca="1" si="1"/>
        <v>#NAME?</v>
      </c>
      <c r="L532" s="186"/>
      <c r="M532" s="171">
        <v>2510</v>
      </c>
      <c r="N532" s="179" t="e">
        <f t="shared" ca="1" si="2"/>
        <v>#NAME?</v>
      </c>
      <c r="O532" t="b">
        <f t="shared" si="3"/>
        <v>0</v>
      </c>
      <c r="S532" s="180" t="b">
        <f t="shared" ca="1" si="4"/>
        <v>0</v>
      </c>
      <c r="T532" s="180">
        <f t="shared" ca="1" si="5"/>
        <v>0</v>
      </c>
    </row>
    <row r="533" spans="1:20" ht="16" hidden="1">
      <c r="A533" s="170">
        <f t="shared" si="6"/>
        <v>532</v>
      </c>
      <c r="B533" s="181" t="s">
        <v>1020</v>
      </c>
      <c r="C533" s="186"/>
      <c r="D533" s="178" t="s">
        <v>380</v>
      </c>
      <c r="E533" s="178" t="s">
        <v>1021</v>
      </c>
      <c r="F533" s="187">
        <v>43835</v>
      </c>
      <c r="G533" s="170" t="b">
        <f t="shared" ca="1" si="27"/>
        <v>1</v>
      </c>
      <c r="H533" s="170" t="s">
        <v>471</v>
      </c>
      <c r="I533" s="186"/>
      <c r="J533" s="170" t="s">
        <v>500</v>
      </c>
      <c r="K533" s="171" t="e">
        <f t="shared" ca="1" si="1"/>
        <v>#NAME?</v>
      </c>
      <c r="L533" s="186"/>
      <c r="M533" s="171">
        <v>741</v>
      </c>
      <c r="N533" s="179" t="e">
        <f t="shared" ca="1" si="2"/>
        <v>#NAME?</v>
      </c>
      <c r="O533" t="b">
        <f t="shared" si="3"/>
        <v>0</v>
      </c>
      <c r="S533" s="180" t="b">
        <f t="shared" ca="1" si="4"/>
        <v>0</v>
      </c>
      <c r="T533" s="180">
        <f t="shared" ca="1" si="5"/>
        <v>0</v>
      </c>
    </row>
    <row r="534" spans="1:20" ht="16" hidden="1">
      <c r="A534" s="170">
        <f t="shared" si="6"/>
        <v>533</v>
      </c>
      <c r="B534" s="176" t="s">
        <v>1022</v>
      </c>
      <c r="C534" s="186"/>
      <c r="D534" s="178" t="s">
        <v>388</v>
      </c>
      <c r="E534" s="178"/>
      <c r="F534" s="186"/>
      <c r="G534" s="170" t="b">
        <f t="shared" ca="1" si="27"/>
        <v>1</v>
      </c>
      <c r="H534" s="186"/>
      <c r="I534" s="186"/>
      <c r="J534" s="170" t="s">
        <v>500</v>
      </c>
      <c r="K534" s="171" t="e">
        <f t="shared" ca="1" si="1"/>
        <v>#NAME?</v>
      </c>
      <c r="L534" s="186"/>
      <c r="M534" s="171">
        <v>731</v>
      </c>
      <c r="N534" s="179" t="e">
        <f t="shared" ca="1" si="2"/>
        <v>#NAME?</v>
      </c>
      <c r="O534" t="b">
        <f t="shared" si="3"/>
        <v>0</v>
      </c>
      <c r="S534" s="180" t="b">
        <f t="shared" si="4"/>
        <v>0</v>
      </c>
      <c r="T534" s="180">
        <f t="shared" ca="1" si="5"/>
        <v>0</v>
      </c>
    </row>
    <row r="535" spans="1:20" ht="16" hidden="1">
      <c r="A535" s="170">
        <f t="shared" si="6"/>
        <v>534</v>
      </c>
      <c r="B535" s="181" t="s">
        <v>1023</v>
      </c>
      <c r="C535" s="186"/>
      <c r="D535" s="178" t="s">
        <v>388</v>
      </c>
      <c r="E535" s="178"/>
      <c r="F535" s="186"/>
      <c r="G535" s="170" t="b">
        <f t="shared" ca="1" si="27"/>
        <v>1</v>
      </c>
      <c r="H535" s="186"/>
      <c r="I535" s="186"/>
      <c r="J535" s="170" t="s">
        <v>500</v>
      </c>
      <c r="K535" s="171" t="e">
        <f t="shared" ca="1" si="1"/>
        <v>#NAME?</v>
      </c>
      <c r="L535" s="186"/>
      <c r="M535" s="171">
        <v>1640</v>
      </c>
      <c r="N535" s="179" t="e">
        <f t="shared" ca="1" si="2"/>
        <v>#NAME?</v>
      </c>
      <c r="O535" t="b">
        <f t="shared" si="3"/>
        <v>0</v>
      </c>
      <c r="S535" s="180" t="b">
        <f t="shared" si="4"/>
        <v>0</v>
      </c>
      <c r="T535" s="180">
        <f t="shared" ca="1" si="5"/>
        <v>0</v>
      </c>
    </row>
    <row r="536" spans="1:20" ht="16" hidden="1">
      <c r="A536" s="170">
        <f t="shared" si="6"/>
        <v>535</v>
      </c>
      <c r="B536" s="176" t="s">
        <v>1024</v>
      </c>
      <c r="C536" s="186"/>
      <c r="D536" s="178" t="s">
        <v>388</v>
      </c>
      <c r="E536" s="178"/>
      <c r="F536" s="186"/>
      <c r="G536" s="170" t="b">
        <f t="shared" ca="1" si="27"/>
        <v>1</v>
      </c>
      <c r="H536" s="186"/>
      <c r="I536" s="186"/>
      <c r="J536" s="170" t="s">
        <v>500</v>
      </c>
      <c r="K536" s="171" t="e">
        <f t="shared" ca="1" si="1"/>
        <v>#NAME?</v>
      </c>
      <c r="L536" s="186"/>
      <c r="M536" s="171">
        <v>1224</v>
      </c>
      <c r="N536" s="179" t="e">
        <f t="shared" ca="1" si="2"/>
        <v>#NAME?</v>
      </c>
      <c r="O536" t="b">
        <f t="shared" si="3"/>
        <v>0</v>
      </c>
      <c r="S536" s="180" t="b">
        <f t="shared" si="4"/>
        <v>0</v>
      </c>
      <c r="T536" s="180">
        <f t="shared" ca="1" si="5"/>
        <v>0</v>
      </c>
    </row>
    <row r="537" spans="1:20" ht="16" hidden="1">
      <c r="A537" s="170">
        <f t="shared" si="6"/>
        <v>536</v>
      </c>
      <c r="B537" s="181" t="s">
        <v>1025</v>
      </c>
      <c r="C537" s="186"/>
      <c r="D537" s="178" t="s">
        <v>380</v>
      </c>
      <c r="E537" s="178" t="s">
        <v>1026</v>
      </c>
      <c r="F537" s="189">
        <v>43816</v>
      </c>
      <c r="G537" s="170" t="b">
        <f t="shared" ca="1" si="27"/>
        <v>1</v>
      </c>
      <c r="H537" s="170" t="s">
        <v>471</v>
      </c>
      <c r="I537" s="170"/>
      <c r="J537" s="170" t="s">
        <v>500</v>
      </c>
      <c r="K537" s="171" t="e">
        <f t="shared" ca="1" si="1"/>
        <v>#NAME?</v>
      </c>
      <c r="L537" s="186"/>
      <c r="M537" s="171">
        <v>417</v>
      </c>
      <c r="N537" s="179" t="e">
        <f t="shared" ca="1" si="2"/>
        <v>#NAME?</v>
      </c>
      <c r="O537" t="b">
        <f t="shared" si="3"/>
        <v>0</v>
      </c>
      <c r="S537" s="180" t="b">
        <f t="shared" ca="1" si="4"/>
        <v>0</v>
      </c>
      <c r="T537" s="180">
        <f t="shared" ca="1" si="5"/>
        <v>0</v>
      </c>
    </row>
    <row r="538" spans="1:20" ht="16" hidden="1">
      <c r="A538" s="170">
        <f t="shared" si="6"/>
        <v>537</v>
      </c>
      <c r="B538" s="176" t="s">
        <v>1027</v>
      </c>
      <c r="C538" s="186"/>
      <c r="D538" s="178" t="s">
        <v>388</v>
      </c>
      <c r="E538" s="178"/>
      <c r="F538" s="186"/>
      <c r="G538" s="170" t="b">
        <f t="shared" ca="1" si="27"/>
        <v>1</v>
      </c>
      <c r="H538" s="186"/>
      <c r="I538" s="186"/>
      <c r="J538" s="170" t="s">
        <v>500</v>
      </c>
      <c r="K538" s="171" t="e">
        <f t="shared" ca="1" si="1"/>
        <v>#NAME?</v>
      </c>
      <c r="L538" s="186"/>
      <c r="M538" s="171">
        <v>2685</v>
      </c>
      <c r="N538" s="179" t="e">
        <f t="shared" ca="1" si="2"/>
        <v>#NAME?</v>
      </c>
      <c r="O538" t="b">
        <f t="shared" si="3"/>
        <v>0</v>
      </c>
      <c r="S538" s="180" t="b">
        <f t="shared" si="4"/>
        <v>0</v>
      </c>
      <c r="T538" s="180">
        <f t="shared" ca="1" si="5"/>
        <v>0</v>
      </c>
    </row>
    <row r="539" spans="1:20" ht="16" hidden="1">
      <c r="A539" s="170">
        <f t="shared" si="6"/>
        <v>538</v>
      </c>
      <c r="B539" s="184" t="s">
        <v>507</v>
      </c>
      <c r="C539" s="186"/>
      <c r="D539" s="178" t="s">
        <v>388</v>
      </c>
      <c r="E539" s="178"/>
      <c r="F539" s="186"/>
      <c r="G539" s="170"/>
      <c r="H539" s="186"/>
      <c r="I539" s="186"/>
      <c r="J539" s="170"/>
      <c r="K539" s="171" t="e">
        <f t="shared" ca="1" si="1"/>
        <v>#NAME?</v>
      </c>
      <c r="L539" s="186"/>
      <c r="M539" s="171">
        <v>1508</v>
      </c>
      <c r="N539" s="179" t="e">
        <f t="shared" ca="1" si="2"/>
        <v>#NAME?</v>
      </c>
      <c r="O539" t="b">
        <f t="shared" si="3"/>
        <v>1</v>
      </c>
      <c r="S539" s="180" t="b">
        <f t="shared" si="4"/>
        <v>0</v>
      </c>
      <c r="T539" s="180">
        <f t="shared" ca="1" si="5"/>
        <v>0</v>
      </c>
    </row>
    <row r="540" spans="1:20" ht="16" hidden="1">
      <c r="A540" s="170">
        <f t="shared" si="6"/>
        <v>539</v>
      </c>
      <c r="B540" s="176" t="s">
        <v>1028</v>
      </c>
      <c r="C540" s="186"/>
      <c r="D540" s="178" t="s">
        <v>388</v>
      </c>
      <c r="E540" s="178"/>
      <c r="F540" s="186"/>
      <c r="G540" s="170" t="b">
        <f t="shared" ref="G540:G593" ca="1" si="28">OR((ISBLANK(F540)),TODAY()-F540 &gt;=90)</f>
        <v>1</v>
      </c>
      <c r="H540" s="186"/>
      <c r="I540" s="186"/>
      <c r="J540" s="170" t="s">
        <v>500</v>
      </c>
      <c r="K540" s="171" t="e">
        <f t="shared" ca="1" si="1"/>
        <v>#NAME?</v>
      </c>
      <c r="L540" s="186"/>
      <c r="M540" s="171">
        <v>2510</v>
      </c>
      <c r="N540" s="179" t="e">
        <f t="shared" ca="1" si="2"/>
        <v>#NAME?</v>
      </c>
      <c r="O540" t="b">
        <f t="shared" si="3"/>
        <v>0</v>
      </c>
      <c r="S540" s="180" t="b">
        <f t="shared" si="4"/>
        <v>0</v>
      </c>
      <c r="T540" s="180">
        <f t="shared" ca="1" si="5"/>
        <v>0</v>
      </c>
    </row>
    <row r="541" spans="1:20" ht="16" hidden="1">
      <c r="A541" s="170">
        <f t="shared" si="6"/>
        <v>540</v>
      </c>
      <c r="B541" s="181" t="s">
        <v>1029</v>
      </c>
      <c r="C541" s="186"/>
      <c r="D541" s="178" t="s">
        <v>388</v>
      </c>
      <c r="E541" s="178"/>
      <c r="F541" s="186"/>
      <c r="G541" s="170" t="b">
        <f t="shared" ca="1" si="28"/>
        <v>1</v>
      </c>
      <c r="H541" s="186"/>
      <c r="I541" s="186"/>
      <c r="J541" s="170" t="s">
        <v>500</v>
      </c>
      <c r="K541" s="171" t="e">
        <f t="shared" ca="1" si="1"/>
        <v>#NAME?</v>
      </c>
      <c r="L541" s="186"/>
      <c r="M541" s="171">
        <v>2888</v>
      </c>
      <c r="N541" s="179" t="e">
        <f t="shared" ca="1" si="2"/>
        <v>#NAME?</v>
      </c>
      <c r="O541" t="b">
        <f t="shared" si="3"/>
        <v>0</v>
      </c>
      <c r="S541" s="180" t="b">
        <f t="shared" si="4"/>
        <v>0</v>
      </c>
      <c r="T541" s="180">
        <f t="shared" ca="1" si="5"/>
        <v>0</v>
      </c>
    </row>
    <row r="542" spans="1:20" ht="16" hidden="1">
      <c r="A542" s="170">
        <f t="shared" si="6"/>
        <v>541</v>
      </c>
      <c r="B542" s="176" t="s">
        <v>1030</v>
      </c>
      <c r="C542" s="186"/>
      <c r="D542" s="178" t="s">
        <v>388</v>
      </c>
      <c r="E542" s="178"/>
      <c r="F542" s="186"/>
      <c r="G542" s="170" t="b">
        <f t="shared" ca="1" si="28"/>
        <v>1</v>
      </c>
      <c r="H542" s="186"/>
      <c r="I542" s="186"/>
      <c r="J542" s="170" t="s">
        <v>500</v>
      </c>
      <c r="K542" s="171" t="e">
        <f t="shared" ca="1" si="1"/>
        <v>#NAME?</v>
      </c>
      <c r="L542" s="186"/>
      <c r="M542" s="171">
        <v>337</v>
      </c>
      <c r="N542" s="179" t="e">
        <f t="shared" ca="1" si="2"/>
        <v>#NAME?</v>
      </c>
      <c r="O542" t="b">
        <f t="shared" si="3"/>
        <v>0</v>
      </c>
      <c r="S542" s="180" t="b">
        <f t="shared" si="4"/>
        <v>0</v>
      </c>
      <c r="T542" s="180">
        <f t="shared" ca="1" si="5"/>
        <v>0</v>
      </c>
    </row>
    <row r="543" spans="1:20" ht="16" hidden="1">
      <c r="A543" s="170">
        <f t="shared" si="6"/>
        <v>542</v>
      </c>
      <c r="B543" s="181" t="s">
        <v>1031</v>
      </c>
      <c r="C543" s="186"/>
      <c r="D543" s="178" t="s">
        <v>388</v>
      </c>
      <c r="E543" s="178"/>
      <c r="F543" s="186"/>
      <c r="G543" s="170" t="b">
        <f t="shared" ca="1" si="28"/>
        <v>1</v>
      </c>
      <c r="H543" s="186"/>
      <c r="I543" s="186"/>
      <c r="J543" s="170" t="s">
        <v>500</v>
      </c>
      <c r="K543" s="171" t="e">
        <f t="shared" ca="1" si="1"/>
        <v>#NAME?</v>
      </c>
      <c r="L543" s="186"/>
      <c r="M543" s="171">
        <v>29</v>
      </c>
      <c r="N543" s="179" t="e">
        <f t="shared" ca="1" si="2"/>
        <v>#NAME?</v>
      </c>
      <c r="O543" t="b">
        <f t="shared" si="3"/>
        <v>0</v>
      </c>
      <c r="S543" s="180" t="b">
        <f t="shared" si="4"/>
        <v>0</v>
      </c>
      <c r="T543" s="180">
        <f t="shared" ca="1" si="5"/>
        <v>0</v>
      </c>
    </row>
    <row r="544" spans="1:20" ht="16" hidden="1">
      <c r="A544" s="170">
        <f t="shared" si="6"/>
        <v>543</v>
      </c>
      <c r="B544" s="176" t="s">
        <v>1032</v>
      </c>
      <c r="C544" s="186"/>
      <c r="D544" s="178" t="s">
        <v>380</v>
      </c>
      <c r="E544" s="178"/>
      <c r="F544" s="186"/>
      <c r="G544" s="170" t="b">
        <f t="shared" ca="1" si="28"/>
        <v>1</v>
      </c>
      <c r="H544" s="186"/>
      <c r="I544" s="186"/>
      <c r="J544" s="170" t="s">
        <v>500</v>
      </c>
      <c r="K544" s="171" t="e">
        <f t="shared" ca="1" si="1"/>
        <v>#NAME?</v>
      </c>
      <c r="L544" s="186"/>
      <c r="M544" s="171">
        <v>2706</v>
      </c>
      <c r="N544" s="179" t="e">
        <f t="shared" ca="1" si="2"/>
        <v>#NAME?</v>
      </c>
      <c r="O544" t="b">
        <f t="shared" si="3"/>
        <v>0</v>
      </c>
      <c r="S544" s="180" t="b">
        <f t="shared" si="4"/>
        <v>0</v>
      </c>
      <c r="T544" s="180">
        <f t="shared" ca="1" si="5"/>
        <v>0</v>
      </c>
    </row>
    <row r="545" spans="1:20" ht="16" hidden="1">
      <c r="A545" s="170">
        <f t="shared" si="6"/>
        <v>544</v>
      </c>
      <c r="B545" s="181" t="s">
        <v>1033</v>
      </c>
      <c r="C545" s="186"/>
      <c r="D545" s="178" t="s">
        <v>388</v>
      </c>
      <c r="E545" s="178"/>
      <c r="F545" s="186"/>
      <c r="G545" s="170" t="b">
        <f t="shared" ca="1" si="28"/>
        <v>1</v>
      </c>
      <c r="H545" s="186"/>
      <c r="I545" s="186"/>
      <c r="J545" s="170" t="s">
        <v>500</v>
      </c>
      <c r="K545" s="171" t="e">
        <f t="shared" ca="1" si="1"/>
        <v>#NAME?</v>
      </c>
      <c r="L545" s="186"/>
      <c r="M545" s="171">
        <v>2412</v>
      </c>
      <c r="N545" s="179" t="e">
        <f t="shared" ca="1" si="2"/>
        <v>#NAME?</v>
      </c>
      <c r="O545" t="b">
        <f t="shared" si="3"/>
        <v>0</v>
      </c>
      <c r="S545" s="180" t="b">
        <f t="shared" si="4"/>
        <v>0</v>
      </c>
      <c r="T545" s="180">
        <f t="shared" ca="1" si="5"/>
        <v>0</v>
      </c>
    </row>
    <row r="546" spans="1:20" ht="16" hidden="1">
      <c r="A546" s="170">
        <f t="shared" si="6"/>
        <v>545</v>
      </c>
      <c r="B546" s="176" t="s">
        <v>1034</v>
      </c>
      <c r="C546" s="186"/>
      <c r="D546" s="178" t="s">
        <v>388</v>
      </c>
      <c r="E546" s="178"/>
      <c r="F546" s="186"/>
      <c r="G546" s="170" t="b">
        <f t="shared" ca="1" si="28"/>
        <v>1</v>
      </c>
      <c r="H546" s="186"/>
      <c r="I546" s="186"/>
      <c r="J546" s="170" t="s">
        <v>500</v>
      </c>
      <c r="K546" s="171" t="e">
        <f t="shared" ca="1" si="1"/>
        <v>#NAME?</v>
      </c>
      <c r="L546" s="186"/>
      <c r="M546" s="171">
        <v>1967</v>
      </c>
      <c r="N546" s="179" t="e">
        <f t="shared" ca="1" si="2"/>
        <v>#NAME?</v>
      </c>
      <c r="O546" t="b">
        <f t="shared" si="3"/>
        <v>0</v>
      </c>
      <c r="S546" s="180" t="b">
        <f t="shared" si="4"/>
        <v>0</v>
      </c>
      <c r="T546" s="180">
        <f t="shared" ca="1" si="5"/>
        <v>0</v>
      </c>
    </row>
    <row r="547" spans="1:20" ht="16" hidden="1">
      <c r="A547" s="170">
        <f t="shared" si="6"/>
        <v>546</v>
      </c>
      <c r="B547" s="181" t="s">
        <v>1035</v>
      </c>
      <c r="C547" s="186"/>
      <c r="D547" s="178" t="s">
        <v>388</v>
      </c>
      <c r="E547" s="178"/>
      <c r="F547" s="186"/>
      <c r="G547" s="170" t="b">
        <f t="shared" ca="1" si="28"/>
        <v>1</v>
      </c>
      <c r="H547" s="186"/>
      <c r="I547" s="186"/>
      <c r="J547" s="170" t="s">
        <v>500</v>
      </c>
      <c r="K547" s="171" t="e">
        <f t="shared" ca="1" si="1"/>
        <v>#NAME?</v>
      </c>
      <c r="L547" s="186"/>
      <c r="M547" s="171">
        <v>2643</v>
      </c>
      <c r="N547" s="179" t="e">
        <f t="shared" ca="1" si="2"/>
        <v>#NAME?</v>
      </c>
      <c r="O547" t="b">
        <f t="shared" si="3"/>
        <v>0</v>
      </c>
      <c r="S547" s="180" t="b">
        <f t="shared" si="4"/>
        <v>0</v>
      </c>
      <c r="T547" s="180">
        <f t="shared" ca="1" si="5"/>
        <v>0</v>
      </c>
    </row>
    <row r="548" spans="1:20" ht="16" hidden="1">
      <c r="A548" s="170">
        <f t="shared" si="6"/>
        <v>547</v>
      </c>
      <c r="B548" s="176" t="s">
        <v>1036</v>
      </c>
      <c r="C548" s="186"/>
      <c r="D548" s="178" t="s">
        <v>388</v>
      </c>
      <c r="E548" s="178"/>
      <c r="F548" s="186"/>
      <c r="G548" s="170" t="b">
        <f t="shared" ca="1" si="28"/>
        <v>1</v>
      </c>
      <c r="H548" s="186"/>
      <c r="I548" s="186"/>
      <c r="J548" s="170" t="s">
        <v>500</v>
      </c>
      <c r="K548" s="171" t="e">
        <f t="shared" ca="1" si="1"/>
        <v>#NAME?</v>
      </c>
      <c r="L548" s="186"/>
      <c r="M548" s="171">
        <v>1445</v>
      </c>
      <c r="N548" s="179" t="e">
        <f t="shared" ca="1" si="2"/>
        <v>#NAME?</v>
      </c>
      <c r="O548" t="b">
        <f t="shared" si="3"/>
        <v>0</v>
      </c>
      <c r="S548" s="180" t="b">
        <f t="shared" si="4"/>
        <v>0</v>
      </c>
      <c r="T548" s="180">
        <f t="shared" ca="1" si="5"/>
        <v>0</v>
      </c>
    </row>
    <row r="549" spans="1:20" ht="16" hidden="1">
      <c r="A549" s="170">
        <f t="shared" si="6"/>
        <v>548</v>
      </c>
      <c r="B549" s="181" t="s">
        <v>1037</v>
      </c>
      <c r="C549" s="186"/>
      <c r="D549" s="178" t="s">
        <v>380</v>
      </c>
      <c r="E549" s="178" t="s">
        <v>556</v>
      </c>
      <c r="F549" s="187">
        <v>43846</v>
      </c>
      <c r="G549" s="170" t="b">
        <f t="shared" ca="1" si="28"/>
        <v>1</v>
      </c>
      <c r="H549" s="170" t="s">
        <v>471</v>
      </c>
      <c r="I549" s="186"/>
      <c r="J549" s="170" t="s">
        <v>500</v>
      </c>
      <c r="K549" s="171" t="e">
        <f t="shared" ca="1" si="1"/>
        <v>#NAME?</v>
      </c>
      <c r="L549" s="186"/>
      <c r="M549" s="171">
        <v>2294</v>
      </c>
      <c r="N549" s="179" t="e">
        <f t="shared" ca="1" si="2"/>
        <v>#NAME?</v>
      </c>
      <c r="O549" t="b">
        <f t="shared" si="3"/>
        <v>0</v>
      </c>
      <c r="S549" s="180" t="b">
        <f t="shared" ca="1" si="4"/>
        <v>0</v>
      </c>
      <c r="T549" s="180">
        <f t="shared" ca="1" si="5"/>
        <v>0</v>
      </c>
    </row>
    <row r="550" spans="1:20" ht="16" hidden="1">
      <c r="A550" s="170">
        <f t="shared" si="6"/>
        <v>549</v>
      </c>
      <c r="B550" s="176" t="s">
        <v>1038</v>
      </c>
      <c r="C550" s="186"/>
      <c r="D550" s="178" t="s">
        <v>388</v>
      </c>
      <c r="E550" s="178"/>
      <c r="F550" s="186"/>
      <c r="G550" s="170" t="b">
        <f t="shared" ca="1" si="28"/>
        <v>1</v>
      </c>
      <c r="H550" s="186"/>
      <c r="I550" s="186"/>
      <c r="J550" s="170" t="s">
        <v>500</v>
      </c>
      <c r="K550" s="171" t="e">
        <f t="shared" ca="1" si="1"/>
        <v>#NAME?</v>
      </c>
      <c r="L550" s="186"/>
      <c r="M550" s="171">
        <v>1101</v>
      </c>
      <c r="N550" s="179" t="e">
        <f t="shared" ca="1" si="2"/>
        <v>#NAME?</v>
      </c>
      <c r="O550" t="b">
        <f t="shared" si="3"/>
        <v>0</v>
      </c>
      <c r="S550" s="180" t="b">
        <f t="shared" si="4"/>
        <v>0</v>
      </c>
      <c r="T550" s="180">
        <f t="shared" ca="1" si="5"/>
        <v>0</v>
      </c>
    </row>
    <row r="551" spans="1:20" ht="16" hidden="1">
      <c r="A551" s="170">
        <f t="shared" si="6"/>
        <v>550</v>
      </c>
      <c r="B551" s="181" t="s">
        <v>1039</v>
      </c>
      <c r="C551" s="186"/>
      <c r="D551" s="178" t="s">
        <v>388</v>
      </c>
      <c r="E551" s="178"/>
      <c r="F551" s="186"/>
      <c r="G551" s="170" t="b">
        <f t="shared" ca="1" si="28"/>
        <v>1</v>
      </c>
      <c r="H551" s="186"/>
      <c r="I551" s="186"/>
      <c r="J551" s="170" t="s">
        <v>500</v>
      </c>
      <c r="K551" s="171" t="e">
        <f t="shared" ca="1" si="1"/>
        <v>#NAME?</v>
      </c>
      <c r="L551" s="186"/>
      <c r="M551" s="171">
        <v>2193</v>
      </c>
      <c r="N551" s="179" t="e">
        <f t="shared" ca="1" si="2"/>
        <v>#NAME?</v>
      </c>
      <c r="O551" t="b">
        <f t="shared" si="3"/>
        <v>0</v>
      </c>
      <c r="S551" s="180" t="b">
        <f t="shared" si="4"/>
        <v>0</v>
      </c>
      <c r="T551" s="180">
        <f t="shared" ca="1" si="5"/>
        <v>0</v>
      </c>
    </row>
    <row r="552" spans="1:20" ht="16" hidden="1">
      <c r="A552" s="170">
        <f t="shared" si="6"/>
        <v>551</v>
      </c>
      <c r="B552" s="176" t="s">
        <v>991</v>
      </c>
      <c r="C552" s="186"/>
      <c r="D552" s="178" t="s">
        <v>388</v>
      </c>
      <c r="E552" s="178"/>
      <c r="F552" s="186"/>
      <c r="G552" s="170" t="b">
        <f t="shared" ca="1" si="28"/>
        <v>1</v>
      </c>
      <c r="H552" s="186"/>
      <c r="I552" s="186"/>
      <c r="J552" s="170" t="s">
        <v>500</v>
      </c>
      <c r="K552" s="171" t="e">
        <f t="shared" ca="1" si="1"/>
        <v>#NAME?</v>
      </c>
      <c r="L552" s="186"/>
      <c r="M552" s="171">
        <v>2591</v>
      </c>
      <c r="N552" s="179" t="e">
        <f t="shared" ca="1" si="2"/>
        <v>#NAME?</v>
      </c>
      <c r="O552" t="b">
        <f t="shared" si="3"/>
        <v>0</v>
      </c>
      <c r="S552" s="180" t="b">
        <f t="shared" si="4"/>
        <v>0</v>
      </c>
      <c r="T552" s="180">
        <f t="shared" ca="1" si="5"/>
        <v>0</v>
      </c>
    </row>
    <row r="553" spans="1:20" ht="16" hidden="1">
      <c r="A553" s="170">
        <f t="shared" si="6"/>
        <v>552</v>
      </c>
      <c r="B553" s="181" t="s">
        <v>1040</v>
      </c>
      <c r="C553" s="186"/>
      <c r="D553" s="178" t="s">
        <v>388</v>
      </c>
      <c r="E553" s="178"/>
      <c r="F553" s="186"/>
      <c r="G553" s="170" t="b">
        <f t="shared" ca="1" si="28"/>
        <v>1</v>
      </c>
      <c r="H553" s="186"/>
      <c r="I553" s="186"/>
      <c r="J553" s="170" t="s">
        <v>500</v>
      </c>
      <c r="K553" s="171" t="e">
        <f t="shared" ca="1" si="1"/>
        <v>#NAME?</v>
      </c>
      <c r="L553" s="186"/>
      <c r="M553" s="171">
        <v>1332</v>
      </c>
      <c r="N553" s="179" t="e">
        <f t="shared" ca="1" si="2"/>
        <v>#NAME?</v>
      </c>
      <c r="O553" t="b">
        <f t="shared" si="3"/>
        <v>0</v>
      </c>
      <c r="S553" s="180" t="b">
        <f t="shared" si="4"/>
        <v>0</v>
      </c>
      <c r="T553" s="180">
        <f t="shared" ca="1" si="5"/>
        <v>0</v>
      </c>
    </row>
    <row r="554" spans="1:20" ht="16" hidden="1">
      <c r="A554" s="170">
        <f t="shared" si="6"/>
        <v>553</v>
      </c>
      <c r="B554" s="176" t="s">
        <v>1041</v>
      </c>
      <c r="C554" s="186"/>
      <c r="D554" s="178" t="s">
        <v>388</v>
      </c>
      <c r="E554" s="178"/>
      <c r="F554" s="186"/>
      <c r="G554" s="170" t="b">
        <f t="shared" ca="1" si="28"/>
        <v>1</v>
      </c>
      <c r="H554" s="186"/>
      <c r="I554" s="186"/>
      <c r="J554" s="170" t="s">
        <v>500</v>
      </c>
      <c r="K554" s="171" t="e">
        <f t="shared" ca="1" si="1"/>
        <v>#NAME?</v>
      </c>
      <c r="L554" s="186"/>
      <c r="M554" s="171">
        <v>1324</v>
      </c>
      <c r="N554" s="179" t="e">
        <f t="shared" ca="1" si="2"/>
        <v>#NAME?</v>
      </c>
      <c r="O554" t="b">
        <f t="shared" si="3"/>
        <v>0</v>
      </c>
      <c r="S554" s="180" t="b">
        <f t="shared" si="4"/>
        <v>0</v>
      </c>
      <c r="T554" s="180">
        <f t="shared" ca="1" si="5"/>
        <v>0</v>
      </c>
    </row>
    <row r="555" spans="1:20" ht="16" hidden="1">
      <c r="A555" s="170">
        <f t="shared" si="6"/>
        <v>554</v>
      </c>
      <c r="B555" s="181" t="s">
        <v>1042</v>
      </c>
      <c r="C555" s="186"/>
      <c r="D555" s="178" t="s">
        <v>388</v>
      </c>
      <c r="E555" s="178"/>
      <c r="F555" s="186"/>
      <c r="G555" s="170" t="b">
        <f t="shared" ca="1" si="28"/>
        <v>1</v>
      </c>
      <c r="H555" s="186"/>
      <c r="I555" s="186"/>
      <c r="J555" s="170" t="s">
        <v>500</v>
      </c>
      <c r="K555" s="171" t="e">
        <f t="shared" ca="1" si="1"/>
        <v>#NAME?</v>
      </c>
      <c r="L555" s="186"/>
      <c r="M555" s="171">
        <v>1186</v>
      </c>
      <c r="N555" s="179" t="e">
        <f t="shared" ca="1" si="2"/>
        <v>#NAME?</v>
      </c>
      <c r="O555" t="b">
        <f t="shared" si="3"/>
        <v>0</v>
      </c>
      <c r="S555" s="180" t="b">
        <f t="shared" si="4"/>
        <v>0</v>
      </c>
      <c r="T555" s="180">
        <f t="shared" ca="1" si="5"/>
        <v>0</v>
      </c>
    </row>
    <row r="556" spans="1:20" ht="16" hidden="1">
      <c r="A556" s="170">
        <f t="shared" si="6"/>
        <v>555</v>
      </c>
      <c r="B556" s="176" t="s">
        <v>1043</v>
      </c>
      <c r="C556" s="186"/>
      <c r="D556" s="178" t="s">
        <v>388</v>
      </c>
      <c r="E556" s="178"/>
      <c r="F556" s="186"/>
      <c r="G556" s="170" t="b">
        <f t="shared" ca="1" si="28"/>
        <v>1</v>
      </c>
      <c r="H556" s="186"/>
      <c r="I556" s="186"/>
      <c r="J556" s="170" t="s">
        <v>500</v>
      </c>
      <c r="K556" s="171" t="e">
        <f t="shared" ca="1" si="1"/>
        <v>#NAME?</v>
      </c>
      <c r="L556" s="186"/>
      <c r="M556" s="171">
        <v>706</v>
      </c>
      <c r="N556" s="179" t="e">
        <f t="shared" ca="1" si="2"/>
        <v>#NAME?</v>
      </c>
      <c r="O556" t="b">
        <f t="shared" si="3"/>
        <v>0</v>
      </c>
      <c r="S556" s="180" t="b">
        <f t="shared" si="4"/>
        <v>0</v>
      </c>
      <c r="T556" s="180">
        <f t="shared" ca="1" si="5"/>
        <v>0</v>
      </c>
    </row>
    <row r="557" spans="1:20" ht="16" hidden="1">
      <c r="A557" s="170">
        <f t="shared" si="6"/>
        <v>556</v>
      </c>
      <c r="B557" s="181" t="s">
        <v>1044</v>
      </c>
      <c r="C557" s="186"/>
      <c r="D557" s="178" t="s">
        <v>388</v>
      </c>
      <c r="E557" s="178"/>
      <c r="F557" s="186"/>
      <c r="G557" s="170" t="b">
        <f t="shared" ca="1" si="28"/>
        <v>1</v>
      </c>
      <c r="H557" s="186"/>
      <c r="I557" s="186"/>
      <c r="J557" s="170" t="s">
        <v>500</v>
      </c>
      <c r="K557" s="171" t="e">
        <f t="shared" ca="1" si="1"/>
        <v>#NAME?</v>
      </c>
      <c r="L557" s="186"/>
      <c r="M557" s="171">
        <v>749</v>
      </c>
      <c r="N557" s="179" t="e">
        <f t="shared" ca="1" si="2"/>
        <v>#NAME?</v>
      </c>
      <c r="O557" t="b">
        <f t="shared" si="3"/>
        <v>0</v>
      </c>
      <c r="S557" s="180" t="b">
        <f t="shared" si="4"/>
        <v>0</v>
      </c>
      <c r="T557" s="180">
        <f t="shared" ca="1" si="5"/>
        <v>0</v>
      </c>
    </row>
    <row r="558" spans="1:20" ht="16" hidden="1">
      <c r="A558" s="170">
        <f t="shared" si="6"/>
        <v>557</v>
      </c>
      <c r="B558" s="176" t="s">
        <v>1045</v>
      </c>
      <c r="C558" s="186"/>
      <c r="D558" s="178" t="s">
        <v>388</v>
      </c>
      <c r="E558" s="178"/>
      <c r="F558" s="186"/>
      <c r="G558" s="170" t="b">
        <f t="shared" ca="1" si="28"/>
        <v>1</v>
      </c>
      <c r="H558" s="186"/>
      <c r="I558" s="186"/>
      <c r="J558" s="170" t="s">
        <v>500</v>
      </c>
      <c r="K558" s="171" t="e">
        <f t="shared" ca="1" si="1"/>
        <v>#NAME?</v>
      </c>
      <c r="L558" s="186"/>
      <c r="M558" s="171">
        <v>170</v>
      </c>
      <c r="N558" s="179" t="e">
        <f t="shared" ca="1" si="2"/>
        <v>#NAME?</v>
      </c>
      <c r="O558" t="b">
        <f t="shared" si="3"/>
        <v>0</v>
      </c>
      <c r="S558" s="180" t="b">
        <f t="shared" si="4"/>
        <v>0</v>
      </c>
      <c r="T558" s="180">
        <f t="shared" ca="1" si="5"/>
        <v>0</v>
      </c>
    </row>
    <row r="559" spans="1:20" ht="16" hidden="1">
      <c r="A559" s="170">
        <f t="shared" si="6"/>
        <v>558</v>
      </c>
      <c r="B559" s="181" t="s">
        <v>1046</v>
      </c>
      <c r="C559" s="186"/>
      <c r="D559" s="178" t="s">
        <v>388</v>
      </c>
      <c r="E559" s="178"/>
      <c r="F559" s="186"/>
      <c r="G559" s="170" t="b">
        <f t="shared" ca="1" si="28"/>
        <v>1</v>
      </c>
      <c r="H559" s="186"/>
      <c r="I559" s="186"/>
      <c r="J559" s="170" t="s">
        <v>500</v>
      </c>
      <c r="K559" s="171" t="e">
        <f t="shared" ca="1" si="1"/>
        <v>#NAME?</v>
      </c>
      <c r="L559" s="186"/>
      <c r="M559" s="171">
        <v>1654</v>
      </c>
      <c r="N559" s="179" t="e">
        <f t="shared" ca="1" si="2"/>
        <v>#NAME?</v>
      </c>
      <c r="O559" t="b">
        <f t="shared" si="3"/>
        <v>0</v>
      </c>
      <c r="S559" s="180" t="b">
        <f t="shared" si="4"/>
        <v>0</v>
      </c>
      <c r="T559" s="180">
        <f t="shared" ca="1" si="5"/>
        <v>0</v>
      </c>
    </row>
    <row r="560" spans="1:20" ht="16" hidden="1">
      <c r="A560" s="170">
        <f t="shared" si="6"/>
        <v>559</v>
      </c>
      <c r="B560" s="176" t="s">
        <v>1047</v>
      </c>
      <c r="C560" s="186"/>
      <c r="D560" s="178" t="s">
        <v>388</v>
      </c>
      <c r="E560" s="178"/>
      <c r="F560" s="186"/>
      <c r="G560" s="170" t="b">
        <f t="shared" ca="1" si="28"/>
        <v>1</v>
      </c>
      <c r="H560" s="186"/>
      <c r="I560" s="186"/>
      <c r="J560" s="170" t="s">
        <v>500</v>
      </c>
      <c r="K560" s="171" t="e">
        <f t="shared" ca="1" si="1"/>
        <v>#NAME?</v>
      </c>
      <c r="L560" s="186"/>
      <c r="M560" s="171">
        <v>1238</v>
      </c>
      <c r="N560" s="179" t="e">
        <f t="shared" ca="1" si="2"/>
        <v>#NAME?</v>
      </c>
      <c r="O560" t="b">
        <f t="shared" si="3"/>
        <v>0</v>
      </c>
      <c r="S560" s="180" t="b">
        <f t="shared" si="4"/>
        <v>0</v>
      </c>
      <c r="T560" s="180">
        <f t="shared" ca="1" si="5"/>
        <v>0</v>
      </c>
    </row>
    <row r="561" spans="1:20" ht="16" hidden="1">
      <c r="A561" s="170">
        <f t="shared" si="6"/>
        <v>560</v>
      </c>
      <c r="B561" s="181" t="s">
        <v>1048</v>
      </c>
      <c r="C561" s="186"/>
      <c r="D561" s="178" t="s">
        <v>388</v>
      </c>
      <c r="E561" s="178"/>
      <c r="F561" s="186"/>
      <c r="G561" s="170" t="b">
        <f t="shared" ca="1" si="28"/>
        <v>1</v>
      </c>
      <c r="H561" s="186"/>
      <c r="I561" s="186"/>
      <c r="J561" s="170" t="s">
        <v>500</v>
      </c>
      <c r="K561" s="171" t="e">
        <f t="shared" ca="1" si="1"/>
        <v>#NAME?</v>
      </c>
      <c r="L561" s="186"/>
      <c r="M561" s="171">
        <v>896</v>
      </c>
      <c r="N561" s="179" t="e">
        <f t="shared" ca="1" si="2"/>
        <v>#NAME?</v>
      </c>
      <c r="O561" t="b">
        <f t="shared" si="3"/>
        <v>0</v>
      </c>
      <c r="S561" s="180" t="b">
        <f t="shared" si="4"/>
        <v>0</v>
      </c>
      <c r="T561" s="180">
        <f t="shared" ca="1" si="5"/>
        <v>0</v>
      </c>
    </row>
    <row r="562" spans="1:20" ht="16" hidden="1">
      <c r="A562" s="170">
        <f t="shared" si="6"/>
        <v>561</v>
      </c>
      <c r="B562" s="176" t="s">
        <v>1049</v>
      </c>
      <c r="C562" s="186"/>
      <c r="D562" s="178" t="s">
        <v>388</v>
      </c>
      <c r="E562" s="178"/>
      <c r="F562" s="186"/>
      <c r="G562" s="170" t="b">
        <f t="shared" ca="1" si="28"/>
        <v>1</v>
      </c>
      <c r="H562" s="186"/>
      <c r="I562" s="186"/>
      <c r="J562" s="170" t="s">
        <v>500</v>
      </c>
      <c r="K562" s="171" t="e">
        <f t="shared" ca="1" si="1"/>
        <v>#NAME?</v>
      </c>
      <c r="L562" s="186"/>
      <c r="M562" s="171">
        <v>1328</v>
      </c>
      <c r="N562" s="179" t="e">
        <f t="shared" ca="1" si="2"/>
        <v>#NAME?</v>
      </c>
      <c r="O562" t="b">
        <f t="shared" si="3"/>
        <v>0</v>
      </c>
      <c r="S562" s="180" t="b">
        <f t="shared" si="4"/>
        <v>0</v>
      </c>
      <c r="T562" s="180">
        <f t="shared" ca="1" si="5"/>
        <v>0</v>
      </c>
    </row>
    <row r="563" spans="1:20" ht="16" hidden="1">
      <c r="A563" s="170">
        <f t="shared" si="6"/>
        <v>562</v>
      </c>
      <c r="B563" s="181" t="s">
        <v>1050</v>
      </c>
      <c r="C563" s="186"/>
      <c r="D563" s="178" t="s">
        <v>380</v>
      </c>
      <c r="E563" s="178" t="s">
        <v>515</v>
      </c>
      <c r="F563" s="187">
        <v>43966</v>
      </c>
      <c r="G563" s="170" t="b">
        <f t="shared" ca="1" si="28"/>
        <v>1</v>
      </c>
      <c r="H563" s="170" t="s">
        <v>471</v>
      </c>
      <c r="I563" s="170">
        <v>0</v>
      </c>
      <c r="J563" s="170" t="s">
        <v>500</v>
      </c>
      <c r="K563" s="171" t="e">
        <f t="shared" ca="1" si="1"/>
        <v>#NAME?</v>
      </c>
      <c r="L563" s="186"/>
      <c r="M563" s="171">
        <v>1872</v>
      </c>
      <c r="N563" s="179" t="e">
        <f t="shared" ca="1" si="2"/>
        <v>#NAME?</v>
      </c>
      <c r="O563" t="b">
        <f t="shared" si="3"/>
        <v>0</v>
      </c>
      <c r="S563" s="180" t="b">
        <f t="shared" ca="1" si="4"/>
        <v>0</v>
      </c>
      <c r="T563" s="180">
        <f t="shared" ca="1" si="5"/>
        <v>0</v>
      </c>
    </row>
    <row r="564" spans="1:20" ht="16" hidden="1">
      <c r="A564" s="170">
        <f t="shared" si="6"/>
        <v>563</v>
      </c>
      <c r="B564" s="176" t="s">
        <v>1051</v>
      </c>
      <c r="C564" s="186"/>
      <c r="D564" s="178" t="s">
        <v>388</v>
      </c>
      <c r="E564" s="178"/>
      <c r="F564" s="186"/>
      <c r="G564" s="170" t="b">
        <f t="shared" ca="1" si="28"/>
        <v>1</v>
      </c>
      <c r="H564" s="186"/>
      <c r="I564" s="186"/>
      <c r="J564" s="170" t="s">
        <v>500</v>
      </c>
      <c r="K564" s="171" t="e">
        <f t="shared" ca="1" si="1"/>
        <v>#NAME?</v>
      </c>
      <c r="L564" s="186"/>
      <c r="M564" s="171">
        <v>2132</v>
      </c>
      <c r="N564" s="179" t="e">
        <f t="shared" ca="1" si="2"/>
        <v>#NAME?</v>
      </c>
      <c r="O564" t="b">
        <f t="shared" si="3"/>
        <v>0</v>
      </c>
      <c r="S564" s="180" t="b">
        <f t="shared" si="4"/>
        <v>0</v>
      </c>
      <c r="T564" s="180">
        <f t="shared" ca="1" si="5"/>
        <v>0</v>
      </c>
    </row>
    <row r="565" spans="1:20" ht="16" hidden="1">
      <c r="A565" s="170">
        <f t="shared" si="6"/>
        <v>564</v>
      </c>
      <c r="B565" s="181" t="s">
        <v>1052</v>
      </c>
      <c r="C565" s="186"/>
      <c r="D565" s="178" t="s">
        <v>380</v>
      </c>
      <c r="E565" s="178" t="s">
        <v>556</v>
      </c>
      <c r="F565" s="187">
        <v>43966</v>
      </c>
      <c r="G565" s="170" t="b">
        <f t="shared" ca="1" si="28"/>
        <v>1</v>
      </c>
      <c r="H565" s="170" t="s">
        <v>471</v>
      </c>
      <c r="I565" s="170">
        <v>0</v>
      </c>
      <c r="J565" s="170" t="s">
        <v>500</v>
      </c>
      <c r="K565" s="171" t="e">
        <f t="shared" ca="1" si="1"/>
        <v>#NAME?</v>
      </c>
      <c r="L565" s="186"/>
      <c r="M565" s="171">
        <v>2304</v>
      </c>
      <c r="N565" s="179" t="e">
        <f t="shared" ca="1" si="2"/>
        <v>#NAME?</v>
      </c>
      <c r="O565" t="b">
        <f t="shared" si="3"/>
        <v>0</v>
      </c>
      <c r="S565" s="180" t="b">
        <f t="shared" ca="1" si="4"/>
        <v>0</v>
      </c>
      <c r="T565" s="180">
        <f t="shared" ca="1" si="5"/>
        <v>0</v>
      </c>
    </row>
    <row r="566" spans="1:20" ht="16" hidden="1">
      <c r="A566" s="170">
        <f t="shared" si="6"/>
        <v>565</v>
      </c>
      <c r="B566" s="176" t="s">
        <v>1053</v>
      </c>
      <c r="C566" s="186"/>
      <c r="D566" s="178" t="s">
        <v>388</v>
      </c>
      <c r="E566" s="178"/>
      <c r="F566" s="186"/>
      <c r="G566" s="170" t="b">
        <f t="shared" ca="1" si="28"/>
        <v>1</v>
      </c>
      <c r="H566" s="186"/>
      <c r="I566" s="186"/>
      <c r="J566" s="170" t="s">
        <v>500</v>
      </c>
      <c r="K566" s="171" t="e">
        <f t="shared" ca="1" si="1"/>
        <v>#NAME?</v>
      </c>
      <c r="L566" s="186"/>
      <c r="M566" s="171">
        <v>553</v>
      </c>
      <c r="N566" s="179" t="e">
        <f t="shared" ca="1" si="2"/>
        <v>#NAME?</v>
      </c>
      <c r="O566" t="b">
        <f t="shared" si="3"/>
        <v>0</v>
      </c>
      <c r="S566" s="180" t="b">
        <f t="shared" si="4"/>
        <v>0</v>
      </c>
      <c r="T566" s="180">
        <f t="shared" ca="1" si="5"/>
        <v>0</v>
      </c>
    </row>
    <row r="567" spans="1:20" ht="16" hidden="1">
      <c r="A567" s="170">
        <f t="shared" si="6"/>
        <v>566</v>
      </c>
      <c r="B567" s="181" t="s">
        <v>1054</v>
      </c>
      <c r="C567" s="186"/>
      <c r="D567" s="178" t="s">
        <v>388</v>
      </c>
      <c r="E567" s="178"/>
      <c r="F567" s="186"/>
      <c r="G567" s="170" t="b">
        <f t="shared" ca="1" si="28"/>
        <v>1</v>
      </c>
      <c r="H567" s="186"/>
      <c r="I567" s="186"/>
      <c r="J567" s="170" t="s">
        <v>500</v>
      </c>
      <c r="K567" s="171" t="e">
        <f t="shared" ca="1" si="1"/>
        <v>#NAME?</v>
      </c>
      <c r="L567" s="186"/>
      <c r="M567" s="171">
        <v>669</v>
      </c>
      <c r="N567" s="179" t="e">
        <f t="shared" ca="1" si="2"/>
        <v>#NAME?</v>
      </c>
      <c r="O567" t="b">
        <f t="shared" si="3"/>
        <v>0</v>
      </c>
      <c r="S567" s="180" t="b">
        <f t="shared" si="4"/>
        <v>0</v>
      </c>
      <c r="T567" s="180">
        <f t="shared" ca="1" si="5"/>
        <v>0</v>
      </c>
    </row>
    <row r="568" spans="1:20" ht="16" hidden="1">
      <c r="A568" s="170">
        <f t="shared" si="6"/>
        <v>567</v>
      </c>
      <c r="B568" s="176" t="s">
        <v>1055</v>
      </c>
      <c r="C568" s="186"/>
      <c r="D568" s="178" t="s">
        <v>380</v>
      </c>
      <c r="E568" s="178" t="s">
        <v>556</v>
      </c>
      <c r="F568" s="189">
        <v>43819</v>
      </c>
      <c r="G568" s="170" t="b">
        <f t="shared" ca="1" si="28"/>
        <v>1</v>
      </c>
      <c r="H568" s="170" t="s">
        <v>471</v>
      </c>
      <c r="I568" s="186"/>
      <c r="J568" s="170" t="s">
        <v>500</v>
      </c>
      <c r="K568" s="171" t="e">
        <f t="shared" ca="1" si="1"/>
        <v>#NAME?</v>
      </c>
      <c r="L568" s="186"/>
      <c r="M568" s="171">
        <v>2997</v>
      </c>
      <c r="N568" s="179" t="e">
        <f t="shared" ca="1" si="2"/>
        <v>#NAME?</v>
      </c>
      <c r="O568" t="b">
        <f t="shared" si="3"/>
        <v>0</v>
      </c>
      <c r="S568" s="180" t="b">
        <f t="shared" ca="1" si="4"/>
        <v>0</v>
      </c>
      <c r="T568" s="180">
        <f t="shared" ca="1" si="5"/>
        <v>0</v>
      </c>
    </row>
    <row r="569" spans="1:20" ht="16" hidden="1">
      <c r="A569" s="170">
        <f t="shared" si="6"/>
        <v>568</v>
      </c>
      <c r="B569" s="181" t="s">
        <v>1056</v>
      </c>
      <c r="C569" s="186"/>
      <c r="D569" s="178" t="s">
        <v>380</v>
      </c>
      <c r="E569" s="178" t="s">
        <v>556</v>
      </c>
      <c r="F569" s="189">
        <v>43828</v>
      </c>
      <c r="G569" s="170" t="b">
        <f t="shared" ca="1" si="28"/>
        <v>1</v>
      </c>
      <c r="H569" s="170" t="s">
        <v>471</v>
      </c>
      <c r="I569" s="170"/>
      <c r="J569" s="170" t="s">
        <v>500</v>
      </c>
      <c r="K569" s="171" t="e">
        <f t="shared" ca="1" si="1"/>
        <v>#NAME?</v>
      </c>
      <c r="L569" s="186"/>
      <c r="M569" s="171">
        <v>1199</v>
      </c>
      <c r="N569" s="179" t="e">
        <f t="shared" ca="1" si="2"/>
        <v>#NAME?</v>
      </c>
      <c r="O569" t="b">
        <f t="shared" si="3"/>
        <v>0</v>
      </c>
      <c r="S569" s="180" t="b">
        <f t="shared" ca="1" si="4"/>
        <v>0</v>
      </c>
      <c r="T569" s="180">
        <f t="shared" ca="1" si="5"/>
        <v>0</v>
      </c>
    </row>
    <row r="570" spans="1:20" ht="16" hidden="1">
      <c r="A570" s="170">
        <f t="shared" si="6"/>
        <v>569</v>
      </c>
      <c r="B570" s="176" t="s">
        <v>1057</v>
      </c>
      <c r="C570" s="186"/>
      <c r="D570" s="178" t="s">
        <v>388</v>
      </c>
      <c r="E570" s="178"/>
      <c r="F570" s="186"/>
      <c r="G570" s="170" t="b">
        <f t="shared" ca="1" si="28"/>
        <v>1</v>
      </c>
      <c r="H570" s="186"/>
      <c r="I570" s="186"/>
      <c r="J570" s="170" t="s">
        <v>500</v>
      </c>
      <c r="K570" s="171" t="e">
        <f t="shared" ca="1" si="1"/>
        <v>#NAME?</v>
      </c>
      <c r="L570" s="186"/>
      <c r="M570" s="171">
        <v>1469</v>
      </c>
      <c r="N570" s="179" t="e">
        <f t="shared" ca="1" si="2"/>
        <v>#NAME?</v>
      </c>
      <c r="O570" t="b">
        <f t="shared" si="3"/>
        <v>0</v>
      </c>
      <c r="S570" s="180" t="b">
        <f t="shared" si="4"/>
        <v>0</v>
      </c>
      <c r="T570" s="180">
        <f t="shared" ca="1" si="5"/>
        <v>0</v>
      </c>
    </row>
    <row r="571" spans="1:20" ht="16" hidden="1">
      <c r="A571" s="170">
        <f t="shared" si="6"/>
        <v>570</v>
      </c>
      <c r="B571" s="181" t="s">
        <v>1058</v>
      </c>
      <c r="C571" s="186"/>
      <c r="D571" s="178" t="s">
        <v>388</v>
      </c>
      <c r="E571" s="178"/>
      <c r="F571" s="186"/>
      <c r="G571" s="170" t="b">
        <f t="shared" ca="1" si="28"/>
        <v>1</v>
      </c>
      <c r="H571" s="186"/>
      <c r="I571" s="186"/>
      <c r="J571" s="170" t="s">
        <v>500</v>
      </c>
      <c r="K571" s="171" t="e">
        <f t="shared" ca="1" si="1"/>
        <v>#NAME?</v>
      </c>
      <c r="L571" s="186"/>
      <c r="M571" s="171">
        <v>445</v>
      </c>
      <c r="N571" s="179" t="e">
        <f t="shared" ca="1" si="2"/>
        <v>#NAME?</v>
      </c>
      <c r="O571" t="b">
        <f t="shared" si="3"/>
        <v>0</v>
      </c>
      <c r="S571" s="180" t="b">
        <f t="shared" si="4"/>
        <v>0</v>
      </c>
      <c r="T571" s="180">
        <f t="shared" ca="1" si="5"/>
        <v>0</v>
      </c>
    </row>
    <row r="572" spans="1:20" ht="16" hidden="1">
      <c r="A572" s="170">
        <f t="shared" si="6"/>
        <v>571</v>
      </c>
      <c r="B572" s="176" t="s">
        <v>1059</v>
      </c>
      <c r="C572" s="186"/>
      <c r="D572" s="178" t="s">
        <v>388</v>
      </c>
      <c r="E572" s="178"/>
      <c r="F572" s="186"/>
      <c r="G572" s="170" t="b">
        <f t="shared" ca="1" si="28"/>
        <v>1</v>
      </c>
      <c r="H572" s="186"/>
      <c r="I572" s="186"/>
      <c r="J572" s="170" t="s">
        <v>500</v>
      </c>
      <c r="K572" s="171" t="e">
        <f t="shared" ca="1" si="1"/>
        <v>#NAME?</v>
      </c>
      <c r="L572" s="186"/>
      <c r="M572" s="171">
        <v>1407</v>
      </c>
      <c r="N572" s="179" t="e">
        <f t="shared" ca="1" si="2"/>
        <v>#NAME?</v>
      </c>
      <c r="O572" t="b">
        <f t="shared" si="3"/>
        <v>0</v>
      </c>
      <c r="S572" s="180" t="b">
        <f t="shared" si="4"/>
        <v>0</v>
      </c>
      <c r="T572" s="180">
        <f t="shared" ca="1" si="5"/>
        <v>0</v>
      </c>
    </row>
    <row r="573" spans="1:20" ht="16" hidden="1">
      <c r="A573" s="170">
        <f t="shared" si="6"/>
        <v>572</v>
      </c>
      <c r="B573" s="181" t="s">
        <v>1060</v>
      </c>
      <c r="C573" s="186"/>
      <c r="D573" s="178" t="s">
        <v>388</v>
      </c>
      <c r="E573" s="178"/>
      <c r="F573" s="186"/>
      <c r="G573" s="170" t="b">
        <f t="shared" ca="1" si="28"/>
        <v>1</v>
      </c>
      <c r="H573" s="186"/>
      <c r="I573" s="186"/>
      <c r="J573" s="170" t="s">
        <v>500</v>
      </c>
      <c r="K573" s="171" t="e">
        <f t="shared" ca="1" si="1"/>
        <v>#NAME?</v>
      </c>
      <c r="L573" s="186"/>
      <c r="M573" s="171">
        <v>1356</v>
      </c>
      <c r="N573" s="179" t="e">
        <f t="shared" ca="1" si="2"/>
        <v>#NAME?</v>
      </c>
      <c r="O573" t="b">
        <f t="shared" si="3"/>
        <v>0</v>
      </c>
      <c r="S573" s="180" t="b">
        <f t="shared" si="4"/>
        <v>0</v>
      </c>
      <c r="T573" s="180">
        <f t="shared" ca="1" si="5"/>
        <v>0</v>
      </c>
    </row>
    <row r="574" spans="1:20" ht="16" hidden="1">
      <c r="A574" s="170">
        <f t="shared" si="6"/>
        <v>573</v>
      </c>
      <c r="B574" s="176" t="s">
        <v>1061</v>
      </c>
      <c r="C574" s="186"/>
      <c r="D574" s="178" t="s">
        <v>388</v>
      </c>
      <c r="E574" s="178"/>
      <c r="F574" s="186"/>
      <c r="G574" s="170" t="b">
        <f t="shared" ca="1" si="28"/>
        <v>1</v>
      </c>
      <c r="H574" s="186"/>
      <c r="I574" s="186"/>
      <c r="J574" s="170" t="s">
        <v>500</v>
      </c>
      <c r="K574" s="171" t="e">
        <f t="shared" ca="1" si="1"/>
        <v>#NAME?</v>
      </c>
      <c r="L574" s="186"/>
      <c r="M574" s="171">
        <v>1065</v>
      </c>
      <c r="N574" s="179" t="e">
        <f t="shared" ca="1" si="2"/>
        <v>#NAME?</v>
      </c>
      <c r="O574" t="b">
        <f t="shared" si="3"/>
        <v>0</v>
      </c>
      <c r="S574" s="180" t="b">
        <f t="shared" si="4"/>
        <v>0</v>
      </c>
      <c r="T574" s="180">
        <f t="shared" ca="1" si="5"/>
        <v>0</v>
      </c>
    </row>
    <row r="575" spans="1:20" ht="16" hidden="1">
      <c r="A575" s="170">
        <f t="shared" si="6"/>
        <v>574</v>
      </c>
      <c r="B575" s="181" t="s">
        <v>1062</v>
      </c>
      <c r="C575" s="186"/>
      <c r="D575" s="178" t="s">
        <v>388</v>
      </c>
      <c r="E575" s="178"/>
      <c r="F575" s="186"/>
      <c r="G575" s="170" t="b">
        <f t="shared" ca="1" si="28"/>
        <v>1</v>
      </c>
      <c r="H575" s="186"/>
      <c r="I575" s="186"/>
      <c r="J575" s="170" t="s">
        <v>500</v>
      </c>
      <c r="K575" s="171" t="e">
        <f t="shared" ca="1" si="1"/>
        <v>#NAME?</v>
      </c>
      <c r="L575" s="186"/>
      <c r="M575" s="171">
        <v>2916</v>
      </c>
      <c r="N575" s="179" t="e">
        <f t="shared" ca="1" si="2"/>
        <v>#NAME?</v>
      </c>
      <c r="O575" t="b">
        <f t="shared" si="3"/>
        <v>0</v>
      </c>
      <c r="S575" s="180" t="b">
        <f t="shared" si="4"/>
        <v>0</v>
      </c>
      <c r="T575" s="180">
        <f t="shared" ca="1" si="5"/>
        <v>0</v>
      </c>
    </row>
    <row r="576" spans="1:20" ht="16" hidden="1">
      <c r="A576" s="170">
        <f t="shared" si="6"/>
        <v>575</v>
      </c>
      <c r="B576" s="176" t="s">
        <v>1063</v>
      </c>
      <c r="C576" s="186"/>
      <c r="D576" s="178" t="s">
        <v>388</v>
      </c>
      <c r="E576" s="178"/>
      <c r="F576" s="186"/>
      <c r="G576" s="170" t="b">
        <f t="shared" ca="1" si="28"/>
        <v>1</v>
      </c>
      <c r="H576" s="186"/>
      <c r="I576" s="186"/>
      <c r="J576" s="170" t="s">
        <v>500</v>
      </c>
      <c r="K576" s="171" t="e">
        <f t="shared" ca="1" si="1"/>
        <v>#NAME?</v>
      </c>
      <c r="L576" s="186"/>
      <c r="M576" s="171">
        <v>1076</v>
      </c>
      <c r="N576" s="179" t="e">
        <f t="shared" ca="1" si="2"/>
        <v>#NAME?</v>
      </c>
      <c r="O576" t="b">
        <f t="shared" si="3"/>
        <v>0</v>
      </c>
      <c r="S576" s="180" t="b">
        <f t="shared" si="4"/>
        <v>0</v>
      </c>
      <c r="T576" s="180">
        <f t="shared" ca="1" si="5"/>
        <v>0</v>
      </c>
    </row>
    <row r="577" spans="1:20" ht="16" hidden="1">
      <c r="A577" s="170">
        <f t="shared" si="6"/>
        <v>576</v>
      </c>
      <c r="B577" s="181" t="s">
        <v>1064</v>
      </c>
      <c r="C577" s="186"/>
      <c r="D577" s="178" t="s">
        <v>380</v>
      </c>
      <c r="E577" s="178" t="s">
        <v>556</v>
      </c>
      <c r="F577" s="187">
        <v>43853</v>
      </c>
      <c r="G577" s="170" t="b">
        <f t="shared" ca="1" si="28"/>
        <v>1</v>
      </c>
      <c r="H577" s="170" t="s">
        <v>471</v>
      </c>
      <c r="I577" s="186"/>
      <c r="J577" s="170" t="s">
        <v>500</v>
      </c>
      <c r="K577" s="171" t="e">
        <f t="shared" ca="1" si="1"/>
        <v>#NAME?</v>
      </c>
      <c r="L577" s="186"/>
      <c r="M577" s="171">
        <v>335</v>
      </c>
      <c r="N577" s="179" t="e">
        <f t="shared" ca="1" si="2"/>
        <v>#NAME?</v>
      </c>
      <c r="O577" t="b">
        <f t="shared" si="3"/>
        <v>0</v>
      </c>
      <c r="S577" s="180" t="b">
        <f t="shared" ca="1" si="4"/>
        <v>0</v>
      </c>
      <c r="T577" s="180">
        <f t="shared" ca="1" si="5"/>
        <v>0</v>
      </c>
    </row>
    <row r="578" spans="1:20" ht="16" hidden="1">
      <c r="A578" s="170">
        <f t="shared" si="6"/>
        <v>577</v>
      </c>
      <c r="B578" s="176" t="s">
        <v>1065</v>
      </c>
      <c r="C578" s="186"/>
      <c r="D578" s="178" t="s">
        <v>388</v>
      </c>
      <c r="E578" s="178"/>
      <c r="F578" s="186"/>
      <c r="G578" s="170" t="b">
        <f t="shared" ca="1" si="28"/>
        <v>1</v>
      </c>
      <c r="H578" s="186"/>
      <c r="I578" s="186"/>
      <c r="J578" s="170" t="s">
        <v>500</v>
      </c>
      <c r="K578" s="171" t="e">
        <f t="shared" ca="1" si="1"/>
        <v>#NAME?</v>
      </c>
      <c r="L578" s="186"/>
      <c r="M578" s="171">
        <v>3011</v>
      </c>
      <c r="N578" s="179" t="e">
        <f t="shared" ca="1" si="2"/>
        <v>#NAME?</v>
      </c>
      <c r="O578" t="b">
        <f t="shared" si="3"/>
        <v>0</v>
      </c>
      <c r="S578" s="180" t="b">
        <f t="shared" si="4"/>
        <v>0</v>
      </c>
      <c r="T578" s="180">
        <f t="shared" ca="1" si="5"/>
        <v>0</v>
      </c>
    </row>
    <row r="579" spans="1:20" ht="16" hidden="1">
      <c r="A579" s="170">
        <f t="shared" si="6"/>
        <v>578</v>
      </c>
      <c r="B579" s="181" t="s">
        <v>1066</v>
      </c>
      <c r="C579" s="186"/>
      <c r="D579" s="178" t="s">
        <v>388</v>
      </c>
      <c r="E579" s="178"/>
      <c r="F579" s="186"/>
      <c r="G579" s="170" t="b">
        <f t="shared" ca="1" si="28"/>
        <v>1</v>
      </c>
      <c r="H579" s="186"/>
      <c r="I579" s="186"/>
      <c r="J579" s="170" t="s">
        <v>500</v>
      </c>
      <c r="K579" s="171" t="e">
        <f t="shared" ca="1" si="1"/>
        <v>#NAME?</v>
      </c>
      <c r="L579" s="186"/>
      <c r="M579" s="171">
        <v>736</v>
      </c>
      <c r="N579" s="179" t="e">
        <f t="shared" ca="1" si="2"/>
        <v>#NAME?</v>
      </c>
      <c r="O579" t="b">
        <f t="shared" si="3"/>
        <v>0</v>
      </c>
      <c r="S579" s="180" t="b">
        <f t="shared" si="4"/>
        <v>0</v>
      </c>
      <c r="T579" s="180">
        <f t="shared" ca="1" si="5"/>
        <v>0</v>
      </c>
    </row>
    <row r="580" spans="1:20" ht="16" hidden="1">
      <c r="A580" s="170">
        <f t="shared" si="6"/>
        <v>579</v>
      </c>
      <c r="B580" s="176" t="s">
        <v>1067</v>
      </c>
      <c r="C580" s="186"/>
      <c r="D580" s="178" t="s">
        <v>388</v>
      </c>
      <c r="E580" s="178"/>
      <c r="F580" s="186"/>
      <c r="G580" s="170" t="b">
        <f t="shared" ca="1" si="28"/>
        <v>1</v>
      </c>
      <c r="H580" s="186"/>
      <c r="I580" s="186"/>
      <c r="J580" s="170" t="s">
        <v>500</v>
      </c>
      <c r="K580" s="171" t="e">
        <f t="shared" ca="1" si="1"/>
        <v>#NAME?</v>
      </c>
      <c r="L580" s="186"/>
      <c r="M580" s="171">
        <v>2764</v>
      </c>
      <c r="N580" s="179" t="e">
        <f t="shared" ca="1" si="2"/>
        <v>#NAME?</v>
      </c>
      <c r="O580" t="b">
        <f t="shared" si="3"/>
        <v>0</v>
      </c>
      <c r="S580" s="180" t="b">
        <f t="shared" si="4"/>
        <v>0</v>
      </c>
      <c r="T580" s="180">
        <f t="shared" ca="1" si="5"/>
        <v>0</v>
      </c>
    </row>
    <row r="581" spans="1:20" ht="16" hidden="1">
      <c r="A581" s="170">
        <f t="shared" si="6"/>
        <v>580</v>
      </c>
      <c r="B581" s="181" t="s">
        <v>1068</v>
      </c>
      <c r="C581" s="186"/>
      <c r="D581" s="178" t="s">
        <v>388</v>
      </c>
      <c r="E581" s="178"/>
      <c r="F581" s="186"/>
      <c r="G581" s="170" t="b">
        <f t="shared" ca="1" si="28"/>
        <v>1</v>
      </c>
      <c r="H581" s="186"/>
      <c r="I581" s="186"/>
      <c r="J581" s="170" t="s">
        <v>500</v>
      </c>
      <c r="K581" s="171" t="e">
        <f t="shared" ca="1" si="1"/>
        <v>#NAME?</v>
      </c>
      <c r="L581" s="186"/>
      <c r="M581" s="171">
        <v>675</v>
      </c>
      <c r="N581" s="179" t="e">
        <f t="shared" ca="1" si="2"/>
        <v>#NAME?</v>
      </c>
      <c r="O581" t="b">
        <f t="shared" si="3"/>
        <v>0</v>
      </c>
      <c r="S581" s="180" t="b">
        <f t="shared" si="4"/>
        <v>0</v>
      </c>
      <c r="T581" s="180">
        <f t="shared" ca="1" si="5"/>
        <v>0</v>
      </c>
    </row>
    <row r="582" spans="1:20" ht="16" hidden="1">
      <c r="A582" s="170">
        <f t="shared" si="6"/>
        <v>581</v>
      </c>
      <c r="B582" s="176" t="s">
        <v>1069</v>
      </c>
      <c r="C582" s="186"/>
      <c r="D582" s="178" t="s">
        <v>388</v>
      </c>
      <c r="E582" s="178"/>
      <c r="F582" s="186"/>
      <c r="G582" s="170" t="b">
        <f t="shared" ca="1" si="28"/>
        <v>1</v>
      </c>
      <c r="H582" s="186"/>
      <c r="I582" s="186"/>
      <c r="J582" s="170" t="s">
        <v>500</v>
      </c>
      <c r="K582" s="171" t="e">
        <f t="shared" ca="1" si="1"/>
        <v>#NAME?</v>
      </c>
      <c r="L582" s="186"/>
      <c r="M582" s="171">
        <v>1458</v>
      </c>
      <c r="N582" s="179" t="e">
        <f t="shared" ca="1" si="2"/>
        <v>#NAME?</v>
      </c>
      <c r="O582" t="b">
        <f t="shared" si="3"/>
        <v>0</v>
      </c>
      <c r="S582" s="180" t="b">
        <f t="shared" si="4"/>
        <v>0</v>
      </c>
      <c r="T582" s="180">
        <f t="shared" ca="1" si="5"/>
        <v>0</v>
      </c>
    </row>
    <row r="583" spans="1:20" ht="16" hidden="1">
      <c r="A583" s="170">
        <f t="shared" si="6"/>
        <v>582</v>
      </c>
      <c r="B583" s="181" t="s">
        <v>1070</v>
      </c>
      <c r="C583" s="186"/>
      <c r="D583" s="178" t="s">
        <v>388</v>
      </c>
      <c r="E583" s="178"/>
      <c r="F583" s="186"/>
      <c r="G583" s="170" t="b">
        <f t="shared" ca="1" si="28"/>
        <v>1</v>
      </c>
      <c r="H583" s="186"/>
      <c r="I583" s="186"/>
      <c r="J583" s="170" t="s">
        <v>500</v>
      </c>
      <c r="K583" s="171" t="e">
        <f t="shared" ca="1" si="1"/>
        <v>#NAME?</v>
      </c>
      <c r="L583" s="186"/>
      <c r="M583" s="171">
        <v>2762</v>
      </c>
      <c r="N583" s="179" t="e">
        <f t="shared" ca="1" si="2"/>
        <v>#NAME?</v>
      </c>
      <c r="O583" t="b">
        <f t="shared" si="3"/>
        <v>0</v>
      </c>
      <c r="S583" s="180" t="b">
        <f t="shared" si="4"/>
        <v>0</v>
      </c>
      <c r="T583" s="180">
        <f t="shared" ca="1" si="5"/>
        <v>0</v>
      </c>
    </row>
    <row r="584" spans="1:20" ht="16" hidden="1">
      <c r="A584" s="170">
        <f t="shared" si="6"/>
        <v>583</v>
      </c>
      <c r="B584" s="176" t="s">
        <v>1071</v>
      </c>
      <c r="C584" s="186"/>
      <c r="D584" s="178" t="s">
        <v>388</v>
      </c>
      <c r="E584" s="178"/>
      <c r="F584" s="186"/>
      <c r="G584" s="170" t="b">
        <f t="shared" ca="1" si="28"/>
        <v>1</v>
      </c>
      <c r="H584" s="186"/>
      <c r="I584" s="186"/>
      <c r="J584" s="170" t="s">
        <v>500</v>
      </c>
      <c r="K584" s="171" t="e">
        <f t="shared" ca="1" si="1"/>
        <v>#NAME?</v>
      </c>
      <c r="L584" s="186"/>
      <c r="M584" s="171">
        <v>2019</v>
      </c>
      <c r="N584" s="179" t="e">
        <f t="shared" ca="1" si="2"/>
        <v>#NAME?</v>
      </c>
      <c r="O584" t="b">
        <f t="shared" si="3"/>
        <v>0</v>
      </c>
      <c r="S584" s="180" t="b">
        <f t="shared" si="4"/>
        <v>0</v>
      </c>
      <c r="T584" s="180">
        <f t="shared" ca="1" si="5"/>
        <v>0</v>
      </c>
    </row>
    <row r="585" spans="1:20" ht="16" hidden="1">
      <c r="A585" s="170">
        <f t="shared" si="6"/>
        <v>584</v>
      </c>
      <c r="B585" s="181" t="s">
        <v>1072</v>
      </c>
      <c r="C585" s="186"/>
      <c r="D585" s="178" t="s">
        <v>388</v>
      </c>
      <c r="E585" s="178"/>
      <c r="F585" s="186"/>
      <c r="G585" s="170" t="b">
        <f t="shared" ca="1" si="28"/>
        <v>1</v>
      </c>
      <c r="H585" s="186"/>
      <c r="I585" s="186"/>
      <c r="J585" s="170" t="s">
        <v>500</v>
      </c>
      <c r="K585" s="171" t="e">
        <f t="shared" ca="1" si="1"/>
        <v>#NAME?</v>
      </c>
      <c r="L585" s="186"/>
      <c r="M585" s="171">
        <v>3117</v>
      </c>
      <c r="N585" s="179" t="e">
        <f t="shared" ca="1" si="2"/>
        <v>#NAME?</v>
      </c>
      <c r="O585" t="b">
        <f t="shared" si="3"/>
        <v>0</v>
      </c>
      <c r="S585" s="180" t="b">
        <f t="shared" si="4"/>
        <v>0</v>
      </c>
      <c r="T585" s="180">
        <f t="shared" ca="1" si="5"/>
        <v>0</v>
      </c>
    </row>
    <row r="586" spans="1:20" ht="16" hidden="1">
      <c r="A586" s="170">
        <f t="shared" si="6"/>
        <v>585</v>
      </c>
      <c r="B586" s="176" t="s">
        <v>1073</v>
      </c>
      <c r="C586" s="186"/>
      <c r="D586" s="178" t="s">
        <v>388</v>
      </c>
      <c r="E586" s="178"/>
      <c r="F586" s="186"/>
      <c r="G586" s="170" t="b">
        <f t="shared" ca="1" si="28"/>
        <v>1</v>
      </c>
      <c r="H586" s="186"/>
      <c r="I586" s="186"/>
      <c r="J586" s="170" t="s">
        <v>500</v>
      </c>
      <c r="K586" s="171" t="e">
        <f t="shared" ca="1" si="1"/>
        <v>#NAME?</v>
      </c>
      <c r="L586" s="186"/>
      <c r="M586" s="171">
        <v>626</v>
      </c>
      <c r="N586" s="179" t="e">
        <f t="shared" ca="1" si="2"/>
        <v>#NAME?</v>
      </c>
      <c r="O586" t="b">
        <f t="shared" si="3"/>
        <v>0</v>
      </c>
      <c r="S586" s="180" t="b">
        <f t="shared" si="4"/>
        <v>0</v>
      </c>
      <c r="T586" s="180">
        <f t="shared" ca="1" si="5"/>
        <v>0</v>
      </c>
    </row>
    <row r="587" spans="1:20" ht="16" hidden="1">
      <c r="A587" s="170">
        <f t="shared" si="6"/>
        <v>586</v>
      </c>
      <c r="B587" s="181" t="s">
        <v>1074</v>
      </c>
      <c r="C587" s="186"/>
      <c r="D587" s="178" t="s">
        <v>380</v>
      </c>
      <c r="E587" s="178"/>
      <c r="F587" s="187">
        <v>43921</v>
      </c>
      <c r="G587" s="170" t="b">
        <f t="shared" ca="1" si="28"/>
        <v>1</v>
      </c>
      <c r="H587" s="170" t="s">
        <v>471</v>
      </c>
      <c r="I587" s="186"/>
      <c r="J587" s="170" t="s">
        <v>500</v>
      </c>
      <c r="K587" s="171" t="e">
        <f t="shared" ca="1" si="1"/>
        <v>#NAME?</v>
      </c>
      <c r="L587" s="186"/>
      <c r="M587" s="171">
        <v>341</v>
      </c>
      <c r="N587" s="179" t="e">
        <f t="shared" ca="1" si="2"/>
        <v>#NAME?</v>
      </c>
      <c r="O587" t="b">
        <f t="shared" si="3"/>
        <v>0</v>
      </c>
      <c r="S587" s="180" t="b">
        <f t="shared" ca="1" si="4"/>
        <v>0</v>
      </c>
      <c r="T587" s="180">
        <f t="shared" ca="1" si="5"/>
        <v>0</v>
      </c>
    </row>
    <row r="588" spans="1:20" ht="16" hidden="1">
      <c r="A588" s="170">
        <f t="shared" si="6"/>
        <v>587</v>
      </c>
      <c r="B588" s="176" t="s">
        <v>1075</v>
      </c>
      <c r="C588" s="186"/>
      <c r="D588" s="178" t="s">
        <v>388</v>
      </c>
      <c r="E588" s="178"/>
      <c r="F588" s="186"/>
      <c r="G588" s="170" t="b">
        <f t="shared" ca="1" si="28"/>
        <v>1</v>
      </c>
      <c r="H588" s="186"/>
      <c r="I588" s="186"/>
      <c r="J588" s="170" t="s">
        <v>500</v>
      </c>
      <c r="K588" s="171" t="e">
        <f t="shared" ca="1" si="1"/>
        <v>#NAME?</v>
      </c>
      <c r="L588" s="186"/>
      <c r="M588" s="171">
        <v>557</v>
      </c>
      <c r="N588" s="179" t="e">
        <f t="shared" ca="1" si="2"/>
        <v>#NAME?</v>
      </c>
      <c r="O588" t="b">
        <f t="shared" si="3"/>
        <v>0</v>
      </c>
      <c r="S588" s="180" t="b">
        <f t="shared" si="4"/>
        <v>0</v>
      </c>
      <c r="T588" s="180">
        <f t="shared" ca="1" si="5"/>
        <v>0</v>
      </c>
    </row>
    <row r="589" spans="1:20" ht="16" hidden="1">
      <c r="A589" s="170">
        <f t="shared" si="6"/>
        <v>588</v>
      </c>
      <c r="B589" s="181" t="s">
        <v>1076</v>
      </c>
      <c r="C589" s="186"/>
      <c r="D589" s="178" t="s">
        <v>388</v>
      </c>
      <c r="E589" s="178"/>
      <c r="F589" s="186"/>
      <c r="G589" s="170" t="b">
        <f t="shared" ca="1" si="28"/>
        <v>1</v>
      </c>
      <c r="H589" s="186"/>
      <c r="I589" s="186"/>
      <c r="J589" s="170" t="s">
        <v>500</v>
      </c>
      <c r="K589" s="171" t="e">
        <f t="shared" ca="1" si="1"/>
        <v>#NAME?</v>
      </c>
      <c r="L589" s="186"/>
      <c r="M589" s="171">
        <v>1771</v>
      </c>
      <c r="N589" s="179" t="e">
        <f t="shared" ca="1" si="2"/>
        <v>#NAME?</v>
      </c>
      <c r="O589" t="b">
        <f t="shared" si="3"/>
        <v>0</v>
      </c>
      <c r="S589" s="180" t="b">
        <f t="shared" si="4"/>
        <v>0</v>
      </c>
      <c r="T589" s="180">
        <f t="shared" ca="1" si="5"/>
        <v>0</v>
      </c>
    </row>
    <row r="590" spans="1:20" ht="16" hidden="1">
      <c r="A590" s="170">
        <f t="shared" si="6"/>
        <v>589</v>
      </c>
      <c r="B590" s="176" t="s">
        <v>1077</v>
      </c>
      <c r="C590" s="186"/>
      <c r="D590" s="178" t="s">
        <v>388</v>
      </c>
      <c r="E590" s="178"/>
      <c r="F590" s="186"/>
      <c r="G590" s="170" t="b">
        <f t="shared" ca="1" si="28"/>
        <v>1</v>
      </c>
      <c r="H590" s="186"/>
      <c r="I590" s="186"/>
      <c r="J590" s="170" t="s">
        <v>500</v>
      </c>
      <c r="K590" s="171" t="e">
        <f t="shared" ca="1" si="1"/>
        <v>#NAME?</v>
      </c>
      <c r="L590" s="186"/>
      <c r="M590" s="171">
        <v>1620</v>
      </c>
      <c r="N590" s="179" t="e">
        <f t="shared" ca="1" si="2"/>
        <v>#NAME?</v>
      </c>
      <c r="O590" t="b">
        <f t="shared" si="3"/>
        <v>0</v>
      </c>
      <c r="S590" s="180" t="b">
        <f t="shared" si="4"/>
        <v>0</v>
      </c>
      <c r="T590" s="180">
        <f t="shared" ca="1" si="5"/>
        <v>0</v>
      </c>
    </row>
    <row r="591" spans="1:20" ht="16" hidden="1">
      <c r="A591" s="170">
        <f t="shared" si="6"/>
        <v>590</v>
      </c>
      <c r="B591" s="181" t="s">
        <v>1078</v>
      </c>
      <c r="C591" s="186"/>
      <c r="D591" s="178" t="s">
        <v>388</v>
      </c>
      <c r="E591" s="178"/>
      <c r="F591" s="186"/>
      <c r="G591" s="170" t="b">
        <f t="shared" ca="1" si="28"/>
        <v>1</v>
      </c>
      <c r="H591" s="186"/>
      <c r="I591" s="186"/>
      <c r="J591" s="170" t="s">
        <v>500</v>
      </c>
      <c r="K591" s="171" t="e">
        <f t="shared" ca="1" si="1"/>
        <v>#NAME?</v>
      </c>
      <c r="L591" s="186"/>
      <c r="M591" s="171">
        <v>149</v>
      </c>
      <c r="N591" s="179" t="e">
        <f t="shared" ca="1" si="2"/>
        <v>#NAME?</v>
      </c>
      <c r="O591" t="b">
        <f t="shared" si="3"/>
        <v>0</v>
      </c>
      <c r="S591" s="180" t="b">
        <f t="shared" si="4"/>
        <v>0</v>
      </c>
      <c r="T591" s="180">
        <f t="shared" ca="1" si="5"/>
        <v>0</v>
      </c>
    </row>
    <row r="592" spans="1:20" ht="16" hidden="1">
      <c r="A592" s="170">
        <f t="shared" si="6"/>
        <v>591</v>
      </c>
      <c r="B592" s="176" t="s">
        <v>1079</v>
      </c>
      <c r="C592" s="186"/>
      <c r="D592" s="178" t="s">
        <v>388</v>
      </c>
      <c r="E592" s="178"/>
      <c r="F592" s="186"/>
      <c r="G592" s="170" t="b">
        <f t="shared" ca="1" si="28"/>
        <v>1</v>
      </c>
      <c r="H592" s="186"/>
      <c r="I592" s="186"/>
      <c r="J592" s="170" t="s">
        <v>500</v>
      </c>
      <c r="K592" s="171" t="e">
        <f t="shared" ca="1" si="1"/>
        <v>#NAME?</v>
      </c>
      <c r="L592" s="186"/>
      <c r="M592" s="171">
        <v>1836</v>
      </c>
      <c r="N592" s="179" t="e">
        <f t="shared" ca="1" si="2"/>
        <v>#NAME?</v>
      </c>
      <c r="O592" t="b">
        <f t="shared" si="3"/>
        <v>0</v>
      </c>
      <c r="S592" s="180" t="b">
        <f t="shared" si="4"/>
        <v>0</v>
      </c>
      <c r="T592" s="180">
        <f t="shared" ca="1" si="5"/>
        <v>0</v>
      </c>
    </row>
    <row r="593" spans="1:20" ht="16" hidden="1">
      <c r="A593" s="170">
        <f t="shared" si="6"/>
        <v>592</v>
      </c>
      <c r="B593" s="181" t="s">
        <v>1080</v>
      </c>
      <c r="C593" s="186"/>
      <c r="D593" s="178" t="s">
        <v>388</v>
      </c>
      <c r="E593" s="178"/>
      <c r="F593" s="186"/>
      <c r="G593" s="170" t="b">
        <f t="shared" ca="1" si="28"/>
        <v>1</v>
      </c>
      <c r="H593" s="186"/>
      <c r="I593" s="186"/>
      <c r="J593" s="170" t="s">
        <v>500</v>
      </c>
      <c r="K593" s="171" t="e">
        <f t="shared" ca="1" si="1"/>
        <v>#NAME?</v>
      </c>
      <c r="L593" s="186"/>
      <c r="M593" s="171">
        <v>714</v>
      </c>
      <c r="N593" s="179" t="e">
        <f t="shared" ca="1" si="2"/>
        <v>#NAME?</v>
      </c>
      <c r="O593" t="b">
        <f t="shared" si="3"/>
        <v>0</v>
      </c>
      <c r="S593" s="180" t="b">
        <f t="shared" si="4"/>
        <v>0</v>
      </c>
      <c r="T593" s="180">
        <f t="shared" ca="1" si="5"/>
        <v>0</v>
      </c>
    </row>
    <row r="594" spans="1:20" ht="16" hidden="1">
      <c r="A594" s="170">
        <f t="shared" si="6"/>
        <v>593</v>
      </c>
      <c r="B594" s="185" t="s">
        <v>507</v>
      </c>
      <c r="C594" s="186"/>
      <c r="D594" s="178" t="s">
        <v>388</v>
      </c>
      <c r="E594" s="178"/>
      <c r="F594" s="187"/>
      <c r="G594" s="170"/>
      <c r="H594" s="186"/>
      <c r="I594" s="186"/>
      <c r="J594" s="170"/>
      <c r="K594" s="171" t="e">
        <f t="shared" ca="1" si="1"/>
        <v>#NAME?</v>
      </c>
      <c r="L594" s="186"/>
      <c r="M594" s="171">
        <v>1841</v>
      </c>
      <c r="N594" s="179" t="e">
        <f t="shared" ca="1" si="2"/>
        <v>#NAME?</v>
      </c>
      <c r="O594" t="b">
        <f t="shared" si="3"/>
        <v>1</v>
      </c>
      <c r="S594" s="180" t="b">
        <f t="shared" si="4"/>
        <v>0</v>
      </c>
      <c r="T594" s="180">
        <f t="shared" ca="1" si="5"/>
        <v>0</v>
      </c>
    </row>
    <row r="595" spans="1:20" ht="16" hidden="1">
      <c r="A595" s="170">
        <f t="shared" si="6"/>
        <v>594</v>
      </c>
      <c r="B595" s="181" t="s">
        <v>1081</v>
      </c>
      <c r="C595" s="186"/>
      <c r="D595" s="178" t="s">
        <v>388</v>
      </c>
      <c r="E595" s="178"/>
      <c r="F595" s="186"/>
      <c r="G595" s="170" t="b">
        <f t="shared" ref="G595:G639" ca="1" si="29">OR((ISBLANK(F595)),TODAY()-F595 &gt;=90)</f>
        <v>1</v>
      </c>
      <c r="H595" s="186"/>
      <c r="I595" s="186"/>
      <c r="J595" s="170" t="s">
        <v>500</v>
      </c>
      <c r="K595" s="171" t="e">
        <f t="shared" ca="1" si="1"/>
        <v>#NAME?</v>
      </c>
      <c r="L595" s="186"/>
      <c r="M595" s="171">
        <v>1804</v>
      </c>
      <c r="N595" s="179" t="e">
        <f t="shared" ca="1" si="2"/>
        <v>#NAME?</v>
      </c>
      <c r="O595" t="b">
        <f t="shared" si="3"/>
        <v>0</v>
      </c>
      <c r="S595" s="180" t="b">
        <f t="shared" si="4"/>
        <v>0</v>
      </c>
      <c r="T595" s="180">
        <f t="shared" ca="1" si="5"/>
        <v>0</v>
      </c>
    </row>
    <row r="596" spans="1:20" ht="16" hidden="1">
      <c r="A596" s="170">
        <f t="shared" si="6"/>
        <v>595</v>
      </c>
      <c r="B596" s="176" t="s">
        <v>1082</v>
      </c>
      <c r="C596" s="186"/>
      <c r="D596" s="178" t="s">
        <v>380</v>
      </c>
      <c r="E596" s="178" t="s">
        <v>515</v>
      </c>
      <c r="F596" s="187">
        <v>43806</v>
      </c>
      <c r="G596" s="170" t="b">
        <f t="shared" ca="1" si="29"/>
        <v>1</v>
      </c>
      <c r="H596" s="170" t="s">
        <v>471</v>
      </c>
      <c r="I596" s="186"/>
      <c r="J596" s="170" t="s">
        <v>500</v>
      </c>
      <c r="K596" s="171" t="e">
        <f t="shared" ca="1" si="1"/>
        <v>#NAME?</v>
      </c>
      <c r="L596" s="186"/>
      <c r="M596" s="171">
        <v>40</v>
      </c>
      <c r="N596" s="179" t="e">
        <f t="shared" ca="1" si="2"/>
        <v>#NAME?</v>
      </c>
      <c r="O596" t="b">
        <f t="shared" si="3"/>
        <v>0</v>
      </c>
      <c r="S596" s="180" t="b">
        <f t="shared" ca="1" si="4"/>
        <v>0</v>
      </c>
      <c r="T596" s="180">
        <f t="shared" ca="1" si="5"/>
        <v>0</v>
      </c>
    </row>
    <row r="597" spans="1:20" ht="16" hidden="1">
      <c r="A597" s="170">
        <f t="shared" si="6"/>
        <v>596</v>
      </c>
      <c r="B597" s="181" t="s">
        <v>1083</v>
      </c>
      <c r="C597" s="186"/>
      <c r="D597" s="178" t="s">
        <v>388</v>
      </c>
      <c r="E597" s="178"/>
      <c r="F597" s="186"/>
      <c r="G597" s="170" t="b">
        <f t="shared" ca="1" si="29"/>
        <v>1</v>
      </c>
      <c r="H597" s="186"/>
      <c r="I597" s="186"/>
      <c r="J597" s="170" t="s">
        <v>500</v>
      </c>
      <c r="K597" s="171" t="e">
        <f t="shared" ca="1" si="1"/>
        <v>#NAME?</v>
      </c>
      <c r="L597" s="186"/>
      <c r="M597" s="171">
        <v>1304</v>
      </c>
      <c r="N597" s="179" t="e">
        <f t="shared" ca="1" si="2"/>
        <v>#NAME?</v>
      </c>
      <c r="O597" t="b">
        <f t="shared" si="3"/>
        <v>0</v>
      </c>
      <c r="S597" s="180" t="b">
        <f t="shared" si="4"/>
        <v>0</v>
      </c>
      <c r="T597" s="180">
        <f t="shared" ca="1" si="5"/>
        <v>0</v>
      </c>
    </row>
    <row r="598" spans="1:20" ht="16" hidden="1">
      <c r="A598" s="170">
        <f t="shared" si="6"/>
        <v>597</v>
      </c>
      <c r="B598" s="176" t="s">
        <v>1084</v>
      </c>
      <c r="C598" s="186"/>
      <c r="D598" s="178" t="s">
        <v>388</v>
      </c>
      <c r="E598" s="178"/>
      <c r="F598" s="186"/>
      <c r="G598" s="170" t="b">
        <f t="shared" ca="1" si="29"/>
        <v>1</v>
      </c>
      <c r="H598" s="186"/>
      <c r="I598" s="186"/>
      <c r="J598" s="170" t="s">
        <v>500</v>
      </c>
      <c r="K598" s="171" t="e">
        <f t="shared" ca="1" si="1"/>
        <v>#NAME?</v>
      </c>
      <c r="L598" s="186"/>
      <c r="M598" s="171">
        <v>344</v>
      </c>
      <c r="N598" s="179" t="e">
        <f t="shared" ca="1" si="2"/>
        <v>#NAME?</v>
      </c>
      <c r="O598" t="b">
        <f t="shared" si="3"/>
        <v>0</v>
      </c>
      <c r="S598" s="180" t="b">
        <f t="shared" si="4"/>
        <v>0</v>
      </c>
      <c r="T598" s="180">
        <f t="shared" ca="1" si="5"/>
        <v>0</v>
      </c>
    </row>
    <row r="599" spans="1:20" ht="16" hidden="1">
      <c r="A599" s="170">
        <f t="shared" si="6"/>
        <v>598</v>
      </c>
      <c r="B599" s="181" t="s">
        <v>1085</v>
      </c>
      <c r="C599" s="186"/>
      <c r="D599" s="178" t="s">
        <v>388</v>
      </c>
      <c r="E599" s="178"/>
      <c r="F599" s="186"/>
      <c r="G599" s="170" t="b">
        <f t="shared" ca="1" si="29"/>
        <v>1</v>
      </c>
      <c r="H599" s="186"/>
      <c r="I599" s="186"/>
      <c r="J599" s="170" t="s">
        <v>500</v>
      </c>
      <c r="K599" s="171" t="e">
        <f t="shared" ca="1" si="1"/>
        <v>#NAME?</v>
      </c>
      <c r="L599" s="186"/>
      <c r="M599" s="171">
        <v>3120</v>
      </c>
      <c r="N599" s="179" t="e">
        <f t="shared" ca="1" si="2"/>
        <v>#NAME?</v>
      </c>
      <c r="O599" t="b">
        <f t="shared" si="3"/>
        <v>0</v>
      </c>
      <c r="S599" s="180" t="b">
        <f t="shared" si="4"/>
        <v>0</v>
      </c>
      <c r="T599" s="180">
        <f t="shared" ca="1" si="5"/>
        <v>0</v>
      </c>
    </row>
    <row r="600" spans="1:20" ht="16" hidden="1">
      <c r="A600" s="170">
        <f t="shared" si="6"/>
        <v>599</v>
      </c>
      <c r="B600" s="176" t="s">
        <v>693</v>
      </c>
      <c r="C600" s="186"/>
      <c r="D600" s="178" t="s">
        <v>388</v>
      </c>
      <c r="E600" s="178"/>
      <c r="F600" s="186"/>
      <c r="G600" s="170" t="b">
        <f t="shared" ca="1" si="29"/>
        <v>1</v>
      </c>
      <c r="H600" s="186"/>
      <c r="I600" s="186"/>
      <c r="J600" s="170" t="s">
        <v>500</v>
      </c>
      <c r="K600" s="171" t="e">
        <f t="shared" ca="1" si="1"/>
        <v>#NAME?</v>
      </c>
      <c r="L600" s="186"/>
      <c r="M600" s="171">
        <v>1065</v>
      </c>
      <c r="N600" s="179" t="e">
        <f t="shared" ca="1" si="2"/>
        <v>#NAME?</v>
      </c>
      <c r="O600" t="b">
        <f t="shared" si="3"/>
        <v>0</v>
      </c>
      <c r="S600" s="180" t="b">
        <f t="shared" si="4"/>
        <v>0</v>
      </c>
      <c r="T600" s="180">
        <f t="shared" ca="1" si="5"/>
        <v>0</v>
      </c>
    </row>
    <row r="601" spans="1:20" ht="16" hidden="1">
      <c r="A601" s="170">
        <f t="shared" si="6"/>
        <v>600</v>
      </c>
      <c r="B601" s="181" t="s">
        <v>1086</v>
      </c>
      <c r="C601" s="186"/>
      <c r="D601" s="178" t="s">
        <v>388</v>
      </c>
      <c r="E601" s="178"/>
      <c r="F601" s="186"/>
      <c r="G601" s="170" t="b">
        <f t="shared" ca="1" si="29"/>
        <v>1</v>
      </c>
      <c r="H601" s="186"/>
      <c r="I601" s="186"/>
      <c r="J601" s="170" t="s">
        <v>500</v>
      </c>
      <c r="K601" s="171" t="e">
        <f t="shared" ca="1" si="1"/>
        <v>#NAME?</v>
      </c>
      <c r="L601" s="186"/>
      <c r="M601" s="171">
        <v>2140</v>
      </c>
      <c r="N601" s="179" t="e">
        <f t="shared" ca="1" si="2"/>
        <v>#NAME?</v>
      </c>
      <c r="O601" t="b">
        <f t="shared" si="3"/>
        <v>0</v>
      </c>
      <c r="S601" s="180" t="b">
        <f t="shared" si="4"/>
        <v>0</v>
      </c>
      <c r="T601" s="180">
        <f t="shared" ca="1" si="5"/>
        <v>0</v>
      </c>
    </row>
    <row r="602" spans="1:20" ht="16" hidden="1">
      <c r="A602" s="170">
        <f t="shared" si="6"/>
        <v>601</v>
      </c>
      <c r="B602" s="176" t="s">
        <v>1087</v>
      </c>
      <c r="C602" s="186"/>
      <c r="D602" s="178" t="s">
        <v>388</v>
      </c>
      <c r="E602" s="178"/>
      <c r="F602" s="186"/>
      <c r="G602" s="170" t="b">
        <f t="shared" ca="1" si="29"/>
        <v>1</v>
      </c>
      <c r="H602" s="186"/>
      <c r="I602" s="186"/>
      <c r="J602" s="170" t="s">
        <v>500</v>
      </c>
      <c r="K602" s="171" t="e">
        <f t="shared" ca="1" si="1"/>
        <v>#NAME?</v>
      </c>
      <c r="L602" s="186"/>
      <c r="M602" s="171">
        <v>1053</v>
      </c>
      <c r="N602" s="179" t="e">
        <f t="shared" ca="1" si="2"/>
        <v>#NAME?</v>
      </c>
      <c r="O602" t="b">
        <f t="shared" si="3"/>
        <v>0</v>
      </c>
      <c r="S602" s="180" t="b">
        <f t="shared" si="4"/>
        <v>0</v>
      </c>
      <c r="T602" s="180">
        <f t="shared" ca="1" si="5"/>
        <v>0</v>
      </c>
    </row>
    <row r="603" spans="1:20" ht="16" hidden="1">
      <c r="A603" s="170">
        <f t="shared" si="6"/>
        <v>602</v>
      </c>
      <c r="B603" s="181" t="s">
        <v>1088</v>
      </c>
      <c r="C603" s="186"/>
      <c r="D603" s="178" t="s">
        <v>388</v>
      </c>
      <c r="E603" s="178"/>
      <c r="F603" s="186"/>
      <c r="G603" s="170" t="b">
        <f t="shared" ca="1" si="29"/>
        <v>1</v>
      </c>
      <c r="H603" s="186"/>
      <c r="I603" s="186"/>
      <c r="J603" s="170" t="s">
        <v>500</v>
      </c>
      <c r="K603" s="171" t="e">
        <f t="shared" ca="1" si="1"/>
        <v>#NAME?</v>
      </c>
      <c r="L603" s="186"/>
      <c r="M603" s="171">
        <v>399</v>
      </c>
      <c r="N603" s="179" t="e">
        <f t="shared" ca="1" si="2"/>
        <v>#NAME?</v>
      </c>
      <c r="O603" t="b">
        <f t="shared" si="3"/>
        <v>0</v>
      </c>
      <c r="S603" s="180" t="b">
        <f t="shared" si="4"/>
        <v>0</v>
      </c>
      <c r="T603" s="180">
        <f t="shared" ca="1" si="5"/>
        <v>0</v>
      </c>
    </row>
    <row r="604" spans="1:20" ht="16" hidden="1">
      <c r="A604" s="170">
        <f t="shared" si="6"/>
        <v>603</v>
      </c>
      <c r="B604" s="176" t="s">
        <v>1089</v>
      </c>
      <c r="C604" s="186"/>
      <c r="D604" s="178" t="s">
        <v>388</v>
      </c>
      <c r="E604" s="178"/>
      <c r="F604" s="186"/>
      <c r="G604" s="170" t="b">
        <f t="shared" ca="1" si="29"/>
        <v>1</v>
      </c>
      <c r="H604" s="186"/>
      <c r="I604" s="186"/>
      <c r="J604" s="170" t="s">
        <v>500</v>
      </c>
      <c r="K604" s="171" t="e">
        <f t="shared" ca="1" si="1"/>
        <v>#NAME?</v>
      </c>
      <c r="L604" s="186"/>
      <c r="M604" s="171">
        <v>1898</v>
      </c>
      <c r="N604" s="179" t="e">
        <f t="shared" ca="1" si="2"/>
        <v>#NAME?</v>
      </c>
      <c r="O604" t="b">
        <f t="shared" si="3"/>
        <v>0</v>
      </c>
      <c r="S604" s="180" t="b">
        <f t="shared" si="4"/>
        <v>0</v>
      </c>
      <c r="T604" s="180">
        <f t="shared" ca="1" si="5"/>
        <v>0</v>
      </c>
    </row>
    <row r="605" spans="1:20" ht="16" hidden="1">
      <c r="A605" s="170">
        <f t="shared" si="6"/>
        <v>604</v>
      </c>
      <c r="B605" s="181" t="s">
        <v>1090</v>
      </c>
      <c r="C605" s="186"/>
      <c r="D605" s="178" t="s">
        <v>388</v>
      </c>
      <c r="E605" s="178"/>
      <c r="F605" s="186"/>
      <c r="G605" s="170" t="b">
        <f t="shared" ca="1" si="29"/>
        <v>1</v>
      </c>
      <c r="H605" s="186"/>
      <c r="I605" s="186"/>
      <c r="J605" s="170" t="s">
        <v>500</v>
      </c>
      <c r="K605" s="171" t="e">
        <f t="shared" ca="1" si="1"/>
        <v>#NAME?</v>
      </c>
      <c r="L605" s="186"/>
      <c r="M605" s="171">
        <v>2169</v>
      </c>
      <c r="N605" s="179" t="e">
        <f t="shared" ca="1" si="2"/>
        <v>#NAME?</v>
      </c>
      <c r="O605" t="b">
        <f t="shared" si="3"/>
        <v>0</v>
      </c>
      <c r="S605" s="180" t="b">
        <f t="shared" si="4"/>
        <v>0</v>
      </c>
      <c r="T605" s="180">
        <f t="shared" ca="1" si="5"/>
        <v>0</v>
      </c>
    </row>
    <row r="606" spans="1:20" ht="16" hidden="1">
      <c r="A606" s="170">
        <f t="shared" si="6"/>
        <v>605</v>
      </c>
      <c r="B606" s="176" t="s">
        <v>1091</v>
      </c>
      <c r="C606" s="186"/>
      <c r="D606" s="178" t="s">
        <v>380</v>
      </c>
      <c r="E606" s="178" t="s">
        <v>515</v>
      </c>
      <c r="F606" s="187">
        <v>43976</v>
      </c>
      <c r="G606" s="170" t="b">
        <f t="shared" ca="1" si="29"/>
        <v>1</v>
      </c>
      <c r="H606" s="170" t="s">
        <v>471</v>
      </c>
      <c r="I606" s="170">
        <v>0</v>
      </c>
      <c r="J606" s="170" t="s">
        <v>500</v>
      </c>
      <c r="K606" s="171" t="e">
        <f t="shared" ca="1" si="1"/>
        <v>#NAME?</v>
      </c>
      <c r="L606" s="186"/>
      <c r="M606" s="171">
        <v>3227</v>
      </c>
      <c r="N606" s="179" t="e">
        <f t="shared" ca="1" si="2"/>
        <v>#NAME?</v>
      </c>
      <c r="O606" t="b">
        <f t="shared" si="3"/>
        <v>0</v>
      </c>
      <c r="S606" s="180" t="b">
        <f t="shared" ca="1" si="4"/>
        <v>0</v>
      </c>
      <c r="T606" s="180">
        <f t="shared" ca="1" si="5"/>
        <v>0</v>
      </c>
    </row>
    <row r="607" spans="1:20" ht="16" hidden="1">
      <c r="A607" s="170">
        <f t="shared" si="6"/>
        <v>606</v>
      </c>
      <c r="B607" s="181" t="s">
        <v>1092</v>
      </c>
      <c r="C607" s="186"/>
      <c r="D607" s="178" t="s">
        <v>388</v>
      </c>
      <c r="E607" s="178"/>
      <c r="F607" s="186"/>
      <c r="G607" s="170" t="b">
        <f t="shared" ca="1" si="29"/>
        <v>1</v>
      </c>
      <c r="H607" s="186"/>
      <c r="I607" s="186"/>
      <c r="J607" s="170" t="s">
        <v>500</v>
      </c>
      <c r="K607" s="171" t="e">
        <f t="shared" ca="1" si="1"/>
        <v>#NAME?</v>
      </c>
      <c r="L607" s="186"/>
      <c r="M607" s="171">
        <v>137</v>
      </c>
      <c r="N607" s="179" t="e">
        <f t="shared" ca="1" si="2"/>
        <v>#NAME?</v>
      </c>
      <c r="O607" t="b">
        <f t="shared" si="3"/>
        <v>0</v>
      </c>
      <c r="S607" s="180" t="b">
        <f t="shared" si="4"/>
        <v>0</v>
      </c>
      <c r="T607" s="180">
        <f t="shared" ca="1" si="5"/>
        <v>0</v>
      </c>
    </row>
    <row r="608" spans="1:20" ht="16" hidden="1">
      <c r="A608" s="170">
        <f t="shared" si="6"/>
        <v>607</v>
      </c>
      <c r="B608" s="176" t="s">
        <v>1093</v>
      </c>
      <c r="C608" s="186"/>
      <c r="D608" s="178" t="s">
        <v>388</v>
      </c>
      <c r="E608" s="178"/>
      <c r="F608" s="186"/>
      <c r="G608" s="170" t="b">
        <f t="shared" ca="1" si="29"/>
        <v>1</v>
      </c>
      <c r="H608" s="186"/>
      <c r="I608" s="186"/>
      <c r="J608" s="170" t="s">
        <v>500</v>
      </c>
      <c r="K608" s="171" t="e">
        <f t="shared" ca="1" si="1"/>
        <v>#NAME?</v>
      </c>
      <c r="L608" s="186"/>
      <c r="M608" s="171">
        <v>1501</v>
      </c>
      <c r="N608" s="179" t="e">
        <f t="shared" ca="1" si="2"/>
        <v>#NAME?</v>
      </c>
      <c r="O608" t="b">
        <f t="shared" si="3"/>
        <v>0</v>
      </c>
      <c r="S608" s="180" t="b">
        <f t="shared" si="4"/>
        <v>0</v>
      </c>
      <c r="T608" s="180">
        <f t="shared" ca="1" si="5"/>
        <v>0</v>
      </c>
    </row>
    <row r="609" spans="1:20" ht="16" hidden="1">
      <c r="A609" s="170">
        <f t="shared" si="6"/>
        <v>608</v>
      </c>
      <c r="B609" s="181" t="s">
        <v>1094</v>
      </c>
      <c r="C609" s="186"/>
      <c r="D609" s="178" t="s">
        <v>388</v>
      </c>
      <c r="E609" s="178"/>
      <c r="F609" s="186"/>
      <c r="G609" s="170" t="b">
        <f t="shared" ca="1" si="29"/>
        <v>1</v>
      </c>
      <c r="H609" s="186"/>
      <c r="I609" s="186"/>
      <c r="J609" s="170" t="s">
        <v>500</v>
      </c>
      <c r="K609" s="171" t="e">
        <f t="shared" ca="1" si="1"/>
        <v>#NAME?</v>
      </c>
      <c r="L609" s="186"/>
      <c r="M609" s="171">
        <v>2262</v>
      </c>
      <c r="N609" s="179" t="e">
        <f t="shared" ca="1" si="2"/>
        <v>#NAME?</v>
      </c>
      <c r="O609" t="b">
        <f t="shared" si="3"/>
        <v>0</v>
      </c>
      <c r="S609" s="180" t="b">
        <f t="shared" si="4"/>
        <v>0</v>
      </c>
      <c r="T609" s="180">
        <f t="shared" ca="1" si="5"/>
        <v>0</v>
      </c>
    </row>
    <row r="610" spans="1:20" ht="16" hidden="1">
      <c r="A610" s="170">
        <f t="shared" si="6"/>
        <v>609</v>
      </c>
      <c r="B610" s="176" t="s">
        <v>1095</v>
      </c>
      <c r="C610" s="186"/>
      <c r="D610" s="178" t="s">
        <v>380</v>
      </c>
      <c r="E610" s="178" t="s">
        <v>515</v>
      </c>
      <c r="F610" s="187">
        <v>43922</v>
      </c>
      <c r="G610" s="170" t="b">
        <f t="shared" ca="1" si="29"/>
        <v>1</v>
      </c>
      <c r="H610" s="170" t="s">
        <v>471</v>
      </c>
      <c r="I610" s="186"/>
      <c r="J610" s="170" t="s">
        <v>500</v>
      </c>
      <c r="K610" s="171" t="e">
        <f t="shared" ca="1" si="1"/>
        <v>#NAME?</v>
      </c>
      <c r="L610" s="186"/>
      <c r="M610" s="171">
        <v>472</v>
      </c>
      <c r="N610" s="179" t="e">
        <f t="shared" ca="1" si="2"/>
        <v>#NAME?</v>
      </c>
      <c r="O610" t="b">
        <f t="shared" si="3"/>
        <v>0</v>
      </c>
      <c r="S610" s="180" t="b">
        <f t="shared" ca="1" si="4"/>
        <v>0</v>
      </c>
      <c r="T610" s="180">
        <f t="shared" ca="1" si="5"/>
        <v>0</v>
      </c>
    </row>
    <row r="611" spans="1:20" ht="16" hidden="1">
      <c r="A611" s="170">
        <f t="shared" si="6"/>
        <v>610</v>
      </c>
      <c r="B611" s="181" t="s">
        <v>1096</v>
      </c>
      <c r="C611" s="186"/>
      <c r="D611" s="178" t="s">
        <v>388</v>
      </c>
      <c r="E611" s="178"/>
      <c r="F611" s="186"/>
      <c r="G611" s="170" t="b">
        <f t="shared" ca="1" si="29"/>
        <v>1</v>
      </c>
      <c r="H611" s="186"/>
      <c r="I611" s="186"/>
      <c r="J611" s="170" t="s">
        <v>500</v>
      </c>
      <c r="K611" s="171" t="e">
        <f t="shared" ca="1" si="1"/>
        <v>#NAME?</v>
      </c>
      <c r="L611" s="186"/>
      <c r="M611" s="171">
        <v>566</v>
      </c>
      <c r="N611" s="179" t="e">
        <f t="shared" ca="1" si="2"/>
        <v>#NAME?</v>
      </c>
      <c r="O611" t="b">
        <f t="shared" si="3"/>
        <v>0</v>
      </c>
      <c r="S611" s="180" t="b">
        <f t="shared" si="4"/>
        <v>0</v>
      </c>
      <c r="T611" s="180">
        <f t="shared" ca="1" si="5"/>
        <v>0</v>
      </c>
    </row>
    <row r="612" spans="1:20" ht="16" hidden="1">
      <c r="A612" s="170">
        <f t="shared" si="6"/>
        <v>611</v>
      </c>
      <c r="B612" s="176" t="s">
        <v>1097</v>
      </c>
      <c r="C612" s="186"/>
      <c r="D612" s="178" t="s">
        <v>388</v>
      </c>
      <c r="E612" s="178"/>
      <c r="F612" s="186"/>
      <c r="G612" s="170" t="b">
        <f t="shared" ca="1" si="29"/>
        <v>1</v>
      </c>
      <c r="H612" s="186"/>
      <c r="I612" s="186"/>
      <c r="J612" s="170" t="s">
        <v>500</v>
      </c>
      <c r="K612" s="171" t="e">
        <f t="shared" ca="1" si="1"/>
        <v>#NAME?</v>
      </c>
      <c r="L612" s="186"/>
      <c r="M612" s="171">
        <v>1886</v>
      </c>
      <c r="N612" s="179" t="e">
        <f t="shared" ca="1" si="2"/>
        <v>#NAME?</v>
      </c>
      <c r="O612" t="b">
        <f t="shared" si="3"/>
        <v>0</v>
      </c>
      <c r="S612" s="180" t="b">
        <f t="shared" si="4"/>
        <v>0</v>
      </c>
      <c r="T612" s="180">
        <f t="shared" ca="1" si="5"/>
        <v>0</v>
      </c>
    </row>
    <row r="613" spans="1:20" ht="16" hidden="1">
      <c r="A613" s="170">
        <f t="shared" si="6"/>
        <v>612</v>
      </c>
      <c r="B613" s="181" t="s">
        <v>1098</v>
      </c>
      <c r="C613" s="186"/>
      <c r="D613" s="178" t="s">
        <v>388</v>
      </c>
      <c r="E613" s="178"/>
      <c r="F613" s="186"/>
      <c r="G613" s="170" t="b">
        <f t="shared" ca="1" si="29"/>
        <v>1</v>
      </c>
      <c r="H613" s="186"/>
      <c r="I613" s="186"/>
      <c r="J613" s="170" t="s">
        <v>500</v>
      </c>
      <c r="K613" s="171" t="e">
        <f t="shared" ca="1" si="1"/>
        <v>#NAME?</v>
      </c>
      <c r="L613" s="186"/>
      <c r="M613" s="171">
        <v>246</v>
      </c>
      <c r="N613" s="179" t="e">
        <f t="shared" ca="1" si="2"/>
        <v>#NAME?</v>
      </c>
      <c r="O613" t="b">
        <f t="shared" si="3"/>
        <v>0</v>
      </c>
      <c r="S613" s="180" t="b">
        <f t="shared" si="4"/>
        <v>0</v>
      </c>
      <c r="T613" s="180">
        <f t="shared" ca="1" si="5"/>
        <v>0</v>
      </c>
    </row>
    <row r="614" spans="1:20" ht="16" hidden="1">
      <c r="A614" s="170">
        <f t="shared" si="6"/>
        <v>613</v>
      </c>
      <c r="B614" s="176" t="s">
        <v>1099</v>
      </c>
      <c r="C614" s="186"/>
      <c r="D614" s="178" t="s">
        <v>388</v>
      </c>
      <c r="E614" s="178"/>
      <c r="F614" s="186"/>
      <c r="G614" s="170" t="b">
        <f t="shared" ca="1" si="29"/>
        <v>1</v>
      </c>
      <c r="H614" s="186"/>
      <c r="I614" s="186"/>
      <c r="J614" s="170" t="s">
        <v>500</v>
      </c>
      <c r="K614" s="171" t="e">
        <f t="shared" ca="1" si="1"/>
        <v>#NAME?</v>
      </c>
      <c r="L614" s="186"/>
      <c r="M614" s="171">
        <v>1586</v>
      </c>
      <c r="N614" s="179" t="e">
        <f t="shared" ca="1" si="2"/>
        <v>#NAME?</v>
      </c>
      <c r="O614" t="b">
        <f t="shared" si="3"/>
        <v>0</v>
      </c>
      <c r="S614" s="180" t="b">
        <f t="shared" si="4"/>
        <v>0</v>
      </c>
      <c r="T614" s="180">
        <f t="shared" ca="1" si="5"/>
        <v>0</v>
      </c>
    </row>
    <row r="615" spans="1:20" ht="16" hidden="1">
      <c r="A615" s="170">
        <f t="shared" si="6"/>
        <v>614</v>
      </c>
      <c r="B615" s="181" t="s">
        <v>1100</v>
      </c>
      <c r="C615" s="186"/>
      <c r="D615" s="178" t="s">
        <v>388</v>
      </c>
      <c r="E615" s="178"/>
      <c r="F615" s="186"/>
      <c r="G615" s="170" t="b">
        <f t="shared" ca="1" si="29"/>
        <v>1</v>
      </c>
      <c r="H615" s="186"/>
      <c r="I615" s="186"/>
      <c r="J615" s="170" t="s">
        <v>500</v>
      </c>
      <c r="K615" s="171" t="e">
        <f t="shared" ca="1" si="1"/>
        <v>#NAME?</v>
      </c>
      <c r="L615" s="186"/>
      <c r="M615" s="171">
        <v>1550</v>
      </c>
      <c r="N615" s="179" t="e">
        <f t="shared" ca="1" si="2"/>
        <v>#NAME?</v>
      </c>
      <c r="O615" t="b">
        <f t="shared" si="3"/>
        <v>0</v>
      </c>
      <c r="S615" s="180" t="b">
        <f t="shared" si="4"/>
        <v>0</v>
      </c>
      <c r="T615" s="180">
        <f t="shared" ca="1" si="5"/>
        <v>0</v>
      </c>
    </row>
    <row r="616" spans="1:20" ht="16" hidden="1">
      <c r="A616" s="170">
        <f t="shared" si="6"/>
        <v>615</v>
      </c>
      <c r="B616" s="176" t="s">
        <v>1101</v>
      </c>
      <c r="C616" s="186"/>
      <c r="D616" s="178" t="s">
        <v>380</v>
      </c>
      <c r="E616" s="178" t="s">
        <v>1102</v>
      </c>
      <c r="F616" s="187">
        <v>43912</v>
      </c>
      <c r="G616" s="170" t="b">
        <f t="shared" ca="1" si="29"/>
        <v>1</v>
      </c>
      <c r="H616" s="186"/>
      <c r="I616" s="186"/>
      <c r="J616" s="170" t="s">
        <v>500</v>
      </c>
      <c r="K616" s="171" t="e">
        <f t="shared" ca="1" si="1"/>
        <v>#NAME?</v>
      </c>
      <c r="L616" s="186"/>
      <c r="M616" s="171">
        <v>2398</v>
      </c>
      <c r="N616" s="179" t="e">
        <f t="shared" ca="1" si="2"/>
        <v>#NAME?</v>
      </c>
      <c r="O616" t="b">
        <f t="shared" si="3"/>
        <v>0</v>
      </c>
      <c r="S616" s="180" t="b">
        <f t="shared" ca="1" si="4"/>
        <v>0</v>
      </c>
      <c r="T616" s="180">
        <f t="shared" ca="1" si="5"/>
        <v>0</v>
      </c>
    </row>
    <row r="617" spans="1:20" ht="16" hidden="1">
      <c r="A617" s="170">
        <f t="shared" si="6"/>
        <v>616</v>
      </c>
      <c r="B617" s="181" t="s">
        <v>1103</v>
      </c>
      <c r="C617" s="186"/>
      <c r="D617" s="178" t="s">
        <v>388</v>
      </c>
      <c r="E617" s="178"/>
      <c r="F617" s="186"/>
      <c r="G617" s="170" t="b">
        <f t="shared" ca="1" si="29"/>
        <v>1</v>
      </c>
      <c r="H617" s="186"/>
      <c r="I617" s="186"/>
      <c r="J617" s="170" t="s">
        <v>500</v>
      </c>
      <c r="K617" s="171" t="e">
        <f t="shared" ca="1" si="1"/>
        <v>#NAME?</v>
      </c>
      <c r="L617" s="186"/>
      <c r="M617" s="171">
        <v>1173</v>
      </c>
      <c r="N617" s="179" t="e">
        <f t="shared" ca="1" si="2"/>
        <v>#NAME?</v>
      </c>
      <c r="O617" t="b">
        <f t="shared" si="3"/>
        <v>0</v>
      </c>
      <c r="S617" s="180" t="b">
        <f t="shared" si="4"/>
        <v>0</v>
      </c>
      <c r="T617" s="180">
        <f t="shared" ca="1" si="5"/>
        <v>0</v>
      </c>
    </row>
    <row r="618" spans="1:20" ht="16" hidden="1">
      <c r="A618" s="170">
        <f t="shared" si="6"/>
        <v>617</v>
      </c>
      <c r="B618" s="176" t="s">
        <v>1104</v>
      </c>
      <c r="C618" s="186"/>
      <c r="D618" s="178" t="s">
        <v>380</v>
      </c>
      <c r="E618" s="178" t="s">
        <v>556</v>
      </c>
      <c r="F618" s="187">
        <v>43864</v>
      </c>
      <c r="G618" s="170" t="b">
        <f t="shared" ca="1" si="29"/>
        <v>1</v>
      </c>
      <c r="H618" s="170" t="s">
        <v>471</v>
      </c>
      <c r="I618" s="186"/>
      <c r="J618" s="170" t="s">
        <v>500</v>
      </c>
      <c r="K618" s="171" t="e">
        <f t="shared" ca="1" si="1"/>
        <v>#NAME?</v>
      </c>
      <c r="L618" s="186"/>
      <c r="M618" s="171">
        <v>3130</v>
      </c>
      <c r="N618" s="179" t="e">
        <f t="shared" ca="1" si="2"/>
        <v>#NAME?</v>
      </c>
      <c r="O618" t="b">
        <f t="shared" si="3"/>
        <v>0</v>
      </c>
      <c r="S618" s="180" t="b">
        <f t="shared" ca="1" si="4"/>
        <v>0</v>
      </c>
      <c r="T618" s="180">
        <f t="shared" ca="1" si="5"/>
        <v>0</v>
      </c>
    </row>
    <row r="619" spans="1:20" ht="16" hidden="1">
      <c r="A619" s="170">
        <f t="shared" si="6"/>
        <v>618</v>
      </c>
      <c r="B619" s="181" t="s">
        <v>1105</v>
      </c>
      <c r="C619" s="186"/>
      <c r="D619" s="178" t="s">
        <v>388</v>
      </c>
      <c r="E619" s="178"/>
      <c r="F619" s="186"/>
      <c r="G619" s="170" t="b">
        <f t="shared" ca="1" si="29"/>
        <v>1</v>
      </c>
      <c r="H619" s="186"/>
      <c r="I619" s="186"/>
      <c r="J619" s="170" t="s">
        <v>500</v>
      </c>
      <c r="K619" s="171" t="e">
        <f t="shared" ca="1" si="1"/>
        <v>#NAME?</v>
      </c>
      <c r="L619" s="186"/>
      <c r="M619" s="171">
        <v>802</v>
      </c>
      <c r="N619" s="179" t="e">
        <f t="shared" ca="1" si="2"/>
        <v>#NAME?</v>
      </c>
      <c r="O619" t="b">
        <f t="shared" si="3"/>
        <v>0</v>
      </c>
      <c r="S619" s="180" t="b">
        <f t="shared" si="4"/>
        <v>0</v>
      </c>
      <c r="T619" s="180">
        <f t="shared" ca="1" si="5"/>
        <v>0</v>
      </c>
    </row>
    <row r="620" spans="1:20" ht="16" hidden="1">
      <c r="A620" s="170">
        <f t="shared" si="6"/>
        <v>619</v>
      </c>
      <c r="B620" s="176" t="s">
        <v>1106</v>
      </c>
      <c r="C620" s="186"/>
      <c r="D620" s="178" t="s">
        <v>388</v>
      </c>
      <c r="E620" s="178"/>
      <c r="F620" s="186"/>
      <c r="G620" s="170" t="b">
        <f t="shared" ca="1" si="29"/>
        <v>1</v>
      </c>
      <c r="H620" s="186"/>
      <c r="I620" s="186"/>
      <c r="J620" s="170" t="s">
        <v>500</v>
      </c>
      <c r="K620" s="171" t="e">
        <f t="shared" ca="1" si="1"/>
        <v>#NAME?</v>
      </c>
      <c r="L620" s="186"/>
      <c r="M620" s="171">
        <v>2811</v>
      </c>
      <c r="N620" s="179" t="e">
        <f t="shared" ca="1" si="2"/>
        <v>#NAME?</v>
      </c>
      <c r="O620" t="b">
        <f t="shared" si="3"/>
        <v>0</v>
      </c>
      <c r="S620" s="180" t="b">
        <f t="shared" si="4"/>
        <v>0</v>
      </c>
      <c r="T620" s="180">
        <f t="shared" ca="1" si="5"/>
        <v>0</v>
      </c>
    </row>
    <row r="621" spans="1:20" ht="16" hidden="1">
      <c r="A621" s="170">
        <f t="shared" si="6"/>
        <v>620</v>
      </c>
      <c r="B621" s="181" t="s">
        <v>1107</v>
      </c>
      <c r="C621" s="186"/>
      <c r="D621" s="178" t="s">
        <v>388</v>
      </c>
      <c r="E621" s="178"/>
      <c r="F621" s="186"/>
      <c r="G621" s="170" t="b">
        <f t="shared" ca="1" si="29"/>
        <v>1</v>
      </c>
      <c r="H621" s="186"/>
      <c r="I621" s="186"/>
      <c r="J621" s="170" t="s">
        <v>500</v>
      </c>
      <c r="K621" s="171" t="e">
        <f t="shared" ca="1" si="1"/>
        <v>#NAME?</v>
      </c>
      <c r="L621" s="186"/>
      <c r="M621" s="171">
        <v>2320</v>
      </c>
      <c r="N621" s="179" t="e">
        <f t="shared" ca="1" si="2"/>
        <v>#NAME?</v>
      </c>
      <c r="O621" t="b">
        <f t="shared" si="3"/>
        <v>0</v>
      </c>
      <c r="S621" s="180" t="b">
        <f t="shared" si="4"/>
        <v>0</v>
      </c>
      <c r="T621" s="180">
        <f t="shared" ca="1" si="5"/>
        <v>0</v>
      </c>
    </row>
    <row r="622" spans="1:20" ht="16" hidden="1">
      <c r="A622" s="170">
        <f t="shared" si="6"/>
        <v>621</v>
      </c>
      <c r="B622" s="176" t="s">
        <v>1108</v>
      </c>
      <c r="C622" s="186"/>
      <c r="D622" s="178" t="s">
        <v>388</v>
      </c>
      <c r="E622" s="178"/>
      <c r="F622" s="186"/>
      <c r="G622" s="170" t="b">
        <f t="shared" ca="1" si="29"/>
        <v>1</v>
      </c>
      <c r="H622" s="186"/>
      <c r="I622" s="186"/>
      <c r="J622" s="170" t="s">
        <v>500</v>
      </c>
      <c r="K622" s="171" t="e">
        <f t="shared" ca="1" si="1"/>
        <v>#NAME?</v>
      </c>
      <c r="L622" s="186"/>
      <c r="M622" s="171">
        <v>1429</v>
      </c>
      <c r="N622" s="179" t="e">
        <f t="shared" ca="1" si="2"/>
        <v>#NAME?</v>
      </c>
      <c r="O622" t="b">
        <f t="shared" si="3"/>
        <v>0</v>
      </c>
      <c r="S622" s="180" t="b">
        <f t="shared" si="4"/>
        <v>0</v>
      </c>
      <c r="T622" s="180">
        <f t="shared" ca="1" si="5"/>
        <v>0</v>
      </c>
    </row>
    <row r="623" spans="1:20" ht="16" hidden="1">
      <c r="A623" s="170">
        <f t="shared" si="6"/>
        <v>622</v>
      </c>
      <c r="B623" s="181" t="s">
        <v>1109</v>
      </c>
      <c r="C623" s="186"/>
      <c r="D623" s="178" t="s">
        <v>380</v>
      </c>
      <c r="E623" s="178" t="s">
        <v>515</v>
      </c>
      <c r="F623" s="187">
        <v>43853</v>
      </c>
      <c r="G623" s="170" t="b">
        <f t="shared" ca="1" si="29"/>
        <v>1</v>
      </c>
      <c r="H623" s="170" t="s">
        <v>471</v>
      </c>
      <c r="I623" s="186"/>
      <c r="J623" s="170" t="s">
        <v>500</v>
      </c>
      <c r="K623" s="171" t="e">
        <f t="shared" ca="1" si="1"/>
        <v>#NAME?</v>
      </c>
      <c r="L623" s="186"/>
      <c r="M623" s="171">
        <v>1519</v>
      </c>
      <c r="N623" s="179" t="e">
        <f t="shared" ca="1" si="2"/>
        <v>#NAME?</v>
      </c>
      <c r="O623" t="b">
        <f t="shared" si="3"/>
        <v>0</v>
      </c>
      <c r="S623" s="180" t="b">
        <f t="shared" ca="1" si="4"/>
        <v>0</v>
      </c>
      <c r="T623" s="180">
        <f t="shared" ca="1" si="5"/>
        <v>0</v>
      </c>
    </row>
    <row r="624" spans="1:20" ht="16" hidden="1">
      <c r="A624" s="170">
        <f t="shared" si="6"/>
        <v>623</v>
      </c>
      <c r="B624" s="176" t="s">
        <v>1110</v>
      </c>
      <c r="C624" s="186"/>
      <c r="D624" s="178" t="s">
        <v>388</v>
      </c>
      <c r="E624" s="178"/>
      <c r="F624" s="186"/>
      <c r="G624" s="170" t="b">
        <f t="shared" ca="1" si="29"/>
        <v>1</v>
      </c>
      <c r="H624" s="186"/>
      <c r="I624" s="186"/>
      <c r="J624" s="170" t="s">
        <v>500</v>
      </c>
      <c r="K624" s="171" t="e">
        <f t="shared" ca="1" si="1"/>
        <v>#NAME?</v>
      </c>
      <c r="L624" s="186"/>
      <c r="M624" s="171">
        <v>1891</v>
      </c>
      <c r="N624" s="179" t="e">
        <f t="shared" ca="1" si="2"/>
        <v>#NAME?</v>
      </c>
      <c r="O624" t="b">
        <f t="shared" si="3"/>
        <v>0</v>
      </c>
      <c r="S624" s="180" t="b">
        <f t="shared" si="4"/>
        <v>0</v>
      </c>
      <c r="T624" s="180">
        <f t="shared" ca="1" si="5"/>
        <v>0</v>
      </c>
    </row>
    <row r="625" spans="1:20" ht="16" hidden="1">
      <c r="A625" s="170">
        <f t="shared" si="6"/>
        <v>624</v>
      </c>
      <c r="B625" s="181" t="s">
        <v>1111</v>
      </c>
      <c r="C625" s="186"/>
      <c r="D625" s="178" t="s">
        <v>388</v>
      </c>
      <c r="E625" s="178"/>
      <c r="F625" s="186"/>
      <c r="G625" s="170" t="b">
        <f t="shared" ca="1" si="29"/>
        <v>1</v>
      </c>
      <c r="H625" s="186"/>
      <c r="I625" s="186"/>
      <c r="J625" s="170" t="s">
        <v>500</v>
      </c>
      <c r="K625" s="171" t="e">
        <f t="shared" ca="1" si="1"/>
        <v>#NAME?</v>
      </c>
      <c r="L625" s="186"/>
      <c r="M625" s="171">
        <v>3217</v>
      </c>
      <c r="N625" s="179" t="e">
        <f t="shared" ca="1" si="2"/>
        <v>#NAME?</v>
      </c>
      <c r="O625" t="b">
        <f t="shared" si="3"/>
        <v>0</v>
      </c>
      <c r="S625" s="180" t="b">
        <f t="shared" si="4"/>
        <v>0</v>
      </c>
      <c r="T625" s="180">
        <f t="shared" ca="1" si="5"/>
        <v>0</v>
      </c>
    </row>
    <row r="626" spans="1:20" ht="16" hidden="1">
      <c r="A626" s="170">
        <f t="shared" si="6"/>
        <v>625</v>
      </c>
      <c r="B626" s="176" t="s">
        <v>1112</v>
      </c>
      <c r="C626" s="186"/>
      <c r="D626" s="178" t="s">
        <v>388</v>
      </c>
      <c r="E626" s="178"/>
      <c r="F626" s="186"/>
      <c r="G626" s="170" t="b">
        <f t="shared" ca="1" si="29"/>
        <v>1</v>
      </c>
      <c r="H626" s="186"/>
      <c r="I626" s="186"/>
      <c r="J626" s="170" t="s">
        <v>500</v>
      </c>
      <c r="K626" s="171" t="e">
        <f t="shared" ca="1" si="1"/>
        <v>#NAME?</v>
      </c>
      <c r="L626" s="186"/>
      <c r="M626" s="171">
        <v>827</v>
      </c>
      <c r="N626" s="179" t="e">
        <f t="shared" ca="1" si="2"/>
        <v>#NAME?</v>
      </c>
      <c r="O626" t="b">
        <f t="shared" si="3"/>
        <v>0</v>
      </c>
      <c r="S626" s="180" t="b">
        <f t="shared" si="4"/>
        <v>0</v>
      </c>
      <c r="T626" s="180">
        <f t="shared" ca="1" si="5"/>
        <v>0</v>
      </c>
    </row>
    <row r="627" spans="1:20" ht="16" hidden="1">
      <c r="A627" s="170">
        <f t="shared" si="6"/>
        <v>626</v>
      </c>
      <c r="B627" s="181" t="s">
        <v>1113</v>
      </c>
      <c r="C627" s="186"/>
      <c r="D627" s="178" t="s">
        <v>388</v>
      </c>
      <c r="E627" s="178"/>
      <c r="F627" s="186"/>
      <c r="G627" s="170" t="b">
        <f t="shared" ca="1" si="29"/>
        <v>1</v>
      </c>
      <c r="H627" s="186"/>
      <c r="I627" s="186"/>
      <c r="J627" s="170" t="s">
        <v>500</v>
      </c>
      <c r="K627" s="171" t="e">
        <f t="shared" ca="1" si="1"/>
        <v>#NAME?</v>
      </c>
      <c r="L627" s="186"/>
      <c r="M627" s="171">
        <v>668</v>
      </c>
      <c r="N627" s="179" t="e">
        <f t="shared" ca="1" si="2"/>
        <v>#NAME?</v>
      </c>
      <c r="O627" t="b">
        <f t="shared" si="3"/>
        <v>0</v>
      </c>
      <c r="S627" s="180" t="b">
        <f t="shared" si="4"/>
        <v>0</v>
      </c>
      <c r="T627" s="180">
        <f t="shared" ca="1" si="5"/>
        <v>0</v>
      </c>
    </row>
    <row r="628" spans="1:20" ht="16" hidden="1">
      <c r="A628" s="170">
        <f t="shared" si="6"/>
        <v>627</v>
      </c>
      <c r="B628" s="176" t="s">
        <v>1114</v>
      </c>
      <c r="C628" s="186"/>
      <c r="D628" s="178" t="s">
        <v>388</v>
      </c>
      <c r="E628" s="178"/>
      <c r="F628" s="186"/>
      <c r="G628" s="170" t="b">
        <f t="shared" ca="1" si="29"/>
        <v>1</v>
      </c>
      <c r="H628" s="186"/>
      <c r="I628" s="186"/>
      <c r="J628" s="170" t="s">
        <v>500</v>
      </c>
      <c r="K628" s="171" t="e">
        <f t="shared" ca="1" si="1"/>
        <v>#NAME?</v>
      </c>
      <c r="L628" s="186"/>
      <c r="M628" s="171">
        <v>1357</v>
      </c>
      <c r="N628" s="179" t="e">
        <f t="shared" ca="1" si="2"/>
        <v>#NAME?</v>
      </c>
      <c r="O628" t="b">
        <f t="shared" si="3"/>
        <v>0</v>
      </c>
      <c r="S628" s="180" t="b">
        <f t="shared" si="4"/>
        <v>0</v>
      </c>
      <c r="T628" s="180">
        <f t="shared" ca="1" si="5"/>
        <v>0</v>
      </c>
    </row>
    <row r="629" spans="1:20" ht="16" hidden="1">
      <c r="A629" s="170">
        <f t="shared" si="6"/>
        <v>628</v>
      </c>
      <c r="B629" s="181" t="s">
        <v>1115</v>
      </c>
      <c r="C629" s="186"/>
      <c r="D629" s="178" t="s">
        <v>388</v>
      </c>
      <c r="E629" s="178"/>
      <c r="F629" s="186"/>
      <c r="G629" s="170" t="b">
        <f t="shared" ca="1" si="29"/>
        <v>1</v>
      </c>
      <c r="H629" s="186"/>
      <c r="I629" s="186"/>
      <c r="J629" s="170" t="s">
        <v>500</v>
      </c>
      <c r="K629" s="171" t="e">
        <f t="shared" ca="1" si="1"/>
        <v>#NAME?</v>
      </c>
      <c r="L629" s="186"/>
      <c r="M629" s="171">
        <v>2218</v>
      </c>
      <c r="N629" s="179" t="e">
        <f t="shared" ca="1" si="2"/>
        <v>#NAME?</v>
      </c>
      <c r="O629" t="b">
        <f t="shared" si="3"/>
        <v>0</v>
      </c>
      <c r="S629" s="180" t="b">
        <f t="shared" si="4"/>
        <v>0</v>
      </c>
      <c r="T629" s="180">
        <f t="shared" ca="1" si="5"/>
        <v>0</v>
      </c>
    </row>
    <row r="630" spans="1:20" ht="16" hidden="1">
      <c r="A630" s="170">
        <f t="shared" si="6"/>
        <v>629</v>
      </c>
      <c r="B630" s="176" t="s">
        <v>1116</v>
      </c>
      <c r="C630" s="186"/>
      <c r="D630" s="178" t="s">
        <v>388</v>
      </c>
      <c r="E630" s="178"/>
      <c r="F630" s="186"/>
      <c r="G630" s="170" t="b">
        <f t="shared" ca="1" si="29"/>
        <v>1</v>
      </c>
      <c r="H630" s="186"/>
      <c r="I630" s="186"/>
      <c r="J630" s="170" t="s">
        <v>500</v>
      </c>
      <c r="K630" s="171" t="e">
        <f t="shared" ca="1" si="1"/>
        <v>#NAME?</v>
      </c>
      <c r="L630" s="186"/>
      <c r="M630" s="171">
        <v>1358</v>
      </c>
      <c r="N630" s="179" t="e">
        <f t="shared" ca="1" si="2"/>
        <v>#NAME?</v>
      </c>
      <c r="O630" t="b">
        <f t="shared" si="3"/>
        <v>0</v>
      </c>
      <c r="S630" s="180" t="b">
        <f t="shared" si="4"/>
        <v>0</v>
      </c>
      <c r="T630" s="180">
        <f t="shared" ca="1" si="5"/>
        <v>0</v>
      </c>
    </row>
    <row r="631" spans="1:20" ht="16" hidden="1">
      <c r="A631" s="170">
        <f t="shared" si="6"/>
        <v>630</v>
      </c>
      <c r="B631" s="181" t="s">
        <v>1117</v>
      </c>
      <c r="C631" s="186"/>
      <c r="D631" s="178" t="s">
        <v>388</v>
      </c>
      <c r="E631" s="178"/>
      <c r="F631" s="186"/>
      <c r="G631" s="170" t="b">
        <f t="shared" ca="1" si="29"/>
        <v>1</v>
      </c>
      <c r="H631" s="186"/>
      <c r="I631" s="186"/>
      <c r="J631" s="170" t="s">
        <v>500</v>
      </c>
      <c r="K631" s="171" t="e">
        <f t="shared" ca="1" si="1"/>
        <v>#NAME?</v>
      </c>
      <c r="L631" s="186"/>
      <c r="M631" s="171">
        <v>107</v>
      </c>
      <c r="N631" s="179" t="e">
        <f t="shared" ca="1" si="2"/>
        <v>#NAME?</v>
      </c>
      <c r="O631" t="b">
        <f t="shared" si="3"/>
        <v>0</v>
      </c>
      <c r="S631" s="180" t="b">
        <f t="shared" si="4"/>
        <v>0</v>
      </c>
      <c r="T631" s="180">
        <f t="shared" ca="1" si="5"/>
        <v>0</v>
      </c>
    </row>
    <row r="632" spans="1:20" ht="16" hidden="1">
      <c r="A632" s="170">
        <f t="shared" si="6"/>
        <v>631</v>
      </c>
      <c r="B632" s="176" t="s">
        <v>1118</v>
      </c>
      <c r="C632" s="186"/>
      <c r="D632" s="178" t="s">
        <v>388</v>
      </c>
      <c r="E632" s="178"/>
      <c r="F632" s="186"/>
      <c r="G632" s="170" t="b">
        <f t="shared" ca="1" si="29"/>
        <v>1</v>
      </c>
      <c r="H632" s="186"/>
      <c r="I632" s="186"/>
      <c r="J632" s="170" t="s">
        <v>500</v>
      </c>
      <c r="K632" s="171" t="e">
        <f t="shared" ca="1" si="1"/>
        <v>#NAME?</v>
      </c>
      <c r="L632" s="186"/>
      <c r="M632" s="171">
        <v>447</v>
      </c>
      <c r="N632" s="179" t="e">
        <f t="shared" ca="1" si="2"/>
        <v>#NAME?</v>
      </c>
      <c r="O632" t="b">
        <f t="shared" si="3"/>
        <v>0</v>
      </c>
      <c r="S632" s="180" t="b">
        <f t="shared" si="4"/>
        <v>0</v>
      </c>
      <c r="T632" s="180">
        <f t="shared" ca="1" si="5"/>
        <v>0</v>
      </c>
    </row>
    <row r="633" spans="1:20" ht="16" hidden="1">
      <c r="A633" s="170">
        <f t="shared" si="6"/>
        <v>632</v>
      </c>
      <c r="B633" s="181" t="s">
        <v>1119</v>
      </c>
      <c r="C633" s="186"/>
      <c r="D633" s="178" t="s">
        <v>380</v>
      </c>
      <c r="E633" s="178"/>
      <c r="F633" s="187">
        <v>43843</v>
      </c>
      <c r="G633" s="170" t="b">
        <f t="shared" ca="1" si="29"/>
        <v>1</v>
      </c>
      <c r="H633" s="186"/>
      <c r="I633" s="186"/>
      <c r="J633" s="170" t="s">
        <v>500</v>
      </c>
      <c r="K633" s="171" t="e">
        <f t="shared" ca="1" si="1"/>
        <v>#NAME?</v>
      </c>
      <c r="L633" s="186"/>
      <c r="M633" s="171">
        <v>2298</v>
      </c>
      <c r="N633" s="179" t="e">
        <f t="shared" ca="1" si="2"/>
        <v>#NAME?</v>
      </c>
      <c r="O633" t="b">
        <f t="shared" si="3"/>
        <v>0</v>
      </c>
      <c r="S633" s="180" t="b">
        <f t="shared" ca="1" si="4"/>
        <v>0</v>
      </c>
      <c r="T633" s="180">
        <f t="shared" ca="1" si="5"/>
        <v>0</v>
      </c>
    </row>
    <row r="634" spans="1:20" ht="16" hidden="1">
      <c r="A634" s="170">
        <f t="shared" si="6"/>
        <v>633</v>
      </c>
      <c r="B634" s="176" t="s">
        <v>1120</v>
      </c>
      <c r="C634" s="186"/>
      <c r="D634" s="178" t="s">
        <v>388</v>
      </c>
      <c r="E634" s="178"/>
      <c r="F634" s="186"/>
      <c r="G634" s="170" t="b">
        <f t="shared" ca="1" si="29"/>
        <v>1</v>
      </c>
      <c r="H634" s="186"/>
      <c r="I634" s="186"/>
      <c r="J634" s="170" t="s">
        <v>500</v>
      </c>
      <c r="K634" s="171" t="e">
        <f t="shared" ca="1" si="1"/>
        <v>#NAME?</v>
      </c>
      <c r="L634" s="186"/>
      <c r="M634" s="171">
        <v>117</v>
      </c>
      <c r="N634" s="179" t="e">
        <f t="shared" ca="1" si="2"/>
        <v>#NAME?</v>
      </c>
      <c r="O634" t="b">
        <f t="shared" si="3"/>
        <v>0</v>
      </c>
      <c r="S634" s="180" t="b">
        <f t="shared" si="4"/>
        <v>0</v>
      </c>
      <c r="T634" s="180">
        <f t="shared" ca="1" si="5"/>
        <v>0</v>
      </c>
    </row>
    <row r="635" spans="1:20" ht="16" hidden="1">
      <c r="A635" s="170">
        <f t="shared" si="6"/>
        <v>634</v>
      </c>
      <c r="B635" s="181" t="s">
        <v>1121</v>
      </c>
      <c r="C635" s="186"/>
      <c r="D635" s="178" t="s">
        <v>388</v>
      </c>
      <c r="E635" s="178"/>
      <c r="F635" s="186"/>
      <c r="G635" s="170" t="b">
        <f t="shared" ca="1" si="29"/>
        <v>1</v>
      </c>
      <c r="H635" s="186"/>
      <c r="I635" s="186"/>
      <c r="J635" s="170" t="s">
        <v>500</v>
      </c>
      <c r="K635" s="171" t="e">
        <f t="shared" ca="1" si="1"/>
        <v>#NAME?</v>
      </c>
      <c r="L635" s="186"/>
      <c r="M635" s="171">
        <v>401</v>
      </c>
      <c r="N635" s="179" t="e">
        <f t="shared" ca="1" si="2"/>
        <v>#NAME?</v>
      </c>
      <c r="O635" t="b">
        <f t="shared" si="3"/>
        <v>0</v>
      </c>
      <c r="S635" s="180" t="b">
        <f t="shared" si="4"/>
        <v>0</v>
      </c>
      <c r="T635" s="180">
        <f t="shared" ca="1" si="5"/>
        <v>0</v>
      </c>
    </row>
    <row r="636" spans="1:20" ht="16" hidden="1">
      <c r="A636" s="170">
        <f t="shared" si="6"/>
        <v>635</v>
      </c>
      <c r="B636" s="176" t="s">
        <v>1122</v>
      </c>
      <c r="C636" s="186"/>
      <c r="D636" s="178" t="s">
        <v>388</v>
      </c>
      <c r="E636" s="178"/>
      <c r="F636" s="186"/>
      <c r="G636" s="170" t="b">
        <f t="shared" ca="1" si="29"/>
        <v>1</v>
      </c>
      <c r="H636" s="186"/>
      <c r="I636" s="186"/>
      <c r="J636" s="170" t="s">
        <v>500</v>
      </c>
      <c r="K636" s="171" t="e">
        <f t="shared" ca="1" si="1"/>
        <v>#NAME?</v>
      </c>
      <c r="L636" s="186"/>
      <c r="M636" s="171">
        <v>307</v>
      </c>
      <c r="N636" s="179" t="e">
        <f t="shared" ca="1" si="2"/>
        <v>#NAME?</v>
      </c>
      <c r="O636" t="b">
        <f t="shared" si="3"/>
        <v>0</v>
      </c>
      <c r="S636" s="180" t="b">
        <f t="shared" si="4"/>
        <v>0</v>
      </c>
      <c r="T636" s="180">
        <f t="shared" ca="1" si="5"/>
        <v>0</v>
      </c>
    </row>
    <row r="637" spans="1:20" ht="16" hidden="1">
      <c r="A637" s="170">
        <f t="shared" si="6"/>
        <v>636</v>
      </c>
      <c r="B637" s="181" t="s">
        <v>1123</v>
      </c>
      <c r="C637" s="186"/>
      <c r="D637" s="178" t="s">
        <v>388</v>
      </c>
      <c r="E637" s="178"/>
      <c r="F637" s="186"/>
      <c r="G637" s="170" t="b">
        <f t="shared" ca="1" si="29"/>
        <v>1</v>
      </c>
      <c r="H637" s="186"/>
      <c r="I637" s="186"/>
      <c r="J637" s="170" t="s">
        <v>500</v>
      </c>
      <c r="K637" s="171" t="e">
        <f t="shared" ca="1" si="1"/>
        <v>#NAME?</v>
      </c>
      <c r="L637" s="186"/>
      <c r="M637" s="171">
        <v>1363</v>
      </c>
      <c r="N637" s="179" t="e">
        <f t="shared" ca="1" si="2"/>
        <v>#NAME?</v>
      </c>
      <c r="O637" t="b">
        <f t="shared" si="3"/>
        <v>0</v>
      </c>
      <c r="S637" s="180" t="b">
        <f t="shared" si="4"/>
        <v>0</v>
      </c>
      <c r="T637" s="180">
        <f t="shared" ca="1" si="5"/>
        <v>0</v>
      </c>
    </row>
    <row r="638" spans="1:20" ht="16" hidden="1">
      <c r="A638" s="170">
        <f t="shared" si="6"/>
        <v>637</v>
      </c>
      <c r="B638" s="176" t="s">
        <v>1124</v>
      </c>
      <c r="C638" s="186"/>
      <c r="D638" s="178" t="s">
        <v>388</v>
      </c>
      <c r="E638" s="178"/>
      <c r="F638" s="186"/>
      <c r="G638" s="170" t="b">
        <f t="shared" ca="1" si="29"/>
        <v>1</v>
      </c>
      <c r="H638" s="186"/>
      <c r="I638" s="186"/>
      <c r="J638" s="170" t="s">
        <v>500</v>
      </c>
      <c r="K638" s="171" t="e">
        <f t="shared" ca="1" si="1"/>
        <v>#NAME?</v>
      </c>
      <c r="L638" s="186"/>
      <c r="M638" s="171">
        <v>47</v>
      </c>
      <c r="N638" s="179" t="e">
        <f t="shared" ca="1" si="2"/>
        <v>#NAME?</v>
      </c>
      <c r="O638" t="b">
        <f t="shared" si="3"/>
        <v>0</v>
      </c>
      <c r="S638" s="180" t="b">
        <f t="shared" si="4"/>
        <v>0</v>
      </c>
      <c r="T638" s="180">
        <f t="shared" ca="1" si="5"/>
        <v>0</v>
      </c>
    </row>
    <row r="639" spans="1:20" ht="16" hidden="1">
      <c r="A639" s="170">
        <f t="shared" si="6"/>
        <v>638</v>
      </c>
      <c r="B639" s="181" t="s">
        <v>1125</v>
      </c>
      <c r="C639" s="186"/>
      <c r="D639" s="178" t="s">
        <v>388</v>
      </c>
      <c r="E639" s="178"/>
      <c r="F639" s="186"/>
      <c r="G639" s="170" t="b">
        <f t="shared" ca="1" si="29"/>
        <v>1</v>
      </c>
      <c r="H639" s="186"/>
      <c r="I639" s="186"/>
      <c r="J639" s="170" t="s">
        <v>500</v>
      </c>
      <c r="K639" s="171" t="e">
        <f t="shared" ca="1" si="1"/>
        <v>#NAME?</v>
      </c>
      <c r="L639" s="186"/>
      <c r="M639" s="171">
        <v>3118</v>
      </c>
      <c r="N639" s="179" t="e">
        <f t="shared" ca="1" si="2"/>
        <v>#NAME?</v>
      </c>
      <c r="O639" t="b">
        <f t="shared" si="3"/>
        <v>0</v>
      </c>
      <c r="S639" s="180" t="b">
        <f t="shared" si="4"/>
        <v>0</v>
      </c>
      <c r="T639" s="180">
        <f t="shared" ca="1" si="5"/>
        <v>0</v>
      </c>
    </row>
    <row r="640" spans="1:20" ht="16" hidden="1">
      <c r="A640" s="170">
        <f t="shared" si="6"/>
        <v>639</v>
      </c>
      <c r="B640" s="185" t="s">
        <v>507</v>
      </c>
      <c r="C640" s="186"/>
      <c r="D640" s="178" t="s">
        <v>388</v>
      </c>
      <c r="E640" s="178"/>
      <c r="F640" s="186"/>
      <c r="G640" s="170"/>
      <c r="H640" s="186"/>
      <c r="I640" s="186"/>
      <c r="J640" s="170"/>
      <c r="K640" s="171" t="e">
        <f t="shared" ca="1" si="1"/>
        <v>#NAME?</v>
      </c>
      <c r="L640" s="186"/>
      <c r="M640" s="171">
        <v>764</v>
      </c>
      <c r="N640" s="179" t="e">
        <f t="shared" ca="1" si="2"/>
        <v>#NAME?</v>
      </c>
      <c r="O640" t="b">
        <f t="shared" si="3"/>
        <v>1</v>
      </c>
      <c r="S640" s="180" t="b">
        <f t="shared" si="4"/>
        <v>0</v>
      </c>
      <c r="T640" s="180">
        <f t="shared" ca="1" si="5"/>
        <v>0</v>
      </c>
    </row>
    <row r="641" spans="1:20" ht="16" hidden="1">
      <c r="A641" s="170">
        <f t="shared" si="6"/>
        <v>640</v>
      </c>
      <c r="B641" s="181" t="s">
        <v>1126</v>
      </c>
      <c r="C641" s="186"/>
      <c r="D641" s="178" t="s">
        <v>388</v>
      </c>
      <c r="E641" s="178"/>
      <c r="F641" s="186"/>
      <c r="G641" s="170" t="b">
        <f t="shared" ref="G641:G695" ca="1" si="30">OR((ISBLANK(F641)),TODAY()-F641 &gt;=90)</f>
        <v>1</v>
      </c>
      <c r="H641" s="186"/>
      <c r="I641" s="186"/>
      <c r="J641" s="170" t="s">
        <v>500</v>
      </c>
      <c r="K641" s="171" t="e">
        <f t="shared" ca="1" si="1"/>
        <v>#NAME?</v>
      </c>
      <c r="L641" s="186"/>
      <c r="M641" s="171">
        <v>2889</v>
      </c>
      <c r="N641" s="179" t="e">
        <f t="shared" ca="1" si="2"/>
        <v>#NAME?</v>
      </c>
      <c r="O641" t="b">
        <f t="shared" si="3"/>
        <v>0</v>
      </c>
      <c r="S641" s="180" t="b">
        <f t="shared" si="4"/>
        <v>0</v>
      </c>
      <c r="T641" s="180">
        <f t="shared" ca="1" si="5"/>
        <v>0</v>
      </c>
    </row>
    <row r="642" spans="1:20" ht="16" hidden="1">
      <c r="A642" s="170">
        <f t="shared" si="6"/>
        <v>641</v>
      </c>
      <c r="B642" s="176" t="s">
        <v>1127</v>
      </c>
      <c r="C642" s="186"/>
      <c r="D642" s="178" t="s">
        <v>380</v>
      </c>
      <c r="E642" s="178" t="s">
        <v>1128</v>
      </c>
      <c r="F642" s="187">
        <v>43835</v>
      </c>
      <c r="G642" s="170" t="b">
        <f t="shared" ca="1" si="30"/>
        <v>1</v>
      </c>
      <c r="H642" s="170" t="s">
        <v>516</v>
      </c>
      <c r="I642" s="186"/>
      <c r="J642" s="170" t="s">
        <v>500</v>
      </c>
      <c r="K642" s="171" t="e">
        <f t="shared" ca="1" si="1"/>
        <v>#NAME?</v>
      </c>
      <c r="L642" s="186"/>
      <c r="M642" s="171">
        <v>947</v>
      </c>
      <c r="N642" s="179" t="e">
        <f t="shared" ca="1" si="2"/>
        <v>#NAME?</v>
      </c>
      <c r="O642" t="b">
        <f t="shared" si="3"/>
        <v>0</v>
      </c>
      <c r="S642" s="180" t="b">
        <f t="shared" ca="1" si="4"/>
        <v>0</v>
      </c>
      <c r="T642" s="180">
        <f t="shared" ca="1" si="5"/>
        <v>0</v>
      </c>
    </row>
    <row r="643" spans="1:20" ht="16" hidden="1">
      <c r="A643" s="170">
        <f t="shared" si="6"/>
        <v>642</v>
      </c>
      <c r="B643" s="181" t="s">
        <v>1129</v>
      </c>
      <c r="C643" s="186"/>
      <c r="D643" s="178" t="s">
        <v>388</v>
      </c>
      <c r="E643" s="178"/>
      <c r="F643" s="186"/>
      <c r="G643" s="170" t="b">
        <f t="shared" ca="1" si="30"/>
        <v>1</v>
      </c>
      <c r="H643" s="186"/>
      <c r="I643" s="186"/>
      <c r="J643" s="170" t="s">
        <v>500</v>
      </c>
      <c r="K643" s="171" t="e">
        <f t="shared" ca="1" si="1"/>
        <v>#NAME?</v>
      </c>
      <c r="L643" s="186"/>
      <c r="M643" s="171">
        <v>3181</v>
      </c>
      <c r="N643" s="179" t="e">
        <f t="shared" ca="1" si="2"/>
        <v>#NAME?</v>
      </c>
      <c r="O643" t="b">
        <f t="shared" si="3"/>
        <v>0</v>
      </c>
      <c r="S643" s="180" t="b">
        <f t="shared" si="4"/>
        <v>0</v>
      </c>
      <c r="T643" s="180">
        <f t="shared" ca="1" si="5"/>
        <v>0</v>
      </c>
    </row>
    <row r="644" spans="1:20" ht="16" hidden="1">
      <c r="A644" s="170">
        <f t="shared" si="6"/>
        <v>643</v>
      </c>
      <c r="B644" s="176" t="s">
        <v>1130</v>
      </c>
      <c r="C644" s="186"/>
      <c r="D644" s="178" t="s">
        <v>388</v>
      </c>
      <c r="E644" s="178"/>
      <c r="F644" s="186"/>
      <c r="G644" s="170" t="b">
        <f t="shared" ca="1" si="30"/>
        <v>1</v>
      </c>
      <c r="H644" s="186"/>
      <c r="I644" s="186"/>
      <c r="J644" s="170" t="s">
        <v>500</v>
      </c>
      <c r="K644" s="171" t="e">
        <f t="shared" ca="1" si="1"/>
        <v>#NAME?</v>
      </c>
      <c r="L644" s="186"/>
      <c r="M644" s="171">
        <v>583</v>
      </c>
      <c r="N644" s="179" t="e">
        <f t="shared" ca="1" si="2"/>
        <v>#NAME?</v>
      </c>
      <c r="O644" t="b">
        <f t="shared" si="3"/>
        <v>0</v>
      </c>
      <c r="S644" s="180" t="b">
        <f t="shared" si="4"/>
        <v>0</v>
      </c>
      <c r="T644" s="180">
        <f t="shared" ca="1" si="5"/>
        <v>0</v>
      </c>
    </row>
    <row r="645" spans="1:20" ht="16" hidden="1">
      <c r="A645" s="170">
        <f t="shared" si="6"/>
        <v>644</v>
      </c>
      <c r="B645" s="181" t="s">
        <v>1131</v>
      </c>
      <c r="C645" s="186"/>
      <c r="D645" s="178" t="s">
        <v>380</v>
      </c>
      <c r="E645" s="178"/>
      <c r="F645" s="187">
        <v>43808</v>
      </c>
      <c r="G645" s="170" t="b">
        <f t="shared" ca="1" si="30"/>
        <v>1</v>
      </c>
      <c r="H645" s="170" t="s">
        <v>516</v>
      </c>
      <c r="I645" s="186"/>
      <c r="J645" s="170" t="s">
        <v>500</v>
      </c>
      <c r="K645" s="171" t="e">
        <f t="shared" ca="1" si="1"/>
        <v>#NAME?</v>
      </c>
      <c r="L645" s="186"/>
      <c r="M645" s="171">
        <v>2428</v>
      </c>
      <c r="N645" s="179" t="e">
        <f t="shared" ca="1" si="2"/>
        <v>#NAME?</v>
      </c>
      <c r="O645" t="b">
        <f t="shared" si="3"/>
        <v>0</v>
      </c>
      <c r="S645" s="180" t="b">
        <f t="shared" ca="1" si="4"/>
        <v>0</v>
      </c>
      <c r="T645" s="180">
        <f t="shared" ca="1" si="5"/>
        <v>0</v>
      </c>
    </row>
    <row r="646" spans="1:20" ht="16" hidden="1">
      <c r="A646" s="170">
        <f t="shared" si="6"/>
        <v>645</v>
      </c>
      <c r="B646" s="176" t="s">
        <v>1132</v>
      </c>
      <c r="C646" s="186"/>
      <c r="D646" s="178" t="s">
        <v>388</v>
      </c>
      <c r="E646" s="178"/>
      <c r="F646" s="186"/>
      <c r="G646" s="170" t="b">
        <f t="shared" ca="1" si="30"/>
        <v>1</v>
      </c>
      <c r="H646" s="186"/>
      <c r="I646" s="186"/>
      <c r="J646" s="170" t="s">
        <v>500</v>
      </c>
      <c r="K646" s="171" t="e">
        <f t="shared" ca="1" si="1"/>
        <v>#NAME?</v>
      </c>
      <c r="L646" s="186"/>
      <c r="M646" s="171">
        <v>1649</v>
      </c>
      <c r="N646" s="179" t="e">
        <f t="shared" ca="1" si="2"/>
        <v>#NAME?</v>
      </c>
      <c r="O646" t="b">
        <f t="shared" si="3"/>
        <v>0</v>
      </c>
      <c r="S646" s="180" t="b">
        <f t="shared" si="4"/>
        <v>0</v>
      </c>
      <c r="T646" s="180">
        <f t="shared" ca="1" si="5"/>
        <v>0</v>
      </c>
    </row>
    <row r="647" spans="1:20" ht="16" hidden="1">
      <c r="A647" s="170">
        <f t="shared" si="6"/>
        <v>646</v>
      </c>
      <c r="B647" s="181" t="s">
        <v>1133</v>
      </c>
      <c r="C647" s="186"/>
      <c r="D647" s="178" t="s">
        <v>388</v>
      </c>
      <c r="E647" s="178"/>
      <c r="F647" s="186"/>
      <c r="G647" s="170" t="b">
        <f t="shared" ca="1" si="30"/>
        <v>1</v>
      </c>
      <c r="H647" s="186"/>
      <c r="I647" s="186"/>
      <c r="J647" s="170" t="s">
        <v>500</v>
      </c>
      <c r="K647" s="171" t="e">
        <f t="shared" ca="1" si="1"/>
        <v>#NAME?</v>
      </c>
      <c r="L647" s="186"/>
      <c r="M647" s="171">
        <v>2055</v>
      </c>
      <c r="N647" s="179" t="e">
        <f t="shared" ca="1" si="2"/>
        <v>#NAME?</v>
      </c>
      <c r="O647" t="b">
        <f t="shared" si="3"/>
        <v>0</v>
      </c>
      <c r="S647" s="180" t="b">
        <f t="shared" si="4"/>
        <v>0</v>
      </c>
      <c r="T647" s="180">
        <f t="shared" ca="1" si="5"/>
        <v>0</v>
      </c>
    </row>
    <row r="648" spans="1:20" ht="16" hidden="1">
      <c r="A648" s="170">
        <f t="shared" si="6"/>
        <v>647</v>
      </c>
      <c r="B648" s="176" t="s">
        <v>1134</v>
      </c>
      <c r="C648" s="186"/>
      <c r="D648" s="178" t="s">
        <v>388</v>
      </c>
      <c r="E648" s="178"/>
      <c r="F648" s="186"/>
      <c r="G648" s="170" t="b">
        <f t="shared" ca="1" si="30"/>
        <v>1</v>
      </c>
      <c r="H648" s="186"/>
      <c r="I648" s="186"/>
      <c r="J648" s="170" t="s">
        <v>500</v>
      </c>
      <c r="K648" s="171" t="e">
        <f t="shared" ca="1" si="1"/>
        <v>#NAME?</v>
      </c>
      <c r="L648" s="186"/>
      <c r="M648" s="171">
        <v>2566</v>
      </c>
      <c r="N648" s="179" t="e">
        <f t="shared" ca="1" si="2"/>
        <v>#NAME?</v>
      </c>
      <c r="O648" t="b">
        <f t="shared" si="3"/>
        <v>0</v>
      </c>
      <c r="S648" s="180" t="b">
        <f t="shared" si="4"/>
        <v>0</v>
      </c>
      <c r="T648" s="180">
        <f t="shared" ca="1" si="5"/>
        <v>0</v>
      </c>
    </row>
    <row r="649" spans="1:20" ht="16" hidden="1">
      <c r="A649" s="170">
        <f t="shared" si="6"/>
        <v>648</v>
      </c>
      <c r="B649" s="181" t="s">
        <v>1135</v>
      </c>
      <c r="C649" s="186"/>
      <c r="D649" s="178" t="s">
        <v>380</v>
      </c>
      <c r="E649" s="178" t="s">
        <v>668</v>
      </c>
      <c r="F649" s="187">
        <v>43844</v>
      </c>
      <c r="G649" s="170" t="b">
        <f t="shared" ca="1" si="30"/>
        <v>1</v>
      </c>
      <c r="H649" s="170" t="s">
        <v>471</v>
      </c>
      <c r="I649" s="186"/>
      <c r="J649" s="170" t="s">
        <v>500</v>
      </c>
      <c r="K649" s="171" t="e">
        <f t="shared" ca="1" si="1"/>
        <v>#NAME?</v>
      </c>
      <c r="L649" s="186"/>
      <c r="M649" s="171">
        <v>995</v>
      </c>
      <c r="N649" s="179" t="e">
        <f t="shared" ca="1" si="2"/>
        <v>#NAME?</v>
      </c>
      <c r="O649" t="b">
        <f t="shared" si="3"/>
        <v>0</v>
      </c>
      <c r="S649" s="180" t="b">
        <f t="shared" ca="1" si="4"/>
        <v>0</v>
      </c>
      <c r="T649" s="180">
        <f t="shared" ca="1" si="5"/>
        <v>0</v>
      </c>
    </row>
    <row r="650" spans="1:20" ht="16">
      <c r="A650" s="170">
        <f t="shared" si="6"/>
        <v>649</v>
      </c>
      <c r="B650" s="176" t="s">
        <v>1136</v>
      </c>
      <c r="C650" s="186"/>
      <c r="D650" s="178" t="s">
        <v>380</v>
      </c>
      <c r="E650" s="178" t="s">
        <v>515</v>
      </c>
      <c r="F650" s="187">
        <v>43975</v>
      </c>
      <c r="G650" s="170" t="b">
        <f t="shared" ca="1" si="30"/>
        <v>1</v>
      </c>
      <c r="H650" s="170" t="s">
        <v>471</v>
      </c>
      <c r="I650" s="170">
        <v>0</v>
      </c>
      <c r="J650" s="170" t="s">
        <v>500</v>
      </c>
      <c r="K650" s="171" t="e">
        <f t="shared" ca="1" si="1"/>
        <v>#NAME?</v>
      </c>
      <c r="L650" s="186"/>
      <c r="M650" s="171">
        <v>1744</v>
      </c>
      <c r="N650" s="179" t="e">
        <f t="shared" ca="1" si="2"/>
        <v>#NAME?</v>
      </c>
      <c r="O650" t="b">
        <f t="shared" si="3"/>
        <v>0</v>
      </c>
      <c r="S650" s="180" t="b">
        <f t="shared" ca="1" si="4"/>
        <v>0</v>
      </c>
      <c r="T650" s="180">
        <f t="shared" ca="1" si="5"/>
        <v>0</v>
      </c>
    </row>
    <row r="651" spans="1:20" ht="16" hidden="1">
      <c r="A651" s="170">
        <f t="shared" si="6"/>
        <v>650</v>
      </c>
      <c r="B651" s="181" t="s">
        <v>1137</v>
      </c>
      <c r="C651" s="186"/>
      <c r="D651" s="178" t="s">
        <v>388</v>
      </c>
      <c r="E651" s="178"/>
      <c r="F651" s="186"/>
      <c r="G651" s="170" t="b">
        <f t="shared" ca="1" si="30"/>
        <v>1</v>
      </c>
      <c r="H651" s="186"/>
      <c r="I651" s="186"/>
      <c r="J651" s="170" t="s">
        <v>500</v>
      </c>
      <c r="K651" s="171" t="e">
        <f t="shared" ca="1" si="1"/>
        <v>#NAME?</v>
      </c>
      <c r="L651" s="186"/>
      <c r="M651" s="171">
        <v>1857</v>
      </c>
      <c r="N651" s="179" t="e">
        <f t="shared" ca="1" si="2"/>
        <v>#NAME?</v>
      </c>
      <c r="O651" t="b">
        <f t="shared" si="3"/>
        <v>0</v>
      </c>
      <c r="S651" s="180" t="b">
        <f t="shared" si="4"/>
        <v>0</v>
      </c>
      <c r="T651" s="180">
        <f t="shared" ca="1" si="5"/>
        <v>0</v>
      </c>
    </row>
    <row r="652" spans="1:20" ht="16" hidden="1">
      <c r="A652" s="170">
        <f t="shared" si="6"/>
        <v>651</v>
      </c>
      <c r="B652" s="176" t="s">
        <v>1138</v>
      </c>
      <c r="C652" s="186"/>
      <c r="D652" s="178" t="s">
        <v>388</v>
      </c>
      <c r="E652" s="178"/>
      <c r="F652" s="186"/>
      <c r="G652" s="170" t="b">
        <f t="shared" ca="1" si="30"/>
        <v>1</v>
      </c>
      <c r="H652" s="186"/>
      <c r="I652" s="186"/>
      <c r="J652" s="170" t="s">
        <v>500</v>
      </c>
      <c r="K652" s="171" t="e">
        <f t="shared" ca="1" si="1"/>
        <v>#NAME?</v>
      </c>
      <c r="L652" s="186"/>
      <c r="M652" s="171">
        <v>2643</v>
      </c>
      <c r="N652" s="179" t="e">
        <f t="shared" ca="1" si="2"/>
        <v>#NAME?</v>
      </c>
      <c r="O652" t="b">
        <f t="shared" si="3"/>
        <v>0</v>
      </c>
      <c r="S652" s="180" t="b">
        <f t="shared" si="4"/>
        <v>0</v>
      </c>
      <c r="T652" s="180">
        <f t="shared" ca="1" si="5"/>
        <v>0</v>
      </c>
    </row>
    <row r="653" spans="1:20" ht="16" hidden="1">
      <c r="A653" s="170">
        <f t="shared" si="6"/>
        <v>652</v>
      </c>
      <c r="B653" s="181" t="s">
        <v>1139</v>
      </c>
      <c r="C653" s="186"/>
      <c r="D653" s="178" t="s">
        <v>388</v>
      </c>
      <c r="E653" s="178"/>
      <c r="F653" s="186"/>
      <c r="G653" s="170" t="b">
        <f t="shared" ca="1" si="30"/>
        <v>1</v>
      </c>
      <c r="H653" s="186"/>
      <c r="I653" s="186"/>
      <c r="J653" s="170" t="s">
        <v>500</v>
      </c>
      <c r="K653" s="171" t="e">
        <f t="shared" ca="1" si="1"/>
        <v>#NAME?</v>
      </c>
      <c r="L653" s="186"/>
      <c r="M653" s="171">
        <v>2486</v>
      </c>
      <c r="N653" s="179" t="e">
        <f t="shared" ca="1" si="2"/>
        <v>#NAME?</v>
      </c>
      <c r="O653" t="b">
        <f t="shared" si="3"/>
        <v>0</v>
      </c>
      <c r="S653" s="180" t="b">
        <f t="shared" si="4"/>
        <v>0</v>
      </c>
      <c r="T653" s="180">
        <f t="shared" ca="1" si="5"/>
        <v>0</v>
      </c>
    </row>
    <row r="654" spans="1:20" ht="16" hidden="1">
      <c r="A654" s="170">
        <f t="shared" si="6"/>
        <v>653</v>
      </c>
      <c r="B654" s="176" t="s">
        <v>1140</v>
      </c>
      <c r="C654" s="186"/>
      <c r="D654" s="178" t="s">
        <v>388</v>
      </c>
      <c r="E654" s="178"/>
      <c r="F654" s="186"/>
      <c r="G654" s="170" t="b">
        <f t="shared" ca="1" si="30"/>
        <v>1</v>
      </c>
      <c r="H654" s="186"/>
      <c r="I654" s="186"/>
      <c r="J654" s="170" t="s">
        <v>500</v>
      </c>
      <c r="K654" s="171" t="e">
        <f t="shared" ca="1" si="1"/>
        <v>#NAME?</v>
      </c>
      <c r="L654" s="186"/>
      <c r="M654" s="171">
        <v>1238</v>
      </c>
      <c r="N654" s="179" t="e">
        <f t="shared" ca="1" si="2"/>
        <v>#NAME?</v>
      </c>
      <c r="O654" t="b">
        <f t="shared" si="3"/>
        <v>0</v>
      </c>
      <c r="S654" s="180" t="b">
        <f t="shared" si="4"/>
        <v>0</v>
      </c>
      <c r="T654" s="180">
        <f t="shared" ca="1" si="5"/>
        <v>0</v>
      </c>
    </row>
    <row r="655" spans="1:20" ht="16" hidden="1">
      <c r="A655" s="170">
        <f t="shared" si="6"/>
        <v>654</v>
      </c>
      <c r="B655" s="181" t="s">
        <v>1141</v>
      </c>
      <c r="C655" s="186"/>
      <c r="D655" s="178" t="s">
        <v>388</v>
      </c>
      <c r="E655" s="178"/>
      <c r="F655" s="186"/>
      <c r="G655" s="170" t="b">
        <f t="shared" ca="1" si="30"/>
        <v>1</v>
      </c>
      <c r="H655" s="186"/>
      <c r="I655" s="186"/>
      <c r="J655" s="170" t="s">
        <v>500</v>
      </c>
      <c r="K655" s="171" t="e">
        <f t="shared" ca="1" si="1"/>
        <v>#NAME?</v>
      </c>
      <c r="L655" s="186"/>
      <c r="M655" s="171">
        <v>2023</v>
      </c>
      <c r="N655" s="179" t="e">
        <f t="shared" ca="1" si="2"/>
        <v>#NAME?</v>
      </c>
      <c r="O655" t="b">
        <f t="shared" si="3"/>
        <v>0</v>
      </c>
      <c r="S655" s="180" t="b">
        <f t="shared" si="4"/>
        <v>0</v>
      </c>
      <c r="T655" s="180">
        <f t="shared" ca="1" si="5"/>
        <v>0</v>
      </c>
    </row>
    <row r="656" spans="1:20" ht="16" hidden="1">
      <c r="A656" s="170">
        <f t="shared" si="6"/>
        <v>655</v>
      </c>
      <c r="B656" s="176" t="s">
        <v>1142</v>
      </c>
      <c r="C656" s="186"/>
      <c r="D656" s="178" t="s">
        <v>380</v>
      </c>
      <c r="E656" s="178" t="s">
        <v>515</v>
      </c>
      <c r="F656" s="189">
        <v>43822</v>
      </c>
      <c r="G656" s="170" t="b">
        <f t="shared" ca="1" si="30"/>
        <v>1</v>
      </c>
      <c r="H656" s="170" t="s">
        <v>471</v>
      </c>
      <c r="I656" s="186"/>
      <c r="J656" s="170" t="s">
        <v>500</v>
      </c>
      <c r="K656" s="171" t="e">
        <f t="shared" ca="1" si="1"/>
        <v>#NAME?</v>
      </c>
      <c r="L656" s="186"/>
      <c r="M656" s="171">
        <v>1242</v>
      </c>
      <c r="N656" s="179" t="e">
        <f t="shared" ca="1" si="2"/>
        <v>#NAME?</v>
      </c>
      <c r="O656" t="b">
        <f t="shared" si="3"/>
        <v>0</v>
      </c>
      <c r="S656" s="180" t="b">
        <f t="shared" ca="1" si="4"/>
        <v>0</v>
      </c>
      <c r="T656" s="180">
        <f t="shared" ca="1" si="5"/>
        <v>0</v>
      </c>
    </row>
    <row r="657" spans="1:20" ht="16" hidden="1">
      <c r="A657" s="170">
        <f t="shared" si="6"/>
        <v>656</v>
      </c>
      <c r="B657" s="181" t="s">
        <v>1143</v>
      </c>
      <c r="C657" s="186"/>
      <c r="D657" s="178" t="s">
        <v>388</v>
      </c>
      <c r="E657" s="178"/>
      <c r="F657" s="186"/>
      <c r="G657" s="170" t="b">
        <f t="shared" ca="1" si="30"/>
        <v>1</v>
      </c>
      <c r="H657" s="186"/>
      <c r="I657" s="186"/>
      <c r="J657" s="170" t="s">
        <v>500</v>
      </c>
      <c r="K657" s="171" t="e">
        <f t="shared" ca="1" si="1"/>
        <v>#NAME?</v>
      </c>
      <c r="L657" s="186"/>
      <c r="M657" s="171">
        <v>1968</v>
      </c>
      <c r="N657" s="179" t="e">
        <f t="shared" ca="1" si="2"/>
        <v>#NAME?</v>
      </c>
      <c r="O657" t="b">
        <f t="shared" si="3"/>
        <v>0</v>
      </c>
      <c r="S657" s="180" t="b">
        <f t="shared" si="4"/>
        <v>0</v>
      </c>
      <c r="T657" s="180">
        <f t="shared" ca="1" si="5"/>
        <v>0</v>
      </c>
    </row>
    <row r="658" spans="1:20" ht="16" hidden="1">
      <c r="A658" s="170">
        <f t="shared" si="6"/>
        <v>657</v>
      </c>
      <c r="B658" s="176" t="s">
        <v>1144</v>
      </c>
      <c r="C658" s="186"/>
      <c r="D658" s="178" t="s">
        <v>388</v>
      </c>
      <c r="E658" s="178"/>
      <c r="F658" s="186"/>
      <c r="G658" s="170" t="b">
        <f t="shared" ca="1" si="30"/>
        <v>1</v>
      </c>
      <c r="H658" s="186"/>
      <c r="I658" s="186"/>
      <c r="J658" s="170" t="s">
        <v>500</v>
      </c>
      <c r="K658" s="171" t="e">
        <f t="shared" ca="1" si="1"/>
        <v>#NAME?</v>
      </c>
      <c r="L658" s="186"/>
      <c r="M658" s="171">
        <v>2116</v>
      </c>
      <c r="N658" s="179" t="e">
        <f t="shared" ca="1" si="2"/>
        <v>#NAME?</v>
      </c>
      <c r="O658" t="b">
        <f t="shared" si="3"/>
        <v>0</v>
      </c>
      <c r="S658" s="180" t="b">
        <f t="shared" si="4"/>
        <v>0</v>
      </c>
      <c r="T658" s="180">
        <f t="shared" ca="1" si="5"/>
        <v>0</v>
      </c>
    </row>
    <row r="659" spans="1:20" ht="16" hidden="1">
      <c r="A659" s="170">
        <f t="shared" si="6"/>
        <v>658</v>
      </c>
      <c r="B659" s="181" t="s">
        <v>1145</v>
      </c>
      <c r="C659" s="186"/>
      <c r="D659" s="178" t="s">
        <v>388</v>
      </c>
      <c r="E659" s="178"/>
      <c r="F659" s="186"/>
      <c r="G659" s="170" t="b">
        <f t="shared" ca="1" si="30"/>
        <v>1</v>
      </c>
      <c r="H659" s="186"/>
      <c r="I659" s="186"/>
      <c r="J659" s="170" t="s">
        <v>500</v>
      </c>
      <c r="K659" s="171" t="e">
        <f t="shared" ca="1" si="1"/>
        <v>#NAME?</v>
      </c>
      <c r="L659" s="186"/>
      <c r="M659" s="171">
        <v>557</v>
      </c>
      <c r="N659" s="179" t="e">
        <f t="shared" ca="1" si="2"/>
        <v>#NAME?</v>
      </c>
      <c r="O659" t="b">
        <f t="shared" si="3"/>
        <v>0</v>
      </c>
      <c r="S659" s="180" t="b">
        <f t="shared" si="4"/>
        <v>0</v>
      </c>
      <c r="T659" s="180">
        <f t="shared" ca="1" si="5"/>
        <v>0</v>
      </c>
    </row>
    <row r="660" spans="1:20" ht="16" hidden="1">
      <c r="A660" s="170">
        <f t="shared" si="6"/>
        <v>659</v>
      </c>
      <c r="B660" s="176" t="s">
        <v>1146</v>
      </c>
      <c r="C660" s="186"/>
      <c r="D660" s="178" t="s">
        <v>388</v>
      </c>
      <c r="E660" s="178"/>
      <c r="F660" s="186"/>
      <c r="G660" s="170" t="b">
        <f t="shared" ca="1" si="30"/>
        <v>1</v>
      </c>
      <c r="H660" s="186"/>
      <c r="I660" s="186"/>
      <c r="J660" s="170" t="s">
        <v>500</v>
      </c>
      <c r="K660" s="171" t="e">
        <f t="shared" ca="1" si="1"/>
        <v>#NAME?</v>
      </c>
      <c r="L660" s="186"/>
      <c r="M660" s="171">
        <v>2372</v>
      </c>
      <c r="N660" s="179" t="e">
        <f t="shared" ca="1" si="2"/>
        <v>#NAME?</v>
      </c>
      <c r="O660" t="b">
        <f t="shared" si="3"/>
        <v>0</v>
      </c>
      <c r="S660" s="180" t="b">
        <f t="shared" si="4"/>
        <v>0</v>
      </c>
      <c r="T660" s="180">
        <f t="shared" ca="1" si="5"/>
        <v>0</v>
      </c>
    </row>
    <row r="661" spans="1:20" ht="16" hidden="1">
      <c r="A661" s="170">
        <f t="shared" si="6"/>
        <v>660</v>
      </c>
      <c r="B661" s="181" t="s">
        <v>1147</v>
      </c>
      <c r="C661" s="186"/>
      <c r="D661" s="178" t="s">
        <v>388</v>
      </c>
      <c r="E661" s="178"/>
      <c r="F661" s="186"/>
      <c r="G661" s="170" t="b">
        <f t="shared" ca="1" si="30"/>
        <v>1</v>
      </c>
      <c r="H661" s="186"/>
      <c r="I661" s="186"/>
      <c r="J661" s="170" t="s">
        <v>500</v>
      </c>
      <c r="K661" s="171" t="e">
        <f t="shared" ca="1" si="1"/>
        <v>#NAME?</v>
      </c>
      <c r="L661" s="186"/>
      <c r="M661" s="171">
        <v>3208</v>
      </c>
      <c r="N661" s="179" t="e">
        <f t="shared" ca="1" si="2"/>
        <v>#NAME?</v>
      </c>
      <c r="O661" t="b">
        <f t="shared" si="3"/>
        <v>0</v>
      </c>
      <c r="S661" s="180" t="b">
        <f t="shared" si="4"/>
        <v>0</v>
      </c>
      <c r="T661" s="180">
        <f t="shared" ca="1" si="5"/>
        <v>0</v>
      </c>
    </row>
    <row r="662" spans="1:20" ht="16" hidden="1">
      <c r="A662" s="170">
        <f t="shared" si="6"/>
        <v>661</v>
      </c>
      <c r="B662" s="176" t="s">
        <v>1148</v>
      </c>
      <c r="C662" s="186"/>
      <c r="D662" s="178" t="s">
        <v>388</v>
      </c>
      <c r="E662" s="178"/>
      <c r="F662" s="186"/>
      <c r="G662" s="170" t="b">
        <f t="shared" ca="1" si="30"/>
        <v>1</v>
      </c>
      <c r="H662" s="186"/>
      <c r="I662" s="186"/>
      <c r="J662" s="170" t="s">
        <v>500</v>
      </c>
      <c r="K662" s="171" t="e">
        <f t="shared" ca="1" si="1"/>
        <v>#NAME?</v>
      </c>
      <c r="L662" s="186"/>
      <c r="M662" s="171">
        <v>1007</v>
      </c>
      <c r="N662" s="179" t="e">
        <f t="shared" ca="1" si="2"/>
        <v>#NAME?</v>
      </c>
      <c r="O662" t="b">
        <f t="shared" si="3"/>
        <v>0</v>
      </c>
      <c r="S662" s="180" t="b">
        <f t="shared" si="4"/>
        <v>0</v>
      </c>
      <c r="T662" s="180">
        <f t="shared" ca="1" si="5"/>
        <v>0</v>
      </c>
    </row>
    <row r="663" spans="1:20" ht="16" hidden="1">
      <c r="A663" s="170">
        <f t="shared" si="6"/>
        <v>662</v>
      </c>
      <c r="B663" s="181" t="s">
        <v>1149</v>
      </c>
      <c r="C663" s="186"/>
      <c r="D663" s="178" t="s">
        <v>388</v>
      </c>
      <c r="E663" s="178"/>
      <c r="F663" s="186"/>
      <c r="G663" s="170" t="b">
        <f t="shared" ca="1" si="30"/>
        <v>1</v>
      </c>
      <c r="H663" s="186"/>
      <c r="I663" s="186"/>
      <c r="J663" s="170" t="s">
        <v>500</v>
      </c>
      <c r="K663" s="171" t="e">
        <f t="shared" ca="1" si="1"/>
        <v>#NAME?</v>
      </c>
      <c r="L663" s="186"/>
      <c r="M663" s="171">
        <v>1408</v>
      </c>
      <c r="N663" s="179" t="e">
        <f t="shared" ca="1" si="2"/>
        <v>#NAME?</v>
      </c>
      <c r="O663" t="b">
        <f t="shared" si="3"/>
        <v>0</v>
      </c>
      <c r="S663" s="180" t="b">
        <f t="shared" si="4"/>
        <v>0</v>
      </c>
      <c r="T663" s="180">
        <f t="shared" ca="1" si="5"/>
        <v>0</v>
      </c>
    </row>
    <row r="664" spans="1:20" ht="16" hidden="1">
      <c r="A664" s="170">
        <f t="shared" si="6"/>
        <v>663</v>
      </c>
      <c r="B664" s="176" t="s">
        <v>1150</v>
      </c>
      <c r="C664" s="186"/>
      <c r="D664" s="178" t="s">
        <v>380</v>
      </c>
      <c r="E664" s="178" t="s">
        <v>556</v>
      </c>
      <c r="F664" s="187">
        <v>43914</v>
      </c>
      <c r="G664" s="170" t="b">
        <f t="shared" ca="1" si="30"/>
        <v>1</v>
      </c>
      <c r="H664" s="170" t="s">
        <v>471</v>
      </c>
      <c r="I664" s="170"/>
      <c r="J664" s="170" t="s">
        <v>500</v>
      </c>
      <c r="K664" s="171" t="e">
        <f t="shared" ca="1" si="1"/>
        <v>#NAME?</v>
      </c>
      <c r="L664" s="186"/>
      <c r="M664" s="171">
        <v>78</v>
      </c>
      <c r="N664" s="179" t="e">
        <f t="shared" ca="1" si="2"/>
        <v>#NAME?</v>
      </c>
      <c r="O664" t="b">
        <f t="shared" si="3"/>
        <v>0</v>
      </c>
      <c r="P664" s="194">
        <v>43922</v>
      </c>
      <c r="S664" s="180" t="b">
        <f t="shared" ca="1" si="4"/>
        <v>0</v>
      </c>
      <c r="T664" s="180">
        <f t="shared" ca="1" si="5"/>
        <v>0</v>
      </c>
    </row>
    <row r="665" spans="1:20" ht="16" hidden="1">
      <c r="A665" s="170">
        <f t="shared" si="6"/>
        <v>664</v>
      </c>
      <c r="B665" s="181" t="s">
        <v>1151</v>
      </c>
      <c r="C665" s="186"/>
      <c r="D665" s="178" t="s">
        <v>388</v>
      </c>
      <c r="E665" s="178"/>
      <c r="F665" s="186"/>
      <c r="G665" s="170" t="b">
        <f t="shared" ca="1" si="30"/>
        <v>1</v>
      </c>
      <c r="H665" s="186"/>
      <c r="I665" s="186"/>
      <c r="J665" s="170" t="s">
        <v>500</v>
      </c>
      <c r="K665" s="171" t="e">
        <f t="shared" ca="1" si="1"/>
        <v>#NAME?</v>
      </c>
      <c r="L665" s="186"/>
      <c r="M665" s="171">
        <v>1012</v>
      </c>
      <c r="N665" s="179" t="e">
        <f t="shared" ca="1" si="2"/>
        <v>#NAME?</v>
      </c>
      <c r="O665" t="b">
        <f t="shared" si="3"/>
        <v>0</v>
      </c>
      <c r="S665" s="180" t="b">
        <f t="shared" si="4"/>
        <v>0</v>
      </c>
      <c r="T665" s="180">
        <f t="shared" ca="1" si="5"/>
        <v>0</v>
      </c>
    </row>
    <row r="666" spans="1:20" ht="16" hidden="1">
      <c r="A666" s="170">
        <f t="shared" si="6"/>
        <v>665</v>
      </c>
      <c r="B666" s="176" t="s">
        <v>1152</v>
      </c>
      <c r="C666" s="186"/>
      <c r="D666" s="178" t="s">
        <v>380</v>
      </c>
      <c r="E666" s="178" t="s">
        <v>515</v>
      </c>
      <c r="F666" s="187">
        <v>43806</v>
      </c>
      <c r="G666" s="170" t="b">
        <f t="shared" ca="1" si="30"/>
        <v>1</v>
      </c>
      <c r="H666" s="170" t="s">
        <v>471</v>
      </c>
      <c r="I666" s="186"/>
      <c r="J666" s="170" t="s">
        <v>500</v>
      </c>
      <c r="K666" s="171" t="e">
        <f t="shared" ca="1" si="1"/>
        <v>#NAME?</v>
      </c>
      <c r="L666" s="186"/>
      <c r="M666" s="171">
        <v>1025</v>
      </c>
      <c r="N666" s="179" t="e">
        <f t="shared" ca="1" si="2"/>
        <v>#NAME?</v>
      </c>
      <c r="O666" t="b">
        <f t="shared" si="3"/>
        <v>0</v>
      </c>
      <c r="S666" s="180" t="b">
        <f t="shared" ca="1" si="4"/>
        <v>0</v>
      </c>
      <c r="T666" s="180">
        <f t="shared" ca="1" si="5"/>
        <v>0</v>
      </c>
    </row>
    <row r="667" spans="1:20" ht="16" hidden="1">
      <c r="A667" s="170">
        <f t="shared" si="6"/>
        <v>666</v>
      </c>
      <c r="B667" s="181" t="s">
        <v>1153</v>
      </c>
      <c r="C667" s="186"/>
      <c r="D667" s="178" t="s">
        <v>388</v>
      </c>
      <c r="E667" s="178"/>
      <c r="F667" s="186"/>
      <c r="G667" s="170" t="b">
        <f t="shared" ca="1" si="30"/>
        <v>1</v>
      </c>
      <c r="H667" s="186"/>
      <c r="I667" s="186"/>
      <c r="J667" s="170" t="s">
        <v>500</v>
      </c>
      <c r="K667" s="171" t="e">
        <f t="shared" ca="1" si="1"/>
        <v>#NAME?</v>
      </c>
      <c r="L667" s="186"/>
      <c r="M667" s="171">
        <v>2909</v>
      </c>
      <c r="N667" s="179" t="e">
        <f t="shared" ca="1" si="2"/>
        <v>#NAME?</v>
      </c>
      <c r="O667" t="b">
        <f t="shared" si="3"/>
        <v>0</v>
      </c>
      <c r="S667" s="180" t="b">
        <f t="shared" si="4"/>
        <v>0</v>
      </c>
      <c r="T667" s="180">
        <f t="shared" ca="1" si="5"/>
        <v>0</v>
      </c>
    </row>
    <row r="668" spans="1:20" ht="16" hidden="1">
      <c r="A668" s="170">
        <f t="shared" si="6"/>
        <v>667</v>
      </c>
      <c r="B668" s="176" t="s">
        <v>1154</v>
      </c>
      <c r="C668" s="186"/>
      <c r="D668" s="178" t="s">
        <v>388</v>
      </c>
      <c r="E668" s="178"/>
      <c r="F668" s="186"/>
      <c r="G668" s="170" t="b">
        <f t="shared" ca="1" si="30"/>
        <v>1</v>
      </c>
      <c r="H668" s="186"/>
      <c r="I668" s="186"/>
      <c r="J668" s="170" t="s">
        <v>500</v>
      </c>
      <c r="K668" s="171" t="e">
        <f t="shared" ca="1" si="1"/>
        <v>#NAME?</v>
      </c>
      <c r="L668" s="186"/>
      <c r="M668" s="171">
        <v>2921</v>
      </c>
      <c r="N668" s="179" t="e">
        <f t="shared" ca="1" si="2"/>
        <v>#NAME?</v>
      </c>
      <c r="O668" t="b">
        <f t="shared" si="3"/>
        <v>0</v>
      </c>
      <c r="S668" s="180" t="b">
        <f t="shared" si="4"/>
        <v>0</v>
      </c>
      <c r="T668" s="180">
        <f t="shared" ca="1" si="5"/>
        <v>0</v>
      </c>
    </row>
    <row r="669" spans="1:20" ht="16" hidden="1">
      <c r="A669" s="170">
        <f t="shared" si="6"/>
        <v>668</v>
      </c>
      <c r="B669" s="181" t="s">
        <v>1155</v>
      </c>
      <c r="C669" s="186"/>
      <c r="D669" s="178" t="s">
        <v>388</v>
      </c>
      <c r="E669" s="178"/>
      <c r="F669" s="186"/>
      <c r="G669" s="170" t="b">
        <f t="shared" ca="1" si="30"/>
        <v>1</v>
      </c>
      <c r="H669" s="186"/>
      <c r="I669" s="186"/>
      <c r="J669" s="170" t="s">
        <v>500</v>
      </c>
      <c r="K669" s="171" t="e">
        <f t="shared" ca="1" si="1"/>
        <v>#NAME?</v>
      </c>
      <c r="L669" s="186"/>
      <c r="M669" s="171">
        <v>1514</v>
      </c>
      <c r="N669" s="179" t="e">
        <f t="shared" ca="1" si="2"/>
        <v>#NAME?</v>
      </c>
      <c r="O669" t="b">
        <f t="shared" si="3"/>
        <v>0</v>
      </c>
      <c r="S669" s="180" t="b">
        <f t="shared" si="4"/>
        <v>0</v>
      </c>
      <c r="T669" s="180">
        <f t="shared" ca="1" si="5"/>
        <v>0</v>
      </c>
    </row>
    <row r="670" spans="1:20" ht="16" hidden="1">
      <c r="A670" s="170">
        <f t="shared" si="6"/>
        <v>669</v>
      </c>
      <c r="B670" s="176" t="s">
        <v>1156</v>
      </c>
      <c r="C670" s="186"/>
      <c r="D670" s="178" t="s">
        <v>388</v>
      </c>
      <c r="E670" s="178"/>
      <c r="F670" s="186"/>
      <c r="G670" s="170" t="b">
        <f t="shared" ca="1" si="30"/>
        <v>1</v>
      </c>
      <c r="H670" s="186"/>
      <c r="I670" s="186"/>
      <c r="J670" s="170" t="s">
        <v>500</v>
      </c>
      <c r="K670" s="171" t="e">
        <f t="shared" ca="1" si="1"/>
        <v>#NAME?</v>
      </c>
      <c r="L670" s="186"/>
      <c r="M670" s="171">
        <v>2187</v>
      </c>
      <c r="N670" s="179" t="e">
        <f t="shared" ca="1" si="2"/>
        <v>#NAME?</v>
      </c>
      <c r="O670" t="b">
        <f t="shared" si="3"/>
        <v>0</v>
      </c>
      <c r="S670" s="180" t="b">
        <f t="shared" si="4"/>
        <v>0</v>
      </c>
      <c r="T670" s="180">
        <f t="shared" ca="1" si="5"/>
        <v>0</v>
      </c>
    </row>
    <row r="671" spans="1:20" ht="16" hidden="1">
      <c r="A671" s="170">
        <f t="shared" si="6"/>
        <v>670</v>
      </c>
      <c r="B671" s="181" t="s">
        <v>1157</v>
      </c>
      <c r="C671" s="186"/>
      <c r="D671" s="178" t="s">
        <v>388</v>
      </c>
      <c r="E671" s="178"/>
      <c r="F671" s="186"/>
      <c r="G671" s="170" t="b">
        <f t="shared" ca="1" si="30"/>
        <v>1</v>
      </c>
      <c r="H671" s="186"/>
      <c r="I671" s="186"/>
      <c r="J671" s="170" t="s">
        <v>500</v>
      </c>
      <c r="K671" s="171" t="e">
        <f t="shared" ca="1" si="1"/>
        <v>#NAME?</v>
      </c>
      <c r="L671" s="186"/>
      <c r="M671" s="171">
        <v>2453</v>
      </c>
      <c r="N671" s="179" t="e">
        <f t="shared" ca="1" si="2"/>
        <v>#NAME?</v>
      </c>
      <c r="O671" t="b">
        <f t="shared" si="3"/>
        <v>0</v>
      </c>
      <c r="S671" s="180" t="b">
        <f t="shared" si="4"/>
        <v>0</v>
      </c>
      <c r="T671" s="180">
        <f t="shared" ca="1" si="5"/>
        <v>0</v>
      </c>
    </row>
    <row r="672" spans="1:20" ht="16" hidden="1">
      <c r="A672" s="170">
        <f t="shared" si="6"/>
        <v>671</v>
      </c>
      <c r="B672" s="176" t="s">
        <v>1158</v>
      </c>
      <c r="C672" s="186"/>
      <c r="D672" s="178" t="s">
        <v>388</v>
      </c>
      <c r="E672" s="178"/>
      <c r="F672" s="186"/>
      <c r="G672" s="170" t="b">
        <f t="shared" ca="1" si="30"/>
        <v>1</v>
      </c>
      <c r="H672" s="186"/>
      <c r="I672" s="186"/>
      <c r="J672" s="170" t="s">
        <v>500</v>
      </c>
      <c r="K672" s="171" t="e">
        <f t="shared" ca="1" si="1"/>
        <v>#NAME?</v>
      </c>
      <c r="L672" s="186"/>
      <c r="M672" s="171">
        <v>1421</v>
      </c>
      <c r="N672" s="179" t="e">
        <f t="shared" ca="1" si="2"/>
        <v>#NAME?</v>
      </c>
      <c r="O672" t="b">
        <f t="shared" si="3"/>
        <v>0</v>
      </c>
      <c r="S672" s="180" t="b">
        <f t="shared" si="4"/>
        <v>0</v>
      </c>
      <c r="T672" s="180">
        <f t="shared" ca="1" si="5"/>
        <v>0</v>
      </c>
    </row>
    <row r="673" spans="1:20" ht="16" hidden="1">
      <c r="A673" s="170">
        <f t="shared" si="6"/>
        <v>672</v>
      </c>
      <c r="B673" s="181" t="s">
        <v>1159</v>
      </c>
      <c r="C673" s="186"/>
      <c r="D673" s="178" t="s">
        <v>388</v>
      </c>
      <c r="E673" s="178"/>
      <c r="F673" s="186"/>
      <c r="G673" s="170" t="b">
        <f t="shared" ca="1" si="30"/>
        <v>1</v>
      </c>
      <c r="H673" s="186"/>
      <c r="I673" s="186"/>
      <c r="J673" s="170" t="s">
        <v>500</v>
      </c>
      <c r="K673" s="171" t="e">
        <f t="shared" ca="1" si="1"/>
        <v>#NAME?</v>
      </c>
      <c r="L673" s="186"/>
      <c r="M673" s="171">
        <v>1683</v>
      </c>
      <c r="N673" s="179" t="e">
        <f t="shared" ca="1" si="2"/>
        <v>#NAME?</v>
      </c>
      <c r="O673" t="b">
        <f t="shared" si="3"/>
        <v>0</v>
      </c>
      <c r="S673" s="180" t="b">
        <f t="shared" si="4"/>
        <v>0</v>
      </c>
      <c r="T673" s="180">
        <f t="shared" ca="1" si="5"/>
        <v>0</v>
      </c>
    </row>
    <row r="674" spans="1:20" ht="16" hidden="1">
      <c r="A674" s="170">
        <f t="shared" si="6"/>
        <v>673</v>
      </c>
      <c r="B674" s="176" t="s">
        <v>1160</v>
      </c>
      <c r="C674" s="186"/>
      <c r="D674" s="178" t="s">
        <v>388</v>
      </c>
      <c r="E674" s="178"/>
      <c r="F674" s="186"/>
      <c r="G674" s="170" t="b">
        <f t="shared" ca="1" si="30"/>
        <v>1</v>
      </c>
      <c r="H674" s="186"/>
      <c r="I674" s="186"/>
      <c r="J674" s="170" t="s">
        <v>500</v>
      </c>
      <c r="K674" s="171" t="e">
        <f t="shared" ca="1" si="1"/>
        <v>#NAME?</v>
      </c>
      <c r="L674" s="186"/>
      <c r="M674" s="171">
        <v>1998</v>
      </c>
      <c r="N674" s="179" t="e">
        <f t="shared" ca="1" si="2"/>
        <v>#NAME?</v>
      </c>
      <c r="O674" t="b">
        <f t="shared" si="3"/>
        <v>0</v>
      </c>
      <c r="S674" s="180" t="b">
        <f t="shared" si="4"/>
        <v>0</v>
      </c>
      <c r="T674" s="180">
        <f t="shared" ca="1" si="5"/>
        <v>0</v>
      </c>
    </row>
    <row r="675" spans="1:20" ht="16" hidden="1">
      <c r="A675" s="170">
        <f t="shared" si="6"/>
        <v>674</v>
      </c>
      <c r="B675" s="181" t="s">
        <v>1161</v>
      </c>
      <c r="C675" s="186"/>
      <c r="D675" s="178" t="s">
        <v>388</v>
      </c>
      <c r="E675" s="178"/>
      <c r="F675" s="186"/>
      <c r="G675" s="170" t="b">
        <f t="shared" ca="1" si="30"/>
        <v>1</v>
      </c>
      <c r="H675" s="186"/>
      <c r="I675" s="186"/>
      <c r="J675" s="170" t="s">
        <v>500</v>
      </c>
      <c r="K675" s="171" t="e">
        <f t="shared" ca="1" si="1"/>
        <v>#NAME?</v>
      </c>
      <c r="L675" s="186"/>
      <c r="M675" s="171">
        <v>2768</v>
      </c>
      <c r="N675" s="179" t="e">
        <f t="shared" ca="1" si="2"/>
        <v>#NAME?</v>
      </c>
      <c r="O675" t="b">
        <f t="shared" si="3"/>
        <v>0</v>
      </c>
      <c r="S675" s="180" t="b">
        <f t="shared" si="4"/>
        <v>0</v>
      </c>
      <c r="T675" s="180">
        <f t="shared" ca="1" si="5"/>
        <v>0</v>
      </c>
    </row>
    <row r="676" spans="1:20" ht="16" hidden="1">
      <c r="A676" s="170">
        <f t="shared" si="6"/>
        <v>675</v>
      </c>
      <c r="B676" s="176" t="s">
        <v>1162</v>
      </c>
      <c r="C676" s="186"/>
      <c r="D676" s="178" t="s">
        <v>388</v>
      </c>
      <c r="E676" s="178"/>
      <c r="F676" s="186"/>
      <c r="G676" s="170" t="b">
        <f t="shared" ca="1" si="30"/>
        <v>1</v>
      </c>
      <c r="H676" s="186"/>
      <c r="I676" s="186"/>
      <c r="J676" s="170" t="s">
        <v>500</v>
      </c>
      <c r="K676" s="171" t="e">
        <f t="shared" ca="1" si="1"/>
        <v>#NAME?</v>
      </c>
      <c r="L676" s="186"/>
      <c r="M676" s="171">
        <v>153</v>
      </c>
      <c r="N676" s="179" t="e">
        <f t="shared" ca="1" si="2"/>
        <v>#NAME?</v>
      </c>
      <c r="O676" t="b">
        <f t="shared" si="3"/>
        <v>0</v>
      </c>
      <c r="S676" s="180" t="b">
        <f t="shared" si="4"/>
        <v>0</v>
      </c>
      <c r="T676" s="180">
        <f t="shared" ca="1" si="5"/>
        <v>0</v>
      </c>
    </row>
    <row r="677" spans="1:20" ht="16" hidden="1">
      <c r="A677" s="170">
        <f t="shared" si="6"/>
        <v>676</v>
      </c>
      <c r="B677" s="181" t="s">
        <v>1163</v>
      </c>
      <c r="C677" s="186"/>
      <c r="D677" s="178" t="s">
        <v>380</v>
      </c>
      <c r="E677" s="178" t="s">
        <v>515</v>
      </c>
      <c r="F677" s="189">
        <v>43822</v>
      </c>
      <c r="G677" s="170" t="b">
        <f t="shared" ca="1" si="30"/>
        <v>1</v>
      </c>
      <c r="H677" s="170" t="s">
        <v>471</v>
      </c>
      <c r="I677" s="186"/>
      <c r="J677" s="170" t="s">
        <v>500</v>
      </c>
      <c r="K677" s="171" t="e">
        <f t="shared" ca="1" si="1"/>
        <v>#NAME?</v>
      </c>
      <c r="L677" s="186"/>
      <c r="M677" s="171">
        <v>2429</v>
      </c>
      <c r="N677" s="179" t="e">
        <f t="shared" ca="1" si="2"/>
        <v>#NAME?</v>
      </c>
      <c r="O677" t="b">
        <f t="shared" si="3"/>
        <v>0</v>
      </c>
      <c r="S677" s="180" t="b">
        <f t="shared" ca="1" si="4"/>
        <v>0</v>
      </c>
      <c r="T677" s="180">
        <f t="shared" ca="1" si="5"/>
        <v>0</v>
      </c>
    </row>
    <row r="678" spans="1:20" ht="16" hidden="1">
      <c r="A678" s="170">
        <f t="shared" si="6"/>
        <v>677</v>
      </c>
      <c r="B678" s="176" t="s">
        <v>1164</v>
      </c>
      <c r="C678" s="186"/>
      <c r="D678" s="178" t="s">
        <v>388</v>
      </c>
      <c r="E678" s="178"/>
      <c r="F678" s="186"/>
      <c r="G678" s="170" t="b">
        <f t="shared" ca="1" si="30"/>
        <v>1</v>
      </c>
      <c r="H678" s="186"/>
      <c r="I678" s="186"/>
      <c r="J678" s="170" t="s">
        <v>500</v>
      </c>
      <c r="K678" s="171" t="e">
        <f t="shared" ca="1" si="1"/>
        <v>#NAME?</v>
      </c>
      <c r="L678" s="186"/>
      <c r="M678" s="171">
        <v>2417</v>
      </c>
      <c r="N678" s="179" t="e">
        <f t="shared" ca="1" si="2"/>
        <v>#NAME?</v>
      </c>
      <c r="O678" t="b">
        <f t="shared" si="3"/>
        <v>0</v>
      </c>
      <c r="S678" s="180" t="b">
        <f t="shared" si="4"/>
        <v>0</v>
      </c>
      <c r="T678" s="180">
        <f t="shared" ca="1" si="5"/>
        <v>0</v>
      </c>
    </row>
    <row r="679" spans="1:20" ht="16" hidden="1">
      <c r="A679" s="170">
        <f t="shared" si="6"/>
        <v>678</v>
      </c>
      <c r="B679" s="181" t="s">
        <v>1165</v>
      </c>
      <c r="C679" s="186"/>
      <c r="D679" s="178" t="s">
        <v>388</v>
      </c>
      <c r="E679" s="178"/>
      <c r="F679" s="186"/>
      <c r="G679" s="170" t="b">
        <f t="shared" ca="1" si="30"/>
        <v>1</v>
      </c>
      <c r="H679" s="186"/>
      <c r="I679" s="186"/>
      <c r="J679" s="170" t="s">
        <v>500</v>
      </c>
      <c r="K679" s="171" t="e">
        <f t="shared" ca="1" si="1"/>
        <v>#NAME?</v>
      </c>
      <c r="L679" s="186"/>
      <c r="M679" s="171">
        <v>199</v>
      </c>
      <c r="N679" s="179" t="e">
        <f t="shared" ca="1" si="2"/>
        <v>#NAME?</v>
      </c>
      <c r="O679" t="b">
        <f t="shared" si="3"/>
        <v>0</v>
      </c>
      <c r="S679" s="180" t="b">
        <f t="shared" si="4"/>
        <v>0</v>
      </c>
      <c r="T679" s="180">
        <f t="shared" ca="1" si="5"/>
        <v>0</v>
      </c>
    </row>
    <row r="680" spans="1:20" ht="16" hidden="1">
      <c r="A680" s="170">
        <f t="shared" si="6"/>
        <v>679</v>
      </c>
      <c r="B680" s="176" t="s">
        <v>1166</v>
      </c>
      <c r="C680" s="186"/>
      <c r="D680" s="178" t="s">
        <v>380</v>
      </c>
      <c r="E680" s="178" t="s">
        <v>515</v>
      </c>
      <c r="F680" s="189">
        <v>43810</v>
      </c>
      <c r="G680" s="170" t="b">
        <f t="shared" ca="1" si="30"/>
        <v>1</v>
      </c>
      <c r="H680" s="170" t="s">
        <v>471</v>
      </c>
      <c r="I680" s="186"/>
      <c r="J680" s="170" t="s">
        <v>500</v>
      </c>
      <c r="K680" s="171" t="e">
        <f t="shared" ca="1" si="1"/>
        <v>#NAME?</v>
      </c>
      <c r="L680" s="186"/>
      <c r="M680" s="171">
        <v>1069</v>
      </c>
      <c r="N680" s="179" t="e">
        <f t="shared" ca="1" si="2"/>
        <v>#NAME?</v>
      </c>
      <c r="O680" t="b">
        <f t="shared" si="3"/>
        <v>0</v>
      </c>
      <c r="S680" s="180" t="b">
        <f t="shared" ca="1" si="4"/>
        <v>0</v>
      </c>
      <c r="T680" s="180">
        <f t="shared" ca="1" si="5"/>
        <v>0</v>
      </c>
    </row>
    <row r="681" spans="1:20" ht="16" hidden="1">
      <c r="A681" s="170">
        <f t="shared" si="6"/>
        <v>680</v>
      </c>
      <c r="B681" s="181" t="s">
        <v>1167</v>
      </c>
      <c r="C681" s="186"/>
      <c r="D681" s="178" t="s">
        <v>388</v>
      </c>
      <c r="E681" s="178"/>
      <c r="F681" s="186"/>
      <c r="G681" s="170" t="b">
        <f t="shared" ca="1" si="30"/>
        <v>1</v>
      </c>
      <c r="H681" s="186"/>
      <c r="I681" s="186"/>
      <c r="J681" s="170" t="s">
        <v>500</v>
      </c>
      <c r="K681" s="171" t="e">
        <f t="shared" ca="1" si="1"/>
        <v>#NAME?</v>
      </c>
      <c r="L681" s="186"/>
      <c r="M681" s="171">
        <v>3059</v>
      </c>
      <c r="N681" s="179" t="e">
        <f t="shared" ca="1" si="2"/>
        <v>#NAME?</v>
      </c>
      <c r="O681" t="b">
        <f t="shared" si="3"/>
        <v>0</v>
      </c>
      <c r="S681" s="180" t="b">
        <f t="shared" si="4"/>
        <v>0</v>
      </c>
      <c r="T681" s="180">
        <f t="shared" ca="1" si="5"/>
        <v>0</v>
      </c>
    </row>
    <row r="682" spans="1:20" ht="16" hidden="1">
      <c r="A682" s="170">
        <f t="shared" si="6"/>
        <v>681</v>
      </c>
      <c r="B682" s="176" t="s">
        <v>1168</v>
      </c>
      <c r="C682" s="186"/>
      <c r="D682" s="178" t="s">
        <v>388</v>
      </c>
      <c r="E682" s="178"/>
      <c r="F682" s="186"/>
      <c r="G682" s="170" t="b">
        <f t="shared" ca="1" si="30"/>
        <v>1</v>
      </c>
      <c r="H682" s="186"/>
      <c r="I682" s="186"/>
      <c r="J682" s="170" t="s">
        <v>500</v>
      </c>
      <c r="K682" s="171" t="e">
        <f t="shared" ca="1" si="1"/>
        <v>#NAME?</v>
      </c>
      <c r="L682" s="186"/>
      <c r="M682" s="171">
        <v>2212</v>
      </c>
      <c r="N682" s="179" t="e">
        <f t="shared" ca="1" si="2"/>
        <v>#NAME?</v>
      </c>
      <c r="O682" t="b">
        <f t="shared" si="3"/>
        <v>0</v>
      </c>
      <c r="S682" s="180" t="b">
        <f t="shared" si="4"/>
        <v>0</v>
      </c>
      <c r="T682" s="180">
        <f t="shared" ca="1" si="5"/>
        <v>0</v>
      </c>
    </row>
    <row r="683" spans="1:20" ht="16" hidden="1">
      <c r="A683" s="170">
        <f t="shared" si="6"/>
        <v>682</v>
      </c>
      <c r="B683" s="181" t="s">
        <v>1169</v>
      </c>
      <c r="C683" s="186"/>
      <c r="D683" s="178" t="s">
        <v>388</v>
      </c>
      <c r="E683" s="178"/>
      <c r="F683" s="186"/>
      <c r="G683" s="170" t="b">
        <f t="shared" ca="1" si="30"/>
        <v>1</v>
      </c>
      <c r="H683" s="186"/>
      <c r="I683" s="186"/>
      <c r="J683" s="170" t="s">
        <v>500</v>
      </c>
      <c r="K683" s="171" t="e">
        <f t="shared" ca="1" si="1"/>
        <v>#NAME?</v>
      </c>
      <c r="L683" s="186"/>
      <c r="M683" s="171">
        <v>1242</v>
      </c>
      <c r="N683" s="179" t="e">
        <f t="shared" ca="1" si="2"/>
        <v>#NAME?</v>
      </c>
      <c r="O683" t="b">
        <f t="shared" si="3"/>
        <v>0</v>
      </c>
      <c r="S683" s="180" t="b">
        <f t="shared" si="4"/>
        <v>0</v>
      </c>
      <c r="T683" s="180">
        <f t="shared" ca="1" si="5"/>
        <v>0</v>
      </c>
    </row>
    <row r="684" spans="1:20" ht="16" hidden="1">
      <c r="A684" s="170">
        <f t="shared" si="6"/>
        <v>683</v>
      </c>
      <c r="B684" s="176" t="s">
        <v>1170</v>
      </c>
      <c r="C684" s="186"/>
      <c r="D684" s="178" t="s">
        <v>388</v>
      </c>
      <c r="E684" s="178"/>
      <c r="F684" s="186"/>
      <c r="G684" s="170" t="b">
        <f t="shared" ca="1" si="30"/>
        <v>1</v>
      </c>
      <c r="H684" s="186"/>
      <c r="I684" s="186"/>
      <c r="J684" s="170" t="s">
        <v>500</v>
      </c>
      <c r="K684" s="171" t="e">
        <f t="shared" ca="1" si="1"/>
        <v>#NAME?</v>
      </c>
      <c r="L684" s="186"/>
      <c r="M684" s="171">
        <v>325</v>
      </c>
      <c r="N684" s="179" t="e">
        <f t="shared" ca="1" si="2"/>
        <v>#NAME?</v>
      </c>
      <c r="O684" t="b">
        <f t="shared" si="3"/>
        <v>0</v>
      </c>
      <c r="S684" s="180" t="b">
        <f t="shared" si="4"/>
        <v>0</v>
      </c>
      <c r="T684" s="180">
        <f t="shared" ca="1" si="5"/>
        <v>0</v>
      </c>
    </row>
    <row r="685" spans="1:20" ht="16" hidden="1">
      <c r="A685" s="170">
        <f t="shared" si="6"/>
        <v>684</v>
      </c>
      <c r="B685" s="181" t="s">
        <v>1171</v>
      </c>
      <c r="C685" s="186"/>
      <c r="D685" s="178" t="s">
        <v>388</v>
      </c>
      <c r="E685" s="178"/>
      <c r="F685" s="186"/>
      <c r="G685" s="170" t="b">
        <f t="shared" ca="1" si="30"/>
        <v>1</v>
      </c>
      <c r="H685" s="186"/>
      <c r="I685" s="186"/>
      <c r="J685" s="170" t="s">
        <v>500</v>
      </c>
      <c r="K685" s="171" t="e">
        <f t="shared" ca="1" si="1"/>
        <v>#NAME?</v>
      </c>
      <c r="L685" s="186"/>
      <c r="M685" s="171">
        <v>3033</v>
      </c>
      <c r="N685" s="179" t="e">
        <f t="shared" ca="1" si="2"/>
        <v>#NAME?</v>
      </c>
      <c r="O685" t="b">
        <f t="shared" si="3"/>
        <v>0</v>
      </c>
      <c r="S685" s="180" t="b">
        <f t="shared" si="4"/>
        <v>0</v>
      </c>
      <c r="T685" s="180">
        <f t="shared" ca="1" si="5"/>
        <v>0</v>
      </c>
    </row>
    <row r="686" spans="1:20" ht="16" hidden="1">
      <c r="A686" s="170">
        <f t="shared" si="6"/>
        <v>685</v>
      </c>
      <c r="B686" s="176" t="s">
        <v>1172</v>
      </c>
      <c r="C686" s="186"/>
      <c r="D686" s="178" t="s">
        <v>388</v>
      </c>
      <c r="E686" s="178"/>
      <c r="F686" s="186"/>
      <c r="G686" s="170" t="b">
        <f t="shared" ca="1" si="30"/>
        <v>1</v>
      </c>
      <c r="H686" s="186"/>
      <c r="I686" s="186"/>
      <c r="J686" s="170" t="s">
        <v>500</v>
      </c>
      <c r="K686" s="171" t="e">
        <f t="shared" ca="1" si="1"/>
        <v>#NAME?</v>
      </c>
      <c r="L686" s="186"/>
      <c r="M686" s="171">
        <v>37</v>
      </c>
      <c r="N686" s="179" t="e">
        <f t="shared" ca="1" si="2"/>
        <v>#NAME?</v>
      </c>
      <c r="O686" t="b">
        <f t="shared" si="3"/>
        <v>0</v>
      </c>
      <c r="S686" s="180" t="b">
        <f t="shared" si="4"/>
        <v>0</v>
      </c>
      <c r="T686" s="180">
        <f t="shared" ca="1" si="5"/>
        <v>0</v>
      </c>
    </row>
    <row r="687" spans="1:20" ht="16" hidden="1">
      <c r="A687" s="170">
        <f t="shared" si="6"/>
        <v>686</v>
      </c>
      <c r="B687" s="181" t="s">
        <v>1173</v>
      </c>
      <c r="C687" s="186"/>
      <c r="D687" s="178" t="s">
        <v>388</v>
      </c>
      <c r="E687" s="178"/>
      <c r="F687" s="186"/>
      <c r="G687" s="170" t="b">
        <f t="shared" ca="1" si="30"/>
        <v>1</v>
      </c>
      <c r="H687" s="186"/>
      <c r="I687" s="186"/>
      <c r="J687" s="170" t="s">
        <v>500</v>
      </c>
      <c r="K687" s="171" t="e">
        <f t="shared" ca="1" si="1"/>
        <v>#NAME?</v>
      </c>
      <c r="L687" s="186"/>
      <c r="M687" s="171">
        <v>1443</v>
      </c>
      <c r="N687" s="179" t="e">
        <f t="shared" ca="1" si="2"/>
        <v>#NAME?</v>
      </c>
      <c r="O687" t="b">
        <f t="shared" si="3"/>
        <v>0</v>
      </c>
      <c r="S687" s="180" t="b">
        <f t="shared" si="4"/>
        <v>0</v>
      </c>
      <c r="T687" s="180">
        <f t="shared" ca="1" si="5"/>
        <v>0</v>
      </c>
    </row>
    <row r="688" spans="1:20" ht="16" hidden="1">
      <c r="A688" s="170">
        <f t="shared" si="6"/>
        <v>687</v>
      </c>
      <c r="B688" s="176" t="s">
        <v>1174</v>
      </c>
      <c r="C688" s="186"/>
      <c r="D688" s="178" t="s">
        <v>388</v>
      </c>
      <c r="E688" s="178"/>
      <c r="F688" s="186"/>
      <c r="G688" s="170" t="b">
        <f t="shared" ca="1" si="30"/>
        <v>1</v>
      </c>
      <c r="H688" s="186"/>
      <c r="I688" s="186"/>
      <c r="J688" s="170" t="s">
        <v>500</v>
      </c>
      <c r="K688" s="171" t="e">
        <f t="shared" ca="1" si="1"/>
        <v>#NAME?</v>
      </c>
      <c r="L688" s="186"/>
      <c r="M688" s="171">
        <v>1293</v>
      </c>
      <c r="N688" s="179" t="e">
        <f t="shared" ca="1" si="2"/>
        <v>#NAME?</v>
      </c>
      <c r="O688" t="b">
        <f t="shared" si="3"/>
        <v>0</v>
      </c>
      <c r="S688" s="180" t="b">
        <f t="shared" si="4"/>
        <v>0</v>
      </c>
      <c r="T688" s="180">
        <f t="shared" ca="1" si="5"/>
        <v>0</v>
      </c>
    </row>
    <row r="689" spans="1:20" ht="16" hidden="1">
      <c r="A689" s="170">
        <f t="shared" si="6"/>
        <v>688</v>
      </c>
      <c r="B689" s="181" t="s">
        <v>1175</v>
      </c>
      <c r="C689" s="186"/>
      <c r="D689" s="178" t="s">
        <v>388</v>
      </c>
      <c r="E689" s="178"/>
      <c r="F689" s="186"/>
      <c r="G689" s="170" t="b">
        <f t="shared" ca="1" si="30"/>
        <v>1</v>
      </c>
      <c r="H689" s="186"/>
      <c r="I689" s="186"/>
      <c r="J689" s="170" t="s">
        <v>500</v>
      </c>
      <c r="K689" s="171" t="e">
        <f t="shared" ca="1" si="1"/>
        <v>#NAME?</v>
      </c>
      <c r="L689" s="186"/>
      <c r="M689" s="171">
        <v>194</v>
      </c>
      <c r="N689" s="179" t="e">
        <f t="shared" ca="1" si="2"/>
        <v>#NAME?</v>
      </c>
      <c r="O689" t="b">
        <f t="shared" si="3"/>
        <v>0</v>
      </c>
      <c r="S689" s="180" t="b">
        <f t="shared" si="4"/>
        <v>0</v>
      </c>
      <c r="T689" s="180">
        <f t="shared" ca="1" si="5"/>
        <v>0</v>
      </c>
    </row>
    <row r="690" spans="1:20" ht="16" hidden="1">
      <c r="A690" s="170">
        <f t="shared" si="6"/>
        <v>689</v>
      </c>
      <c r="B690" s="176" t="s">
        <v>1176</v>
      </c>
      <c r="C690" s="186"/>
      <c r="D690" s="178" t="s">
        <v>388</v>
      </c>
      <c r="E690" s="178"/>
      <c r="F690" s="186"/>
      <c r="G690" s="170" t="b">
        <f t="shared" ca="1" si="30"/>
        <v>1</v>
      </c>
      <c r="H690" s="186"/>
      <c r="I690" s="186"/>
      <c r="J690" s="170" t="s">
        <v>500</v>
      </c>
      <c r="K690" s="171" t="e">
        <f t="shared" ca="1" si="1"/>
        <v>#NAME?</v>
      </c>
      <c r="L690" s="186"/>
      <c r="M690" s="171">
        <v>1273</v>
      </c>
      <c r="N690" s="179" t="e">
        <f t="shared" ca="1" si="2"/>
        <v>#NAME?</v>
      </c>
      <c r="O690" t="b">
        <f t="shared" si="3"/>
        <v>0</v>
      </c>
      <c r="S690" s="180" t="b">
        <f t="shared" si="4"/>
        <v>0</v>
      </c>
      <c r="T690" s="180">
        <f t="shared" ca="1" si="5"/>
        <v>0</v>
      </c>
    </row>
    <row r="691" spans="1:20" ht="16" hidden="1">
      <c r="A691" s="170">
        <f t="shared" si="6"/>
        <v>690</v>
      </c>
      <c r="B691" s="181" t="s">
        <v>1177</v>
      </c>
      <c r="C691" s="186"/>
      <c r="D691" s="178" t="s">
        <v>388</v>
      </c>
      <c r="E691" s="178"/>
      <c r="F691" s="186"/>
      <c r="G691" s="170" t="b">
        <f t="shared" ca="1" si="30"/>
        <v>1</v>
      </c>
      <c r="H691" s="186"/>
      <c r="I691" s="186"/>
      <c r="J691" s="170" t="s">
        <v>500</v>
      </c>
      <c r="K691" s="171" t="e">
        <f t="shared" ca="1" si="1"/>
        <v>#NAME?</v>
      </c>
      <c r="L691" s="186"/>
      <c r="M691" s="171">
        <v>304</v>
      </c>
      <c r="N691" s="179" t="e">
        <f t="shared" ca="1" si="2"/>
        <v>#NAME?</v>
      </c>
      <c r="O691" t="b">
        <f t="shared" si="3"/>
        <v>0</v>
      </c>
      <c r="S691" s="180" t="b">
        <f t="shared" si="4"/>
        <v>0</v>
      </c>
      <c r="T691" s="180">
        <f t="shared" ca="1" si="5"/>
        <v>0</v>
      </c>
    </row>
    <row r="692" spans="1:20" ht="16" hidden="1">
      <c r="A692" s="170">
        <f t="shared" si="6"/>
        <v>691</v>
      </c>
      <c r="B692" s="176" t="s">
        <v>1178</v>
      </c>
      <c r="C692" s="186"/>
      <c r="D692" s="178" t="s">
        <v>380</v>
      </c>
      <c r="E692" s="178" t="s">
        <v>556</v>
      </c>
      <c r="F692" s="187">
        <v>43853</v>
      </c>
      <c r="G692" s="170" t="b">
        <f t="shared" ca="1" si="30"/>
        <v>1</v>
      </c>
      <c r="H692" s="170" t="s">
        <v>471</v>
      </c>
      <c r="I692" s="186"/>
      <c r="J692" s="170" t="s">
        <v>500</v>
      </c>
      <c r="K692" s="171" t="e">
        <f t="shared" ca="1" si="1"/>
        <v>#NAME?</v>
      </c>
      <c r="L692" s="186"/>
      <c r="M692" s="171">
        <v>197</v>
      </c>
      <c r="N692" s="179" t="e">
        <f t="shared" ca="1" si="2"/>
        <v>#NAME?</v>
      </c>
      <c r="O692" t="b">
        <f t="shared" si="3"/>
        <v>0</v>
      </c>
      <c r="S692" s="180" t="b">
        <f t="shared" ca="1" si="4"/>
        <v>0</v>
      </c>
      <c r="T692" s="180">
        <f t="shared" ca="1" si="5"/>
        <v>0</v>
      </c>
    </row>
    <row r="693" spans="1:20" ht="16" hidden="1">
      <c r="A693" s="170">
        <f t="shared" si="6"/>
        <v>692</v>
      </c>
      <c r="B693" s="181" t="s">
        <v>1179</v>
      </c>
      <c r="C693" s="186"/>
      <c r="D693" s="178" t="s">
        <v>388</v>
      </c>
      <c r="E693" s="178"/>
      <c r="F693" s="186"/>
      <c r="G693" s="170" t="b">
        <f t="shared" ca="1" si="30"/>
        <v>1</v>
      </c>
      <c r="H693" s="186"/>
      <c r="I693" s="186"/>
      <c r="J693" s="170" t="s">
        <v>500</v>
      </c>
      <c r="K693" s="171" t="e">
        <f t="shared" ca="1" si="1"/>
        <v>#NAME?</v>
      </c>
      <c r="L693" s="186"/>
      <c r="M693" s="171">
        <v>564</v>
      </c>
      <c r="N693" s="179" t="e">
        <f t="shared" ca="1" si="2"/>
        <v>#NAME?</v>
      </c>
      <c r="O693" t="b">
        <f t="shared" si="3"/>
        <v>0</v>
      </c>
      <c r="S693" s="180" t="b">
        <f t="shared" si="4"/>
        <v>0</v>
      </c>
      <c r="T693" s="180">
        <f t="shared" ca="1" si="5"/>
        <v>0</v>
      </c>
    </row>
    <row r="694" spans="1:20" ht="16" hidden="1">
      <c r="A694" s="170">
        <f t="shared" si="6"/>
        <v>693</v>
      </c>
      <c r="B694" s="176" t="s">
        <v>1180</v>
      </c>
      <c r="C694" s="186"/>
      <c r="D694" s="178" t="s">
        <v>388</v>
      </c>
      <c r="E694" s="178"/>
      <c r="F694" s="186"/>
      <c r="G694" s="170" t="b">
        <f t="shared" ca="1" si="30"/>
        <v>1</v>
      </c>
      <c r="H694" s="186"/>
      <c r="I694" s="186"/>
      <c r="J694" s="170" t="s">
        <v>500</v>
      </c>
      <c r="K694" s="171" t="e">
        <f t="shared" ca="1" si="1"/>
        <v>#NAME?</v>
      </c>
      <c r="L694" s="186"/>
      <c r="M694" s="171">
        <v>1150</v>
      </c>
      <c r="N694" s="179" t="e">
        <f t="shared" ca="1" si="2"/>
        <v>#NAME?</v>
      </c>
      <c r="O694" t="b">
        <f t="shared" si="3"/>
        <v>0</v>
      </c>
      <c r="S694" s="180" t="b">
        <f t="shared" si="4"/>
        <v>0</v>
      </c>
      <c r="T694" s="180">
        <f t="shared" ca="1" si="5"/>
        <v>0</v>
      </c>
    </row>
    <row r="695" spans="1:20" ht="16" hidden="1">
      <c r="A695" s="170">
        <f t="shared" si="6"/>
        <v>694</v>
      </c>
      <c r="B695" s="181" t="s">
        <v>1181</v>
      </c>
      <c r="C695" s="186"/>
      <c r="D695" s="178" t="s">
        <v>388</v>
      </c>
      <c r="E695" s="178"/>
      <c r="F695" s="186"/>
      <c r="G695" s="170" t="b">
        <f t="shared" ca="1" si="30"/>
        <v>1</v>
      </c>
      <c r="H695" s="186"/>
      <c r="I695" s="186"/>
      <c r="J695" s="170" t="s">
        <v>500</v>
      </c>
      <c r="K695" s="171" t="e">
        <f t="shared" ca="1" si="1"/>
        <v>#NAME?</v>
      </c>
      <c r="L695" s="186"/>
      <c r="M695" s="171">
        <v>162</v>
      </c>
      <c r="N695" s="179" t="e">
        <f t="shared" ca="1" si="2"/>
        <v>#NAME?</v>
      </c>
      <c r="O695" t="b">
        <f t="shared" si="3"/>
        <v>0</v>
      </c>
      <c r="S695" s="180" t="b">
        <f t="shared" si="4"/>
        <v>0</v>
      </c>
      <c r="T695" s="180">
        <f t="shared" ca="1" si="5"/>
        <v>0</v>
      </c>
    </row>
    <row r="696" spans="1:20" ht="16" hidden="1">
      <c r="A696" s="170">
        <f t="shared" si="6"/>
        <v>695</v>
      </c>
      <c r="B696" s="185" t="s">
        <v>507</v>
      </c>
      <c r="C696" s="186"/>
      <c r="D696" s="178" t="s">
        <v>388</v>
      </c>
      <c r="E696" s="178"/>
      <c r="F696" s="186"/>
      <c r="G696" s="170"/>
      <c r="H696" s="186"/>
      <c r="I696" s="186"/>
      <c r="J696" s="170"/>
      <c r="K696" s="171" t="e">
        <f t="shared" ca="1" si="1"/>
        <v>#NAME?</v>
      </c>
      <c r="L696" s="186"/>
      <c r="M696" s="171">
        <v>551</v>
      </c>
      <c r="N696" s="179" t="e">
        <f t="shared" ca="1" si="2"/>
        <v>#NAME?</v>
      </c>
      <c r="O696" t="b">
        <f t="shared" si="3"/>
        <v>1</v>
      </c>
      <c r="S696" s="180" t="b">
        <f t="shared" si="4"/>
        <v>0</v>
      </c>
      <c r="T696" s="180">
        <f t="shared" ca="1" si="5"/>
        <v>0</v>
      </c>
    </row>
    <row r="697" spans="1:20" ht="16" hidden="1">
      <c r="A697" s="170">
        <f t="shared" si="6"/>
        <v>696</v>
      </c>
      <c r="B697" s="181" t="s">
        <v>1182</v>
      </c>
      <c r="C697" s="186"/>
      <c r="D697" s="178" t="s">
        <v>388</v>
      </c>
      <c r="E697" s="178"/>
      <c r="F697" s="186"/>
      <c r="G697" s="170" t="b">
        <f t="shared" ref="G697:G866" ca="1" si="31">OR((ISBLANK(F697)),TODAY()-F697 &gt;=90)</f>
        <v>1</v>
      </c>
      <c r="H697" s="186"/>
      <c r="I697" s="186"/>
      <c r="J697" s="170" t="s">
        <v>500</v>
      </c>
      <c r="K697" s="171" t="e">
        <f t="shared" ca="1" si="1"/>
        <v>#NAME?</v>
      </c>
      <c r="L697" s="186"/>
      <c r="M697" s="171">
        <v>1228</v>
      </c>
      <c r="N697" s="179" t="e">
        <f t="shared" ca="1" si="2"/>
        <v>#NAME?</v>
      </c>
      <c r="O697" t="b">
        <f t="shared" si="3"/>
        <v>0</v>
      </c>
      <c r="S697" s="180" t="b">
        <f t="shared" si="4"/>
        <v>0</v>
      </c>
      <c r="T697" s="180">
        <f t="shared" ca="1" si="5"/>
        <v>0</v>
      </c>
    </row>
    <row r="698" spans="1:20" ht="16" hidden="1">
      <c r="A698" s="170">
        <f t="shared" si="6"/>
        <v>697</v>
      </c>
      <c r="B698" s="176" t="s">
        <v>1183</v>
      </c>
      <c r="C698" s="186"/>
      <c r="D698" s="178" t="s">
        <v>388</v>
      </c>
      <c r="E698" s="178"/>
      <c r="F698" s="186"/>
      <c r="G698" s="170" t="b">
        <f t="shared" ca="1" si="31"/>
        <v>1</v>
      </c>
      <c r="H698" s="186"/>
      <c r="I698" s="186"/>
      <c r="J698" s="170" t="s">
        <v>500</v>
      </c>
      <c r="K698" s="171" t="e">
        <f t="shared" ca="1" si="1"/>
        <v>#NAME?</v>
      </c>
      <c r="L698" s="186"/>
      <c r="M698" s="171">
        <v>1667</v>
      </c>
      <c r="N698" s="179" t="e">
        <f t="shared" ca="1" si="2"/>
        <v>#NAME?</v>
      </c>
      <c r="O698" t="b">
        <f t="shared" si="3"/>
        <v>0</v>
      </c>
      <c r="S698" s="180" t="b">
        <f t="shared" si="4"/>
        <v>0</v>
      </c>
      <c r="T698" s="180">
        <f t="shared" ca="1" si="5"/>
        <v>0</v>
      </c>
    </row>
    <row r="699" spans="1:20" ht="16" hidden="1">
      <c r="A699" s="170">
        <f t="shared" si="6"/>
        <v>698</v>
      </c>
      <c r="B699" s="181" t="s">
        <v>1184</v>
      </c>
      <c r="C699" s="186"/>
      <c r="D699" s="178" t="s">
        <v>388</v>
      </c>
      <c r="E699" s="178"/>
      <c r="F699" s="186"/>
      <c r="G699" s="170" t="b">
        <f t="shared" ca="1" si="31"/>
        <v>1</v>
      </c>
      <c r="H699" s="186"/>
      <c r="I699" s="186"/>
      <c r="J699" s="170" t="s">
        <v>500</v>
      </c>
      <c r="K699" s="171" t="e">
        <f t="shared" ca="1" si="1"/>
        <v>#NAME?</v>
      </c>
      <c r="L699" s="186"/>
      <c r="M699" s="171">
        <v>1631</v>
      </c>
      <c r="N699" s="179" t="e">
        <f t="shared" ca="1" si="2"/>
        <v>#NAME?</v>
      </c>
      <c r="O699" t="b">
        <f t="shared" si="3"/>
        <v>0</v>
      </c>
      <c r="S699" s="180" t="b">
        <f t="shared" si="4"/>
        <v>0</v>
      </c>
      <c r="T699" s="180">
        <f t="shared" ca="1" si="5"/>
        <v>0</v>
      </c>
    </row>
    <row r="700" spans="1:20" ht="16" hidden="1">
      <c r="A700" s="170">
        <f t="shared" si="6"/>
        <v>699</v>
      </c>
      <c r="B700" s="176" t="s">
        <v>1185</v>
      </c>
      <c r="C700" s="186"/>
      <c r="D700" s="178" t="s">
        <v>388</v>
      </c>
      <c r="E700" s="178"/>
      <c r="F700" s="186"/>
      <c r="G700" s="170" t="b">
        <f t="shared" ca="1" si="31"/>
        <v>1</v>
      </c>
      <c r="H700" s="186"/>
      <c r="I700" s="186"/>
      <c r="J700" s="170" t="s">
        <v>500</v>
      </c>
      <c r="K700" s="171" t="e">
        <f t="shared" ca="1" si="1"/>
        <v>#NAME?</v>
      </c>
      <c r="L700" s="186"/>
      <c r="M700" s="171">
        <v>2727</v>
      </c>
      <c r="N700" s="179" t="e">
        <f t="shared" ca="1" si="2"/>
        <v>#NAME?</v>
      </c>
      <c r="O700" t="b">
        <f t="shared" si="3"/>
        <v>0</v>
      </c>
      <c r="S700" s="180" t="b">
        <f t="shared" si="4"/>
        <v>0</v>
      </c>
      <c r="T700" s="180">
        <f t="shared" ca="1" si="5"/>
        <v>0</v>
      </c>
    </row>
    <row r="701" spans="1:20" ht="16" hidden="1">
      <c r="A701" s="170">
        <f t="shared" si="6"/>
        <v>700</v>
      </c>
      <c r="B701" s="181" t="s">
        <v>1186</v>
      </c>
      <c r="C701" s="186"/>
      <c r="D701" s="178" t="s">
        <v>388</v>
      </c>
      <c r="E701" s="178"/>
      <c r="F701" s="186"/>
      <c r="G701" s="170" t="b">
        <f t="shared" ca="1" si="31"/>
        <v>1</v>
      </c>
      <c r="H701" s="186"/>
      <c r="I701" s="186"/>
      <c r="J701" s="170" t="s">
        <v>500</v>
      </c>
      <c r="K701" s="171" t="e">
        <f t="shared" ca="1" si="1"/>
        <v>#NAME?</v>
      </c>
      <c r="L701" s="186"/>
      <c r="M701" s="171">
        <v>1019</v>
      </c>
      <c r="N701" s="179" t="e">
        <f t="shared" ca="1" si="2"/>
        <v>#NAME?</v>
      </c>
      <c r="O701" t="b">
        <f t="shared" si="3"/>
        <v>0</v>
      </c>
      <c r="S701" s="180" t="b">
        <f t="shared" si="4"/>
        <v>0</v>
      </c>
      <c r="T701" s="180">
        <f t="shared" ca="1" si="5"/>
        <v>0</v>
      </c>
    </row>
    <row r="702" spans="1:20" ht="16" hidden="1">
      <c r="A702" s="170">
        <f t="shared" si="6"/>
        <v>701</v>
      </c>
      <c r="B702" s="176" t="s">
        <v>1187</v>
      </c>
      <c r="C702" s="186"/>
      <c r="D702" s="178" t="s">
        <v>388</v>
      </c>
      <c r="E702" s="178"/>
      <c r="F702" s="186"/>
      <c r="G702" s="170" t="b">
        <f t="shared" ca="1" si="31"/>
        <v>1</v>
      </c>
      <c r="H702" s="186"/>
      <c r="I702" s="186"/>
      <c r="J702" s="170" t="s">
        <v>500</v>
      </c>
      <c r="K702" s="171" t="e">
        <f t="shared" ca="1" si="1"/>
        <v>#NAME?</v>
      </c>
      <c r="L702" s="186"/>
      <c r="M702" s="171">
        <v>206</v>
      </c>
      <c r="N702" s="179" t="e">
        <f t="shared" ca="1" si="2"/>
        <v>#NAME?</v>
      </c>
      <c r="O702" t="b">
        <f t="shared" si="3"/>
        <v>0</v>
      </c>
      <c r="S702" s="180" t="b">
        <f t="shared" si="4"/>
        <v>0</v>
      </c>
      <c r="T702" s="180">
        <f t="shared" ca="1" si="5"/>
        <v>0</v>
      </c>
    </row>
    <row r="703" spans="1:20" ht="16" hidden="1">
      <c r="A703" s="170">
        <f t="shared" si="6"/>
        <v>702</v>
      </c>
      <c r="B703" s="181" t="s">
        <v>1188</v>
      </c>
      <c r="C703" s="186"/>
      <c r="D703" s="178" t="s">
        <v>388</v>
      </c>
      <c r="E703" s="178"/>
      <c r="F703" s="186"/>
      <c r="G703" s="170" t="b">
        <f t="shared" ca="1" si="31"/>
        <v>1</v>
      </c>
      <c r="H703" s="186"/>
      <c r="I703" s="186"/>
      <c r="J703" s="170" t="s">
        <v>500</v>
      </c>
      <c r="K703" s="171" t="e">
        <f t="shared" ca="1" si="1"/>
        <v>#NAME?</v>
      </c>
      <c r="L703" s="186"/>
      <c r="M703" s="171">
        <v>1467</v>
      </c>
      <c r="N703" s="179" t="e">
        <f t="shared" ca="1" si="2"/>
        <v>#NAME?</v>
      </c>
      <c r="O703" t="b">
        <f t="shared" si="3"/>
        <v>0</v>
      </c>
      <c r="S703" s="180" t="b">
        <f t="shared" si="4"/>
        <v>0</v>
      </c>
      <c r="T703" s="180">
        <f t="shared" ca="1" si="5"/>
        <v>0</v>
      </c>
    </row>
    <row r="704" spans="1:20" ht="16" hidden="1">
      <c r="A704" s="170">
        <f t="shared" si="6"/>
        <v>703</v>
      </c>
      <c r="B704" s="176" t="s">
        <v>1189</v>
      </c>
      <c r="C704" s="186"/>
      <c r="D704" s="178" t="s">
        <v>380</v>
      </c>
      <c r="E704" s="178" t="s">
        <v>1190</v>
      </c>
      <c r="F704" s="187">
        <v>43966</v>
      </c>
      <c r="G704" s="170" t="b">
        <f t="shared" ca="1" si="31"/>
        <v>1</v>
      </c>
      <c r="H704" s="170" t="s">
        <v>471</v>
      </c>
      <c r="I704" s="170">
        <v>0</v>
      </c>
      <c r="J704" s="170" t="s">
        <v>500</v>
      </c>
      <c r="K704" s="171" t="e">
        <f t="shared" ca="1" si="1"/>
        <v>#NAME?</v>
      </c>
      <c r="L704" s="186"/>
      <c r="M704" s="171">
        <v>2780</v>
      </c>
      <c r="N704" s="179" t="e">
        <f t="shared" ca="1" si="2"/>
        <v>#NAME?</v>
      </c>
      <c r="O704" t="b">
        <f t="shared" si="3"/>
        <v>0</v>
      </c>
      <c r="S704" s="180" t="b">
        <f t="shared" ca="1" si="4"/>
        <v>0</v>
      </c>
      <c r="T704" s="180">
        <f t="shared" ca="1" si="5"/>
        <v>0</v>
      </c>
    </row>
    <row r="705" spans="1:20" ht="16" hidden="1">
      <c r="A705" s="170">
        <f t="shared" si="6"/>
        <v>704</v>
      </c>
      <c r="B705" s="181" t="s">
        <v>1191</v>
      </c>
      <c r="C705" s="186"/>
      <c r="D705" s="178" t="s">
        <v>380</v>
      </c>
      <c r="E705" s="178" t="s">
        <v>556</v>
      </c>
      <c r="F705" s="187">
        <v>43966</v>
      </c>
      <c r="G705" s="170" t="b">
        <f t="shared" ca="1" si="31"/>
        <v>1</v>
      </c>
      <c r="H705" s="170" t="s">
        <v>471</v>
      </c>
      <c r="I705" s="170">
        <v>0</v>
      </c>
      <c r="J705" s="170" t="s">
        <v>500</v>
      </c>
      <c r="K705" s="171" t="e">
        <f t="shared" ca="1" si="1"/>
        <v>#NAME?</v>
      </c>
      <c r="L705" s="186"/>
      <c r="M705" s="171">
        <v>758</v>
      </c>
      <c r="N705" s="179" t="e">
        <f t="shared" ca="1" si="2"/>
        <v>#NAME?</v>
      </c>
      <c r="O705" t="b">
        <f t="shared" si="3"/>
        <v>0</v>
      </c>
      <c r="S705" s="180" t="b">
        <f t="shared" ca="1" si="4"/>
        <v>0</v>
      </c>
      <c r="T705" s="180">
        <f t="shared" ca="1" si="5"/>
        <v>0</v>
      </c>
    </row>
    <row r="706" spans="1:20" ht="16" hidden="1">
      <c r="A706" s="170">
        <f t="shared" si="6"/>
        <v>705</v>
      </c>
      <c r="B706" s="176" t="s">
        <v>1192</v>
      </c>
      <c r="C706" s="186"/>
      <c r="D706" s="178" t="s">
        <v>388</v>
      </c>
      <c r="E706" s="178"/>
      <c r="F706" s="186"/>
      <c r="G706" s="170" t="b">
        <f t="shared" ca="1" si="31"/>
        <v>1</v>
      </c>
      <c r="H706" s="186"/>
      <c r="I706" s="186"/>
      <c r="J706" s="170" t="s">
        <v>500</v>
      </c>
      <c r="K706" s="171" t="e">
        <f t="shared" ca="1" si="1"/>
        <v>#NAME?</v>
      </c>
      <c r="L706" s="186"/>
      <c r="M706" s="171">
        <v>2771</v>
      </c>
      <c r="N706" s="179" t="e">
        <f t="shared" ca="1" si="2"/>
        <v>#NAME?</v>
      </c>
      <c r="O706" t="b">
        <f t="shared" si="3"/>
        <v>0</v>
      </c>
      <c r="S706" s="180" t="b">
        <f t="shared" si="4"/>
        <v>0</v>
      </c>
      <c r="T706" s="180">
        <f t="shared" ca="1" si="5"/>
        <v>0</v>
      </c>
    </row>
    <row r="707" spans="1:20" ht="16" hidden="1">
      <c r="A707" s="170">
        <f t="shared" si="6"/>
        <v>706</v>
      </c>
      <c r="B707" s="181" t="s">
        <v>1193</v>
      </c>
      <c r="C707" s="186"/>
      <c r="D707" s="178" t="s">
        <v>388</v>
      </c>
      <c r="E707" s="178"/>
      <c r="F707" s="186"/>
      <c r="G707" s="170" t="b">
        <f t="shared" ca="1" si="31"/>
        <v>1</v>
      </c>
      <c r="H707" s="186"/>
      <c r="I707" s="186"/>
      <c r="J707" s="170" t="s">
        <v>500</v>
      </c>
      <c r="K707" s="171" t="e">
        <f t="shared" ca="1" si="1"/>
        <v>#NAME?</v>
      </c>
      <c r="L707" s="186"/>
      <c r="M707" s="171">
        <v>1333</v>
      </c>
      <c r="N707" s="179" t="e">
        <f t="shared" ca="1" si="2"/>
        <v>#NAME?</v>
      </c>
      <c r="O707" t="b">
        <f t="shared" si="3"/>
        <v>0</v>
      </c>
      <c r="S707" s="180" t="b">
        <f t="shared" si="4"/>
        <v>0</v>
      </c>
      <c r="T707" s="180">
        <f t="shared" ca="1" si="5"/>
        <v>0</v>
      </c>
    </row>
    <row r="708" spans="1:20" ht="16" hidden="1">
      <c r="A708" s="170">
        <f t="shared" si="6"/>
        <v>707</v>
      </c>
      <c r="B708" s="176" t="s">
        <v>1194</v>
      </c>
      <c r="C708" s="186"/>
      <c r="D708" s="178" t="s">
        <v>388</v>
      </c>
      <c r="E708" s="178"/>
      <c r="F708" s="186"/>
      <c r="G708" s="170" t="b">
        <f t="shared" ca="1" si="31"/>
        <v>1</v>
      </c>
      <c r="H708" s="186"/>
      <c r="I708" s="186"/>
      <c r="J708" s="170" t="s">
        <v>500</v>
      </c>
      <c r="K708" s="171" t="e">
        <f t="shared" ca="1" si="1"/>
        <v>#NAME?</v>
      </c>
      <c r="L708" s="186"/>
      <c r="M708" s="171">
        <v>176</v>
      </c>
      <c r="N708" s="179" t="e">
        <f t="shared" ca="1" si="2"/>
        <v>#NAME?</v>
      </c>
      <c r="O708" t="b">
        <f t="shared" si="3"/>
        <v>0</v>
      </c>
      <c r="S708" s="180" t="b">
        <f t="shared" si="4"/>
        <v>0</v>
      </c>
      <c r="T708" s="180">
        <f t="shared" ca="1" si="5"/>
        <v>0</v>
      </c>
    </row>
    <row r="709" spans="1:20" ht="16" hidden="1">
      <c r="A709" s="170">
        <f t="shared" si="6"/>
        <v>708</v>
      </c>
      <c r="B709" s="181" t="s">
        <v>1195</v>
      </c>
      <c r="C709" s="186"/>
      <c r="D709" s="178" t="s">
        <v>388</v>
      </c>
      <c r="E709" s="178"/>
      <c r="F709" s="186"/>
      <c r="G709" s="170" t="b">
        <f t="shared" ca="1" si="31"/>
        <v>1</v>
      </c>
      <c r="H709" s="186"/>
      <c r="I709" s="186"/>
      <c r="J709" s="170" t="s">
        <v>500</v>
      </c>
      <c r="K709" s="171" t="e">
        <f t="shared" ca="1" si="1"/>
        <v>#NAME?</v>
      </c>
      <c r="L709" s="186"/>
      <c r="M709" s="171">
        <v>2157</v>
      </c>
      <c r="N709" s="179" t="e">
        <f t="shared" ca="1" si="2"/>
        <v>#NAME?</v>
      </c>
      <c r="O709" t="b">
        <f t="shared" si="3"/>
        <v>0</v>
      </c>
      <c r="S709" s="180" t="b">
        <f t="shared" si="4"/>
        <v>0</v>
      </c>
      <c r="T709" s="180">
        <f t="shared" ca="1" si="5"/>
        <v>0</v>
      </c>
    </row>
    <row r="710" spans="1:20" ht="16" hidden="1">
      <c r="A710" s="170">
        <f t="shared" si="6"/>
        <v>709</v>
      </c>
      <c r="B710" s="176" t="s">
        <v>1196</v>
      </c>
      <c r="C710" s="186"/>
      <c r="D710" s="178" t="s">
        <v>388</v>
      </c>
      <c r="E710" s="178"/>
      <c r="F710" s="186"/>
      <c r="G710" s="170" t="b">
        <f t="shared" ca="1" si="31"/>
        <v>1</v>
      </c>
      <c r="H710" s="186"/>
      <c r="I710" s="186"/>
      <c r="J710" s="170" t="s">
        <v>500</v>
      </c>
      <c r="K710" s="171" t="e">
        <f t="shared" ca="1" si="1"/>
        <v>#NAME?</v>
      </c>
      <c r="L710" s="186"/>
      <c r="M710" s="171">
        <v>2655</v>
      </c>
      <c r="N710" s="179" t="e">
        <f t="shared" ca="1" si="2"/>
        <v>#NAME?</v>
      </c>
      <c r="O710" t="b">
        <f t="shared" si="3"/>
        <v>0</v>
      </c>
      <c r="S710" s="180" t="b">
        <f t="shared" si="4"/>
        <v>0</v>
      </c>
      <c r="T710" s="180">
        <f t="shared" ca="1" si="5"/>
        <v>0</v>
      </c>
    </row>
    <row r="711" spans="1:20" ht="16" hidden="1">
      <c r="A711" s="170">
        <f t="shared" si="6"/>
        <v>710</v>
      </c>
      <c r="B711" s="181" t="s">
        <v>1197</v>
      </c>
      <c r="C711" s="186"/>
      <c r="D711" s="178" t="s">
        <v>388</v>
      </c>
      <c r="E711" s="178"/>
      <c r="F711" s="186"/>
      <c r="G711" s="170" t="b">
        <f t="shared" ca="1" si="31"/>
        <v>1</v>
      </c>
      <c r="H711" s="186"/>
      <c r="I711" s="186"/>
      <c r="J711" s="170" t="s">
        <v>500</v>
      </c>
      <c r="K711" s="171" t="e">
        <f t="shared" ca="1" si="1"/>
        <v>#NAME?</v>
      </c>
      <c r="L711" s="186"/>
      <c r="M711" s="171">
        <v>2757</v>
      </c>
      <c r="N711" s="179" t="e">
        <f t="shared" ca="1" si="2"/>
        <v>#NAME?</v>
      </c>
      <c r="O711" t="b">
        <f t="shared" si="3"/>
        <v>0</v>
      </c>
      <c r="S711" s="180" t="b">
        <f t="shared" si="4"/>
        <v>0</v>
      </c>
      <c r="T711" s="180">
        <f t="shared" ca="1" si="5"/>
        <v>0</v>
      </c>
    </row>
    <row r="712" spans="1:20" ht="16" hidden="1">
      <c r="A712" s="170">
        <f t="shared" si="6"/>
        <v>711</v>
      </c>
      <c r="B712" s="176" t="s">
        <v>1198</v>
      </c>
      <c r="C712" s="186"/>
      <c r="D712" s="178" t="s">
        <v>388</v>
      </c>
      <c r="E712" s="178"/>
      <c r="F712" s="186"/>
      <c r="G712" s="170" t="b">
        <f t="shared" ca="1" si="31"/>
        <v>1</v>
      </c>
      <c r="H712" s="186"/>
      <c r="I712" s="186"/>
      <c r="J712" s="170" t="s">
        <v>500</v>
      </c>
      <c r="K712" s="171" t="e">
        <f t="shared" ca="1" si="1"/>
        <v>#NAME?</v>
      </c>
      <c r="L712" s="186"/>
      <c r="M712" s="171">
        <v>2684</v>
      </c>
      <c r="N712" s="179" t="e">
        <f t="shared" ca="1" si="2"/>
        <v>#NAME?</v>
      </c>
      <c r="O712" t="b">
        <f t="shared" si="3"/>
        <v>0</v>
      </c>
      <c r="S712" s="180" t="b">
        <f t="shared" si="4"/>
        <v>0</v>
      </c>
      <c r="T712" s="180">
        <f t="shared" ca="1" si="5"/>
        <v>0</v>
      </c>
    </row>
    <row r="713" spans="1:20" ht="16" hidden="1">
      <c r="A713" s="170">
        <f t="shared" si="6"/>
        <v>712</v>
      </c>
      <c r="B713" s="181" t="s">
        <v>1199</v>
      </c>
      <c r="C713" s="186"/>
      <c r="D713" s="178" t="s">
        <v>388</v>
      </c>
      <c r="E713" s="178"/>
      <c r="F713" s="186"/>
      <c r="G713" s="170" t="b">
        <f t="shared" ca="1" si="31"/>
        <v>1</v>
      </c>
      <c r="H713" s="186"/>
      <c r="I713" s="186"/>
      <c r="J713" s="170" t="s">
        <v>500</v>
      </c>
      <c r="K713" s="171" t="e">
        <f t="shared" ca="1" si="1"/>
        <v>#NAME?</v>
      </c>
      <c r="L713" s="186"/>
      <c r="M713" s="171">
        <v>1697</v>
      </c>
      <c r="N713" s="179" t="e">
        <f t="shared" ca="1" si="2"/>
        <v>#NAME?</v>
      </c>
      <c r="O713" t="b">
        <f t="shared" si="3"/>
        <v>0</v>
      </c>
      <c r="S713" s="180" t="b">
        <f t="shared" si="4"/>
        <v>0</v>
      </c>
      <c r="T713" s="180">
        <f t="shared" ca="1" si="5"/>
        <v>0</v>
      </c>
    </row>
    <row r="714" spans="1:20" ht="16" hidden="1">
      <c r="A714" s="170">
        <f t="shared" si="6"/>
        <v>713</v>
      </c>
      <c r="B714" s="176" t="s">
        <v>1200</v>
      </c>
      <c r="C714" s="186"/>
      <c r="D714" s="178" t="s">
        <v>388</v>
      </c>
      <c r="E714" s="178"/>
      <c r="F714" s="186"/>
      <c r="G714" s="170" t="b">
        <f t="shared" ca="1" si="31"/>
        <v>1</v>
      </c>
      <c r="H714" s="186"/>
      <c r="I714" s="186"/>
      <c r="J714" s="170" t="s">
        <v>500</v>
      </c>
      <c r="K714" s="171" t="e">
        <f t="shared" ca="1" si="1"/>
        <v>#NAME?</v>
      </c>
      <c r="L714" s="186"/>
      <c r="M714" s="171">
        <v>806</v>
      </c>
      <c r="N714" s="179" t="e">
        <f t="shared" ca="1" si="2"/>
        <v>#NAME?</v>
      </c>
      <c r="O714" t="b">
        <f t="shared" si="3"/>
        <v>0</v>
      </c>
      <c r="S714" s="180" t="b">
        <f t="shared" si="4"/>
        <v>0</v>
      </c>
      <c r="T714" s="180">
        <f t="shared" ca="1" si="5"/>
        <v>0</v>
      </c>
    </row>
    <row r="715" spans="1:20" ht="16" hidden="1">
      <c r="A715" s="170">
        <f t="shared" si="6"/>
        <v>714</v>
      </c>
      <c r="B715" s="181" t="s">
        <v>1201</v>
      </c>
      <c r="C715" s="186"/>
      <c r="D715" s="178" t="s">
        <v>380</v>
      </c>
      <c r="E715" s="178" t="s">
        <v>808</v>
      </c>
      <c r="F715" s="189">
        <v>43815</v>
      </c>
      <c r="G715" s="170" t="b">
        <f t="shared" ca="1" si="31"/>
        <v>1</v>
      </c>
      <c r="H715" s="170" t="s">
        <v>516</v>
      </c>
      <c r="I715" s="186"/>
      <c r="J715" s="170" t="s">
        <v>500</v>
      </c>
      <c r="K715" s="171" t="e">
        <f t="shared" ca="1" si="1"/>
        <v>#NAME?</v>
      </c>
      <c r="L715" s="186"/>
      <c r="M715" s="171">
        <v>1143</v>
      </c>
      <c r="N715" s="179" t="e">
        <f t="shared" ca="1" si="2"/>
        <v>#NAME?</v>
      </c>
      <c r="O715" t="b">
        <f t="shared" si="3"/>
        <v>0</v>
      </c>
      <c r="S715" s="180" t="b">
        <f t="shared" ca="1" si="4"/>
        <v>0</v>
      </c>
      <c r="T715" s="180">
        <f t="shared" ca="1" si="5"/>
        <v>0</v>
      </c>
    </row>
    <row r="716" spans="1:20" ht="16" hidden="1">
      <c r="A716" s="170">
        <f t="shared" si="6"/>
        <v>715</v>
      </c>
      <c r="B716" s="176" t="s">
        <v>1202</v>
      </c>
      <c r="C716" s="186"/>
      <c r="D716" s="178" t="s">
        <v>388</v>
      </c>
      <c r="E716" s="178"/>
      <c r="F716" s="186"/>
      <c r="G716" s="170" t="b">
        <f t="shared" ca="1" si="31"/>
        <v>1</v>
      </c>
      <c r="H716" s="186"/>
      <c r="I716" s="186"/>
      <c r="J716" s="170" t="s">
        <v>500</v>
      </c>
      <c r="K716" s="171" t="e">
        <f t="shared" ca="1" si="1"/>
        <v>#NAME?</v>
      </c>
      <c r="L716" s="186"/>
      <c r="M716" s="171">
        <v>2607</v>
      </c>
      <c r="N716" s="179" t="e">
        <f t="shared" ca="1" si="2"/>
        <v>#NAME?</v>
      </c>
      <c r="O716" t="b">
        <f t="shared" si="3"/>
        <v>0</v>
      </c>
      <c r="S716" s="180" t="b">
        <f t="shared" si="4"/>
        <v>0</v>
      </c>
      <c r="T716" s="180">
        <f t="shared" ca="1" si="5"/>
        <v>0</v>
      </c>
    </row>
    <row r="717" spans="1:20" ht="16" hidden="1">
      <c r="A717" s="170">
        <f t="shared" si="6"/>
        <v>716</v>
      </c>
      <c r="B717" s="181" t="s">
        <v>1203</v>
      </c>
      <c r="C717" s="186"/>
      <c r="D717" s="178" t="s">
        <v>388</v>
      </c>
      <c r="E717" s="178"/>
      <c r="F717" s="186"/>
      <c r="G717" s="170" t="b">
        <f t="shared" ca="1" si="31"/>
        <v>1</v>
      </c>
      <c r="H717" s="186"/>
      <c r="I717" s="186"/>
      <c r="J717" s="170" t="s">
        <v>500</v>
      </c>
      <c r="K717" s="171" t="e">
        <f t="shared" ca="1" si="1"/>
        <v>#NAME?</v>
      </c>
      <c r="L717" s="186"/>
      <c r="M717" s="171">
        <v>3168</v>
      </c>
      <c r="N717" s="179" t="e">
        <f t="shared" ca="1" si="2"/>
        <v>#NAME?</v>
      </c>
      <c r="O717" t="b">
        <f t="shared" si="3"/>
        <v>0</v>
      </c>
      <c r="S717" s="180" t="b">
        <f t="shared" si="4"/>
        <v>0</v>
      </c>
      <c r="T717" s="180">
        <f t="shared" ca="1" si="5"/>
        <v>0</v>
      </c>
    </row>
    <row r="718" spans="1:20" ht="16" hidden="1">
      <c r="A718" s="170">
        <f t="shared" si="6"/>
        <v>717</v>
      </c>
      <c r="B718" s="176" t="s">
        <v>1204</v>
      </c>
      <c r="C718" s="186"/>
      <c r="D718" s="178" t="s">
        <v>388</v>
      </c>
      <c r="E718" s="178"/>
      <c r="F718" s="186"/>
      <c r="G718" s="170" t="b">
        <f t="shared" ca="1" si="31"/>
        <v>1</v>
      </c>
      <c r="H718" s="186"/>
      <c r="I718" s="186"/>
      <c r="J718" s="170" t="s">
        <v>500</v>
      </c>
      <c r="K718" s="171" t="e">
        <f t="shared" ca="1" si="1"/>
        <v>#NAME?</v>
      </c>
      <c r="L718" s="186"/>
      <c r="M718" s="171">
        <v>651</v>
      </c>
      <c r="N718" s="179" t="e">
        <f t="shared" ca="1" si="2"/>
        <v>#NAME?</v>
      </c>
      <c r="O718" t="b">
        <f t="shared" si="3"/>
        <v>0</v>
      </c>
      <c r="S718" s="180" t="b">
        <f t="shared" si="4"/>
        <v>0</v>
      </c>
      <c r="T718" s="180">
        <f t="shared" ca="1" si="5"/>
        <v>0</v>
      </c>
    </row>
    <row r="719" spans="1:20" ht="16" hidden="1">
      <c r="A719" s="170">
        <f t="shared" si="6"/>
        <v>718</v>
      </c>
      <c r="B719" s="181" t="s">
        <v>1205</v>
      </c>
      <c r="C719" s="186"/>
      <c r="D719" s="178" t="s">
        <v>388</v>
      </c>
      <c r="E719" s="178"/>
      <c r="F719" s="186"/>
      <c r="G719" s="170" t="b">
        <f t="shared" ca="1" si="31"/>
        <v>1</v>
      </c>
      <c r="H719" s="186"/>
      <c r="I719" s="186"/>
      <c r="J719" s="170" t="s">
        <v>500</v>
      </c>
      <c r="K719" s="171" t="e">
        <f t="shared" ca="1" si="1"/>
        <v>#NAME?</v>
      </c>
      <c r="L719" s="186"/>
      <c r="M719" s="171">
        <v>3122</v>
      </c>
      <c r="N719" s="179" t="e">
        <f t="shared" ca="1" si="2"/>
        <v>#NAME?</v>
      </c>
      <c r="O719" t="b">
        <f t="shared" si="3"/>
        <v>0</v>
      </c>
      <c r="S719" s="180" t="b">
        <f t="shared" si="4"/>
        <v>0</v>
      </c>
      <c r="T719" s="180">
        <f t="shared" ca="1" si="5"/>
        <v>0</v>
      </c>
    </row>
    <row r="720" spans="1:20" ht="16" hidden="1">
      <c r="A720" s="170">
        <f t="shared" si="6"/>
        <v>719</v>
      </c>
      <c r="B720" s="176" t="s">
        <v>1206</v>
      </c>
      <c r="C720" s="186"/>
      <c r="D720" s="178" t="s">
        <v>388</v>
      </c>
      <c r="E720" s="178"/>
      <c r="F720" s="186"/>
      <c r="G720" s="170" t="b">
        <f t="shared" ca="1" si="31"/>
        <v>1</v>
      </c>
      <c r="H720" s="186"/>
      <c r="I720" s="186"/>
      <c r="J720" s="170" t="s">
        <v>500</v>
      </c>
      <c r="K720" s="171" t="e">
        <f t="shared" ca="1" si="1"/>
        <v>#NAME?</v>
      </c>
      <c r="L720" s="186"/>
      <c r="M720" s="171">
        <v>1240</v>
      </c>
      <c r="N720" s="179" t="e">
        <f t="shared" ca="1" si="2"/>
        <v>#NAME?</v>
      </c>
      <c r="O720" t="b">
        <f t="shared" si="3"/>
        <v>0</v>
      </c>
      <c r="S720" s="180" t="b">
        <f t="shared" si="4"/>
        <v>0</v>
      </c>
      <c r="T720" s="180">
        <f t="shared" ca="1" si="5"/>
        <v>0</v>
      </c>
    </row>
    <row r="721" spans="1:23" ht="16" hidden="1">
      <c r="A721" s="170">
        <f t="shared" si="6"/>
        <v>720</v>
      </c>
      <c r="B721" s="181" t="s">
        <v>1207</v>
      </c>
      <c r="C721" s="186"/>
      <c r="D721" s="178" t="s">
        <v>388</v>
      </c>
      <c r="E721" s="178"/>
      <c r="F721" s="186"/>
      <c r="G721" s="170" t="b">
        <f t="shared" ca="1" si="31"/>
        <v>1</v>
      </c>
      <c r="H721" s="186"/>
      <c r="I721" s="186"/>
      <c r="J721" s="170" t="s">
        <v>500</v>
      </c>
      <c r="K721" s="171" t="e">
        <f t="shared" ca="1" si="1"/>
        <v>#NAME?</v>
      </c>
      <c r="L721" s="186"/>
      <c r="M721" s="171">
        <v>985</v>
      </c>
      <c r="N721" s="179" t="e">
        <f t="shared" ca="1" si="2"/>
        <v>#NAME?</v>
      </c>
      <c r="O721" t="b">
        <f t="shared" si="3"/>
        <v>0</v>
      </c>
      <c r="S721" s="180" t="b">
        <f t="shared" si="4"/>
        <v>0</v>
      </c>
      <c r="T721" s="180">
        <f t="shared" ca="1" si="5"/>
        <v>0</v>
      </c>
    </row>
    <row r="722" spans="1:23" ht="16" hidden="1">
      <c r="A722" s="170">
        <f t="shared" si="6"/>
        <v>721</v>
      </c>
      <c r="B722" s="176" t="s">
        <v>1208</v>
      </c>
      <c r="C722" s="186"/>
      <c r="D722" s="178" t="s">
        <v>388</v>
      </c>
      <c r="E722" s="178"/>
      <c r="F722" s="186"/>
      <c r="G722" s="170" t="b">
        <f t="shared" ca="1" si="31"/>
        <v>1</v>
      </c>
      <c r="H722" s="186"/>
      <c r="I722" s="186"/>
      <c r="J722" s="170" t="s">
        <v>500</v>
      </c>
      <c r="K722" s="171" t="e">
        <f t="shared" ca="1" si="1"/>
        <v>#NAME?</v>
      </c>
      <c r="L722" s="186"/>
      <c r="M722" s="171">
        <v>1462</v>
      </c>
      <c r="N722" s="179" t="e">
        <f t="shared" ca="1" si="2"/>
        <v>#NAME?</v>
      </c>
      <c r="O722" t="b">
        <f t="shared" si="3"/>
        <v>0</v>
      </c>
      <c r="S722" s="180" t="b">
        <f t="shared" si="4"/>
        <v>0</v>
      </c>
      <c r="T722" s="180">
        <f t="shared" ca="1" si="5"/>
        <v>0</v>
      </c>
    </row>
    <row r="723" spans="1:23" ht="16" hidden="1">
      <c r="A723" s="170">
        <f t="shared" si="6"/>
        <v>722</v>
      </c>
      <c r="B723" s="181" t="s">
        <v>1209</v>
      </c>
      <c r="C723" s="186"/>
      <c r="D723" s="178" t="s">
        <v>388</v>
      </c>
      <c r="E723" s="178"/>
      <c r="F723" s="186"/>
      <c r="G723" s="170" t="b">
        <f t="shared" ca="1" si="31"/>
        <v>1</v>
      </c>
      <c r="H723" s="186"/>
      <c r="I723" s="186"/>
      <c r="J723" s="170" t="s">
        <v>500</v>
      </c>
      <c r="K723" s="171" t="e">
        <f t="shared" ca="1" si="1"/>
        <v>#NAME?</v>
      </c>
      <c r="L723" s="186"/>
      <c r="M723" s="171">
        <v>2498</v>
      </c>
      <c r="N723" s="179" t="e">
        <f t="shared" ca="1" si="2"/>
        <v>#NAME?</v>
      </c>
      <c r="O723" t="b">
        <f t="shared" si="3"/>
        <v>0</v>
      </c>
      <c r="S723" s="180" t="b">
        <f t="shared" si="4"/>
        <v>0</v>
      </c>
      <c r="T723" s="180">
        <f t="shared" ca="1" si="5"/>
        <v>0</v>
      </c>
    </row>
    <row r="724" spans="1:23" ht="16" hidden="1">
      <c r="A724" s="170">
        <f t="shared" si="6"/>
        <v>723</v>
      </c>
      <c r="B724" s="176" t="s">
        <v>1210</v>
      </c>
      <c r="C724" s="186"/>
      <c r="D724" s="178" t="s">
        <v>380</v>
      </c>
      <c r="E724" s="178" t="s">
        <v>556</v>
      </c>
      <c r="F724" s="187">
        <v>43836</v>
      </c>
      <c r="G724" s="170" t="b">
        <f t="shared" ca="1" si="31"/>
        <v>1</v>
      </c>
      <c r="H724" s="170" t="s">
        <v>471</v>
      </c>
      <c r="I724" s="170"/>
      <c r="J724" s="170" t="s">
        <v>500</v>
      </c>
      <c r="K724" s="171" t="e">
        <f t="shared" ca="1" si="1"/>
        <v>#NAME?</v>
      </c>
      <c r="L724" s="186"/>
      <c r="M724" s="171">
        <v>3231</v>
      </c>
      <c r="N724" s="179" t="e">
        <f t="shared" ca="1" si="2"/>
        <v>#NAME?</v>
      </c>
      <c r="O724" t="b">
        <f t="shared" si="3"/>
        <v>0</v>
      </c>
      <c r="S724" s="180" t="b">
        <f t="shared" ca="1" si="4"/>
        <v>0</v>
      </c>
      <c r="T724" s="180">
        <f t="shared" ca="1" si="5"/>
        <v>0</v>
      </c>
    </row>
    <row r="725" spans="1:23" ht="16" hidden="1">
      <c r="A725" s="170">
        <f t="shared" si="6"/>
        <v>724</v>
      </c>
      <c r="B725" s="181" t="s">
        <v>1211</v>
      </c>
      <c r="C725" s="186"/>
      <c r="D725" s="178" t="s">
        <v>388</v>
      </c>
      <c r="E725" s="178"/>
      <c r="F725" s="186"/>
      <c r="G725" s="170" t="b">
        <f t="shared" ca="1" si="31"/>
        <v>1</v>
      </c>
      <c r="H725" s="186"/>
      <c r="I725" s="186"/>
      <c r="J725" s="170" t="s">
        <v>500</v>
      </c>
      <c r="K725" s="171" t="e">
        <f t="shared" ca="1" si="1"/>
        <v>#NAME?</v>
      </c>
      <c r="L725" s="186"/>
      <c r="M725" s="171">
        <v>396</v>
      </c>
      <c r="N725" s="179" t="e">
        <f t="shared" ca="1" si="2"/>
        <v>#NAME?</v>
      </c>
      <c r="O725" t="b">
        <f t="shared" si="3"/>
        <v>0</v>
      </c>
      <c r="S725" s="180" t="b">
        <f t="shared" si="4"/>
        <v>0</v>
      </c>
      <c r="T725" s="180">
        <f t="shared" ca="1" si="5"/>
        <v>0</v>
      </c>
    </row>
    <row r="726" spans="1:23" ht="16" hidden="1">
      <c r="A726" s="170">
        <f t="shared" si="6"/>
        <v>725</v>
      </c>
      <c r="B726" s="176" t="s">
        <v>1212</v>
      </c>
      <c r="C726" s="186"/>
      <c r="D726" s="178" t="s">
        <v>388</v>
      </c>
      <c r="E726" s="178"/>
      <c r="F726" s="186"/>
      <c r="G726" s="170" t="b">
        <f t="shared" ca="1" si="31"/>
        <v>1</v>
      </c>
      <c r="H726" s="186"/>
      <c r="I726" s="186"/>
      <c r="J726" s="170" t="s">
        <v>500</v>
      </c>
      <c r="K726" s="171" t="e">
        <f t="shared" ca="1" si="1"/>
        <v>#NAME?</v>
      </c>
      <c r="L726" s="186"/>
      <c r="M726" s="171">
        <v>1047</v>
      </c>
      <c r="N726" s="179" t="e">
        <f t="shared" ca="1" si="2"/>
        <v>#NAME?</v>
      </c>
      <c r="O726" t="b">
        <f t="shared" si="3"/>
        <v>0</v>
      </c>
      <c r="S726" s="180" t="b">
        <f t="shared" si="4"/>
        <v>0</v>
      </c>
      <c r="T726" s="180">
        <f t="shared" ca="1" si="5"/>
        <v>0</v>
      </c>
    </row>
    <row r="727" spans="1:23" ht="16" hidden="1">
      <c r="A727" s="170">
        <f t="shared" si="6"/>
        <v>726</v>
      </c>
      <c r="B727" s="181" t="s">
        <v>1213</v>
      </c>
      <c r="C727" s="186"/>
      <c r="D727" s="178" t="s">
        <v>388</v>
      </c>
      <c r="E727" s="178"/>
      <c r="F727" s="186"/>
      <c r="G727" s="170" t="b">
        <f t="shared" ca="1" si="31"/>
        <v>1</v>
      </c>
      <c r="H727" s="186"/>
      <c r="I727" s="186"/>
      <c r="J727" s="170" t="s">
        <v>500</v>
      </c>
      <c r="K727" s="171" t="e">
        <f t="shared" ca="1" si="1"/>
        <v>#NAME?</v>
      </c>
      <c r="L727" s="186"/>
      <c r="M727" s="171">
        <v>3002</v>
      </c>
      <c r="N727" s="179" t="e">
        <f t="shared" ca="1" si="2"/>
        <v>#NAME?</v>
      </c>
      <c r="O727" t="b">
        <f t="shared" si="3"/>
        <v>0</v>
      </c>
      <c r="S727" s="180" t="b">
        <f t="shared" si="4"/>
        <v>0</v>
      </c>
      <c r="T727" s="180">
        <f t="shared" ca="1" si="5"/>
        <v>0</v>
      </c>
    </row>
    <row r="728" spans="1:23" ht="16" hidden="1">
      <c r="A728" s="170">
        <f t="shared" si="6"/>
        <v>727</v>
      </c>
      <c r="B728" s="176" t="s">
        <v>1214</v>
      </c>
      <c r="C728" s="186"/>
      <c r="D728" s="178" t="s">
        <v>388</v>
      </c>
      <c r="E728" s="178"/>
      <c r="F728" s="186"/>
      <c r="G728" s="170" t="b">
        <f t="shared" ca="1" si="31"/>
        <v>1</v>
      </c>
      <c r="H728" s="186"/>
      <c r="I728" s="186"/>
      <c r="J728" s="170" t="s">
        <v>500</v>
      </c>
      <c r="K728" s="171" t="e">
        <f t="shared" ca="1" si="1"/>
        <v>#NAME?</v>
      </c>
      <c r="L728" s="186"/>
      <c r="M728" s="171">
        <v>2973</v>
      </c>
      <c r="N728" s="179" t="e">
        <f t="shared" ca="1" si="2"/>
        <v>#NAME?</v>
      </c>
      <c r="O728" t="b">
        <f t="shared" si="3"/>
        <v>0</v>
      </c>
      <c r="S728" s="180" t="b">
        <f t="shared" si="4"/>
        <v>0</v>
      </c>
      <c r="T728" s="180">
        <f t="shared" ca="1" si="5"/>
        <v>0</v>
      </c>
    </row>
    <row r="729" spans="1:23" ht="16" hidden="1">
      <c r="A729" s="170">
        <f t="shared" si="6"/>
        <v>728</v>
      </c>
      <c r="B729" s="181" t="s">
        <v>1215</v>
      </c>
      <c r="C729" s="186"/>
      <c r="D729" s="178" t="s">
        <v>388</v>
      </c>
      <c r="E729" s="178"/>
      <c r="F729" s="186"/>
      <c r="G729" s="170" t="b">
        <f t="shared" ca="1" si="31"/>
        <v>1</v>
      </c>
      <c r="H729" s="186"/>
      <c r="I729" s="186"/>
      <c r="J729" s="170" t="s">
        <v>500</v>
      </c>
      <c r="K729" s="171" t="e">
        <f t="shared" ca="1" si="1"/>
        <v>#NAME?</v>
      </c>
      <c r="L729" s="186"/>
      <c r="M729" s="171">
        <v>702</v>
      </c>
      <c r="N729" s="179" t="e">
        <f t="shared" ca="1" si="2"/>
        <v>#NAME?</v>
      </c>
      <c r="O729" t="b">
        <f t="shared" si="3"/>
        <v>0</v>
      </c>
      <c r="S729" s="180" t="b">
        <f t="shared" si="4"/>
        <v>0</v>
      </c>
      <c r="T729" s="180">
        <f t="shared" ca="1" si="5"/>
        <v>0</v>
      </c>
    </row>
    <row r="730" spans="1:23" ht="16" hidden="1">
      <c r="A730" s="170">
        <f t="shared" si="6"/>
        <v>729</v>
      </c>
      <c r="B730" s="176" t="s">
        <v>1216</v>
      </c>
      <c r="C730" s="186"/>
      <c r="D730" s="178" t="s">
        <v>388</v>
      </c>
      <c r="E730" s="178"/>
      <c r="F730" s="186"/>
      <c r="G730" s="170" t="b">
        <f t="shared" ca="1" si="31"/>
        <v>1</v>
      </c>
      <c r="H730" s="186"/>
      <c r="I730" s="186"/>
      <c r="J730" s="170" t="s">
        <v>500</v>
      </c>
      <c r="K730" s="171" t="e">
        <f t="shared" ca="1" si="1"/>
        <v>#NAME?</v>
      </c>
      <c r="L730" s="186"/>
      <c r="M730" s="171">
        <v>1023</v>
      </c>
      <c r="N730" s="179" t="e">
        <f t="shared" ca="1" si="2"/>
        <v>#NAME?</v>
      </c>
      <c r="O730" t="b">
        <f t="shared" si="3"/>
        <v>0</v>
      </c>
      <c r="S730" s="180" t="b">
        <f t="shared" si="4"/>
        <v>0</v>
      </c>
      <c r="T730" s="180">
        <f t="shared" ca="1" si="5"/>
        <v>0</v>
      </c>
    </row>
    <row r="731" spans="1:23" ht="16" hidden="1">
      <c r="A731" s="170">
        <f t="shared" si="6"/>
        <v>730</v>
      </c>
      <c r="B731" s="181" t="s">
        <v>1217</v>
      </c>
      <c r="C731" s="186"/>
      <c r="D731" s="178" t="s">
        <v>380</v>
      </c>
      <c r="E731" s="178" t="s">
        <v>261</v>
      </c>
      <c r="F731" s="187">
        <v>43864</v>
      </c>
      <c r="G731" s="170" t="b">
        <f t="shared" ca="1" si="31"/>
        <v>1</v>
      </c>
      <c r="H731" s="170" t="s">
        <v>471</v>
      </c>
      <c r="I731" s="170"/>
      <c r="J731" s="170" t="s">
        <v>500</v>
      </c>
      <c r="K731" s="171" t="e">
        <f t="shared" ca="1" si="1"/>
        <v>#NAME?</v>
      </c>
      <c r="L731" s="186"/>
      <c r="M731" s="171">
        <v>2467</v>
      </c>
      <c r="N731" s="179" t="e">
        <f t="shared" ca="1" si="2"/>
        <v>#NAME?</v>
      </c>
      <c r="O731" t="b">
        <f t="shared" si="3"/>
        <v>0</v>
      </c>
      <c r="S731" s="180" t="b">
        <f t="shared" ca="1" si="4"/>
        <v>0</v>
      </c>
      <c r="T731" s="180">
        <f t="shared" ca="1" si="5"/>
        <v>0</v>
      </c>
      <c r="W731" s="110" t="s">
        <v>1218</v>
      </c>
    </row>
    <row r="732" spans="1:23" ht="16" hidden="1">
      <c r="A732" s="170">
        <f t="shared" si="6"/>
        <v>731</v>
      </c>
      <c r="B732" s="176" t="s">
        <v>1219</v>
      </c>
      <c r="C732" s="186"/>
      <c r="D732" s="178" t="s">
        <v>388</v>
      </c>
      <c r="E732" s="178"/>
      <c r="F732" s="186"/>
      <c r="G732" s="170" t="b">
        <f t="shared" ca="1" si="31"/>
        <v>1</v>
      </c>
      <c r="H732" s="186"/>
      <c r="I732" s="186"/>
      <c r="J732" s="170" t="s">
        <v>500</v>
      </c>
      <c r="K732" s="171" t="e">
        <f t="shared" ca="1" si="1"/>
        <v>#NAME?</v>
      </c>
      <c r="L732" s="186"/>
      <c r="M732" s="171">
        <v>2203</v>
      </c>
      <c r="N732" s="179" t="e">
        <f t="shared" ca="1" si="2"/>
        <v>#NAME?</v>
      </c>
      <c r="O732" t="b">
        <f t="shared" si="3"/>
        <v>0</v>
      </c>
      <c r="S732" s="180" t="b">
        <f t="shared" si="4"/>
        <v>0</v>
      </c>
      <c r="T732" s="180">
        <f t="shared" ca="1" si="5"/>
        <v>0</v>
      </c>
    </row>
    <row r="733" spans="1:23" ht="16" hidden="1">
      <c r="A733" s="170">
        <f t="shared" si="6"/>
        <v>732</v>
      </c>
      <c r="B733" s="181" t="s">
        <v>1220</v>
      </c>
      <c r="C733" s="186"/>
      <c r="D733" s="178" t="s">
        <v>388</v>
      </c>
      <c r="E733" s="178"/>
      <c r="F733" s="186"/>
      <c r="G733" s="170" t="b">
        <f t="shared" ca="1" si="31"/>
        <v>1</v>
      </c>
      <c r="H733" s="186"/>
      <c r="I733" s="186"/>
      <c r="J733" s="170" t="s">
        <v>500</v>
      </c>
      <c r="K733" s="171" t="e">
        <f t="shared" ca="1" si="1"/>
        <v>#NAME?</v>
      </c>
      <c r="L733" s="186"/>
      <c r="M733" s="171">
        <v>348</v>
      </c>
      <c r="N733" s="179" t="e">
        <f t="shared" ca="1" si="2"/>
        <v>#NAME?</v>
      </c>
      <c r="O733" t="b">
        <f t="shared" si="3"/>
        <v>0</v>
      </c>
      <c r="S733" s="180" t="b">
        <f t="shared" si="4"/>
        <v>0</v>
      </c>
      <c r="T733" s="180">
        <f t="shared" ca="1" si="5"/>
        <v>0</v>
      </c>
    </row>
    <row r="734" spans="1:23" ht="16" hidden="1">
      <c r="A734" s="170">
        <f t="shared" si="6"/>
        <v>733</v>
      </c>
      <c r="B734" s="176" t="s">
        <v>1221</v>
      </c>
      <c r="C734" s="186"/>
      <c r="D734" s="178" t="s">
        <v>388</v>
      </c>
      <c r="E734" s="178"/>
      <c r="F734" s="186"/>
      <c r="G734" s="170" t="b">
        <f t="shared" ca="1" si="31"/>
        <v>1</v>
      </c>
      <c r="H734" s="186"/>
      <c r="I734" s="186"/>
      <c r="J734" s="170" t="s">
        <v>500</v>
      </c>
      <c r="K734" s="171" t="e">
        <f t="shared" ca="1" si="1"/>
        <v>#NAME?</v>
      </c>
      <c r="L734" s="186"/>
      <c r="M734" s="171">
        <v>2130</v>
      </c>
      <c r="N734" s="179" t="e">
        <f t="shared" ca="1" si="2"/>
        <v>#NAME?</v>
      </c>
      <c r="O734" t="b">
        <f t="shared" si="3"/>
        <v>0</v>
      </c>
      <c r="S734" s="180" t="b">
        <f t="shared" si="4"/>
        <v>0</v>
      </c>
      <c r="T734" s="180">
        <f t="shared" ca="1" si="5"/>
        <v>0</v>
      </c>
    </row>
    <row r="735" spans="1:23" ht="16" hidden="1">
      <c r="A735" s="170">
        <f t="shared" si="6"/>
        <v>734</v>
      </c>
      <c r="B735" s="181" t="s">
        <v>1222</v>
      </c>
      <c r="C735" s="186"/>
      <c r="D735" s="178" t="s">
        <v>388</v>
      </c>
      <c r="E735" s="178"/>
      <c r="F735" s="186"/>
      <c r="G735" s="170" t="b">
        <f t="shared" ca="1" si="31"/>
        <v>1</v>
      </c>
      <c r="H735" s="186"/>
      <c r="I735" s="186"/>
      <c r="J735" s="170" t="s">
        <v>500</v>
      </c>
      <c r="K735" s="171" t="e">
        <f t="shared" ca="1" si="1"/>
        <v>#NAME?</v>
      </c>
      <c r="L735" s="186"/>
      <c r="M735" s="171">
        <v>2121</v>
      </c>
      <c r="N735" s="179" t="e">
        <f t="shared" ca="1" si="2"/>
        <v>#NAME?</v>
      </c>
      <c r="O735" t="b">
        <f t="shared" si="3"/>
        <v>0</v>
      </c>
      <c r="S735" s="180" t="b">
        <f t="shared" si="4"/>
        <v>0</v>
      </c>
      <c r="T735" s="180">
        <f t="shared" ca="1" si="5"/>
        <v>0</v>
      </c>
    </row>
    <row r="736" spans="1:23" ht="16" hidden="1">
      <c r="A736" s="170">
        <f t="shared" si="6"/>
        <v>735</v>
      </c>
      <c r="B736" s="176" t="s">
        <v>1223</v>
      </c>
      <c r="C736" s="186"/>
      <c r="D736" s="178" t="s">
        <v>388</v>
      </c>
      <c r="E736" s="178"/>
      <c r="F736" s="186"/>
      <c r="G736" s="170" t="b">
        <f t="shared" ca="1" si="31"/>
        <v>1</v>
      </c>
      <c r="H736" s="186"/>
      <c r="I736" s="186"/>
      <c r="J736" s="170" t="s">
        <v>500</v>
      </c>
      <c r="K736" s="171" t="e">
        <f t="shared" ca="1" si="1"/>
        <v>#NAME?</v>
      </c>
      <c r="L736" s="186"/>
      <c r="M736" s="171">
        <v>2380</v>
      </c>
      <c r="N736" s="179" t="e">
        <f t="shared" ca="1" si="2"/>
        <v>#NAME?</v>
      </c>
      <c r="O736" t="b">
        <f t="shared" si="3"/>
        <v>0</v>
      </c>
      <c r="S736" s="180" t="b">
        <f t="shared" si="4"/>
        <v>0</v>
      </c>
      <c r="T736" s="180">
        <f t="shared" ca="1" si="5"/>
        <v>0</v>
      </c>
    </row>
    <row r="737" spans="1:20" ht="16" hidden="1">
      <c r="A737" s="170">
        <f t="shared" si="6"/>
        <v>736</v>
      </c>
      <c r="B737" s="181" t="s">
        <v>1224</v>
      </c>
      <c r="C737" s="186"/>
      <c r="D737" s="178" t="s">
        <v>388</v>
      </c>
      <c r="E737" s="178"/>
      <c r="F737" s="186"/>
      <c r="G737" s="170" t="b">
        <f t="shared" ca="1" si="31"/>
        <v>1</v>
      </c>
      <c r="H737" s="186"/>
      <c r="I737" s="186"/>
      <c r="J737" s="170" t="s">
        <v>500</v>
      </c>
      <c r="K737" s="171" t="e">
        <f t="shared" ca="1" si="1"/>
        <v>#NAME?</v>
      </c>
      <c r="L737" s="186"/>
      <c r="M737" s="171">
        <v>318</v>
      </c>
      <c r="N737" s="179" t="e">
        <f t="shared" ca="1" si="2"/>
        <v>#NAME?</v>
      </c>
      <c r="O737" t="b">
        <f t="shared" si="3"/>
        <v>0</v>
      </c>
      <c r="S737" s="180" t="b">
        <f t="shared" si="4"/>
        <v>0</v>
      </c>
      <c r="T737" s="180">
        <f t="shared" ca="1" si="5"/>
        <v>0</v>
      </c>
    </row>
    <row r="738" spans="1:20" ht="16" hidden="1">
      <c r="A738" s="170">
        <f t="shared" si="6"/>
        <v>737</v>
      </c>
      <c r="B738" s="176" t="s">
        <v>1225</v>
      </c>
      <c r="C738" s="186"/>
      <c r="D738" s="178" t="s">
        <v>388</v>
      </c>
      <c r="E738" s="178"/>
      <c r="F738" s="186"/>
      <c r="G738" s="170" t="b">
        <f t="shared" ca="1" si="31"/>
        <v>1</v>
      </c>
      <c r="H738" s="186"/>
      <c r="I738" s="186"/>
      <c r="J738" s="170" t="s">
        <v>500</v>
      </c>
      <c r="K738" s="171" t="e">
        <f t="shared" ca="1" si="1"/>
        <v>#NAME?</v>
      </c>
      <c r="L738" s="186"/>
      <c r="M738" s="171">
        <v>2500</v>
      </c>
      <c r="N738" s="179" t="e">
        <f t="shared" ca="1" si="2"/>
        <v>#NAME?</v>
      </c>
      <c r="O738" t="b">
        <f t="shared" si="3"/>
        <v>0</v>
      </c>
      <c r="S738" s="180" t="b">
        <f t="shared" si="4"/>
        <v>0</v>
      </c>
      <c r="T738" s="180">
        <f t="shared" ca="1" si="5"/>
        <v>0</v>
      </c>
    </row>
    <row r="739" spans="1:20" ht="16" hidden="1">
      <c r="A739" s="170">
        <f t="shared" si="6"/>
        <v>738</v>
      </c>
      <c r="B739" s="181" t="s">
        <v>1226</v>
      </c>
      <c r="C739" s="186"/>
      <c r="D739" s="178" t="s">
        <v>388</v>
      </c>
      <c r="E739" s="178"/>
      <c r="F739" s="186"/>
      <c r="G739" s="170" t="b">
        <f t="shared" ca="1" si="31"/>
        <v>1</v>
      </c>
      <c r="H739" s="186"/>
      <c r="I739" s="186"/>
      <c r="J739" s="170" t="s">
        <v>500</v>
      </c>
      <c r="K739" s="171" t="e">
        <f t="shared" ca="1" si="1"/>
        <v>#NAME?</v>
      </c>
      <c r="L739" s="186"/>
      <c r="M739" s="171">
        <v>1572</v>
      </c>
      <c r="N739" s="179" t="e">
        <f t="shared" ca="1" si="2"/>
        <v>#NAME?</v>
      </c>
      <c r="O739" t="b">
        <f t="shared" si="3"/>
        <v>0</v>
      </c>
      <c r="S739" s="180" t="b">
        <f t="shared" si="4"/>
        <v>0</v>
      </c>
      <c r="T739" s="180">
        <f t="shared" ca="1" si="5"/>
        <v>0</v>
      </c>
    </row>
    <row r="740" spans="1:20" ht="16" hidden="1">
      <c r="A740" s="170">
        <f t="shared" si="6"/>
        <v>739</v>
      </c>
      <c r="B740" s="176" t="s">
        <v>1227</v>
      </c>
      <c r="C740" s="186"/>
      <c r="D740" s="178" t="s">
        <v>380</v>
      </c>
      <c r="E740" s="178" t="s">
        <v>556</v>
      </c>
      <c r="F740" s="187">
        <v>43806</v>
      </c>
      <c r="G740" s="170" t="b">
        <f t="shared" ca="1" si="31"/>
        <v>1</v>
      </c>
      <c r="H740" s="170" t="s">
        <v>516</v>
      </c>
      <c r="I740" s="186"/>
      <c r="J740" s="170" t="s">
        <v>500</v>
      </c>
      <c r="K740" s="171" t="e">
        <f t="shared" ca="1" si="1"/>
        <v>#NAME?</v>
      </c>
      <c r="L740" s="186"/>
      <c r="M740" s="171">
        <v>1304</v>
      </c>
      <c r="N740" s="179" t="e">
        <f t="shared" ca="1" si="2"/>
        <v>#NAME?</v>
      </c>
      <c r="O740" t="b">
        <f t="shared" si="3"/>
        <v>0</v>
      </c>
      <c r="S740" s="180" t="b">
        <f t="shared" ca="1" si="4"/>
        <v>0</v>
      </c>
      <c r="T740" s="180">
        <f t="shared" ca="1" si="5"/>
        <v>0</v>
      </c>
    </row>
    <row r="741" spans="1:20" ht="16" hidden="1">
      <c r="A741" s="170">
        <f t="shared" si="6"/>
        <v>740</v>
      </c>
      <c r="B741" s="181" t="s">
        <v>1228</v>
      </c>
      <c r="C741" s="186"/>
      <c r="D741" s="178" t="s">
        <v>388</v>
      </c>
      <c r="E741" s="178"/>
      <c r="F741" s="186"/>
      <c r="G741" s="170" t="b">
        <f t="shared" ca="1" si="31"/>
        <v>1</v>
      </c>
      <c r="H741" s="186"/>
      <c r="I741" s="186"/>
      <c r="J741" s="170" t="s">
        <v>500</v>
      </c>
      <c r="K741" s="171" t="e">
        <f t="shared" ca="1" si="1"/>
        <v>#NAME?</v>
      </c>
      <c r="L741" s="186"/>
      <c r="M741" s="171">
        <v>1323</v>
      </c>
      <c r="N741" s="179" t="e">
        <f t="shared" ca="1" si="2"/>
        <v>#NAME?</v>
      </c>
      <c r="O741" t="b">
        <f t="shared" si="3"/>
        <v>0</v>
      </c>
      <c r="S741" s="180" t="b">
        <f t="shared" si="4"/>
        <v>0</v>
      </c>
      <c r="T741" s="180">
        <f t="shared" ca="1" si="5"/>
        <v>0</v>
      </c>
    </row>
    <row r="742" spans="1:20" ht="16" hidden="1">
      <c r="A742" s="170">
        <f t="shared" si="6"/>
        <v>741</v>
      </c>
      <c r="B742" s="176" t="s">
        <v>1229</v>
      </c>
      <c r="C742" s="186"/>
      <c r="D742" s="178" t="s">
        <v>388</v>
      </c>
      <c r="E742" s="178"/>
      <c r="F742" s="186"/>
      <c r="G742" s="170" t="b">
        <f t="shared" ca="1" si="31"/>
        <v>1</v>
      </c>
      <c r="H742" s="186"/>
      <c r="I742" s="186"/>
      <c r="J742" s="170" t="s">
        <v>500</v>
      </c>
      <c r="K742" s="171" t="e">
        <f t="shared" ca="1" si="1"/>
        <v>#NAME?</v>
      </c>
      <c r="L742" s="186"/>
      <c r="M742" s="171">
        <v>556</v>
      </c>
      <c r="N742" s="179" t="e">
        <f t="shared" ca="1" si="2"/>
        <v>#NAME?</v>
      </c>
      <c r="O742" t="b">
        <f t="shared" si="3"/>
        <v>0</v>
      </c>
      <c r="S742" s="180" t="b">
        <f t="shared" si="4"/>
        <v>0</v>
      </c>
      <c r="T742" s="180">
        <f t="shared" ca="1" si="5"/>
        <v>0</v>
      </c>
    </row>
    <row r="743" spans="1:20" ht="16" hidden="1">
      <c r="A743" s="170">
        <f t="shared" si="6"/>
        <v>742</v>
      </c>
      <c r="B743" s="181" t="s">
        <v>1230</v>
      </c>
      <c r="C743" s="186"/>
      <c r="D743" s="178" t="s">
        <v>380</v>
      </c>
      <c r="E743" s="178" t="s">
        <v>556</v>
      </c>
      <c r="F743" s="189">
        <v>43819</v>
      </c>
      <c r="G743" s="170" t="b">
        <f t="shared" ca="1" si="31"/>
        <v>1</v>
      </c>
      <c r="H743" s="170" t="s">
        <v>471</v>
      </c>
      <c r="I743" s="186"/>
      <c r="J743" s="170" t="s">
        <v>500</v>
      </c>
      <c r="K743" s="171" t="e">
        <f t="shared" ca="1" si="1"/>
        <v>#NAME?</v>
      </c>
      <c r="L743" s="186"/>
      <c r="M743" s="171">
        <v>1337</v>
      </c>
      <c r="N743" s="179" t="e">
        <f t="shared" ca="1" si="2"/>
        <v>#NAME?</v>
      </c>
      <c r="O743" t="b">
        <f t="shared" si="3"/>
        <v>0</v>
      </c>
      <c r="S743" s="180" t="b">
        <f t="shared" ca="1" si="4"/>
        <v>0</v>
      </c>
      <c r="T743" s="180">
        <f t="shared" ca="1" si="5"/>
        <v>0</v>
      </c>
    </row>
    <row r="744" spans="1:20" ht="16" hidden="1">
      <c r="A744" s="170">
        <f t="shared" si="6"/>
        <v>743</v>
      </c>
      <c r="B744" s="176" t="s">
        <v>1231</v>
      </c>
      <c r="C744" s="186"/>
      <c r="D744" s="178" t="s">
        <v>380</v>
      </c>
      <c r="E744" s="178"/>
      <c r="F744" s="187">
        <v>43873</v>
      </c>
      <c r="G744" s="170" t="b">
        <f t="shared" ca="1" si="31"/>
        <v>1</v>
      </c>
      <c r="H744" s="170" t="s">
        <v>471</v>
      </c>
      <c r="I744" s="186"/>
      <c r="J744" s="170" t="s">
        <v>500</v>
      </c>
      <c r="K744" s="171" t="e">
        <f t="shared" ca="1" si="1"/>
        <v>#NAME?</v>
      </c>
      <c r="L744" s="186"/>
      <c r="M744" s="171">
        <v>3145</v>
      </c>
      <c r="N744" s="179" t="e">
        <f t="shared" ca="1" si="2"/>
        <v>#NAME?</v>
      </c>
      <c r="O744" t="b">
        <f t="shared" si="3"/>
        <v>0</v>
      </c>
      <c r="S744" s="180" t="b">
        <f t="shared" ca="1" si="4"/>
        <v>0</v>
      </c>
      <c r="T744" s="180">
        <f t="shared" ca="1" si="5"/>
        <v>0</v>
      </c>
    </row>
    <row r="745" spans="1:20" ht="16" hidden="1">
      <c r="A745" s="170">
        <f t="shared" si="6"/>
        <v>744</v>
      </c>
      <c r="B745" s="181" t="s">
        <v>1232</v>
      </c>
      <c r="C745" s="186"/>
      <c r="D745" s="178" t="s">
        <v>388</v>
      </c>
      <c r="E745" s="178"/>
      <c r="F745" s="186"/>
      <c r="G745" s="170" t="b">
        <f t="shared" ca="1" si="31"/>
        <v>1</v>
      </c>
      <c r="H745" s="186"/>
      <c r="I745" s="186"/>
      <c r="J745" s="170" t="s">
        <v>500</v>
      </c>
      <c r="K745" s="171" t="e">
        <f t="shared" ca="1" si="1"/>
        <v>#NAME?</v>
      </c>
      <c r="L745" s="186"/>
      <c r="M745" s="171">
        <v>940</v>
      </c>
      <c r="N745" s="179" t="e">
        <f t="shared" ca="1" si="2"/>
        <v>#NAME?</v>
      </c>
      <c r="O745" t="b">
        <f t="shared" si="3"/>
        <v>0</v>
      </c>
      <c r="S745" s="180" t="b">
        <f t="shared" si="4"/>
        <v>0</v>
      </c>
      <c r="T745" s="180">
        <f t="shared" ca="1" si="5"/>
        <v>0</v>
      </c>
    </row>
    <row r="746" spans="1:20" ht="16" hidden="1">
      <c r="A746" s="170">
        <f t="shared" si="6"/>
        <v>745</v>
      </c>
      <c r="B746" s="176" t="s">
        <v>1233</v>
      </c>
      <c r="C746" s="186"/>
      <c r="D746" s="178" t="s">
        <v>388</v>
      </c>
      <c r="E746" s="178"/>
      <c r="F746" s="186"/>
      <c r="G746" s="170" t="b">
        <f t="shared" ca="1" si="31"/>
        <v>1</v>
      </c>
      <c r="H746" s="186"/>
      <c r="I746" s="186"/>
      <c r="J746" s="170" t="s">
        <v>500</v>
      </c>
      <c r="K746" s="171" t="e">
        <f t="shared" ca="1" si="1"/>
        <v>#NAME?</v>
      </c>
      <c r="L746" s="186"/>
      <c r="M746" s="171">
        <v>1615</v>
      </c>
      <c r="N746" s="179" t="e">
        <f t="shared" ca="1" si="2"/>
        <v>#NAME?</v>
      </c>
      <c r="O746" t="b">
        <f t="shared" si="3"/>
        <v>0</v>
      </c>
      <c r="S746" s="180" t="b">
        <f t="shared" si="4"/>
        <v>0</v>
      </c>
      <c r="T746" s="180">
        <f t="shared" ca="1" si="5"/>
        <v>0</v>
      </c>
    </row>
    <row r="747" spans="1:20" ht="16" hidden="1">
      <c r="A747" s="170">
        <f t="shared" si="6"/>
        <v>746</v>
      </c>
      <c r="B747" s="181" t="s">
        <v>1234</v>
      </c>
      <c r="C747" s="186"/>
      <c r="D747" s="178" t="s">
        <v>388</v>
      </c>
      <c r="E747" s="178"/>
      <c r="F747" s="186"/>
      <c r="G747" s="170" t="b">
        <f t="shared" ca="1" si="31"/>
        <v>1</v>
      </c>
      <c r="H747" s="186"/>
      <c r="I747" s="186"/>
      <c r="J747" s="170" t="s">
        <v>500</v>
      </c>
      <c r="K747" s="171" t="e">
        <f t="shared" ca="1" si="1"/>
        <v>#NAME?</v>
      </c>
      <c r="L747" s="186"/>
      <c r="M747" s="171">
        <v>2071</v>
      </c>
      <c r="N747" s="179" t="e">
        <f t="shared" ca="1" si="2"/>
        <v>#NAME?</v>
      </c>
      <c r="O747" t="b">
        <f t="shared" si="3"/>
        <v>0</v>
      </c>
      <c r="S747" s="180" t="b">
        <f t="shared" si="4"/>
        <v>0</v>
      </c>
      <c r="T747" s="180">
        <f t="shared" ca="1" si="5"/>
        <v>0</v>
      </c>
    </row>
    <row r="748" spans="1:20" ht="16" hidden="1">
      <c r="A748" s="170">
        <f t="shared" si="6"/>
        <v>747</v>
      </c>
      <c r="B748" s="176" t="s">
        <v>1235</v>
      </c>
      <c r="C748" s="186"/>
      <c r="D748" s="178" t="s">
        <v>388</v>
      </c>
      <c r="E748" s="178"/>
      <c r="F748" s="186"/>
      <c r="G748" s="170" t="b">
        <f t="shared" ca="1" si="31"/>
        <v>1</v>
      </c>
      <c r="H748" s="186"/>
      <c r="I748" s="186"/>
      <c r="J748" s="170" t="s">
        <v>500</v>
      </c>
      <c r="K748" s="171" t="e">
        <f t="shared" ca="1" si="1"/>
        <v>#NAME?</v>
      </c>
      <c r="L748" s="186"/>
      <c r="M748" s="171">
        <v>2281</v>
      </c>
      <c r="N748" s="179" t="e">
        <f t="shared" ca="1" si="2"/>
        <v>#NAME?</v>
      </c>
      <c r="O748" t="b">
        <f t="shared" si="3"/>
        <v>0</v>
      </c>
      <c r="S748" s="180" t="b">
        <f t="shared" si="4"/>
        <v>0</v>
      </c>
      <c r="T748" s="180">
        <f t="shared" ca="1" si="5"/>
        <v>0</v>
      </c>
    </row>
    <row r="749" spans="1:20" ht="16" hidden="1">
      <c r="A749" s="170">
        <f t="shared" si="6"/>
        <v>748</v>
      </c>
      <c r="B749" s="181" t="s">
        <v>1236</v>
      </c>
      <c r="C749" s="186"/>
      <c r="D749" s="178" t="s">
        <v>388</v>
      </c>
      <c r="E749" s="178"/>
      <c r="F749" s="186"/>
      <c r="G749" s="170" t="b">
        <f t="shared" ca="1" si="31"/>
        <v>1</v>
      </c>
      <c r="H749" s="186"/>
      <c r="I749" s="186"/>
      <c r="J749" s="170" t="s">
        <v>500</v>
      </c>
      <c r="K749" s="171" t="e">
        <f t="shared" ca="1" si="1"/>
        <v>#NAME?</v>
      </c>
      <c r="L749" s="186"/>
      <c r="M749" s="171">
        <v>2353</v>
      </c>
      <c r="N749" s="179" t="e">
        <f t="shared" ca="1" si="2"/>
        <v>#NAME?</v>
      </c>
      <c r="O749" t="b">
        <f t="shared" si="3"/>
        <v>0</v>
      </c>
      <c r="S749" s="180" t="b">
        <f t="shared" si="4"/>
        <v>0</v>
      </c>
      <c r="T749" s="180">
        <f t="shared" ca="1" si="5"/>
        <v>0</v>
      </c>
    </row>
    <row r="750" spans="1:20" ht="16" hidden="1">
      <c r="A750" s="170">
        <f t="shared" si="6"/>
        <v>749</v>
      </c>
      <c r="B750" s="176" t="s">
        <v>1237</v>
      </c>
      <c r="C750" s="186"/>
      <c r="D750" s="178" t="s">
        <v>380</v>
      </c>
      <c r="E750" s="178" t="s">
        <v>556</v>
      </c>
      <c r="F750" s="183">
        <v>43804</v>
      </c>
      <c r="G750" s="170" t="b">
        <f t="shared" ca="1" si="31"/>
        <v>1</v>
      </c>
      <c r="H750" s="170" t="s">
        <v>471</v>
      </c>
      <c r="I750" s="186"/>
      <c r="J750" s="170" t="s">
        <v>500</v>
      </c>
      <c r="K750" s="171" t="e">
        <f t="shared" ca="1" si="1"/>
        <v>#NAME?</v>
      </c>
      <c r="L750" s="186"/>
      <c r="M750" s="171">
        <v>866</v>
      </c>
      <c r="N750" s="179" t="e">
        <f t="shared" ca="1" si="2"/>
        <v>#NAME?</v>
      </c>
      <c r="O750" t="b">
        <f t="shared" si="3"/>
        <v>0</v>
      </c>
      <c r="S750" s="180" t="b">
        <f t="shared" ca="1" si="4"/>
        <v>0</v>
      </c>
      <c r="T750" s="180">
        <f t="shared" ca="1" si="5"/>
        <v>0</v>
      </c>
    </row>
    <row r="751" spans="1:20" ht="16" hidden="1">
      <c r="A751" s="170">
        <f t="shared" si="6"/>
        <v>750</v>
      </c>
      <c r="B751" s="181" t="s">
        <v>1238</v>
      </c>
      <c r="C751" s="186"/>
      <c r="D751" s="178" t="s">
        <v>388</v>
      </c>
      <c r="E751" s="178"/>
      <c r="F751" s="186"/>
      <c r="G751" s="170" t="b">
        <f t="shared" ca="1" si="31"/>
        <v>1</v>
      </c>
      <c r="H751" s="186"/>
      <c r="I751" s="186"/>
      <c r="J751" s="170" t="s">
        <v>500</v>
      </c>
      <c r="K751" s="171" t="e">
        <f t="shared" ca="1" si="1"/>
        <v>#NAME?</v>
      </c>
      <c r="L751" s="186"/>
      <c r="M751" s="171">
        <v>1892</v>
      </c>
      <c r="N751" s="179" t="e">
        <f t="shared" ca="1" si="2"/>
        <v>#NAME?</v>
      </c>
      <c r="O751" t="b">
        <f t="shared" si="3"/>
        <v>0</v>
      </c>
      <c r="S751" s="180" t="b">
        <f t="shared" si="4"/>
        <v>0</v>
      </c>
      <c r="T751" s="180">
        <f t="shared" ca="1" si="5"/>
        <v>0</v>
      </c>
    </row>
    <row r="752" spans="1:20" ht="16" hidden="1">
      <c r="A752" s="170">
        <f t="shared" si="6"/>
        <v>751</v>
      </c>
      <c r="B752" s="176" t="s">
        <v>1239</v>
      </c>
      <c r="C752" s="186"/>
      <c r="D752" s="178" t="s">
        <v>388</v>
      </c>
      <c r="E752" s="178"/>
      <c r="F752" s="186"/>
      <c r="G752" s="170" t="b">
        <f t="shared" ca="1" si="31"/>
        <v>1</v>
      </c>
      <c r="H752" s="186"/>
      <c r="I752" s="186"/>
      <c r="J752" s="170" t="s">
        <v>500</v>
      </c>
      <c r="K752" s="171" t="e">
        <f t="shared" ca="1" si="1"/>
        <v>#NAME?</v>
      </c>
      <c r="L752" s="186"/>
      <c r="M752" s="171">
        <v>1576</v>
      </c>
      <c r="N752" s="179" t="e">
        <f t="shared" ca="1" si="2"/>
        <v>#NAME?</v>
      </c>
      <c r="O752" t="b">
        <f t="shared" si="3"/>
        <v>0</v>
      </c>
      <c r="S752" s="180" t="b">
        <f t="shared" si="4"/>
        <v>0</v>
      </c>
      <c r="T752" s="180">
        <f t="shared" ca="1" si="5"/>
        <v>0</v>
      </c>
    </row>
    <row r="753" spans="1:20" ht="16" hidden="1">
      <c r="A753" s="170">
        <f t="shared" si="6"/>
        <v>752</v>
      </c>
      <c r="B753" s="181" t="s">
        <v>1240</v>
      </c>
      <c r="C753" s="186"/>
      <c r="D753" s="178" t="s">
        <v>388</v>
      </c>
      <c r="E753" s="178"/>
      <c r="F753" s="186"/>
      <c r="G753" s="170" t="b">
        <f t="shared" ca="1" si="31"/>
        <v>1</v>
      </c>
      <c r="H753" s="186"/>
      <c r="I753" s="186"/>
      <c r="J753" s="170" t="s">
        <v>500</v>
      </c>
      <c r="K753" s="171" t="e">
        <f t="shared" ca="1" si="1"/>
        <v>#NAME?</v>
      </c>
      <c r="L753" s="186"/>
      <c r="M753" s="171">
        <v>1529</v>
      </c>
      <c r="N753" s="179" t="e">
        <f t="shared" ca="1" si="2"/>
        <v>#NAME?</v>
      </c>
      <c r="O753" t="b">
        <f t="shared" si="3"/>
        <v>0</v>
      </c>
      <c r="S753" s="180" t="b">
        <f t="shared" si="4"/>
        <v>0</v>
      </c>
      <c r="T753" s="180">
        <f t="shared" ca="1" si="5"/>
        <v>0</v>
      </c>
    </row>
    <row r="754" spans="1:20" ht="16" hidden="1">
      <c r="A754" s="170">
        <f t="shared" si="6"/>
        <v>753</v>
      </c>
      <c r="B754" s="176" t="s">
        <v>1241</v>
      </c>
      <c r="C754" s="186"/>
      <c r="D754" s="178" t="s">
        <v>388</v>
      </c>
      <c r="E754" s="178"/>
      <c r="F754" s="186"/>
      <c r="G754" s="170" t="b">
        <f t="shared" ca="1" si="31"/>
        <v>1</v>
      </c>
      <c r="H754" s="186"/>
      <c r="I754" s="186"/>
      <c r="J754" s="170" t="s">
        <v>500</v>
      </c>
      <c r="K754" s="171" t="e">
        <f t="shared" ca="1" si="1"/>
        <v>#NAME?</v>
      </c>
      <c r="L754" s="186"/>
      <c r="M754" s="171">
        <v>1044</v>
      </c>
      <c r="N754" s="179" t="e">
        <f t="shared" ca="1" si="2"/>
        <v>#NAME?</v>
      </c>
      <c r="O754" t="b">
        <f t="shared" si="3"/>
        <v>0</v>
      </c>
      <c r="S754" s="180" t="b">
        <f t="shared" si="4"/>
        <v>0</v>
      </c>
      <c r="T754" s="180">
        <f t="shared" ca="1" si="5"/>
        <v>0</v>
      </c>
    </row>
    <row r="755" spans="1:20" ht="16" hidden="1">
      <c r="A755" s="170">
        <f t="shared" si="6"/>
        <v>754</v>
      </c>
      <c r="B755" s="181" t="s">
        <v>1242</v>
      </c>
      <c r="C755" s="186"/>
      <c r="D755" s="178" t="s">
        <v>388</v>
      </c>
      <c r="E755" s="178"/>
      <c r="F755" s="186"/>
      <c r="G755" s="170" t="b">
        <f t="shared" ca="1" si="31"/>
        <v>1</v>
      </c>
      <c r="H755" s="186"/>
      <c r="I755" s="186"/>
      <c r="J755" s="170" t="s">
        <v>500</v>
      </c>
      <c r="K755" s="171" t="e">
        <f t="shared" ca="1" si="1"/>
        <v>#NAME?</v>
      </c>
      <c r="L755" s="186"/>
      <c r="M755" s="171">
        <v>1902</v>
      </c>
      <c r="N755" s="179" t="e">
        <f t="shared" ca="1" si="2"/>
        <v>#NAME?</v>
      </c>
      <c r="O755" t="b">
        <f t="shared" si="3"/>
        <v>0</v>
      </c>
      <c r="S755" s="180" t="b">
        <f t="shared" si="4"/>
        <v>0</v>
      </c>
      <c r="T755" s="180">
        <f t="shared" ca="1" si="5"/>
        <v>0</v>
      </c>
    </row>
    <row r="756" spans="1:20" ht="16" hidden="1">
      <c r="A756" s="170">
        <f t="shared" si="6"/>
        <v>755</v>
      </c>
      <c r="B756" s="176" t="s">
        <v>1243</v>
      </c>
      <c r="C756" s="186"/>
      <c r="D756" s="178" t="s">
        <v>388</v>
      </c>
      <c r="E756" s="178"/>
      <c r="F756" s="186"/>
      <c r="G756" s="170" t="b">
        <f t="shared" ca="1" si="31"/>
        <v>1</v>
      </c>
      <c r="H756" s="186"/>
      <c r="I756" s="186"/>
      <c r="J756" s="170" t="s">
        <v>500</v>
      </c>
      <c r="K756" s="171" t="e">
        <f t="shared" ca="1" si="1"/>
        <v>#NAME?</v>
      </c>
      <c r="L756" s="186"/>
      <c r="M756" s="171">
        <v>434</v>
      </c>
      <c r="N756" s="179" t="e">
        <f t="shared" ca="1" si="2"/>
        <v>#NAME?</v>
      </c>
      <c r="O756" t="b">
        <f t="shared" si="3"/>
        <v>0</v>
      </c>
      <c r="S756" s="180" t="b">
        <f t="shared" si="4"/>
        <v>0</v>
      </c>
      <c r="T756" s="180">
        <f t="shared" ca="1" si="5"/>
        <v>0</v>
      </c>
    </row>
    <row r="757" spans="1:20" ht="16" hidden="1">
      <c r="A757" s="170">
        <f t="shared" si="6"/>
        <v>756</v>
      </c>
      <c r="B757" s="181" t="s">
        <v>1244</v>
      </c>
      <c r="C757" s="186"/>
      <c r="D757" s="178" t="s">
        <v>380</v>
      </c>
      <c r="E757" s="178" t="s">
        <v>556</v>
      </c>
      <c r="F757" s="183">
        <v>43810</v>
      </c>
      <c r="G757" s="170" t="b">
        <f t="shared" ca="1" si="31"/>
        <v>1</v>
      </c>
      <c r="H757" s="170" t="s">
        <v>471</v>
      </c>
      <c r="I757" s="186"/>
      <c r="J757" s="170" t="s">
        <v>500</v>
      </c>
      <c r="K757" s="171" t="e">
        <f t="shared" ca="1" si="1"/>
        <v>#NAME?</v>
      </c>
      <c r="L757" s="186"/>
      <c r="M757" s="171">
        <v>2073</v>
      </c>
      <c r="N757" s="179" t="e">
        <f t="shared" ca="1" si="2"/>
        <v>#NAME?</v>
      </c>
      <c r="O757" t="b">
        <f t="shared" si="3"/>
        <v>0</v>
      </c>
      <c r="S757" s="180" t="b">
        <f t="shared" ca="1" si="4"/>
        <v>0</v>
      </c>
      <c r="T757" s="180">
        <f t="shared" ca="1" si="5"/>
        <v>0</v>
      </c>
    </row>
    <row r="758" spans="1:20" ht="16" hidden="1">
      <c r="A758" s="170">
        <f t="shared" si="6"/>
        <v>757</v>
      </c>
      <c r="B758" s="176" t="s">
        <v>1245</v>
      </c>
      <c r="C758" s="186"/>
      <c r="D758" s="178" t="s">
        <v>388</v>
      </c>
      <c r="E758" s="178"/>
      <c r="F758" s="186"/>
      <c r="G758" s="170" t="b">
        <f t="shared" ca="1" si="31"/>
        <v>1</v>
      </c>
      <c r="H758" s="186"/>
      <c r="I758" s="186"/>
      <c r="J758" s="170" t="s">
        <v>500</v>
      </c>
      <c r="K758" s="171" t="e">
        <f t="shared" ca="1" si="1"/>
        <v>#NAME?</v>
      </c>
      <c r="L758" s="186"/>
      <c r="M758" s="171">
        <v>805</v>
      </c>
      <c r="N758" s="179" t="e">
        <f t="shared" ca="1" si="2"/>
        <v>#NAME?</v>
      </c>
      <c r="O758" t="b">
        <f t="shared" si="3"/>
        <v>0</v>
      </c>
      <c r="S758" s="180" t="b">
        <f t="shared" si="4"/>
        <v>0</v>
      </c>
      <c r="T758" s="180">
        <f t="shared" ca="1" si="5"/>
        <v>0</v>
      </c>
    </row>
    <row r="759" spans="1:20" ht="16" hidden="1">
      <c r="A759" s="170">
        <f t="shared" si="6"/>
        <v>758</v>
      </c>
      <c r="B759" s="181" t="s">
        <v>1246</v>
      </c>
      <c r="C759" s="186"/>
      <c r="D759" s="178" t="s">
        <v>388</v>
      </c>
      <c r="E759" s="178"/>
      <c r="F759" s="186"/>
      <c r="G759" s="170" t="b">
        <f t="shared" ca="1" si="31"/>
        <v>1</v>
      </c>
      <c r="H759" s="186"/>
      <c r="I759" s="186"/>
      <c r="J759" s="170" t="s">
        <v>500</v>
      </c>
      <c r="K759" s="171" t="e">
        <f t="shared" ca="1" si="1"/>
        <v>#NAME?</v>
      </c>
      <c r="L759" s="186"/>
      <c r="M759" s="171">
        <v>2832</v>
      </c>
      <c r="N759" s="179" t="e">
        <f t="shared" ca="1" si="2"/>
        <v>#NAME?</v>
      </c>
      <c r="O759" t="b">
        <f t="shared" si="3"/>
        <v>0</v>
      </c>
      <c r="S759" s="180" t="b">
        <f t="shared" si="4"/>
        <v>0</v>
      </c>
      <c r="T759" s="180">
        <f t="shared" ca="1" si="5"/>
        <v>0</v>
      </c>
    </row>
    <row r="760" spans="1:20" ht="16" hidden="1">
      <c r="A760" s="170">
        <f t="shared" si="6"/>
        <v>759</v>
      </c>
      <c r="B760" s="176" t="s">
        <v>1247</v>
      </c>
      <c r="C760" s="186"/>
      <c r="D760" s="178" t="s">
        <v>388</v>
      </c>
      <c r="E760" s="178"/>
      <c r="F760" s="186"/>
      <c r="G760" s="170" t="b">
        <f t="shared" ca="1" si="31"/>
        <v>1</v>
      </c>
      <c r="H760" s="186"/>
      <c r="I760" s="186"/>
      <c r="J760" s="170" t="s">
        <v>500</v>
      </c>
      <c r="K760" s="171" t="e">
        <f t="shared" ca="1" si="1"/>
        <v>#NAME?</v>
      </c>
      <c r="L760" s="186"/>
      <c r="M760" s="171">
        <v>2161</v>
      </c>
      <c r="N760" s="179" t="e">
        <f t="shared" ca="1" si="2"/>
        <v>#NAME?</v>
      </c>
      <c r="O760" t="b">
        <f t="shared" si="3"/>
        <v>0</v>
      </c>
      <c r="S760" s="180" t="b">
        <f t="shared" si="4"/>
        <v>0</v>
      </c>
      <c r="T760" s="180">
        <f t="shared" ca="1" si="5"/>
        <v>0</v>
      </c>
    </row>
    <row r="761" spans="1:20" ht="16" hidden="1">
      <c r="A761" s="170">
        <f t="shared" si="6"/>
        <v>760</v>
      </c>
      <c r="B761" s="181" t="s">
        <v>1248</v>
      </c>
      <c r="C761" s="186"/>
      <c r="D761" s="178" t="s">
        <v>388</v>
      </c>
      <c r="E761" s="178"/>
      <c r="F761" s="186"/>
      <c r="G761" s="170" t="b">
        <f t="shared" ca="1" si="31"/>
        <v>1</v>
      </c>
      <c r="H761" s="186"/>
      <c r="I761" s="186"/>
      <c r="J761" s="170" t="s">
        <v>500</v>
      </c>
      <c r="K761" s="171" t="e">
        <f t="shared" ca="1" si="1"/>
        <v>#NAME?</v>
      </c>
      <c r="L761" s="186"/>
      <c r="M761" s="171">
        <v>170</v>
      </c>
      <c r="N761" s="179" t="e">
        <f t="shared" ca="1" si="2"/>
        <v>#NAME?</v>
      </c>
      <c r="O761" t="b">
        <f t="shared" si="3"/>
        <v>0</v>
      </c>
      <c r="S761" s="180" t="b">
        <f t="shared" si="4"/>
        <v>0</v>
      </c>
      <c r="T761" s="180">
        <f t="shared" ca="1" si="5"/>
        <v>0</v>
      </c>
    </row>
    <row r="762" spans="1:20" ht="16" hidden="1">
      <c r="A762" s="170">
        <f t="shared" si="6"/>
        <v>761</v>
      </c>
      <c r="B762" s="176" t="s">
        <v>1249</v>
      </c>
      <c r="C762" s="186"/>
      <c r="D762" s="178" t="s">
        <v>388</v>
      </c>
      <c r="E762" s="178"/>
      <c r="F762" s="186"/>
      <c r="G762" s="170" t="b">
        <f t="shared" ca="1" si="31"/>
        <v>1</v>
      </c>
      <c r="H762" s="186"/>
      <c r="I762" s="186"/>
      <c r="J762" s="170" t="s">
        <v>500</v>
      </c>
      <c r="K762" s="171" t="e">
        <f t="shared" ca="1" si="1"/>
        <v>#NAME?</v>
      </c>
      <c r="L762" s="186"/>
      <c r="M762" s="171">
        <v>2309</v>
      </c>
      <c r="N762" s="179" t="e">
        <f t="shared" ca="1" si="2"/>
        <v>#NAME?</v>
      </c>
      <c r="O762" t="b">
        <f t="shared" si="3"/>
        <v>0</v>
      </c>
      <c r="S762" s="180" t="b">
        <f t="shared" si="4"/>
        <v>0</v>
      </c>
      <c r="T762" s="180">
        <f t="shared" ca="1" si="5"/>
        <v>0</v>
      </c>
    </row>
    <row r="763" spans="1:20" ht="16" hidden="1">
      <c r="A763" s="170">
        <f t="shared" si="6"/>
        <v>762</v>
      </c>
      <c r="B763" s="181" t="s">
        <v>1250</v>
      </c>
      <c r="C763" s="186"/>
      <c r="D763" s="178" t="s">
        <v>388</v>
      </c>
      <c r="E763" s="178"/>
      <c r="F763" s="186"/>
      <c r="G763" s="170" t="b">
        <f t="shared" ca="1" si="31"/>
        <v>1</v>
      </c>
      <c r="H763" s="186"/>
      <c r="I763" s="186"/>
      <c r="J763" s="170" t="s">
        <v>500</v>
      </c>
      <c r="K763" s="171" t="e">
        <f t="shared" ca="1" si="1"/>
        <v>#NAME?</v>
      </c>
      <c r="L763" s="186"/>
      <c r="M763" s="171">
        <v>22</v>
      </c>
      <c r="N763" s="179" t="e">
        <f t="shared" ca="1" si="2"/>
        <v>#NAME?</v>
      </c>
      <c r="O763" t="b">
        <f t="shared" si="3"/>
        <v>0</v>
      </c>
      <c r="S763" s="180" t="b">
        <f t="shared" si="4"/>
        <v>0</v>
      </c>
      <c r="T763" s="180">
        <f t="shared" ca="1" si="5"/>
        <v>0</v>
      </c>
    </row>
    <row r="764" spans="1:20" ht="16" hidden="1">
      <c r="A764" s="170">
        <f t="shared" si="6"/>
        <v>763</v>
      </c>
      <c r="B764" s="176" t="s">
        <v>1251</v>
      </c>
      <c r="C764" s="186"/>
      <c r="D764" s="178" t="s">
        <v>380</v>
      </c>
      <c r="E764" s="178" t="s">
        <v>556</v>
      </c>
      <c r="F764" s="187">
        <v>43843</v>
      </c>
      <c r="G764" s="170" t="b">
        <f t="shared" ca="1" si="31"/>
        <v>1</v>
      </c>
      <c r="H764" s="170" t="s">
        <v>471</v>
      </c>
      <c r="I764" s="170"/>
      <c r="J764" s="170" t="s">
        <v>500</v>
      </c>
      <c r="K764" s="171" t="e">
        <f t="shared" ca="1" si="1"/>
        <v>#NAME?</v>
      </c>
      <c r="L764" s="186"/>
      <c r="M764" s="171">
        <v>1363</v>
      </c>
      <c r="N764" s="179" t="e">
        <f t="shared" ca="1" si="2"/>
        <v>#NAME?</v>
      </c>
      <c r="O764" t="b">
        <f t="shared" si="3"/>
        <v>0</v>
      </c>
      <c r="S764" s="180" t="b">
        <f t="shared" ca="1" si="4"/>
        <v>0</v>
      </c>
      <c r="T764" s="180">
        <f t="shared" ca="1" si="5"/>
        <v>0</v>
      </c>
    </row>
    <row r="765" spans="1:20" ht="16" hidden="1">
      <c r="A765" s="170">
        <f t="shared" si="6"/>
        <v>764</v>
      </c>
      <c r="B765" s="181" t="s">
        <v>1252</v>
      </c>
      <c r="C765" s="186"/>
      <c r="D765" s="178" t="s">
        <v>388</v>
      </c>
      <c r="E765" s="178"/>
      <c r="F765" s="186"/>
      <c r="G765" s="170" t="b">
        <f t="shared" ca="1" si="31"/>
        <v>1</v>
      </c>
      <c r="H765" s="186"/>
      <c r="I765" s="186"/>
      <c r="J765" s="170" t="s">
        <v>500</v>
      </c>
      <c r="K765" s="171" t="e">
        <f t="shared" ca="1" si="1"/>
        <v>#NAME?</v>
      </c>
      <c r="L765" s="186"/>
      <c r="M765" s="171">
        <v>2642</v>
      </c>
      <c r="N765" s="179" t="e">
        <f t="shared" ca="1" si="2"/>
        <v>#NAME?</v>
      </c>
      <c r="O765" t="b">
        <f t="shared" si="3"/>
        <v>0</v>
      </c>
      <c r="S765" s="180" t="b">
        <f t="shared" si="4"/>
        <v>0</v>
      </c>
      <c r="T765" s="180">
        <f t="shared" ca="1" si="5"/>
        <v>0</v>
      </c>
    </row>
    <row r="766" spans="1:20" ht="16" hidden="1">
      <c r="A766" s="170">
        <f t="shared" si="6"/>
        <v>765</v>
      </c>
      <c r="B766" s="176" t="s">
        <v>1253</v>
      </c>
      <c r="C766" s="186"/>
      <c r="D766" s="178" t="s">
        <v>388</v>
      </c>
      <c r="E766" s="178"/>
      <c r="F766" s="186"/>
      <c r="G766" s="170" t="b">
        <f t="shared" ca="1" si="31"/>
        <v>1</v>
      </c>
      <c r="H766" s="186"/>
      <c r="I766" s="186"/>
      <c r="J766" s="170" t="s">
        <v>500</v>
      </c>
      <c r="K766" s="171" t="e">
        <f t="shared" ca="1" si="1"/>
        <v>#NAME?</v>
      </c>
      <c r="L766" s="186"/>
      <c r="M766" s="171">
        <v>757</v>
      </c>
      <c r="N766" s="179" t="e">
        <f t="shared" ca="1" si="2"/>
        <v>#NAME?</v>
      </c>
      <c r="O766" t="b">
        <f t="shared" si="3"/>
        <v>0</v>
      </c>
      <c r="S766" s="180" t="b">
        <f t="shared" si="4"/>
        <v>0</v>
      </c>
      <c r="T766" s="180">
        <f t="shared" ca="1" si="5"/>
        <v>0</v>
      </c>
    </row>
    <row r="767" spans="1:20" ht="16" hidden="1">
      <c r="A767" s="170">
        <f t="shared" si="6"/>
        <v>766</v>
      </c>
      <c r="B767" s="181" t="s">
        <v>1254</v>
      </c>
      <c r="C767" s="186"/>
      <c r="D767" s="178" t="s">
        <v>388</v>
      </c>
      <c r="E767" s="178"/>
      <c r="F767" s="186"/>
      <c r="G767" s="170" t="b">
        <f t="shared" ca="1" si="31"/>
        <v>1</v>
      </c>
      <c r="H767" s="186"/>
      <c r="I767" s="186"/>
      <c r="J767" s="170" t="s">
        <v>500</v>
      </c>
      <c r="K767" s="171" t="e">
        <f t="shared" ca="1" si="1"/>
        <v>#NAME?</v>
      </c>
      <c r="L767" s="186"/>
      <c r="M767" s="171">
        <v>1414</v>
      </c>
      <c r="N767" s="179" t="e">
        <f t="shared" ca="1" si="2"/>
        <v>#NAME?</v>
      </c>
      <c r="O767" t="b">
        <f t="shared" si="3"/>
        <v>0</v>
      </c>
      <c r="S767" s="180" t="b">
        <f t="shared" si="4"/>
        <v>0</v>
      </c>
      <c r="T767" s="180">
        <f t="shared" ca="1" si="5"/>
        <v>0</v>
      </c>
    </row>
    <row r="768" spans="1:20" ht="16" hidden="1">
      <c r="A768" s="170">
        <f t="shared" si="6"/>
        <v>767</v>
      </c>
      <c r="B768" s="176" t="s">
        <v>1255</v>
      </c>
      <c r="C768" s="186"/>
      <c r="D768" s="178" t="s">
        <v>380</v>
      </c>
      <c r="E768" s="178" t="s">
        <v>556</v>
      </c>
      <c r="F768" s="187">
        <v>43910</v>
      </c>
      <c r="G768" s="170" t="b">
        <f t="shared" ca="1" si="31"/>
        <v>1</v>
      </c>
      <c r="H768" s="170" t="s">
        <v>471</v>
      </c>
      <c r="I768" s="170"/>
      <c r="J768" s="170" t="s">
        <v>500</v>
      </c>
      <c r="K768" s="171" t="e">
        <f t="shared" ca="1" si="1"/>
        <v>#NAME?</v>
      </c>
      <c r="L768" s="186"/>
      <c r="M768" s="171">
        <v>1512</v>
      </c>
      <c r="N768" s="179" t="e">
        <f t="shared" ca="1" si="2"/>
        <v>#NAME?</v>
      </c>
      <c r="O768" t="b">
        <f t="shared" si="3"/>
        <v>0</v>
      </c>
      <c r="S768" s="180" t="b">
        <f t="shared" ca="1" si="4"/>
        <v>0</v>
      </c>
      <c r="T768" s="180">
        <f t="shared" ca="1" si="5"/>
        <v>0</v>
      </c>
    </row>
    <row r="769" spans="1:20" ht="16" hidden="1">
      <c r="A769" s="170">
        <f t="shared" si="6"/>
        <v>768</v>
      </c>
      <c r="B769" s="181" t="s">
        <v>730</v>
      </c>
      <c r="C769" s="186"/>
      <c r="D769" s="178" t="s">
        <v>380</v>
      </c>
      <c r="E769" s="178" t="s">
        <v>515</v>
      </c>
      <c r="F769" s="187">
        <v>43850</v>
      </c>
      <c r="G769" s="170" t="b">
        <f t="shared" ca="1" si="31"/>
        <v>1</v>
      </c>
      <c r="H769" s="170" t="s">
        <v>471</v>
      </c>
      <c r="I769" s="186"/>
      <c r="J769" s="170" t="s">
        <v>500</v>
      </c>
      <c r="K769" s="171" t="e">
        <f t="shared" ca="1" si="1"/>
        <v>#NAME?</v>
      </c>
      <c r="L769" s="186"/>
      <c r="M769" s="171">
        <v>1371</v>
      </c>
      <c r="N769" s="179" t="e">
        <f t="shared" ca="1" si="2"/>
        <v>#NAME?</v>
      </c>
      <c r="O769" t="b">
        <f t="shared" si="3"/>
        <v>0</v>
      </c>
      <c r="S769" s="180" t="b">
        <f t="shared" ca="1" si="4"/>
        <v>0</v>
      </c>
      <c r="T769" s="180">
        <f t="shared" ca="1" si="5"/>
        <v>0</v>
      </c>
    </row>
    <row r="770" spans="1:20" ht="16" hidden="1">
      <c r="A770" s="170">
        <f t="shared" si="6"/>
        <v>769</v>
      </c>
      <c r="B770" s="176" t="s">
        <v>1256</v>
      </c>
      <c r="C770" s="186"/>
      <c r="D770" s="178" t="s">
        <v>388</v>
      </c>
      <c r="E770" s="178"/>
      <c r="F770" s="186"/>
      <c r="G770" s="170" t="b">
        <f t="shared" ca="1" si="31"/>
        <v>1</v>
      </c>
      <c r="H770" s="186"/>
      <c r="I770" s="186"/>
      <c r="J770" s="170" t="s">
        <v>500</v>
      </c>
      <c r="K770" s="171" t="e">
        <f t="shared" ca="1" si="1"/>
        <v>#NAME?</v>
      </c>
      <c r="L770" s="186"/>
      <c r="M770" s="171">
        <v>3045</v>
      </c>
      <c r="N770" s="179" t="e">
        <f t="shared" ca="1" si="2"/>
        <v>#NAME?</v>
      </c>
      <c r="O770" t="b">
        <f t="shared" si="3"/>
        <v>0</v>
      </c>
      <c r="S770" s="180" t="b">
        <f t="shared" si="4"/>
        <v>0</v>
      </c>
      <c r="T770" s="180">
        <f t="shared" ca="1" si="5"/>
        <v>0</v>
      </c>
    </row>
    <row r="771" spans="1:20" ht="16" hidden="1">
      <c r="A771" s="170">
        <f t="shared" si="6"/>
        <v>770</v>
      </c>
      <c r="B771" s="181" t="s">
        <v>1257</v>
      </c>
      <c r="C771" s="186"/>
      <c r="D771" s="178" t="s">
        <v>380</v>
      </c>
      <c r="E771" s="178"/>
      <c r="F771" s="189">
        <v>43810</v>
      </c>
      <c r="G771" s="170" t="b">
        <f t="shared" ca="1" si="31"/>
        <v>1</v>
      </c>
      <c r="H771" s="170" t="s">
        <v>471</v>
      </c>
      <c r="I771" s="170"/>
      <c r="J771" s="170" t="s">
        <v>500</v>
      </c>
      <c r="K771" s="171" t="e">
        <f t="shared" ca="1" si="1"/>
        <v>#NAME?</v>
      </c>
      <c r="L771" s="186"/>
      <c r="M771" s="171">
        <v>554</v>
      </c>
      <c r="N771" s="179" t="e">
        <f t="shared" ca="1" si="2"/>
        <v>#NAME?</v>
      </c>
      <c r="O771" t="b">
        <f t="shared" si="3"/>
        <v>0</v>
      </c>
      <c r="S771" s="180" t="b">
        <f t="shared" ca="1" si="4"/>
        <v>0</v>
      </c>
      <c r="T771" s="180">
        <f t="shared" ca="1" si="5"/>
        <v>0</v>
      </c>
    </row>
    <row r="772" spans="1:20" ht="16" hidden="1">
      <c r="A772" s="170">
        <f t="shared" si="6"/>
        <v>771</v>
      </c>
      <c r="B772" s="176" t="s">
        <v>1258</v>
      </c>
      <c r="C772" s="186"/>
      <c r="D772" s="178" t="s">
        <v>388</v>
      </c>
      <c r="E772" s="178"/>
      <c r="F772" s="186"/>
      <c r="G772" s="170" t="b">
        <f t="shared" ca="1" si="31"/>
        <v>1</v>
      </c>
      <c r="H772" s="186"/>
      <c r="I772" s="186"/>
      <c r="J772" s="170" t="s">
        <v>500</v>
      </c>
      <c r="K772" s="171" t="e">
        <f t="shared" ca="1" si="1"/>
        <v>#NAME?</v>
      </c>
      <c r="L772" s="186"/>
      <c r="M772" s="171">
        <v>2401</v>
      </c>
      <c r="N772" s="179" t="e">
        <f t="shared" ca="1" si="2"/>
        <v>#NAME?</v>
      </c>
      <c r="O772" t="b">
        <f t="shared" si="3"/>
        <v>0</v>
      </c>
      <c r="S772" s="180" t="b">
        <f t="shared" si="4"/>
        <v>0</v>
      </c>
      <c r="T772" s="180">
        <f t="shared" ca="1" si="5"/>
        <v>0</v>
      </c>
    </row>
    <row r="773" spans="1:20" ht="16" hidden="1">
      <c r="A773" s="170">
        <f t="shared" si="6"/>
        <v>772</v>
      </c>
      <c r="B773" s="181" t="s">
        <v>1259</v>
      </c>
      <c r="C773" s="186"/>
      <c r="D773" s="178" t="s">
        <v>388</v>
      </c>
      <c r="E773" s="178"/>
      <c r="F773" s="186"/>
      <c r="G773" s="170" t="b">
        <f t="shared" ca="1" si="31"/>
        <v>1</v>
      </c>
      <c r="H773" s="186"/>
      <c r="I773" s="186"/>
      <c r="J773" s="170" t="s">
        <v>500</v>
      </c>
      <c r="K773" s="171" t="e">
        <f t="shared" ca="1" si="1"/>
        <v>#NAME?</v>
      </c>
      <c r="L773" s="186"/>
      <c r="M773" s="171">
        <v>2285</v>
      </c>
      <c r="N773" s="179" t="e">
        <f t="shared" ca="1" si="2"/>
        <v>#NAME?</v>
      </c>
      <c r="O773" t="b">
        <f t="shared" si="3"/>
        <v>0</v>
      </c>
      <c r="S773" s="180" t="b">
        <f t="shared" si="4"/>
        <v>0</v>
      </c>
      <c r="T773" s="180">
        <f t="shared" ca="1" si="5"/>
        <v>0</v>
      </c>
    </row>
    <row r="774" spans="1:20" ht="16" hidden="1">
      <c r="A774" s="170">
        <f t="shared" si="6"/>
        <v>773</v>
      </c>
      <c r="B774" s="176" t="s">
        <v>1260</v>
      </c>
      <c r="C774" s="186"/>
      <c r="D774" s="178" t="s">
        <v>388</v>
      </c>
      <c r="E774" s="178"/>
      <c r="F774" s="186"/>
      <c r="G774" s="170" t="b">
        <f t="shared" ca="1" si="31"/>
        <v>1</v>
      </c>
      <c r="H774" s="186"/>
      <c r="I774" s="186"/>
      <c r="J774" s="170" t="s">
        <v>500</v>
      </c>
      <c r="K774" s="171" t="e">
        <f t="shared" ca="1" si="1"/>
        <v>#NAME?</v>
      </c>
      <c r="L774" s="186"/>
      <c r="M774" s="171">
        <v>2435</v>
      </c>
      <c r="N774" s="179" t="e">
        <f t="shared" ca="1" si="2"/>
        <v>#NAME?</v>
      </c>
      <c r="O774" t="b">
        <f t="shared" si="3"/>
        <v>0</v>
      </c>
      <c r="S774" s="180" t="b">
        <f t="shared" si="4"/>
        <v>0</v>
      </c>
      <c r="T774" s="180">
        <f t="shared" ca="1" si="5"/>
        <v>0</v>
      </c>
    </row>
    <row r="775" spans="1:20" ht="16" hidden="1">
      <c r="A775" s="170">
        <f t="shared" si="6"/>
        <v>774</v>
      </c>
      <c r="B775" s="181" t="s">
        <v>1261</v>
      </c>
      <c r="C775" s="186"/>
      <c r="D775" s="178" t="s">
        <v>388</v>
      </c>
      <c r="E775" s="178"/>
      <c r="F775" s="186"/>
      <c r="G775" s="170" t="b">
        <f t="shared" ca="1" si="31"/>
        <v>1</v>
      </c>
      <c r="H775" s="186"/>
      <c r="I775" s="186"/>
      <c r="J775" s="170" t="s">
        <v>500</v>
      </c>
      <c r="K775" s="171" t="e">
        <f t="shared" ca="1" si="1"/>
        <v>#NAME?</v>
      </c>
      <c r="L775" s="186"/>
      <c r="M775" s="171">
        <v>2115</v>
      </c>
      <c r="N775" s="179" t="e">
        <f t="shared" ca="1" si="2"/>
        <v>#NAME?</v>
      </c>
      <c r="O775" t="b">
        <f t="shared" si="3"/>
        <v>0</v>
      </c>
      <c r="S775" s="180" t="b">
        <f t="shared" si="4"/>
        <v>0</v>
      </c>
      <c r="T775" s="180">
        <f t="shared" ca="1" si="5"/>
        <v>0</v>
      </c>
    </row>
    <row r="776" spans="1:20" ht="16" hidden="1">
      <c r="A776" s="170">
        <f t="shared" si="6"/>
        <v>775</v>
      </c>
      <c r="B776" s="176" t="s">
        <v>1262</v>
      </c>
      <c r="C776" s="186"/>
      <c r="D776" s="178" t="s">
        <v>388</v>
      </c>
      <c r="E776" s="178"/>
      <c r="F776" s="186"/>
      <c r="G776" s="170" t="b">
        <f t="shared" ca="1" si="31"/>
        <v>1</v>
      </c>
      <c r="H776" s="186"/>
      <c r="I776" s="186"/>
      <c r="J776" s="170" t="s">
        <v>500</v>
      </c>
      <c r="K776" s="171" t="e">
        <f t="shared" ca="1" si="1"/>
        <v>#NAME?</v>
      </c>
      <c r="L776" s="186"/>
      <c r="M776" s="171">
        <v>512</v>
      </c>
      <c r="N776" s="179" t="e">
        <f t="shared" ca="1" si="2"/>
        <v>#NAME?</v>
      </c>
      <c r="O776" t="b">
        <f t="shared" si="3"/>
        <v>0</v>
      </c>
      <c r="S776" s="180" t="b">
        <f t="shared" si="4"/>
        <v>0</v>
      </c>
      <c r="T776" s="180">
        <f t="shared" ca="1" si="5"/>
        <v>0</v>
      </c>
    </row>
    <row r="777" spans="1:20" ht="16" hidden="1">
      <c r="A777" s="170">
        <f t="shared" si="6"/>
        <v>776</v>
      </c>
      <c r="B777" s="181" t="s">
        <v>1263</v>
      </c>
      <c r="C777" s="186"/>
      <c r="D777" s="178" t="s">
        <v>388</v>
      </c>
      <c r="E777" s="178"/>
      <c r="F777" s="186"/>
      <c r="G777" s="170" t="b">
        <f t="shared" ca="1" si="31"/>
        <v>1</v>
      </c>
      <c r="H777" s="186"/>
      <c r="I777" s="186"/>
      <c r="J777" s="170" t="s">
        <v>500</v>
      </c>
      <c r="K777" s="171" t="e">
        <f t="shared" ca="1" si="1"/>
        <v>#NAME?</v>
      </c>
      <c r="L777" s="186"/>
      <c r="M777" s="171">
        <v>2089</v>
      </c>
      <c r="N777" s="179" t="e">
        <f t="shared" ca="1" si="2"/>
        <v>#NAME?</v>
      </c>
      <c r="O777" t="b">
        <f t="shared" si="3"/>
        <v>0</v>
      </c>
      <c r="S777" s="180" t="b">
        <f t="shared" si="4"/>
        <v>0</v>
      </c>
      <c r="T777" s="180">
        <f t="shared" ca="1" si="5"/>
        <v>0</v>
      </c>
    </row>
    <row r="778" spans="1:20" ht="16" hidden="1">
      <c r="A778" s="170">
        <f t="shared" si="6"/>
        <v>777</v>
      </c>
      <c r="B778" s="176" t="s">
        <v>1264</v>
      </c>
      <c r="C778" s="186"/>
      <c r="D778" s="178" t="s">
        <v>380</v>
      </c>
      <c r="E778" s="178" t="s">
        <v>556</v>
      </c>
      <c r="F778" s="187">
        <v>43844</v>
      </c>
      <c r="G778" s="170" t="b">
        <f t="shared" ca="1" si="31"/>
        <v>1</v>
      </c>
      <c r="H778" s="170" t="s">
        <v>471</v>
      </c>
      <c r="I778" s="186"/>
      <c r="J778" s="170" t="s">
        <v>500</v>
      </c>
      <c r="K778" s="171" t="e">
        <f t="shared" ca="1" si="1"/>
        <v>#NAME?</v>
      </c>
      <c r="L778" s="186"/>
      <c r="M778" s="171">
        <v>2321</v>
      </c>
      <c r="N778" s="179" t="e">
        <f t="shared" ca="1" si="2"/>
        <v>#NAME?</v>
      </c>
      <c r="O778" t="b">
        <f t="shared" si="3"/>
        <v>0</v>
      </c>
      <c r="S778" s="180" t="b">
        <f t="shared" ca="1" si="4"/>
        <v>0</v>
      </c>
      <c r="T778" s="180">
        <f t="shared" ca="1" si="5"/>
        <v>0</v>
      </c>
    </row>
    <row r="779" spans="1:20" ht="16" hidden="1">
      <c r="A779" s="170">
        <f t="shared" si="6"/>
        <v>778</v>
      </c>
      <c r="B779" s="181" t="s">
        <v>1265</v>
      </c>
      <c r="C779" s="186"/>
      <c r="D779" s="178" t="s">
        <v>388</v>
      </c>
      <c r="E779" s="178"/>
      <c r="F779" s="186"/>
      <c r="G779" s="170" t="b">
        <f t="shared" ca="1" si="31"/>
        <v>1</v>
      </c>
      <c r="H779" s="186"/>
      <c r="I779" s="186"/>
      <c r="J779" s="170" t="s">
        <v>500</v>
      </c>
      <c r="K779" s="171" t="e">
        <f t="shared" ca="1" si="1"/>
        <v>#NAME?</v>
      </c>
      <c r="L779" s="186"/>
      <c r="M779" s="171">
        <v>789</v>
      </c>
      <c r="N779" s="179" t="e">
        <f t="shared" ca="1" si="2"/>
        <v>#NAME?</v>
      </c>
      <c r="O779" t="b">
        <f t="shared" si="3"/>
        <v>0</v>
      </c>
      <c r="S779" s="180" t="b">
        <f t="shared" si="4"/>
        <v>0</v>
      </c>
      <c r="T779" s="180">
        <f t="shared" ca="1" si="5"/>
        <v>0</v>
      </c>
    </row>
    <row r="780" spans="1:20" ht="16" hidden="1">
      <c r="A780" s="170">
        <f t="shared" si="6"/>
        <v>779</v>
      </c>
      <c r="B780" s="176" t="s">
        <v>1266</v>
      </c>
      <c r="C780" s="186"/>
      <c r="D780" s="178" t="s">
        <v>388</v>
      </c>
      <c r="E780" s="178"/>
      <c r="F780" s="186"/>
      <c r="G780" s="170" t="b">
        <f t="shared" ca="1" si="31"/>
        <v>1</v>
      </c>
      <c r="H780" s="186"/>
      <c r="I780" s="186"/>
      <c r="J780" s="170" t="s">
        <v>500</v>
      </c>
      <c r="K780" s="171" t="e">
        <f t="shared" ca="1" si="1"/>
        <v>#NAME?</v>
      </c>
      <c r="L780" s="186"/>
      <c r="M780" s="171">
        <v>569</v>
      </c>
      <c r="N780" s="179" t="e">
        <f t="shared" ca="1" si="2"/>
        <v>#NAME?</v>
      </c>
      <c r="O780" t="b">
        <f t="shared" si="3"/>
        <v>0</v>
      </c>
      <c r="S780" s="180" t="b">
        <f t="shared" si="4"/>
        <v>0</v>
      </c>
      <c r="T780" s="180">
        <f t="shared" ca="1" si="5"/>
        <v>0</v>
      </c>
    </row>
    <row r="781" spans="1:20" ht="16" hidden="1">
      <c r="A781" s="170">
        <f t="shared" si="6"/>
        <v>780</v>
      </c>
      <c r="B781" s="181" t="s">
        <v>838</v>
      </c>
      <c r="C781" s="186"/>
      <c r="D781" s="178" t="s">
        <v>388</v>
      </c>
      <c r="E781" s="178"/>
      <c r="F781" s="186"/>
      <c r="G781" s="170" t="b">
        <f t="shared" ca="1" si="31"/>
        <v>1</v>
      </c>
      <c r="H781" s="186"/>
      <c r="I781" s="186"/>
      <c r="J781" s="170" t="s">
        <v>500</v>
      </c>
      <c r="K781" s="171" t="e">
        <f t="shared" ca="1" si="1"/>
        <v>#NAME?</v>
      </c>
      <c r="L781" s="186"/>
      <c r="M781" s="171">
        <v>2912</v>
      </c>
      <c r="N781" s="179" t="e">
        <f t="shared" ca="1" si="2"/>
        <v>#NAME?</v>
      </c>
      <c r="O781" t="b">
        <f t="shared" si="3"/>
        <v>0</v>
      </c>
      <c r="S781" s="180" t="b">
        <f t="shared" si="4"/>
        <v>0</v>
      </c>
      <c r="T781" s="180">
        <f t="shared" ca="1" si="5"/>
        <v>0</v>
      </c>
    </row>
    <row r="782" spans="1:20" ht="16" hidden="1">
      <c r="A782" s="170">
        <f t="shared" si="6"/>
        <v>781</v>
      </c>
      <c r="B782" s="176" t="s">
        <v>1267</v>
      </c>
      <c r="C782" s="186"/>
      <c r="D782" s="178" t="s">
        <v>388</v>
      </c>
      <c r="E782" s="178"/>
      <c r="F782" s="186"/>
      <c r="G782" s="170" t="b">
        <f t="shared" ca="1" si="31"/>
        <v>1</v>
      </c>
      <c r="H782" s="186"/>
      <c r="I782" s="186"/>
      <c r="J782" s="170" t="s">
        <v>500</v>
      </c>
      <c r="K782" s="171" t="e">
        <f t="shared" ca="1" si="1"/>
        <v>#NAME?</v>
      </c>
      <c r="L782" s="186"/>
      <c r="M782" s="171">
        <v>1522</v>
      </c>
      <c r="N782" s="179" t="e">
        <f t="shared" ca="1" si="2"/>
        <v>#NAME?</v>
      </c>
      <c r="O782" t="b">
        <f t="shared" si="3"/>
        <v>0</v>
      </c>
      <c r="S782" s="180" t="b">
        <f t="shared" si="4"/>
        <v>0</v>
      </c>
      <c r="T782" s="180">
        <f t="shared" ca="1" si="5"/>
        <v>0</v>
      </c>
    </row>
    <row r="783" spans="1:20" ht="16" hidden="1">
      <c r="A783" s="170">
        <f t="shared" si="6"/>
        <v>782</v>
      </c>
      <c r="B783" s="181" t="s">
        <v>1268</v>
      </c>
      <c r="C783" s="186"/>
      <c r="D783" s="178" t="s">
        <v>388</v>
      </c>
      <c r="E783" s="178"/>
      <c r="F783" s="186"/>
      <c r="G783" s="170" t="b">
        <f t="shared" ca="1" si="31"/>
        <v>1</v>
      </c>
      <c r="H783" s="186"/>
      <c r="I783" s="186"/>
      <c r="J783" s="170" t="s">
        <v>500</v>
      </c>
      <c r="K783" s="171" t="e">
        <f t="shared" ca="1" si="1"/>
        <v>#NAME?</v>
      </c>
      <c r="L783" s="186"/>
      <c r="M783" s="171">
        <v>1882</v>
      </c>
      <c r="N783" s="179" t="e">
        <f t="shared" ca="1" si="2"/>
        <v>#NAME?</v>
      </c>
      <c r="O783" t="b">
        <f t="shared" si="3"/>
        <v>0</v>
      </c>
      <c r="S783" s="180" t="b">
        <f t="shared" si="4"/>
        <v>0</v>
      </c>
      <c r="T783" s="180">
        <f t="shared" ca="1" si="5"/>
        <v>0</v>
      </c>
    </row>
    <row r="784" spans="1:20" ht="16" hidden="1">
      <c r="A784" s="170">
        <f t="shared" si="6"/>
        <v>783</v>
      </c>
      <c r="B784" s="176" t="s">
        <v>1269</v>
      </c>
      <c r="C784" s="186"/>
      <c r="D784" s="178" t="s">
        <v>388</v>
      </c>
      <c r="E784" s="178"/>
      <c r="F784" s="186"/>
      <c r="G784" s="170" t="b">
        <f t="shared" ca="1" si="31"/>
        <v>1</v>
      </c>
      <c r="H784" s="186"/>
      <c r="I784" s="186"/>
      <c r="J784" s="170" t="s">
        <v>500</v>
      </c>
      <c r="K784" s="171" t="e">
        <f t="shared" ca="1" si="1"/>
        <v>#NAME?</v>
      </c>
      <c r="L784" s="186"/>
      <c r="M784" s="171">
        <v>1931</v>
      </c>
      <c r="N784" s="179" t="e">
        <f t="shared" ca="1" si="2"/>
        <v>#NAME?</v>
      </c>
      <c r="O784" t="b">
        <f t="shared" si="3"/>
        <v>0</v>
      </c>
      <c r="S784" s="180" t="b">
        <f t="shared" si="4"/>
        <v>0</v>
      </c>
      <c r="T784" s="180">
        <f t="shared" ca="1" si="5"/>
        <v>0</v>
      </c>
    </row>
    <row r="785" spans="1:20" ht="16" hidden="1">
      <c r="A785" s="170">
        <f t="shared" si="6"/>
        <v>784</v>
      </c>
      <c r="B785" s="181" t="s">
        <v>1270</v>
      </c>
      <c r="C785" s="186"/>
      <c r="D785" s="178" t="s">
        <v>388</v>
      </c>
      <c r="E785" s="178"/>
      <c r="F785" s="186"/>
      <c r="G785" s="170" t="b">
        <f t="shared" ca="1" si="31"/>
        <v>1</v>
      </c>
      <c r="H785" s="186"/>
      <c r="I785" s="186"/>
      <c r="J785" s="170" t="s">
        <v>500</v>
      </c>
      <c r="K785" s="171" t="e">
        <f t="shared" ca="1" si="1"/>
        <v>#NAME?</v>
      </c>
      <c r="L785" s="186"/>
      <c r="M785" s="171">
        <v>1078</v>
      </c>
      <c r="N785" s="179" t="e">
        <f t="shared" ca="1" si="2"/>
        <v>#NAME?</v>
      </c>
      <c r="O785" t="b">
        <f t="shared" si="3"/>
        <v>0</v>
      </c>
      <c r="S785" s="180" t="b">
        <f t="shared" si="4"/>
        <v>0</v>
      </c>
      <c r="T785" s="180">
        <f t="shared" ca="1" si="5"/>
        <v>0</v>
      </c>
    </row>
    <row r="786" spans="1:20" ht="16" hidden="1">
      <c r="A786" s="170">
        <f t="shared" si="6"/>
        <v>785</v>
      </c>
      <c r="B786" s="176" t="s">
        <v>1271</v>
      </c>
      <c r="C786" s="186"/>
      <c r="D786" s="178" t="s">
        <v>388</v>
      </c>
      <c r="E786" s="178"/>
      <c r="F786" s="186"/>
      <c r="G786" s="170" t="b">
        <f t="shared" ca="1" si="31"/>
        <v>1</v>
      </c>
      <c r="H786" s="186"/>
      <c r="I786" s="186"/>
      <c r="J786" s="170" t="s">
        <v>500</v>
      </c>
      <c r="K786" s="171" t="e">
        <f t="shared" ca="1" si="1"/>
        <v>#NAME?</v>
      </c>
      <c r="L786" s="186"/>
      <c r="M786" s="171">
        <v>1367</v>
      </c>
      <c r="N786" s="179" t="e">
        <f t="shared" ca="1" si="2"/>
        <v>#NAME?</v>
      </c>
      <c r="O786" t="b">
        <f t="shared" si="3"/>
        <v>0</v>
      </c>
      <c r="S786" s="180" t="b">
        <f t="shared" si="4"/>
        <v>0</v>
      </c>
      <c r="T786" s="180">
        <f t="shared" ca="1" si="5"/>
        <v>0</v>
      </c>
    </row>
    <row r="787" spans="1:20" ht="16" hidden="1">
      <c r="A787" s="170">
        <f t="shared" si="6"/>
        <v>786</v>
      </c>
      <c r="B787" s="181" t="s">
        <v>1272</v>
      </c>
      <c r="C787" s="186"/>
      <c r="D787" s="178" t="s">
        <v>380</v>
      </c>
      <c r="E787" s="178" t="s">
        <v>1273</v>
      </c>
      <c r="F787" s="189">
        <v>43815</v>
      </c>
      <c r="G787" s="170" t="b">
        <f t="shared" ca="1" si="31"/>
        <v>1</v>
      </c>
      <c r="H787" s="170" t="s">
        <v>471</v>
      </c>
      <c r="I787" s="186"/>
      <c r="J787" s="170" t="s">
        <v>500</v>
      </c>
      <c r="K787" s="171" t="e">
        <f t="shared" ca="1" si="1"/>
        <v>#NAME?</v>
      </c>
      <c r="L787" s="186"/>
      <c r="M787" s="171">
        <v>550</v>
      </c>
      <c r="N787" s="179" t="e">
        <f t="shared" ca="1" si="2"/>
        <v>#NAME?</v>
      </c>
      <c r="O787" t="b">
        <f t="shared" si="3"/>
        <v>0</v>
      </c>
      <c r="S787" s="180" t="b">
        <f t="shared" ca="1" si="4"/>
        <v>0</v>
      </c>
      <c r="T787" s="180">
        <f t="shared" ca="1" si="5"/>
        <v>0</v>
      </c>
    </row>
    <row r="788" spans="1:20" ht="16" hidden="1">
      <c r="A788" s="170">
        <f t="shared" si="6"/>
        <v>787</v>
      </c>
      <c r="B788" s="176" t="s">
        <v>1274</v>
      </c>
      <c r="C788" s="186"/>
      <c r="D788" s="178" t="s">
        <v>388</v>
      </c>
      <c r="E788" s="178"/>
      <c r="F788" s="186"/>
      <c r="G788" s="170" t="b">
        <f t="shared" ca="1" si="31"/>
        <v>1</v>
      </c>
      <c r="H788" s="186"/>
      <c r="I788" s="186"/>
      <c r="J788" s="170" t="s">
        <v>500</v>
      </c>
      <c r="K788" s="171" t="e">
        <f t="shared" ca="1" si="1"/>
        <v>#NAME?</v>
      </c>
      <c r="L788" s="186"/>
      <c r="M788" s="171">
        <v>2485</v>
      </c>
      <c r="N788" s="179" t="e">
        <f t="shared" ca="1" si="2"/>
        <v>#NAME?</v>
      </c>
      <c r="O788" t="b">
        <f t="shared" si="3"/>
        <v>0</v>
      </c>
      <c r="S788" s="180" t="b">
        <f t="shared" si="4"/>
        <v>0</v>
      </c>
      <c r="T788" s="180">
        <f t="shared" ca="1" si="5"/>
        <v>0</v>
      </c>
    </row>
    <row r="789" spans="1:20" ht="16" hidden="1">
      <c r="A789" s="170">
        <f t="shared" si="6"/>
        <v>788</v>
      </c>
      <c r="B789" s="181" t="s">
        <v>1275</v>
      </c>
      <c r="C789" s="186"/>
      <c r="D789" s="178" t="s">
        <v>388</v>
      </c>
      <c r="E789" s="178"/>
      <c r="F789" s="186"/>
      <c r="G789" s="170" t="b">
        <f t="shared" ca="1" si="31"/>
        <v>1</v>
      </c>
      <c r="H789" s="186"/>
      <c r="I789" s="186"/>
      <c r="J789" s="170" t="s">
        <v>500</v>
      </c>
      <c r="K789" s="171" t="e">
        <f t="shared" ca="1" si="1"/>
        <v>#NAME?</v>
      </c>
      <c r="L789" s="186"/>
      <c r="M789" s="171">
        <v>1849</v>
      </c>
      <c r="N789" s="179" t="e">
        <f t="shared" ca="1" si="2"/>
        <v>#NAME?</v>
      </c>
      <c r="O789" t="b">
        <f t="shared" si="3"/>
        <v>0</v>
      </c>
      <c r="S789" s="180" t="b">
        <f t="shared" si="4"/>
        <v>0</v>
      </c>
      <c r="T789" s="180">
        <f t="shared" ca="1" si="5"/>
        <v>0</v>
      </c>
    </row>
    <row r="790" spans="1:20" ht="16" hidden="1">
      <c r="A790" s="170">
        <f t="shared" si="6"/>
        <v>789</v>
      </c>
      <c r="B790" s="176" t="s">
        <v>1276</v>
      </c>
      <c r="C790" s="186"/>
      <c r="D790" s="178" t="s">
        <v>388</v>
      </c>
      <c r="E790" s="178"/>
      <c r="F790" s="186"/>
      <c r="G790" s="170" t="b">
        <f t="shared" ca="1" si="31"/>
        <v>1</v>
      </c>
      <c r="H790" s="186"/>
      <c r="I790" s="186"/>
      <c r="J790" s="170" t="s">
        <v>500</v>
      </c>
      <c r="K790" s="171" t="e">
        <f t="shared" ca="1" si="1"/>
        <v>#NAME?</v>
      </c>
      <c r="L790" s="186"/>
      <c r="M790" s="171">
        <v>2403</v>
      </c>
      <c r="N790" s="179" t="e">
        <f t="shared" ca="1" si="2"/>
        <v>#NAME?</v>
      </c>
      <c r="O790" t="b">
        <f t="shared" si="3"/>
        <v>0</v>
      </c>
      <c r="S790" s="180" t="b">
        <f t="shared" si="4"/>
        <v>0</v>
      </c>
      <c r="T790" s="180">
        <f t="shared" ca="1" si="5"/>
        <v>0</v>
      </c>
    </row>
    <row r="791" spans="1:20" ht="16" hidden="1">
      <c r="A791" s="170">
        <f t="shared" si="6"/>
        <v>790</v>
      </c>
      <c r="B791" s="181" t="s">
        <v>1277</v>
      </c>
      <c r="C791" s="186"/>
      <c r="D791" s="178" t="s">
        <v>388</v>
      </c>
      <c r="E791" s="178"/>
      <c r="F791" s="186"/>
      <c r="G791" s="170" t="b">
        <f t="shared" ca="1" si="31"/>
        <v>1</v>
      </c>
      <c r="H791" s="186"/>
      <c r="I791" s="186"/>
      <c r="J791" s="170" t="s">
        <v>500</v>
      </c>
      <c r="K791" s="171" t="e">
        <f t="shared" ca="1" si="1"/>
        <v>#NAME?</v>
      </c>
      <c r="L791" s="186"/>
      <c r="M791" s="171">
        <v>882</v>
      </c>
      <c r="N791" s="179" t="e">
        <f t="shared" ca="1" si="2"/>
        <v>#NAME?</v>
      </c>
      <c r="O791" t="b">
        <f t="shared" si="3"/>
        <v>0</v>
      </c>
      <c r="S791" s="180" t="b">
        <f t="shared" si="4"/>
        <v>0</v>
      </c>
      <c r="T791" s="180">
        <f t="shared" ca="1" si="5"/>
        <v>0</v>
      </c>
    </row>
    <row r="792" spans="1:20" ht="16" hidden="1">
      <c r="A792" s="170">
        <f t="shared" si="6"/>
        <v>791</v>
      </c>
      <c r="B792" s="176" t="s">
        <v>1278</v>
      </c>
      <c r="C792" s="186"/>
      <c r="D792" s="178" t="s">
        <v>388</v>
      </c>
      <c r="E792" s="178"/>
      <c r="F792" s="186"/>
      <c r="G792" s="170" t="b">
        <f t="shared" ca="1" si="31"/>
        <v>1</v>
      </c>
      <c r="H792" s="186"/>
      <c r="I792" s="186"/>
      <c r="J792" s="170" t="s">
        <v>500</v>
      </c>
      <c r="K792" s="171" t="e">
        <f t="shared" ca="1" si="1"/>
        <v>#NAME?</v>
      </c>
      <c r="L792" s="186"/>
      <c r="M792" s="171">
        <v>40</v>
      </c>
      <c r="N792" s="179" t="e">
        <f t="shared" ca="1" si="2"/>
        <v>#NAME?</v>
      </c>
      <c r="O792" t="b">
        <f t="shared" si="3"/>
        <v>0</v>
      </c>
      <c r="S792" s="180" t="b">
        <f t="shared" si="4"/>
        <v>0</v>
      </c>
      <c r="T792" s="180">
        <f t="shared" ca="1" si="5"/>
        <v>0</v>
      </c>
    </row>
    <row r="793" spans="1:20" ht="16" hidden="1">
      <c r="A793" s="170">
        <f t="shared" si="6"/>
        <v>792</v>
      </c>
      <c r="B793" s="181" t="s">
        <v>1279</v>
      </c>
      <c r="C793" s="186"/>
      <c r="D793" s="178" t="s">
        <v>388</v>
      </c>
      <c r="E793" s="178"/>
      <c r="F793" s="186"/>
      <c r="G793" s="170" t="b">
        <f t="shared" ca="1" si="31"/>
        <v>1</v>
      </c>
      <c r="H793" s="186"/>
      <c r="I793" s="186"/>
      <c r="J793" s="170" t="s">
        <v>500</v>
      </c>
      <c r="K793" s="171" t="e">
        <f t="shared" ca="1" si="1"/>
        <v>#NAME?</v>
      </c>
      <c r="L793" s="186"/>
      <c r="M793" s="171">
        <v>2634</v>
      </c>
      <c r="N793" s="179" t="e">
        <f t="shared" ca="1" si="2"/>
        <v>#NAME?</v>
      </c>
      <c r="O793" t="b">
        <f t="shared" si="3"/>
        <v>0</v>
      </c>
      <c r="S793" s="180" t="b">
        <f t="shared" si="4"/>
        <v>0</v>
      </c>
      <c r="T793" s="180">
        <f t="shared" ca="1" si="5"/>
        <v>0</v>
      </c>
    </row>
    <row r="794" spans="1:20" ht="16" hidden="1">
      <c r="A794" s="170">
        <f t="shared" si="6"/>
        <v>793</v>
      </c>
      <c r="B794" s="176" t="s">
        <v>1280</v>
      </c>
      <c r="C794" s="186"/>
      <c r="D794" s="178" t="s">
        <v>388</v>
      </c>
      <c r="E794" s="178"/>
      <c r="F794" s="186"/>
      <c r="G794" s="170" t="b">
        <f t="shared" ca="1" si="31"/>
        <v>1</v>
      </c>
      <c r="H794" s="186"/>
      <c r="I794" s="186"/>
      <c r="J794" s="170" t="s">
        <v>500</v>
      </c>
      <c r="K794" s="171" t="e">
        <f t="shared" ca="1" si="1"/>
        <v>#NAME?</v>
      </c>
      <c r="L794" s="186"/>
      <c r="M794" s="171">
        <v>782</v>
      </c>
      <c r="N794" s="179" t="e">
        <f t="shared" ca="1" si="2"/>
        <v>#NAME?</v>
      </c>
      <c r="O794" t="b">
        <f t="shared" si="3"/>
        <v>0</v>
      </c>
      <c r="S794" s="180" t="b">
        <f t="shared" si="4"/>
        <v>0</v>
      </c>
      <c r="T794" s="180">
        <f t="shared" ca="1" si="5"/>
        <v>0</v>
      </c>
    </row>
    <row r="795" spans="1:20" ht="16" hidden="1">
      <c r="A795" s="170">
        <f t="shared" si="6"/>
        <v>794</v>
      </c>
      <c r="B795" s="181" t="s">
        <v>1281</v>
      </c>
      <c r="C795" s="186"/>
      <c r="D795" s="178" t="s">
        <v>388</v>
      </c>
      <c r="E795" s="178"/>
      <c r="F795" s="186"/>
      <c r="G795" s="170" t="b">
        <f t="shared" ca="1" si="31"/>
        <v>1</v>
      </c>
      <c r="H795" s="186"/>
      <c r="I795" s="186"/>
      <c r="J795" s="170" t="s">
        <v>500</v>
      </c>
      <c r="K795" s="171" t="e">
        <f t="shared" ca="1" si="1"/>
        <v>#NAME?</v>
      </c>
      <c r="L795" s="186"/>
      <c r="M795" s="171">
        <v>168</v>
      </c>
      <c r="N795" s="179" t="e">
        <f t="shared" ca="1" si="2"/>
        <v>#NAME?</v>
      </c>
      <c r="O795" t="b">
        <f t="shared" si="3"/>
        <v>0</v>
      </c>
      <c r="S795" s="180" t="b">
        <f t="shared" si="4"/>
        <v>0</v>
      </c>
      <c r="T795" s="180">
        <f t="shared" ca="1" si="5"/>
        <v>0</v>
      </c>
    </row>
    <row r="796" spans="1:20" ht="16" hidden="1">
      <c r="A796" s="170">
        <f t="shared" si="6"/>
        <v>795</v>
      </c>
      <c r="B796" s="176" t="s">
        <v>1282</v>
      </c>
      <c r="C796" s="186"/>
      <c r="D796" s="178" t="s">
        <v>380</v>
      </c>
      <c r="E796" s="178"/>
      <c r="F796" s="187">
        <v>43865</v>
      </c>
      <c r="G796" s="170" t="b">
        <f t="shared" ca="1" si="31"/>
        <v>1</v>
      </c>
      <c r="H796" s="186"/>
      <c r="I796" s="186"/>
      <c r="J796" s="170" t="s">
        <v>500</v>
      </c>
      <c r="K796" s="171" t="e">
        <f t="shared" ca="1" si="1"/>
        <v>#NAME?</v>
      </c>
      <c r="L796" s="186"/>
      <c r="M796" s="171">
        <v>2775</v>
      </c>
      <c r="N796" s="179" t="e">
        <f t="shared" ca="1" si="2"/>
        <v>#NAME?</v>
      </c>
      <c r="O796" t="b">
        <f t="shared" si="3"/>
        <v>0</v>
      </c>
      <c r="S796" s="180" t="b">
        <f t="shared" ca="1" si="4"/>
        <v>0</v>
      </c>
      <c r="T796" s="180">
        <f t="shared" ca="1" si="5"/>
        <v>0</v>
      </c>
    </row>
    <row r="797" spans="1:20" ht="16" hidden="1">
      <c r="A797" s="170">
        <f t="shared" si="6"/>
        <v>796</v>
      </c>
      <c r="B797" s="181" t="s">
        <v>1283</v>
      </c>
      <c r="C797" s="186"/>
      <c r="D797" s="178" t="s">
        <v>388</v>
      </c>
      <c r="E797" s="178"/>
      <c r="F797" s="186"/>
      <c r="G797" s="170" t="b">
        <f t="shared" ca="1" si="31"/>
        <v>1</v>
      </c>
      <c r="H797" s="186"/>
      <c r="I797" s="186"/>
      <c r="J797" s="170" t="s">
        <v>500</v>
      </c>
      <c r="K797" s="171" t="e">
        <f t="shared" ca="1" si="1"/>
        <v>#NAME?</v>
      </c>
      <c r="L797" s="186"/>
      <c r="M797" s="171">
        <v>2191</v>
      </c>
      <c r="N797" s="179" t="e">
        <f t="shared" ca="1" si="2"/>
        <v>#NAME?</v>
      </c>
      <c r="O797" t="b">
        <f t="shared" si="3"/>
        <v>0</v>
      </c>
      <c r="S797" s="180" t="b">
        <f t="shared" si="4"/>
        <v>0</v>
      </c>
      <c r="T797" s="180">
        <f t="shared" ca="1" si="5"/>
        <v>0</v>
      </c>
    </row>
    <row r="798" spans="1:20" ht="16" hidden="1">
      <c r="A798" s="170">
        <f t="shared" si="6"/>
        <v>797</v>
      </c>
      <c r="B798" s="176" t="s">
        <v>1284</v>
      </c>
      <c r="C798" s="186"/>
      <c r="D798" s="178" t="s">
        <v>388</v>
      </c>
      <c r="E798" s="178"/>
      <c r="F798" s="186"/>
      <c r="G798" s="170" t="b">
        <f t="shared" ca="1" si="31"/>
        <v>1</v>
      </c>
      <c r="H798" s="186"/>
      <c r="I798" s="186"/>
      <c r="J798" s="170" t="s">
        <v>500</v>
      </c>
      <c r="K798" s="171" t="e">
        <f t="shared" ca="1" si="1"/>
        <v>#NAME?</v>
      </c>
      <c r="L798" s="186"/>
      <c r="M798" s="171">
        <v>3157</v>
      </c>
      <c r="N798" s="179" t="e">
        <f t="shared" ca="1" si="2"/>
        <v>#NAME?</v>
      </c>
      <c r="O798" t="b">
        <f t="shared" si="3"/>
        <v>0</v>
      </c>
      <c r="S798" s="180" t="b">
        <f t="shared" si="4"/>
        <v>0</v>
      </c>
      <c r="T798" s="180">
        <f t="shared" ca="1" si="5"/>
        <v>0</v>
      </c>
    </row>
    <row r="799" spans="1:20" ht="16" hidden="1">
      <c r="A799" s="170">
        <f t="shared" si="6"/>
        <v>798</v>
      </c>
      <c r="B799" s="181" t="s">
        <v>1285</v>
      </c>
      <c r="C799" s="186"/>
      <c r="D799" s="178" t="s">
        <v>388</v>
      </c>
      <c r="E799" s="178"/>
      <c r="F799" s="186"/>
      <c r="G799" s="170" t="b">
        <f t="shared" ca="1" si="31"/>
        <v>1</v>
      </c>
      <c r="H799" s="186"/>
      <c r="I799" s="186"/>
      <c r="J799" s="170" t="s">
        <v>500</v>
      </c>
      <c r="K799" s="171" t="e">
        <f t="shared" ca="1" si="1"/>
        <v>#NAME?</v>
      </c>
      <c r="L799" s="186"/>
      <c r="M799" s="171">
        <v>1529</v>
      </c>
      <c r="N799" s="179" t="e">
        <f t="shared" ca="1" si="2"/>
        <v>#NAME?</v>
      </c>
      <c r="O799" t="b">
        <f t="shared" si="3"/>
        <v>0</v>
      </c>
      <c r="S799" s="180" t="b">
        <f t="shared" si="4"/>
        <v>0</v>
      </c>
      <c r="T799" s="180">
        <f t="shared" ca="1" si="5"/>
        <v>0</v>
      </c>
    </row>
    <row r="800" spans="1:20" ht="16" hidden="1">
      <c r="A800" s="170">
        <f t="shared" si="6"/>
        <v>799</v>
      </c>
      <c r="B800" s="176" t="s">
        <v>1286</v>
      </c>
      <c r="C800" s="186"/>
      <c r="D800" s="178" t="s">
        <v>380</v>
      </c>
      <c r="E800" s="178"/>
      <c r="F800" s="187">
        <v>43873</v>
      </c>
      <c r="G800" s="170" t="b">
        <f t="shared" ca="1" si="31"/>
        <v>1</v>
      </c>
      <c r="H800" s="170" t="s">
        <v>471</v>
      </c>
      <c r="I800" s="186"/>
      <c r="J800" s="170" t="s">
        <v>500</v>
      </c>
      <c r="K800" s="171" t="e">
        <f t="shared" ca="1" si="1"/>
        <v>#NAME?</v>
      </c>
      <c r="L800" s="186"/>
      <c r="M800" s="171">
        <v>1849</v>
      </c>
      <c r="N800" s="179" t="e">
        <f t="shared" ca="1" si="2"/>
        <v>#NAME?</v>
      </c>
      <c r="O800" t="b">
        <f t="shared" si="3"/>
        <v>0</v>
      </c>
      <c r="S800" s="180" t="b">
        <f t="shared" ca="1" si="4"/>
        <v>0</v>
      </c>
      <c r="T800" s="180">
        <f t="shared" ca="1" si="5"/>
        <v>0</v>
      </c>
    </row>
    <row r="801" spans="1:20" ht="16" hidden="1">
      <c r="A801" s="170">
        <f t="shared" si="6"/>
        <v>800</v>
      </c>
      <c r="B801" s="181" t="s">
        <v>1287</v>
      </c>
      <c r="C801" s="186"/>
      <c r="D801" s="178" t="s">
        <v>380</v>
      </c>
      <c r="E801" s="178"/>
      <c r="F801" s="187">
        <v>43873</v>
      </c>
      <c r="G801" s="170" t="b">
        <f t="shared" ca="1" si="31"/>
        <v>1</v>
      </c>
      <c r="H801" s="170" t="s">
        <v>471</v>
      </c>
      <c r="I801" s="186"/>
      <c r="J801" s="170" t="s">
        <v>500</v>
      </c>
      <c r="K801" s="171" t="e">
        <f t="shared" ca="1" si="1"/>
        <v>#NAME?</v>
      </c>
      <c r="L801" s="186"/>
      <c r="M801" s="171">
        <v>2799</v>
      </c>
      <c r="N801" s="179" t="e">
        <f t="shared" ca="1" si="2"/>
        <v>#NAME?</v>
      </c>
      <c r="O801" t="b">
        <f t="shared" si="3"/>
        <v>0</v>
      </c>
      <c r="S801" s="180" t="b">
        <f t="shared" ca="1" si="4"/>
        <v>0</v>
      </c>
      <c r="T801" s="180">
        <f t="shared" ca="1" si="5"/>
        <v>0</v>
      </c>
    </row>
    <row r="802" spans="1:20" ht="16" hidden="1">
      <c r="A802" s="170">
        <f t="shared" si="6"/>
        <v>801</v>
      </c>
      <c r="B802" s="176" t="s">
        <v>1288</v>
      </c>
      <c r="C802" s="186"/>
      <c r="D802" s="178" t="s">
        <v>388</v>
      </c>
      <c r="E802" s="178"/>
      <c r="F802" s="186"/>
      <c r="G802" s="170" t="b">
        <f t="shared" ca="1" si="31"/>
        <v>1</v>
      </c>
      <c r="H802" s="186"/>
      <c r="I802" s="186"/>
      <c r="J802" s="170" t="s">
        <v>500</v>
      </c>
      <c r="K802" s="171" t="e">
        <f t="shared" ca="1" si="1"/>
        <v>#NAME?</v>
      </c>
      <c r="L802" s="186"/>
      <c r="M802" s="171">
        <v>2548</v>
      </c>
      <c r="N802" s="179" t="e">
        <f t="shared" ca="1" si="2"/>
        <v>#NAME?</v>
      </c>
      <c r="O802" t="b">
        <f t="shared" si="3"/>
        <v>0</v>
      </c>
      <c r="S802" s="180" t="b">
        <f t="shared" si="4"/>
        <v>0</v>
      </c>
      <c r="T802" s="180">
        <f t="shared" ca="1" si="5"/>
        <v>0</v>
      </c>
    </row>
    <row r="803" spans="1:20" ht="16" hidden="1">
      <c r="A803" s="170">
        <f t="shared" si="6"/>
        <v>802</v>
      </c>
      <c r="B803" s="181" t="s">
        <v>1289</v>
      </c>
      <c r="C803" s="186"/>
      <c r="D803" s="178" t="s">
        <v>388</v>
      </c>
      <c r="E803" s="178"/>
      <c r="F803" s="186"/>
      <c r="G803" s="170" t="b">
        <f t="shared" ca="1" si="31"/>
        <v>1</v>
      </c>
      <c r="H803" s="186"/>
      <c r="I803" s="186"/>
      <c r="J803" s="170" t="s">
        <v>500</v>
      </c>
      <c r="K803" s="171" t="e">
        <f t="shared" ca="1" si="1"/>
        <v>#NAME?</v>
      </c>
      <c r="L803" s="186"/>
      <c r="M803" s="171">
        <v>360</v>
      </c>
      <c r="N803" s="179" t="e">
        <f t="shared" ca="1" si="2"/>
        <v>#NAME?</v>
      </c>
      <c r="O803" t="b">
        <f t="shared" si="3"/>
        <v>0</v>
      </c>
      <c r="S803" s="180" t="b">
        <f t="shared" si="4"/>
        <v>0</v>
      </c>
      <c r="T803" s="180">
        <f t="shared" ca="1" si="5"/>
        <v>0</v>
      </c>
    </row>
    <row r="804" spans="1:20" ht="16" hidden="1">
      <c r="A804" s="170">
        <f t="shared" si="6"/>
        <v>803</v>
      </c>
      <c r="B804" s="176" t="s">
        <v>1290</v>
      </c>
      <c r="C804" s="186"/>
      <c r="D804" s="178" t="s">
        <v>388</v>
      </c>
      <c r="E804" s="178"/>
      <c r="F804" s="186"/>
      <c r="G804" s="170" t="b">
        <f t="shared" ca="1" si="31"/>
        <v>1</v>
      </c>
      <c r="H804" s="186"/>
      <c r="I804" s="186"/>
      <c r="J804" s="170" t="s">
        <v>500</v>
      </c>
      <c r="K804" s="171" t="e">
        <f t="shared" ca="1" si="1"/>
        <v>#NAME?</v>
      </c>
      <c r="L804" s="186"/>
      <c r="M804" s="171">
        <v>1721</v>
      </c>
      <c r="N804" s="179" t="e">
        <f t="shared" ca="1" si="2"/>
        <v>#NAME?</v>
      </c>
      <c r="O804" t="b">
        <f t="shared" si="3"/>
        <v>0</v>
      </c>
      <c r="S804" s="180" t="b">
        <f t="shared" si="4"/>
        <v>0</v>
      </c>
      <c r="T804" s="180">
        <f t="shared" ca="1" si="5"/>
        <v>0</v>
      </c>
    </row>
    <row r="805" spans="1:20" ht="16" hidden="1">
      <c r="A805" s="170">
        <f t="shared" si="6"/>
        <v>804</v>
      </c>
      <c r="B805" s="181" t="s">
        <v>1291</v>
      </c>
      <c r="C805" s="186"/>
      <c r="D805" s="178" t="s">
        <v>388</v>
      </c>
      <c r="E805" s="178"/>
      <c r="F805" s="186"/>
      <c r="G805" s="170" t="b">
        <f t="shared" ca="1" si="31"/>
        <v>1</v>
      </c>
      <c r="H805" s="186"/>
      <c r="I805" s="186"/>
      <c r="J805" s="170" t="s">
        <v>500</v>
      </c>
      <c r="K805" s="171" t="e">
        <f t="shared" ca="1" si="1"/>
        <v>#NAME?</v>
      </c>
      <c r="L805" s="186"/>
      <c r="M805" s="171">
        <v>2759</v>
      </c>
      <c r="N805" s="179" t="e">
        <f t="shared" ca="1" si="2"/>
        <v>#NAME?</v>
      </c>
      <c r="O805" t="b">
        <f t="shared" si="3"/>
        <v>0</v>
      </c>
      <c r="S805" s="180" t="b">
        <f t="shared" si="4"/>
        <v>0</v>
      </c>
      <c r="T805" s="180">
        <f t="shared" ca="1" si="5"/>
        <v>0</v>
      </c>
    </row>
    <row r="806" spans="1:20" ht="16" hidden="1">
      <c r="A806" s="170">
        <f t="shared" si="6"/>
        <v>805</v>
      </c>
      <c r="B806" s="176" t="s">
        <v>1292</v>
      </c>
      <c r="C806" s="186"/>
      <c r="D806" s="178" t="s">
        <v>380</v>
      </c>
      <c r="E806" s="178" t="s">
        <v>556</v>
      </c>
      <c r="F806" s="187">
        <v>43892</v>
      </c>
      <c r="G806" s="170" t="b">
        <f t="shared" ca="1" si="31"/>
        <v>1</v>
      </c>
      <c r="H806" s="170" t="s">
        <v>516</v>
      </c>
      <c r="I806" s="186"/>
      <c r="J806" s="170" t="s">
        <v>500</v>
      </c>
      <c r="K806" s="171" t="e">
        <f t="shared" ca="1" si="1"/>
        <v>#NAME?</v>
      </c>
      <c r="L806" s="186"/>
      <c r="M806" s="171">
        <v>3163</v>
      </c>
      <c r="N806" s="179" t="e">
        <f t="shared" ca="1" si="2"/>
        <v>#NAME?</v>
      </c>
      <c r="O806" t="b">
        <f t="shared" si="3"/>
        <v>0</v>
      </c>
      <c r="S806" s="180" t="b">
        <f t="shared" ca="1" si="4"/>
        <v>0</v>
      </c>
      <c r="T806" s="180">
        <f t="shared" ca="1" si="5"/>
        <v>0</v>
      </c>
    </row>
    <row r="807" spans="1:20" ht="16" hidden="1">
      <c r="A807" s="170">
        <f t="shared" si="6"/>
        <v>806</v>
      </c>
      <c r="B807" s="181" t="s">
        <v>1293</v>
      </c>
      <c r="C807" s="186"/>
      <c r="D807" s="178" t="s">
        <v>388</v>
      </c>
      <c r="E807" s="178"/>
      <c r="F807" s="186"/>
      <c r="G807" s="170" t="b">
        <f t="shared" ca="1" si="31"/>
        <v>1</v>
      </c>
      <c r="H807" s="186"/>
      <c r="I807" s="186"/>
      <c r="J807" s="170" t="s">
        <v>500</v>
      </c>
      <c r="K807" s="171" t="e">
        <f t="shared" ca="1" si="1"/>
        <v>#NAME?</v>
      </c>
      <c r="L807" s="186"/>
      <c r="M807" s="171">
        <v>1434</v>
      </c>
      <c r="N807" s="179" t="e">
        <f t="shared" ca="1" si="2"/>
        <v>#NAME?</v>
      </c>
      <c r="O807" t="b">
        <f t="shared" si="3"/>
        <v>0</v>
      </c>
      <c r="S807" s="180" t="b">
        <f t="shared" si="4"/>
        <v>0</v>
      </c>
      <c r="T807" s="180">
        <f t="shared" ca="1" si="5"/>
        <v>0</v>
      </c>
    </row>
    <row r="808" spans="1:20" ht="16" hidden="1">
      <c r="A808" s="170">
        <f t="shared" si="6"/>
        <v>807</v>
      </c>
      <c r="B808" s="176" t="s">
        <v>1294</v>
      </c>
      <c r="C808" s="186"/>
      <c r="D808" s="178" t="s">
        <v>380</v>
      </c>
      <c r="E808" s="178"/>
      <c r="F808" s="189">
        <v>43815</v>
      </c>
      <c r="G808" s="170" t="b">
        <f t="shared" ca="1" si="31"/>
        <v>1</v>
      </c>
      <c r="H808" s="170" t="s">
        <v>471</v>
      </c>
      <c r="I808" s="186"/>
      <c r="J808" s="170" t="s">
        <v>500</v>
      </c>
      <c r="K808" s="171" t="e">
        <f t="shared" ca="1" si="1"/>
        <v>#NAME?</v>
      </c>
      <c r="L808" s="186"/>
      <c r="M808" s="171">
        <v>892</v>
      </c>
      <c r="N808" s="179" t="e">
        <f t="shared" ca="1" si="2"/>
        <v>#NAME?</v>
      </c>
      <c r="O808" t="b">
        <f t="shared" si="3"/>
        <v>0</v>
      </c>
      <c r="S808" s="180" t="b">
        <f t="shared" ca="1" si="4"/>
        <v>0</v>
      </c>
      <c r="T808" s="180">
        <f t="shared" ca="1" si="5"/>
        <v>0</v>
      </c>
    </row>
    <row r="809" spans="1:20" ht="16" hidden="1">
      <c r="A809" s="170">
        <f t="shared" si="6"/>
        <v>808</v>
      </c>
      <c r="B809" s="181" t="s">
        <v>1295</v>
      </c>
      <c r="C809" s="186"/>
      <c r="D809" s="178" t="s">
        <v>380</v>
      </c>
      <c r="E809" s="178" t="s">
        <v>1296</v>
      </c>
      <c r="F809" s="187">
        <v>43911</v>
      </c>
      <c r="G809" s="170" t="b">
        <f t="shared" ca="1" si="31"/>
        <v>1</v>
      </c>
      <c r="H809" s="170" t="s">
        <v>471</v>
      </c>
      <c r="I809" s="186"/>
      <c r="J809" s="170" t="s">
        <v>500</v>
      </c>
      <c r="K809" s="171" t="e">
        <f t="shared" ca="1" si="1"/>
        <v>#NAME?</v>
      </c>
      <c r="L809" s="186"/>
      <c r="M809" s="171">
        <v>1791</v>
      </c>
      <c r="N809" s="179" t="e">
        <f t="shared" ca="1" si="2"/>
        <v>#NAME?</v>
      </c>
      <c r="O809" t="b">
        <f t="shared" si="3"/>
        <v>0</v>
      </c>
      <c r="S809" s="180" t="b">
        <f t="shared" ca="1" si="4"/>
        <v>0</v>
      </c>
      <c r="T809" s="180">
        <f t="shared" ca="1" si="5"/>
        <v>0</v>
      </c>
    </row>
    <row r="810" spans="1:20" ht="16" hidden="1">
      <c r="A810" s="170">
        <f t="shared" si="6"/>
        <v>809</v>
      </c>
      <c r="B810" s="176" t="s">
        <v>1082</v>
      </c>
      <c r="C810" s="186"/>
      <c r="D810" s="178" t="s">
        <v>388</v>
      </c>
      <c r="E810" s="178"/>
      <c r="F810" s="186"/>
      <c r="G810" s="170" t="b">
        <f t="shared" ca="1" si="31"/>
        <v>1</v>
      </c>
      <c r="H810" s="186"/>
      <c r="I810" s="186"/>
      <c r="J810" s="170" t="s">
        <v>500</v>
      </c>
      <c r="K810" s="171" t="e">
        <f t="shared" ca="1" si="1"/>
        <v>#NAME?</v>
      </c>
      <c r="L810" s="186"/>
      <c r="M810" s="171">
        <v>172</v>
      </c>
      <c r="N810" s="179" t="e">
        <f t="shared" ca="1" si="2"/>
        <v>#NAME?</v>
      </c>
      <c r="O810" t="b">
        <f t="shared" si="3"/>
        <v>0</v>
      </c>
      <c r="S810" s="180" t="b">
        <f t="shared" si="4"/>
        <v>0</v>
      </c>
      <c r="T810" s="180">
        <f t="shared" ca="1" si="5"/>
        <v>0</v>
      </c>
    </row>
    <row r="811" spans="1:20" ht="16" hidden="1">
      <c r="A811" s="170">
        <f t="shared" si="6"/>
        <v>810</v>
      </c>
      <c r="B811" s="181" t="s">
        <v>1297</v>
      </c>
      <c r="C811" s="186"/>
      <c r="D811" s="178" t="s">
        <v>388</v>
      </c>
      <c r="E811" s="178"/>
      <c r="F811" s="186"/>
      <c r="G811" s="170" t="b">
        <f t="shared" ca="1" si="31"/>
        <v>1</v>
      </c>
      <c r="H811" s="186"/>
      <c r="I811" s="186"/>
      <c r="J811" s="170" t="s">
        <v>500</v>
      </c>
      <c r="K811" s="171" t="e">
        <f t="shared" ca="1" si="1"/>
        <v>#NAME?</v>
      </c>
      <c r="L811" s="186"/>
      <c r="M811" s="171">
        <v>1962</v>
      </c>
      <c r="N811" s="179" t="e">
        <f t="shared" ca="1" si="2"/>
        <v>#NAME?</v>
      </c>
      <c r="O811" t="b">
        <f t="shared" si="3"/>
        <v>0</v>
      </c>
      <c r="S811" s="180" t="b">
        <f t="shared" si="4"/>
        <v>0</v>
      </c>
      <c r="T811" s="180">
        <f t="shared" ca="1" si="5"/>
        <v>0</v>
      </c>
    </row>
    <row r="812" spans="1:20" ht="16" hidden="1">
      <c r="A812" s="170">
        <f t="shared" si="6"/>
        <v>811</v>
      </c>
      <c r="B812" s="176" t="s">
        <v>1298</v>
      </c>
      <c r="C812" s="186"/>
      <c r="D812" s="178" t="s">
        <v>388</v>
      </c>
      <c r="E812" s="178"/>
      <c r="F812" s="186"/>
      <c r="G812" s="170" t="b">
        <f t="shared" ca="1" si="31"/>
        <v>1</v>
      </c>
      <c r="H812" s="186"/>
      <c r="I812" s="186"/>
      <c r="J812" s="170" t="s">
        <v>500</v>
      </c>
      <c r="K812" s="171" t="e">
        <f t="shared" ca="1" si="1"/>
        <v>#NAME?</v>
      </c>
      <c r="L812" s="186"/>
      <c r="M812" s="171">
        <v>1224</v>
      </c>
      <c r="N812" s="179" t="e">
        <f t="shared" ca="1" si="2"/>
        <v>#NAME?</v>
      </c>
      <c r="O812" t="b">
        <f t="shared" si="3"/>
        <v>0</v>
      </c>
      <c r="S812" s="180" t="b">
        <f t="shared" si="4"/>
        <v>0</v>
      </c>
      <c r="T812" s="180">
        <f t="shared" ca="1" si="5"/>
        <v>0</v>
      </c>
    </row>
    <row r="813" spans="1:20" ht="16" hidden="1">
      <c r="A813" s="170">
        <f t="shared" si="6"/>
        <v>812</v>
      </c>
      <c r="B813" s="181" t="s">
        <v>1299</v>
      </c>
      <c r="C813" s="186"/>
      <c r="D813" s="178" t="s">
        <v>388</v>
      </c>
      <c r="E813" s="178"/>
      <c r="F813" s="186"/>
      <c r="G813" s="170" t="b">
        <f t="shared" ca="1" si="31"/>
        <v>1</v>
      </c>
      <c r="H813" s="186"/>
      <c r="I813" s="186"/>
      <c r="J813" s="170" t="s">
        <v>500</v>
      </c>
      <c r="K813" s="171" t="e">
        <f t="shared" ca="1" si="1"/>
        <v>#NAME?</v>
      </c>
      <c r="L813" s="186"/>
      <c r="M813" s="171">
        <v>539</v>
      </c>
      <c r="N813" s="179" t="e">
        <f t="shared" ca="1" si="2"/>
        <v>#NAME?</v>
      </c>
      <c r="O813" t="b">
        <f t="shared" si="3"/>
        <v>0</v>
      </c>
      <c r="S813" s="180" t="b">
        <f t="shared" si="4"/>
        <v>0</v>
      </c>
      <c r="T813" s="180">
        <f t="shared" ca="1" si="5"/>
        <v>0</v>
      </c>
    </row>
    <row r="814" spans="1:20" ht="16" hidden="1">
      <c r="A814" s="170">
        <f t="shared" si="6"/>
        <v>813</v>
      </c>
      <c r="B814" s="176" t="s">
        <v>1300</v>
      </c>
      <c r="C814" s="186"/>
      <c r="D814" s="178" t="s">
        <v>388</v>
      </c>
      <c r="E814" s="178"/>
      <c r="F814" s="186"/>
      <c r="G814" s="170" t="b">
        <f t="shared" ca="1" si="31"/>
        <v>1</v>
      </c>
      <c r="H814" s="186"/>
      <c r="I814" s="186"/>
      <c r="J814" s="170" t="s">
        <v>500</v>
      </c>
      <c r="K814" s="171" t="e">
        <f t="shared" ca="1" si="1"/>
        <v>#NAME?</v>
      </c>
      <c r="L814" s="186"/>
      <c r="M814" s="171">
        <v>2491</v>
      </c>
      <c r="N814" s="179" t="e">
        <f t="shared" ca="1" si="2"/>
        <v>#NAME?</v>
      </c>
      <c r="O814" t="b">
        <f t="shared" si="3"/>
        <v>0</v>
      </c>
      <c r="S814" s="180" t="b">
        <f t="shared" si="4"/>
        <v>0</v>
      </c>
      <c r="T814" s="180">
        <f t="shared" ca="1" si="5"/>
        <v>0</v>
      </c>
    </row>
    <row r="815" spans="1:20" ht="16" hidden="1">
      <c r="A815" s="170">
        <f t="shared" si="6"/>
        <v>814</v>
      </c>
      <c r="B815" s="181" t="s">
        <v>1301</v>
      </c>
      <c r="C815" s="186"/>
      <c r="D815" s="178" t="s">
        <v>388</v>
      </c>
      <c r="E815" s="178"/>
      <c r="F815" s="186"/>
      <c r="G815" s="170" t="b">
        <f t="shared" ca="1" si="31"/>
        <v>1</v>
      </c>
      <c r="H815" s="186"/>
      <c r="I815" s="186"/>
      <c r="J815" s="170" t="s">
        <v>500</v>
      </c>
      <c r="K815" s="171" t="e">
        <f t="shared" ca="1" si="1"/>
        <v>#NAME?</v>
      </c>
      <c r="L815" s="186"/>
      <c r="M815" s="171">
        <v>2829</v>
      </c>
      <c r="N815" s="179" t="e">
        <f t="shared" ca="1" si="2"/>
        <v>#NAME?</v>
      </c>
      <c r="O815" t="b">
        <f t="shared" si="3"/>
        <v>0</v>
      </c>
      <c r="S815" s="180" t="b">
        <f t="shared" si="4"/>
        <v>0</v>
      </c>
      <c r="T815" s="180">
        <f t="shared" ca="1" si="5"/>
        <v>0</v>
      </c>
    </row>
    <row r="816" spans="1:20" ht="16" hidden="1">
      <c r="A816" s="170">
        <f t="shared" si="6"/>
        <v>815</v>
      </c>
      <c r="B816" s="176" t="s">
        <v>1302</v>
      </c>
      <c r="C816" s="186"/>
      <c r="D816" s="178" t="s">
        <v>380</v>
      </c>
      <c r="E816" s="178" t="s">
        <v>556</v>
      </c>
      <c r="F816" s="187">
        <v>43892</v>
      </c>
      <c r="G816" s="170" t="b">
        <f t="shared" ca="1" si="31"/>
        <v>1</v>
      </c>
      <c r="H816" s="170" t="s">
        <v>471</v>
      </c>
      <c r="I816" s="186"/>
      <c r="J816" s="170" t="s">
        <v>500</v>
      </c>
      <c r="K816" s="171" t="e">
        <f t="shared" ca="1" si="1"/>
        <v>#NAME?</v>
      </c>
      <c r="L816" s="186"/>
      <c r="M816" s="171">
        <v>2959</v>
      </c>
      <c r="N816" s="179" t="e">
        <f t="shared" ca="1" si="2"/>
        <v>#NAME?</v>
      </c>
      <c r="O816" t="b">
        <f t="shared" si="3"/>
        <v>0</v>
      </c>
      <c r="S816" s="180" t="b">
        <f t="shared" ca="1" si="4"/>
        <v>0</v>
      </c>
      <c r="T816" s="180">
        <f t="shared" ca="1" si="5"/>
        <v>0</v>
      </c>
    </row>
    <row r="817" spans="1:20" ht="16" hidden="1">
      <c r="A817" s="170">
        <f t="shared" si="6"/>
        <v>816</v>
      </c>
      <c r="B817" s="181" t="s">
        <v>1303</v>
      </c>
      <c r="C817" s="186"/>
      <c r="D817" s="178" t="s">
        <v>388</v>
      </c>
      <c r="E817" s="178"/>
      <c r="F817" s="186"/>
      <c r="G817" s="170" t="b">
        <f t="shared" ca="1" si="31"/>
        <v>1</v>
      </c>
      <c r="H817" s="186"/>
      <c r="I817" s="186"/>
      <c r="J817" s="170" t="s">
        <v>500</v>
      </c>
      <c r="K817" s="171" t="e">
        <f t="shared" ca="1" si="1"/>
        <v>#NAME?</v>
      </c>
      <c r="L817" s="186"/>
      <c r="M817" s="171">
        <v>31</v>
      </c>
      <c r="N817" s="179" t="e">
        <f t="shared" ca="1" si="2"/>
        <v>#NAME?</v>
      </c>
      <c r="O817" t="b">
        <f t="shared" si="3"/>
        <v>0</v>
      </c>
      <c r="S817" s="180" t="b">
        <f t="shared" si="4"/>
        <v>0</v>
      </c>
      <c r="T817" s="180">
        <f t="shared" ca="1" si="5"/>
        <v>0</v>
      </c>
    </row>
    <row r="818" spans="1:20" ht="16" hidden="1">
      <c r="A818" s="170">
        <f t="shared" si="6"/>
        <v>817</v>
      </c>
      <c r="B818" s="176" t="s">
        <v>1304</v>
      </c>
      <c r="C818" s="186"/>
      <c r="D818" s="178" t="s">
        <v>388</v>
      </c>
      <c r="E818" s="178"/>
      <c r="F818" s="186"/>
      <c r="G818" s="170" t="b">
        <f t="shared" ca="1" si="31"/>
        <v>1</v>
      </c>
      <c r="H818" s="186"/>
      <c r="I818" s="186"/>
      <c r="J818" s="170" t="s">
        <v>500</v>
      </c>
      <c r="K818" s="171" t="e">
        <f t="shared" ca="1" si="1"/>
        <v>#NAME?</v>
      </c>
      <c r="L818" s="186"/>
      <c r="M818" s="171">
        <v>2443</v>
      </c>
      <c r="N818" s="179" t="e">
        <f t="shared" ca="1" si="2"/>
        <v>#NAME?</v>
      </c>
      <c r="O818" t="b">
        <f t="shared" si="3"/>
        <v>0</v>
      </c>
      <c r="S818" s="180" t="b">
        <f t="shared" si="4"/>
        <v>0</v>
      </c>
      <c r="T818" s="180">
        <f t="shared" ca="1" si="5"/>
        <v>0</v>
      </c>
    </row>
    <row r="819" spans="1:20" ht="16" hidden="1">
      <c r="A819" s="170">
        <f t="shared" si="6"/>
        <v>818</v>
      </c>
      <c r="B819" s="181" t="s">
        <v>1305</v>
      </c>
      <c r="C819" s="186"/>
      <c r="D819" s="178" t="s">
        <v>380</v>
      </c>
      <c r="E819" s="178" t="s">
        <v>1306</v>
      </c>
      <c r="F819" s="189">
        <v>43822</v>
      </c>
      <c r="G819" s="170" t="b">
        <f t="shared" ca="1" si="31"/>
        <v>1</v>
      </c>
      <c r="H819" s="170" t="s">
        <v>471</v>
      </c>
      <c r="I819" s="186"/>
      <c r="J819" s="170" t="s">
        <v>500</v>
      </c>
      <c r="K819" s="171" t="e">
        <f t="shared" ca="1" si="1"/>
        <v>#NAME?</v>
      </c>
      <c r="L819" s="186"/>
      <c r="M819" s="171">
        <v>1014</v>
      </c>
      <c r="N819" s="179" t="e">
        <f t="shared" ca="1" si="2"/>
        <v>#NAME?</v>
      </c>
      <c r="O819" t="b">
        <f t="shared" si="3"/>
        <v>0</v>
      </c>
      <c r="S819" s="180" t="b">
        <f t="shared" ca="1" si="4"/>
        <v>0</v>
      </c>
      <c r="T819" s="180">
        <f t="shared" ca="1" si="5"/>
        <v>0</v>
      </c>
    </row>
    <row r="820" spans="1:20" ht="16" hidden="1">
      <c r="A820" s="170">
        <f t="shared" si="6"/>
        <v>819</v>
      </c>
      <c r="B820" s="176" t="s">
        <v>1307</v>
      </c>
      <c r="C820" s="186"/>
      <c r="D820" s="178" t="s">
        <v>388</v>
      </c>
      <c r="E820" s="178"/>
      <c r="F820" s="186"/>
      <c r="G820" s="170" t="b">
        <f t="shared" ca="1" si="31"/>
        <v>1</v>
      </c>
      <c r="H820" s="186"/>
      <c r="I820" s="186"/>
      <c r="J820" s="170" t="s">
        <v>500</v>
      </c>
      <c r="K820" s="171" t="e">
        <f t="shared" ca="1" si="1"/>
        <v>#NAME?</v>
      </c>
      <c r="L820" s="186"/>
      <c r="M820" s="171">
        <v>2975</v>
      </c>
      <c r="N820" s="179" t="e">
        <f t="shared" ca="1" si="2"/>
        <v>#NAME?</v>
      </c>
      <c r="O820" t="b">
        <f t="shared" si="3"/>
        <v>0</v>
      </c>
      <c r="S820" s="180" t="b">
        <f t="shared" si="4"/>
        <v>0</v>
      </c>
      <c r="T820" s="180">
        <f t="shared" ca="1" si="5"/>
        <v>0</v>
      </c>
    </row>
    <row r="821" spans="1:20" ht="16" hidden="1">
      <c r="A821" s="170">
        <f t="shared" si="6"/>
        <v>820</v>
      </c>
      <c r="B821" s="181" t="s">
        <v>1308</v>
      </c>
      <c r="C821" s="186"/>
      <c r="D821" s="178" t="s">
        <v>388</v>
      </c>
      <c r="E821" s="178"/>
      <c r="F821" s="186"/>
      <c r="G821" s="170" t="b">
        <f t="shared" ca="1" si="31"/>
        <v>1</v>
      </c>
      <c r="H821" s="186"/>
      <c r="I821" s="186"/>
      <c r="J821" s="170" t="s">
        <v>500</v>
      </c>
      <c r="K821" s="171" t="e">
        <f t="shared" ca="1" si="1"/>
        <v>#NAME?</v>
      </c>
      <c r="L821" s="186"/>
      <c r="M821" s="171">
        <v>521</v>
      </c>
      <c r="N821" s="179" t="e">
        <f t="shared" ca="1" si="2"/>
        <v>#NAME?</v>
      </c>
      <c r="O821" t="b">
        <f t="shared" si="3"/>
        <v>0</v>
      </c>
      <c r="S821" s="180" t="b">
        <f t="shared" si="4"/>
        <v>0</v>
      </c>
      <c r="T821" s="180">
        <f t="shared" ca="1" si="5"/>
        <v>0</v>
      </c>
    </row>
    <row r="822" spans="1:20" ht="16" hidden="1">
      <c r="A822" s="170">
        <f t="shared" si="6"/>
        <v>821</v>
      </c>
      <c r="B822" s="176" t="s">
        <v>1309</v>
      </c>
      <c r="C822" s="186"/>
      <c r="D822" s="178" t="s">
        <v>388</v>
      </c>
      <c r="E822" s="178"/>
      <c r="F822" s="186"/>
      <c r="G822" s="170" t="b">
        <f t="shared" ca="1" si="31"/>
        <v>1</v>
      </c>
      <c r="H822" s="186"/>
      <c r="I822" s="186"/>
      <c r="J822" s="170" t="s">
        <v>500</v>
      </c>
      <c r="K822" s="171" t="e">
        <f t="shared" ca="1" si="1"/>
        <v>#NAME?</v>
      </c>
      <c r="L822" s="186"/>
      <c r="M822" s="171">
        <v>1832</v>
      </c>
      <c r="N822" s="179" t="e">
        <f t="shared" ca="1" si="2"/>
        <v>#NAME?</v>
      </c>
      <c r="O822" t="b">
        <f t="shared" si="3"/>
        <v>0</v>
      </c>
      <c r="S822" s="180" t="b">
        <f t="shared" si="4"/>
        <v>0</v>
      </c>
      <c r="T822" s="180">
        <f t="shared" ca="1" si="5"/>
        <v>0</v>
      </c>
    </row>
    <row r="823" spans="1:20" ht="16" hidden="1">
      <c r="A823" s="170">
        <f t="shared" si="6"/>
        <v>822</v>
      </c>
      <c r="B823" s="181" t="s">
        <v>1310</v>
      </c>
      <c r="C823" s="186"/>
      <c r="D823" s="178" t="s">
        <v>388</v>
      </c>
      <c r="E823" s="178"/>
      <c r="F823" s="186"/>
      <c r="G823" s="170" t="b">
        <f t="shared" ca="1" si="31"/>
        <v>1</v>
      </c>
      <c r="H823" s="186"/>
      <c r="I823" s="186"/>
      <c r="J823" s="170" t="s">
        <v>500</v>
      </c>
      <c r="K823" s="171" t="e">
        <f t="shared" ca="1" si="1"/>
        <v>#NAME?</v>
      </c>
      <c r="L823" s="186"/>
      <c r="M823" s="171">
        <v>485</v>
      </c>
      <c r="N823" s="179" t="e">
        <f t="shared" ca="1" si="2"/>
        <v>#NAME?</v>
      </c>
      <c r="O823" t="b">
        <f t="shared" si="3"/>
        <v>0</v>
      </c>
      <c r="S823" s="180" t="b">
        <f t="shared" si="4"/>
        <v>0</v>
      </c>
      <c r="T823" s="180">
        <f t="shared" ca="1" si="5"/>
        <v>0</v>
      </c>
    </row>
    <row r="824" spans="1:20" ht="16" hidden="1">
      <c r="A824" s="170">
        <f t="shared" si="6"/>
        <v>823</v>
      </c>
      <c r="B824" s="176" t="s">
        <v>1311</v>
      </c>
      <c r="C824" s="186"/>
      <c r="D824" s="178" t="s">
        <v>388</v>
      </c>
      <c r="E824" s="178"/>
      <c r="F824" s="186"/>
      <c r="G824" s="170" t="b">
        <f t="shared" ca="1" si="31"/>
        <v>1</v>
      </c>
      <c r="H824" s="186"/>
      <c r="I824" s="186"/>
      <c r="J824" s="170" t="s">
        <v>500</v>
      </c>
      <c r="K824" s="171" t="e">
        <f t="shared" ca="1" si="1"/>
        <v>#NAME?</v>
      </c>
      <c r="L824" s="186"/>
      <c r="M824" s="171">
        <v>456</v>
      </c>
      <c r="N824" s="179" t="e">
        <f t="shared" ca="1" si="2"/>
        <v>#NAME?</v>
      </c>
      <c r="O824" t="b">
        <f t="shared" si="3"/>
        <v>0</v>
      </c>
      <c r="S824" s="180" t="b">
        <f t="shared" si="4"/>
        <v>0</v>
      </c>
      <c r="T824" s="180">
        <f t="shared" ca="1" si="5"/>
        <v>0</v>
      </c>
    </row>
    <row r="825" spans="1:20" ht="16" hidden="1">
      <c r="A825" s="170">
        <f t="shared" si="6"/>
        <v>824</v>
      </c>
      <c r="B825" s="181" t="s">
        <v>1312</v>
      </c>
      <c r="C825" s="186"/>
      <c r="D825" s="178" t="s">
        <v>388</v>
      </c>
      <c r="E825" s="178"/>
      <c r="F825" s="186"/>
      <c r="G825" s="170" t="b">
        <f t="shared" ca="1" si="31"/>
        <v>1</v>
      </c>
      <c r="H825" s="186"/>
      <c r="I825" s="186"/>
      <c r="J825" s="170" t="s">
        <v>500</v>
      </c>
      <c r="K825" s="171" t="e">
        <f t="shared" ca="1" si="1"/>
        <v>#NAME?</v>
      </c>
      <c r="L825" s="186"/>
      <c r="M825" s="171">
        <v>527</v>
      </c>
      <c r="N825" s="179" t="e">
        <f t="shared" ca="1" si="2"/>
        <v>#NAME?</v>
      </c>
      <c r="O825" t="b">
        <f t="shared" si="3"/>
        <v>0</v>
      </c>
      <c r="S825" s="180" t="b">
        <f t="shared" si="4"/>
        <v>0</v>
      </c>
      <c r="T825" s="180">
        <f t="shared" ca="1" si="5"/>
        <v>0</v>
      </c>
    </row>
    <row r="826" spans="1:20" ht="16" hidden="1">
      <c r="A826" s="170">
        <f t="shared" si="6"/>
        <v>825</v>
      </c>
      <c r="B826" s="176" t="s">
        <v>1313</v>
      </c>
      <c r="C826" s="186"/>
      <c r="D826" s="178" t="s">
        <v>380</v>
      </c>
      <c r="E826" s="178" t="s">
        <v>556</v>
      </c>
      <c r="F826" s="187">
        <v>43844</v>
      </c>
      <c r="G826" s="170" t="b">
        <f t="shared" ca="1" si="31"/>
        <v>1</v>
      </c>
      <c r="H826" s="170" t="s">
        <v>471</v>
      </c>
      <c r="I826" s="170"/>
      <c r="J826" s="170" t="s">
        <v>500</v>
      </c>
      <c r="K826" s="171" t="e">
        <f t="shared" ca="1" si="1"/>
        <v>#NAME?</v>
      </c>
      <c r="L826" s="186"/>
      <c r="M826" s="171">
        <v>1417</v>
      </c>
      <c r="N826" s="179" t="e">
        <f t="shared" ca="1" si="2"/>
        <v>#NAME?</v>
      </c>
      <c r="O826" t="b">
        <f t="shared" si="3"/>
        <v>0</v>
      </c>
      <c r="S826" s="180" t="b">
        <f t="shared" ca="1" si="4"/>
        <v>0</v>
      </c>
      <c r="T826" s="180">
        <f t="shared" ca="1" si="5"/>
        <v>0</v>
      </c>
    </row>
    <row r="827" spans="1:20" ht="16" hidden="1">
      <c r="A827" s="170">
        <f t="shared" si="6"/>
        <v>826</v>
      </c>
      <c r="B827" s="181" t="s">
        <v>1314</v>
      </c>
      <c r="C827" s="186"/>
      <c r="D827" s="178" t="s">
        <v>388</v>
      </c>
      <c r="E827" s="178"/>
      <c r="F827" s="186"/>
      <c r="G827" s="170" t="b">
        <f t="shared" ca="1" si="31"/>
        <v>1</v>
      </c>
      <c r="H827" s="186"/>
      <c r="I827" s="186"/>
      <c r="J827" s="170" t="s">
        <v>500</v>
      </c>
      <c r="K827" s="171" t="e">
        <f t="shared" ca="1" si="1"/>
        <v>#NAME?</v>
      </c>
      <c r="L827" s="186"/>
      <c r="M827" s="171">
        <v>1400</v>
      </c>
      <c r="N827" s="179" t="e">
        <f t="shared" ca="1" si="2"/>
        <v>#NAME?</v>
      </c>
      <c r="O827" t="b">
        <f t="shared" si="3"/>
        <v>0</v>
      </c>
      <c r="S827" s="180" t="b">
        <f t="shared" si="4"/>
        <v>0</v>
      </c>
      <c r="T827" s="180">
        <f t="shared" ca="1" si="5"/>
        <v>0</v>
      </c>
    </row>
    <row r="828" spans="1:20" ht="16" hidden="1">
      <c r="A828" s="170">
        <f t="shared" si="6"/>
        <v>827</v>
      </c>
      <c r="B828" s="176" t="s">
        <v>1315</v>
      </c>
      <c r="C828" s="186"/>
      <c r="D828" s="178" t="s">
        <v>388</v>
      </c>
      <c r="E828" s="178"/>
      <c r="F828" s="186"/>
      <c r="G828" s="170" t="b">
        <f t="shared" ca="1" si="31"/>
        <v>1</v>
      </c>
      <c r="H828" s="186"/>
      <c r="I828" s="186"/>
      <c r="J828" s="170" t="s">
        <v>500</v>
      </c>
      <c r="K828" s="171" t="e">
        <f t="shared" ca="1" si="1"/>
        <v>#NAME?</v>
      </c>
      <c r="L828" s="186"/>
      <c r="M828" s="171">
        <v>1225</v>
      </c>
      <c r="N828" s="179" t="e">
        <f t="shared" ca="1" si="2"/>
        <v>#NAME?</v>
      </c>
      <c r="O828" t="b">
        <f t="shared" si="3"/>
        <v>0</v>
      </c>
      <c r="S828" s="180" t="b">
        <f t="shared" si="4"/>
        <v>0</v>
      </c>
      <c r="T828" s="180">
        <f t="shared" ca="1" si="5"/>
        <v>0</v>
      </c>
    </row>
    <row r="829" spans="1:20" ht="16" hidden="1">
      <c r="A829" s="170">
        <f t="shared" si="6"/>
        <v>828</v>
      </c>
      <c r="B829" s="181" t="s">
        <v>1316</v>
      </c>
      <c r="C829" s="186"/>
      <c r="D829" s="178" t="s">
        <v>388</v>
      </c>
      <c r="E829" s="178"/>
      <c r="F829" s="186"/>
      <c r="G829" s="170" t="b">
        <f t="shared" ca="1" si="31"/>
        <v>1</v>
      </c>
      <c r="H829" s="186"/>
      <c r="I829" s="186"/>
      <c r="J829" s="170" t="s">
        <v>500</v>
      </c>
      <c r="K829" s="171" t="e">
        <f t="shared" ca="1" si="1"/>
        <v>#NAME?</v>
      </c>
      <c r="L829" s="186"/>
      <c r="M829" s="171">
        <v>2805</v>
      </c>
      <c r="N829" s="179" t="e">
        <f t="shared" ca="1" si="2"/>
        <v>#NAME?</v>
      </c>
      <c r="O829" t="b">
        <f t="shared" si="3"/>
        <v>0</v>
      </c>
      <c r="S829" s="180" t="b">
        <f t="shared" si="4"/>
        <v>0</v>
      </c>
      <c r="T829" s="180">
        <f t="shared" ca="1" si="5"/>
        <v>0</v>
      </c>
    </row>
    <row r="830" spans="1:20" ht="16" hidden="1">
      <c r="A830" s="170">
        <f t="shared" si="6"/>
        <v>829</v>
      </c>
      <c r="B830" s="176" t="s">
        <v>1317</v>
      </c>
      <c r="C830" s="186"/>
      <c r="D830" s="178" t="s">
        <v>388</v>
      </c>
      <c r="E830" s="178"/>
      <c r="F830" s="186"/>
      <c r="G830" s="170" t="b">
        <f t="shared" ca="1" si="31"/>
        <v>1</v>
      </c>
      <c r="H830" s="186"/>
      <c r="I830" s="186"/>
      <c r="J830" s="170" t="s">
        <v>500</v>
      </c>
      <c r="K830" s="171" t="e">
        <f t="shared" ca="1" si="1"/>
        <v>#NAME?</v>
      </c>
      <c r="L830" s="186"/>
      <c r="M830" s="171">
        <v>2817</v>
      </c>
      <c r="N830" s="179" t="e">
        <f t="shared" ca="1" si="2"/>
        <v>#NAME?</v>
      </c>
      <c r="O830" t="b">
        <f t="shared" si="3"/>
        <v>0</v>
      </c>
      <c r="S830" s="180" t="b">
        <f t="shared" si="4"/>
        <v>0</v>
      </c>
      <c r="T830" s="180">
        <f t="shared" ca="1" si="5"/>
        <v>0</v>
      </c>
    </row>
    <row r="831" spans="1:20" ht="16" hidden="1">
      <c r="A831" s="170">
        <f t="shared" si="6"/>
        <v>830</v>
      </c>
      <c r="B831" s="181" t="s">
        <v>1318</v>
      </c>
      <c r="C831" s="186"/>
      <c r="D831" s="178" t="s">
        <v>388</v>
      </c>
      <c r="E831" s="178"/>
      <c r="F831" s="186"/>
      <c r="G831" s="170" t="b">
        <f t="shared" ca="1" si="31"/>
        <v>1</v>
      </c>
      <c r="H831" s="186"/>
      <c r="I831" s="186"/>
      <c r="J831" s="170" t="s">
        <v>500</v>
      </c>
      <c r="K831" s="171" t="e">
        <f t="shared" ca="1" si="1"/>
        <v>#NAME?</v>
      </c>
      <c r="L831" s="186"/>
      <c r="M831" s="171">
        <v>1385</v>
      </c>
      <c r="N831" s="179" t="e">
        <f t="shared" ca="1" si="2"/>
        <v>#NAME?</v>
      </c>
      <c r="O831" t="b">
        <f t="shared" si="3"/>
        <v>0</v>
      </c>
      <c r="S831" s="180" t="b">
        <f t="shared" si="4"/>
        <v>0</v>
      </c>
      <c r="T831" s="180">
        <f t="shared" ca="1" si="5"/>
        <v>0</v>
      </c>
    </row>
    <row r="832" spans="1:20" ht="16" hidden="1">
      <c r="A832" s="170">
        <f t="shared" si="6"/>
        <v>831</v>
      </c>
      <c r="B832" s="176" t="s">
        <v>1319</v>
      </c>
      <c r="C832" s="186"/>
      <c r="D832" s="178" t="s">
        <v>388</v>
      </c>
      <c r="E832" s="178"/>
      <c r="F832" s="186"/>
      <c r="G832" s="170" t="b">
        <f t="shared" ca="1" si="31"/>
        <v>1</v>
      </c>
      <c r="H832" s="186"/>
      <c r="I832" s="186"/>
      <c r="J832" s="170" t="s">
        <v>500</v>
      </c>
      <c r="K832" s="171" t="e">
        <f t="shared" ca="1" si="1"/>
        <v>#NAME?</v>
      </c>
      <c r="L832" s="186"/>
      <c r="M832" s="171">
        <v>2889</v>
      </c>
      <c r="N832" s="179" t="e">
        <f t="shared" ca="1" si="2"/>
        <v>#NAME?</v>
      </c>
      <c r="O832" t="b">
        <f t="shared" si="3"/>
        <v>0</v>
      </c>
      <c r="S832" s="180" t="b">
        <f t="shared" si="4"/>
        <v>0</v>
      </c>
      <c r="T832" s="180">
        <f t="shared" ca="1" si="5"/>
        <v>0</v>
      </c>
    </row>
    <row r="833" spans="1:20" ht="16" hidden="1">
      <c r="A833" s="170">
        <f t="shared" si="6"/>
        <v>832</v>
      </c>
      <c r="B833" s="181" t="s">
        <v>1320</v>
      </c>
      <c r="C833" s="186"/>
      <c r="D833" s="178" t="s">
        <v>380</v>
      </c>
      <c r="E833" s="178" t="s">
        <v>1321</v>
      </c>
      <c r="F833" s="187">
        <v>43914</v>
      </c>
      <c r="G833" s="170" t="b">
        <f t="shared" ca="1" si="31"/>
        <v>1</v>
      </c>
      <c r="H833" s="170" t="s">
        <v>471</v>
      </c>
      <c r="I833" s="186"/>
      <c r="J833" s="170" t="s">
        <v>500</v>
      </c>
      <c r="K833" s="171" t="e">
        <f t="shared" ca="1" si="1"/>
        <v>#NAME?</v>
      </c>
      <c r="L833" s="186"/>
      <c r="M833" s="171">
        <v>2452</v>
      </c>
      <c r="N833" s="179" t="e">
        <f t="shared" ca="1" si="2"/>
        <v>#NAME?</v>
      </c>
      <c r="O833" t="b">
        <f t="shared" si="3"/>
        <v>0</v>
      </c>
      <c r="S833" s="180" t="b">
        <f t="shared" ca="1" si="4"/>
        <v>0</v>
      </c>
      <c r="T833" s="180">
        <f t="shared" ca="1" si="5"/>
        <v>0</v>
      </c>
    </row>
    <row r="834" spans="1:20" ht="16" hidden="1">
      <c r="A834" s="170">
        <f t="shared" si="6"/>
        <v>833</v>
      </c>
      <c r="B834" s="176" t="s">
        <v>1322</v>
      </c>
      <c r="C834" s="186"/>
      <c r="D834" s="178" t="s">
        <v>388</v>
      </c>
      <c r="E834" s="178"/>
      <c r="F834" s="186"/>
      <c r="G834" s="170" t="b">
        <f t="shared" ca="1" si="31"/>
        <v>1</v>
      </c>
      <c r="H834" s="186"/>
      <c r="I834" s="186"/>
      <c r="J834" s="170" t="s">
        <v>500</v>
      </c>
      <c r="K834" s="171" t="e">
        <f t="shared" ca="1" si="1"/>
        <v>#NAME?</v>
      </c>
      <c r="L834" s="186"/>
      <c r="M834" s="171">
        <v>2816</v>
      </c>
      <c r="N834" s="179" t="e">
        <f t="shared" ca="1" si="2"/>
        <v>#NAME?</v>
      </c>
      <c r="O834" t="b">
        <f t="shared" si="3"/>
        <v>0</v>
      </c>
      <c r="S834" s="180" t="b">
        <f t="shared" si="4"/>
        <v>0</v>
      </c>
      <c r="T834" s="180">
        <f t="shared" ca="1" si="5"/>
        <v>0</v>
      </c>
    </row>
    <row r="835" spans="1:20" ht="16" hidden="1">
      <c r="A835" s="170">
        <f t="shared" si="6"/>
        <v>834</v>
      </c>
      <c r="B835" s="181" t="s">
        <v>1323</v>
      </c>
      <c r="C835" s="186"/>
      <c r="D835" s="178" t="s">
        <v>388</v>
      </c>
      <c r="E835" s="178"/>
      <c r="F835" s="186"/>
      <c r="G835" s="170" t="b">
        <f t="shared" ca="1" si="31"/>
        <v>1</v>
      </c>
      <c r="H835" s="186"/>
      <c r="I835" s="186"/>
      <c r="J835" s="170" t="s">
        <v>500</v>
      </c>
      <c r="K835" s="171" t="e">
        <f t="shared" ca="1" si="1"/>
        <v>#NAME?</v>
      </c>
      <c r="L835" s="186"/>
      <c r="M835" s="171">
        <v>153</v>
      </c>
      <c r="N835" s="179" t="e">
        <f t="shared" ca="1" si="2"/>
        <v>#NAME?</v>
      </c>
      <c r="O835" t="b">
        <f t="shared" si="3"/>
        <v>0</v>
      </c>
      <c r="S835" s="180" t="b">
        <f t="shared" si="4"/>
        <v>0</v>
      </c>
      <c r="T835" s="180">
        <f t="shared" ca="1" si="5"/>
        <v>0</v>
      </c>
    </row>
    <row r="836" spans="1:20" ht="16" hidden="1">
      <c r="A836" s="170">
        <f t="shared" si="6"/>
        <v>835</v>
      </c>
      <c r="B836" s="176" t="s">
        <v>1324</v>
      </c>
      <c r="C836" s="186"/>
      <c r="D836" s="178" t="s">
        <v>380</v>
      </c>
      <c r="E836" s="178" t="s">
        <v>668</v>
      </c>
      <c r="F836" s="187">
        <v>43923</v>
      </c>
      <c r="G836" s="170" t="b">
        <f t="shared" ca="1" si="31"/>
        <v>1</v>
      </c>
      <c r="H836" s="170" t="s">
        <v>471</v>
      </c>
      <c r="I836" s="186"/>
      <c r="J836" s="170" t="s">
        <v>500</v>
      </c>
      <c r="K836" s="171" t="e">
        <f t="shared" ca="1" si="1"/>
        <v>#NAME?</v>
      </c>
      <c r="L836" s="186"/>
      <c r="M836" s="171">
        <v>2121</v>
      </c>
      <c r="N836" s="179" t="e">
        <f t="shared" ca="1" si="2"/>
        <v>#NAME?</v>
      </c>
      <c r="O836" t="b">
        <f t="shared" si="3"/>
        <v>0</v>
      </c>
      <c r="S836" s="180" t="b">
        <f t="shared" ca="1" si="4"/>
        <v>0</v>
      </c>
      <c r="T836" s="180">
        <f t="shared" ca="1" si="5"/>
        <v>0</v>
      </c>
    </row>
    <row r="837" spans="1:20" ht="16" hidden="1">
      <c r="A837" s="170">
        <f t="shared" si="6"/>
        <v>836</v>
      </c>
      <c r="B837" s="181" t="s">
        <v>1325</v>
      </c>
      <c r="C837" s="186"/>
      <c r="D837" s="178" t="s">
        <v>388</v>
      </c>
      <c r="E837" s="178"/>
      <c r="F837" s="186"/>
      <c r="G837" s="170" t="b">
        <f t="shared" ca="1" si="31"/>
        <v>1</v>
      </c>
      <c r="H837" s="186"/>
      <c r="I837" s="186"/>
      <c r="J837" s="170" t="s">
        <v>500</v>
      </c>
      <c r="K837" s="171" t="e">
        <f t="shared" ca="1" si="1"/>
        <v>#NAME?</v>
      </c>
      <c r="L837" s="186"/>
      <c r="M837" s="171">
        <v>2281</v>
      </c>
      <c r="N837" s="179" t="e">
        <f t="shared" ca="1" si="2"/>
        <v>#NAME?</v>
      </c>
      <c r="O837" t="b">
        <f t="shared" si="3"/>
        <v>0</v>
      </c>
      <c r="S837" s="180" t="b">
        <f t="shared" si="4"/>
        <v>0</v>
      </c>
      <c r="T837" s="180">
        <f t="shared" ca="1" si="5"/>
        <v>0</v>
      </c>
    </row>
    <row r="838" spans="1:20" ht="16" hidden="1">
      <c r="A838" s="170">
        <f t="shared" si="6"/>
        <v>837</v>
      </c>
      <c r="B838" s="176" t="s">
        <v>1326</v>
      </c>
      <c r="C838" s="186"/>
      <c r="D838" s="178" t="s">
        <v>388</v>
      </c>
      <c r="E838" s="178"/>
      <c r="F838" s="186"/>
      <c r="G838" s="170" t="b">
        <f t="shared" ca="1" si="31"/>
        <v>1</v>
      </c>
      <c r="H838" s="186"/>
      <c r="I838" s="186"/>
      <c r="J838" s="170" t="s">
        <v>500</v>
      </c>
      <c r="K838" s="171" t="e">
        <f t="shared" ca="1" si="1"/>
        <v>#NAME?</v>
      </c>
      <c r="L838" s="186"/>
      <c r="M838" s="171">
        <v>2936</v>
      </c>
      <c r="N838" s="179" t="e">
        <f t="shared" ca="1" si="2"/>
        <v>#NAME?</v>
      </c>
      <c r="O838" t="b">
        <f t="shared" si="3"/>
        <v>0</v>
      </c>
      <c r="S838" s="180" t="b">
        <f t="shared" si="4"/>
        <v>0</v>
      </c>
      <c r="T838" s="180">
        <f t="shared" ca="1" si="5"/>
        <v>0</v>
      </c>
    </row>
    <row r="839" spans="1:20" ht="16" hidden="1">
      <c r="A839" s="170">
        <f t="shared" si="6"/>
        <v>838</v>
      </c>
      <c r="B839" s="181" t="s">
        <v>1327</v>
      </c>
      <c r="C839" s="186"/>
      <c r="D839" s="178" t="s">
        <v>388</v>
      </c>
      <c r="E839" s="178"/>
      <c r="F839" s="186"/>
      <c r="G839" s="170" t="b">
        <f t="shared" ca="1" si="31"/>
        <v>1</v>
      </c>
      <c r="H839" s="186"/>
      <c r="I839" s="186"/>
      <c r="J839" s="170" t="s">
        <v>500</v>
      </c>
      <c r="K839" s="171" t="e">
        <f t="shared" ca="1" si="1"/>
        <v>#NAME?</v>
      </c>
      <c r="L839" s="186"/>
      <c r="M839" s="171">
        <v>998</v>
      </c>
      <c r="N839" s="179" t="e">
        <f t="shared" ca="1" si="2"/>
        <v>#NAME?</v>
      </c>
      <c r="O839" t="b">
        <f t="shared" si="3"/>
        <v>0</v>
      </c>
      <c r="S839" s="180" t="b">
        <f t="shared" si="4"/>
        <v>0</v>
      </c>
      <c r="T839" s="180">
        <f t="shared" ca="1" si="5"/>
        <v>0</v>
      </c>
    </row>
    <row r="840" spans="1:20" ht="16" hidden="1">
      <c r="A840" s="170">
        <f t="shared" si="6"/>
        <v>839</v>
      </c>
      <c r="B840" s="176" t="s">
        <v>1328</v>
      </c>
      <c r="C840" s="186"/>
      <c r="D840" s="178" t="s">
        <v>388</v>
      </c>
      <c r="E840" s="178"/>
      <c r="F840" s="186"/>
      <c r="G840" s="170" t="b">
        <f t="shared" ca="1" si="31"/>
        <v>1</v>
      </c>
      <c r="H840" s="186"/>
      <c r="I840" s="186"/>
      <c r="J840" s="170" t="s">
        <v>500</v>
      </c>
      <c r="K840" s="171" t="e">
        <f t="shared" ca="1" si="1"/>
        <v>#NAME?</v>
      </c>
      <c r="L840" s="186"/>
      <c r="M840" s="171">
        <v>2355</v>
      </c>
      <c r="N840" s="179" t="e">
        <f t="shared" ca="1" si="2"/>
        <v>#NAME?</v>
      </c>
      <c r="O840" t="b">
        <f t="shared" si="3"/>
        <v>0</v>
      </c>
      <c r="S840" s="180" t="b">
        <f t="shared" si="4"/>
        <v>0</v>
      </c>
      <c r="T840" s="180">
        <f t="shared" ca="1" si="5"/>
        <v>0</v>
      </c>
    </row>
    <row r="841" spans="1:20" ht="16" hidden="1">
      <c r="A841" s="170">
        <f t="shared" si="6"/>
        <v>840</v>
      </c>
      <c r="B841" s="181" t="s">
        <v>1329</v>
      </c>
      <c r="C841" s="186"/>
      <c r="D841" s="178" t="s">
        <v>380</v>
      </c>
      <c r="E841" s="178" t="s">
        <v>556</v>
      </c>
      <c r="F841" s="187">
        <v>43873</v>
      </c>
      <c r="G841" s="170" t="b">
        <f t="shared" ca="1" si="31"/>
        <v>1</v>
      </c>
      <c r="H841" s="170" t="s">
        <v>471</v>
      </c>
      <c r="I841" s="186"/>
      <c r="J841" s="170" t="s">
        <v>500</v>
      </c>
      <c r="K841" s="171" t="e">
        <f t="shared" ca="1" si="1"/>
        <v>#NAME?</v>
      </c>
      <c r="L841" s="186"/>
      <c r="M841" s="171">
        <v>607</v>
      </c>
      <c r="N841" s="179" t="e">
        <f t="shared" ca="1" si="2"/>
        <v>#NAME?</v>
      </c>
      <c r="O841" t="b">
        <f t="shared" si="3"/>
        <v>0</v>
      </c>
      <c r="S841" s="180" t="b">
        <f t="shared" ca="1" si="4"/>
        <v>0</v>
      </c>
      <c r="T841" s="180">
        <f t="shared" ca="1" si="5"/>
        <v>0</v>
      </c>
    </row>
    <row r="842" spans="1:20" ht="16" hidden="1">
      <c r="A842" s="170">
        <f t="shared" si="6"/>
        <v>841</v>
      </c>
      <c r="B842" s="176" t="s">
        <v>1330</v>
      </c>
      <c r="C842" s="186"/>
      <c r="D842" s="178" t="s">
        <v>388</v>
      </c>
      <c r="E842" s="178"/>
      <c r="F842" s="186"/>
      <c r="G842" s="170" t="b">
        <f t="shared" ca="1" si="31"/>
        <v>1</v>
      </c>
      <c r="H842" s="186"/>
      <c r="I842" s="186"/>
      <c r="J842" s="170" t="s">
        <v>500</v>
      </c>
      <c r="K842" s="171" t="e">
        <f t="shared" ca="1" si="1"/>
        <v>#NAME?</v>
      </c>
      <c r="L842" s="186"/>
      <c r="M842" s="171">
        <v>1995</v>
      </c>
      <c r="N842" s="179" t="e">
        <f t="shared" ca="1" si="2"/>
        <v>#NAME?</v>
      </c>
      <c r="O842" t="b">
        <f t="shared" si="3"/>
        <v>0</v>
      </c>
      <c r="S842" s="180" t="b">
        <f t="shared" si="4"/>
        <v>0</v>
      </c>
      <c r="T842" s="180">
        <f t="shared" ca="1" si="5"/>
        <v>0</v>
      </c>
    </row>
    <row r="843" spans="1:20" ht="16" hidden="1">
      <c r="A843" s="170">
        <f t="shared" si="6"/>
        <v>842</v>
      </c>
      <c r="B843" s="181" t="s">
        <v>1331</v>
      </c>
      <c r="C843" s="186"/>
      <c r="D843" s="178" t="s">
        <v>388</v>
      </c>
      <c r="E843" s="178"/>
      <c r="F843" s="186"/>
      <c r="G843" s="170" t="b">
        <f t="shared" ca="1" si="31"/>
        <v>1</v>
      </c>
      <c r="H843" s="186"/>
      <c r="I843" s="186"/>
      <c r="J843" s="170" t="s">
        <v>500</v>
      </c>
      <c r="K843" s="171" t="e">
        <f t="shared" ca="1" si="1"/>
        <v>#NAME?</v>
      </c>
      <c r="L843" s="186"/>
      <c r="M843" s="171">
        <v>1537</v>
      </c>
      <c r="N843" s="179" t="e">
        <f t="shared" ca="1" si="2"/>
        <v>#NAME?</v>
      </c>
      <c r="O843" t="b">
        <f t="shared" si="3"/>
        <v>0</v>
      </c>
      <c r="S843" s="180" t="b">
        <f t="shared" si="4"/>
        <v>0</v>
      </c>
      <c r="T843" s="180">
        <f t="shared" ca="1" si="5"/>
        <v>0</v>
      </c>
    </row>
    <row r="844" spans="1:20" ht="16" hidden="1">
      <c r="A844" s="170">
        <f t="shared" si="6"/>
        <v>843</v>
      </c>
      <c r="B844" s="176" t="s">
        <v>1332</v>
      </c>
      <c r="C844" s="186"/>
      <c r="D844" s="178" t="s">
        <v>380</v>
      </c>
      <c r="E844" s="178" t="s">
        <v>515</v>
      </c>
      <c r="F844" s="187">
        <v>43914</v>
      </c>
      <c r="G844" s="170" t="b">
        <f t="shared" ca="1" si="31"/>
        <v>1</v>
      </c>
      <c r="H844" s="170" t="s">
        <v>471</v>
      </c>
      <c r="I844" s="186"/>
      <c r="J844" s="170" t="s">
        <v>500</v>
      </c>
      <c r="K844" s="171" t="e">
        <f t="shared" ca="1" si="1"/>
        <v>#NAME?</v>
      </c>
      <c r="L844" s="186"/>
      <c r="M844" s="171">
        <v>2224</v>
      </c>
      <c r="N844" s="179" t="e">
        <f t="shared" ca="1" si="2"/>
        <v>#NAME?</v>
      </c>
      <c r="O844" t="b">
        <f t="shared" si="3"/>
        <v>0</v>
      </c>
      <c r="S844" s="180" t="b">
        <f t="shared" ca="1" si="4"/>
        <v>0</v>
      </c>
      <c r="T844" s="180">
        <f t="shared" ca="1" si="5"/>
        <v>0</v>
      </c>
    </row>
    <row r="845" spans="1:20" ht="16">
      <c r="A845" s="170">
        <f t="shared" si="6"/>
        <v>844</v>
      </c>
      <c r="B845" s="181" t="s">
        <v>1333</v>
      </c>
      <c r="C845" s="186"/>
      <c r="D845" s="178" t="s">
        <v>388</v>
      </c>
      <c r="E845" s="178" t="s">
        <v>515</v>
      </c>
      <c r="F845" s="186"/>
      <c r="G845" s="170" t="b">
        <f t="shared" ca="1" si="31"/>
        <v>1</v>
      </c>
      <c r="H845" s="170" t="s">
        <v>471</v>
      </c>
      <c r="I845" s="170">
        <v>0</v>
      </c>
      <c r="J845" s="170" t="s">
        <v>500</v>
      </c>
      <c r="K845" s="171" t="e">
        <f t="shared" ca="1" si="1"/>
        <v>#NAME?</v>
      </c>
      <c r="L845" s="186"/>
      <c r="M845" s="171">
        <v>1450</v>
      </c>
      <c r="N845" s="179" t="e">
        <f t="shared" ca="1" si="2"/>
        <v>#NAME?</v>
      </c>
      <c r="O845" t="b">
        <f t="shared" si="3"/>
        <v>0</v>
      </c>
      <c r="S845" s="180" t="b">
        <f t="shared" si="4"/>
        <v>0</v>
      </c>
      <c r="T845" s="180">
        <f t="shared" ca="1" si="5"/>
        <v>0</v>
      </c>
    </row>
    <row r="846" spans="1:20" ht="16" hidden="1">
      <c r="A846" s="170">
        <f t="shared" si="6"/>
        <v>845</v>
      </c>
      <c r="B846" s="176" t="s">
        <v>1334</v>
      </c>
      <c r="C846" s="186"/>
      <c r="D846" s="178" t="s">
        <v>388</v>
      </c>
      <c r="E846" s="178"/>
      <c r="F846" s="186"/>
      <c r="G846" s="170" t="b">
        <f t="shared" ca="1" si="31"/>
        <v>1</v>
      </c>
      <c r="H846" s="186"/>
      <c r="I846" s="186"/>
      <c r="J846" s="170" t="s">
        <v>500</v>
      </c>
      <c r="K846" s="171" t="e">
        <f t="shared" ca="1" si="1"/>
        <v>#NAME?</v>
      </c>
      <c r="L846" s="186"/>
      <c r="M846" s="171">
        <v>2694</v>
      </c>
      <c r="N846" s="179" t="e">
        <f t="shared" ca="1" si="2"/>
        <v>#NAME?</v>
      </c>
      <c r="O846" t="b">
        <f t="shared" si="3"/>
        <v>0</v>
      </c>
      <c r="S846" s="180" t="b">
        <f t="shared" si="4"/>
        <v>0</v>
      </c>
      <c r="T846" s="180">
        <f t="shared" ca="1" si="5"/>
        <v>0</v>
      </c>
    </row>
    <row r="847" spans="1:20" ht="16" hidden="1">
      <c r="A847" s="170">
        <f t="shared" si="6"/>
        <v>846</v>
      </c>
      <c r="B847" s="181" t="s">
        <v>1335</v>
      </c>
      <c r="C847" s="186"/>
      <c r="D847" s="178" t="s">
        <v>388</v>
      </c>
      <c r="E847" s="178"/>
      <c r="F847" s="186"/>
      <c r="G847" s="170" t="b">
        <f t="shared" ca="1" si="31"/>
        <v>1</v>
      </c>
      <c r="H847" s="186"/>
      <c r="I847" s="186"/>
      <c r="J847" s="170" t="s">
        <v>500</v>
      </c>
      <c r="K847" s="171" t="e">
        <f t="shared" ca="1" si="1"/>
        <v>#NAME?</v>
      </c>
      <c r="L847" s="186"/>
      <c r="M847" s="171">
        <v>121</v>
      </c>
      <c r="N847" s="179" t="e">
        <f t="shared" ca="1" si="2"/>
        <v>#NAME?</v>
      </c>
      <c r="O847" t="b">
        <f t="shared" si="3"/>
        <v>0</v>
      </c>
      <c r="S847" s="180" t="b">
        <f t="shared" si="4"/>
        <v>0</v>
      </c>
      <c r="T847" s="180">
        <f t="shared" ca="1" si="5"/>
        <v>0</v>
      </c>
    </row>
    <row r="848" spans="1:20" ht="16" hidden="1">
      <c r="A848" s="170">
        <f t="shared" si="6"/>
        <v>847</v>
      </c>
      <c r="B848" s="176" t="s">
        <v>1336</v>
      </c>
      <c r="C848" s="186"/>
      <c r="D848" s="178" t="s">
        <v>388</v>
      </c>
      <c r="E848" s="178"/>
      <c r="F848" s="186"/>
      <c r="G848" s="170" t="b">
        <f t="shared" ca="1" si="31"/>
        <v>1</v>
      </c>
      <c r="H848" s="186"/>
      <c r="I848" s="186"/>
      <c r="J848" s="170" t="s">
        <v>500</v>
      </c>
      <c r="K848" s="171" t="e">
        <f t="shared" ca="1" si="1"/>
        <v>#NAME?</v>
      </c>
      <c r="L848" s="186"/>
      <c r="M848" s="171">
        <v>2564</v>
      </c>
      <c r="N848" s="179" t="e">
        <f t="shared" ca="1" si="2"/>
        <v>#NAME?</v>
      </c>
      <c r="O848" t="b">
        <f t="shared" si="3"/>
        <v>0</v>
      </c>
      <c r="S848" s="180" t="b">
        <f t="shared" si="4"/>
        <v>0</v>
      </c>
      <c r="T848" s="180">
        <f t="shared" ca="1" si="5"/>
        <v>0</v>
      </c>
    </row>
    <row r="849" spans="1:20" ht="16" hidden="1">
      <c r="A849" s="170">
        <f t="shared" si="6"/>
        <v>848</v>
      </c>
      <c r="B849" s="181" t="s">
        <v>1337</v>
      </c>
      <c r="C849" s="186"/>
      <c r="D849" s="178" t="s">
        <v>388</v>
      </c>
      <c r="E849" s="178"/>
      <c r="F849" s="186"/>
      <c r="G849" s="170" t="b">
        <f t="shared" ca="1" si="31"/>
        <v>1</v>
      </c>
      <c r="H849" s="186"/>
      <c r="I849" s="186"/>
      <c r="J849" s="170" t="s">
        <v>500</v>
      </c>
      <c r="K849" s="171" t="e">
        <f t="shared" ca="1" si="1"/>
        <v>#NAME?</v>
      </c>
      <c r="L849" s="186"/>
      <c r="M849" s="171">
        <v>3053</v>
      </c>
      <c r="N849" s="179" t="e">
        <f t="shared" ca="1" si="2"/>
        <v>#NAME?</v>
      </c>
      <c r="O849" t="b">
        <f t="shared" si="3"/>
        <v>0</v>
      </c>
      <c r="S849" s="180" t="b">
        <f t="shared" si="4"/>
        <v>0</v>
      </c>
      <c r="T849" s="180">
        <f t="shared" ca="1" si="5"/>
        <v>0</v>
      </c>
    </row>
    <row r="850" spans="1:20" ht="16" hidden="1">
      <c r="A850" s="170">
        <f t="shared" si="6"/>
        <v>849</v>
      </c>
      <c r="B850" s="176" t="s">
        <v>1338</v>
      </c>
      <c r="C850" s="186"/>
      <c r="D850" s="178" t="s">
        <v>388</v>
      </c>
      <c r="E850" s="178"/>
      <c r="F850" s="186"/>
      <c r="G850" s="170" t="b">
        <f t="shared" ca="1" si="31"/>
        <v>1</v>
      </c>
      <c r="H850" s="186"/>
      <c r="I850" s="186"/>
      <c r="J850" s="170" t="s">
        <v>500</v>
      </c>
      <c r="K850" s="171" t="e">
        <f t="shared" ca="1" si="1"/>
        <v>#NAME?</v>
      </c>
      <c r="L850" s="186"/>
      <c r="M850" s="171">
        <v>2657</v>
      </c>
      <c r="N850" s="179" t="e">
        <f t="shared" ca="1" si="2"/>
        <v>#NAME?</v>
      </c>
      <c r="O850" t="b">
        <f t="shared" si="3"/>
        <v>0</v>
      </c>
      <c r="S850" s="180" t="b">
        <f t="shared" si="4"/>
        <v>0</v>
      </c>
      <c r="T850" s="180">
        <f t="shared" ca="1" si="5"/>
        <v>0</v>
      </c>
    </row>
    <row r="851" spans="1:20" ht="16" hidden="1">
      <c r="A851" s="170">
        <f t="shared" si="6"/>
        <v>850</v>
      </c>
      <c r="B851" s="181" t="s">
        <v>1339</v>
      </c>
      <c r="C851" s="186"/>
      <c r="D851" s="178" t="s">
        <v>388</v>
      </c>
      <c r="E851" s="178"/>
      <c r="F851" s="186"/>
      <c r="G851" s="170" t="b">
        <f t="shared" ca="1" si="31"/>
        <v>1</v>
      </c>
      <c r="H851" s="186"/>
      <c r="I851" s="186"/>
      <c r="J851" s="170" t="s">
        <v>500</v>
      </c>
      <c r="K851" s="171" t="e">
        <f t="shared" ca="1" si="1"/>
        <v>#NAME?</v>
      </c>
      <c r="L851" s="186"/>
      <c r="M851" s="171">
        <v>492</v>
      </c>
      <c r="N851" s="179" t="e">
        <f t="shared" ca="1" si="2"/>
        <v>#NAME?</v>
      </c>
      <c r="O851" t="b">
        <f t="shared" si="3"/>
        <v>0</v>
      </c>
      <c r="S851" s="180" t="b">
        <f t="shared" si="4"/>
        <v>0</v>
      </c>
      <c r="T851" s="180">
        <f t="shared" ca="1" si="5"/>
        <v>0</v>
      </c>
    </row>
    <row r="852" spans="1:20" ht="16" hidden="1">
      <c r="A852" s="170">
        <f t="shared" si="6"/>
        <v>851</v>
      </c>
      <c r="B852" s="176" t="s">
        <v>1340</v>
      </c>
      <c r="C852" s="186"/>
      <c r="D852" s="178" t="s">
        <v>388</v>
      </c>
      <c r="E852" s="178"/>
      <c r="F852" s="186"/>
      <c r="G852" s="170" t="b">
        <f t="shared" ca="1" si="31"/>
        <v>1</v>
      </c>
      <c r="H852" s="186"/>
      <c r="I852" s="186"/>
      <c r="J852" s="170" t="s">
        <v>500</v>
      </c>
      <c r="K852" s="171" t="e">
        <f t="shared" ca="1" si="1"/>
        <v>#NAME?</v>
      </c>
      <c r="L852" s="186"/>
      <c r="M852" s="171">
        <v>1802</v>
      </c>
      <c r="N852" s="179" t="e">
        <f t="shared" ca="1" si="2"/>
        <v>#NAME?</v>
      </c>
      <c r="O852" t="b">
        <f t="shared" si="3"/>
        <v>0</v>
      </c>
      <c r="S852" s="180" t="b">
        <f t="shared" si="4"/>
        <v>0</v>
      </c>
      <c r="T852" s="180">
        <f t="shared" ca="1" si="5"/>
        <v>0</v>
      </c>
    </row>
    <row r="853" spans="1:20" ht="16" hidden="1">
      <c r="A853" s="170">
        <f t="shared" si="6"/>
        <v>852</v>
      </c>
      <c r="B853" s="181" t="s">
        <v>1341</v>
      </c>
      <c r="C853" s="186"/>
      <c r="D853" s="178" t="s">
        <v>388</v>
      </c>
      <c r="E853" s="178"/>
      <c r="F853" s="186"/>
      <c r="G853" s="170" t="b">
        <f t="shared" ca="1" si="31"/>
        <v>1</v>
      </c>
      <c r="H853" s="186"/>
      <c r="I853" s="186"/>
      <c r="J853" s="170" t="s">
        <v>500</v>
      </c>
      <c r="K853" s="171" t="e">
        <f t="shared" ca="1" si="1"/>
        <v>#NAME?</v>
      </c>
      <c r="L853" s="186"/>
      <c r="M853" s="171">
        <v>2213</v>
      </c>
      <c r="N853" s="179" t="e">
        <f t="shared" ca="1" si="2"/>
        <v>#NAME?</v>
      </c>
      <c r="O853" t="b">
        <f t="shared" si="3"/>
        <v>0</v>
      </c>
      <c r="S853" s="180" t="b">
        <f t="shared" si="4"/>
        <v>0</v>
      </c>
      <c r="T853" s="180">
        <f t="shared" ca="1" si="5"/>
        <v>0</v>
      </c>
    </row>
    <row r="854" spans="1:20" ht="16" hidden="1">
      <c r="A854" s="170">
        <f t="shared" si="6"/>
        <v>853</v>
      </c>
      <c r="B854" s="176" t="s">
        <v>1342</v>
      </c>
      <c r="C854" s="186"/>
      <c r="D854" s="178" t="s">
        <v>388</v>
      </c>
      <c r="E854" s="178"/>
      <c r="F854" s="186"/>
      <c r="G854" s="170" t="b">
        <f t="shared" ca="1" si="31"/>
        <v>1</v>
      </c>
      <c r="H854" s="186"/>
      <c r="I854" s="186"/>
      <c r="J854" s="170" t="s">
        <v>500</v>
      </c>
      <c r="K854" s="171" t="e">
        <f t="shared" ca="1" si="1"/>
        <v>#NAME?</v>
      </c>
      <c r="L854" s="186"/>
      <c r="M854" s="171">
        <v>1432</v>
      </c>
      <c r="N854" s="179" t="e">
        <f t="shared" ca="1" si="2"/>
        <v>#NAME?</v>
      </c>
      <c r="O854" t="b">
        <f t="shared" si="3"/>
        <v>0</v>
      </c>
      <c r="S854" s="180" t="b">
        <f t="shared" si="4"/>
        <v>0</v>
      </c>
      <c r="T854" s="180">
        <f t="shared" ca="1" si="5"/>
        <v>0</v>
      </c>
    </row>
    <row r="855" spans="1:20" ht="16" hidden="1">
      <c r="A855" s="170">
        <f t="shared" si="6"/>
        <v>854</v>
      </c>
      <c r="B855" s="181" t="s">
        <v>1343</v>
      </c>
      <c r="C855" s="186"/>
      <c r="D855" s="178" t="s">
        <v>388</v>
      </c>
      <c r="E855" s="178"/>
      <c r="F855" s="186"/>
      <c r="G855" s="170" t="b">
        <f t="shared" ca="1" si="31"/>
        <v>1</v>
      </c>
      <c r="H855" s="186"/>
      <c r="I855" s="186"/>
      <c r="J855" s="170" t="s">
        <v>500</v>
      </c>
      <c r="K855" s="171" t="e">
        <f t="shared" ca="1" si="1"/>
        <v>#NAME?</v>
      </c>
      <c r="L855" s="186"/>
      <c r="M855" s="171">
        <v>1672</v>
      </c>
      <c r="N855" s="179" t="e">
        <f t="shared" ca="1" si="2"/>
        <v>#NAME?</v>
      </c>
      <c r="O855" t="b">
        <f t="shared" si="3"/>
        <v>0</v>
      </c>
      <c r="S855" s="180" t="b">
        <f t="shared" si="4"/>
        <v>0</v>
      </c>
      <c r="T855" s="180">
        <f t="shared" ca="1" si="5"/>
        <v>0</v>
      </c>
    </row>
    <row r="856" spans="1:20" ht="16" hidden="1">
      <c r="A856" s="170">
        <f t="shared" si="6"/>
        <v>855</v>
      </c>
      <c r="B856" s="176" t="s">
        <v>1344</v>
      </c>
      <c r="C856" s="186"/>
      <c r="D856" s="178" t="s">
        <v>388</v>
      </c>
      <c r="E856" s="178"/>
      <c r="F856" s="186"/>
      <c r="G856" s="170" t="b">
        <f t="shared" ca="1" si="31"/>
        <v>1</v>
      </c>
      <c r="H856" s="186"/>
      <c r="I856" s="186"/>
      <c r="J856" s="170" t="s">
        <v>500</v>
      </c>
      <c r="K856" s="171" t="e">
        <f t="shared" ca="1" si="1"/>
        <v>#NAME?</v>
      </c>
      <c r="L856" s="186"/>
      <c r="M856" s="171">
        <v>1573</v>
      </c>
      <c r="N856" s="179" t="e">
        <f t="shared" ca="1" si="2"/>
        <v>#NAME?</v>
      </c>
      <c r="O856" t="b">
        <f t="shared" si="3"/>
        <v>0</v>
      </c>
      <c r="S856" s="180" t="b">
        <f t="shared" si="4"/>
        <v>0</v>
      </c>
      <c r="T856" s="180">
        <f t="shared" ca="1" si="5"/>
        <v>0</v>
      </c>
    </row>
    <row r="857" spans="1:20" ht="16" hidden="1">
      <c r="A857" s="170">
        <f t="shared" si="6"/>
        <v>856</v>
      </c>
      <c r="B857" s="181" t="s">
        <v>1345</v>
      </c>
      <c r="C857" s="186"/>
      <c r="D857" s="178" t="s">
        <v>388</v>
      </c>
      <c r="E857" s="178"/>
      <c r="F857" s="186"/>
      <c r="G857" s="170" t="b">
        <f t="shared" ca="1" si="31"/>
        <v>1</v>
      </c>
      <c r="H857" s="186"/>
      <c r="I857" s="186"/>
      <c r="J857" s="170" t="s">
        <v>500</v>
      </c>
      <c r="K857" s="171" t="e">
        <f t="shared" ca="1" si="1"/>
        <v>#NAME?</v>
      </c>
      <c r="L857" s="186"/>
      <c r="M857" s="171">
        <v>2460</v>
      </c>
      <c r="N857" s="179" t="e">
        <f t="shared" ca="1" si="2"/>
        <v>#NAME?</v>
      </c>
      <c r="O857" t="b">
        <f t="shared" si="3"/>
        <v>0</v>
      </c>
      <c r="S857" s="180" t="b">
        <f t="shared" si="4"/>
        <v>0</v>
      </c>
      <c r="T857" s="180">
        <f t="shared" ca="1" si="5"/>
        <v>0</v>
      </c>
    </row>
    <row r="858" spans="1:20" ht="16" hidden="1">
      <c r="A858" s="170">
        <f t="shared" si="6"/>
        <v>857</v>
      </c>
      <c r="B858" s="176" t="s">
        <v>1346</v>
      </c>
      <c r="C858" s="186"/>
      <c r="D858" s="178" t="s">
        <v>388</v>
      </c>
      <c r="E858" s="178"/>
      <c r="F858" s="186"/>
      <c r="G858" s="170" t="b">
        <f t="shared" ca="1" si="31"/>
        <v>1</v>
      </c>
      <c r="H858" s="186"/>
      <c r="I858" s="186"/>
      <c r="J858" s="170" t="s">
        <v>500</v>
      </c>
      <c r="K858" s="171" t="e">
        <f t="shared" ca="1" si="1"/>
        <v>#NAME?</v>
      </c>
      <c r="L858" s="186"/>
      <c r="M858" s="171">
        <v>1864</v>
      </c>
      <c r="N858" s="179" t="e">
        <f t="shared" ca="1" si="2"/>
        <v>#NAME?</v>
      </c>
      <c r="O858" t="b">
        <f t="shared" si="3"/>
        <v>0</v>
      </c>
      <c r="S858" s="180" t="b">
        <f t="shared" si="4"/>
        <v>0</v>
      </c>
      <c r="T858" s="180">
        <f t="shared" ca="1" si="5"/>
        <v>0</v>
      </c>
    </row>
    <row r="859" spans="1:20" ht="16" hidden="1">
      <c r="A859" s="170">
        <f t="shared" si="6"/>
        <v>858</v>
      </c>
      <c r="B859" s="181" t="s">
        <v>1347</v>
      </c>
      <c r="C859" s="186"/>
      <c r="D859" s="178" t="s">
        <v>388</v>
      </c>
      <c r="E859" s="178"/>
      <c r="F859" s="186"/>
      <c r="G859" s="170" t="b">
        <f t="shared" ca="1" si="31"/>
        <v>1</v>
      </c>
      <c r="H859" s="186"/>
      <c r="I859" s="186"/>
      <c r="J859" s="170" t="s">
        <v>500</v>
      </c>
      <c r="K859" s="171" t="e">
        <f t="shared" ca="1" si="1"/>
        <v>#NAME?</v>
      </c>
      <c r="L859" s="186"/>
      <c r="M859" s="171">
        <v>2858</v>
      </c>
      <c r="N859" s="179" t="e">
        <f t="shared" ca="1" si="2"/>
        <v>#NAME?</v>
      </c>
      <c r="O859" t="b">
        <f t="shared" si="3"/>
        <v>0</v>
      </c>
      <c r="S859" s="180" t="b">
        <f t="shared" si="4"/>
        <v>0</v>
      </c>
      <c r="T859" s="180">
        <f t="shared" ca="1" si="5"/>
        <v>0</v>
      </c>
    </row>
    <row r="860" spans="1:20" ht="16" hidden="1">
      <c r="A860" s="170">
        <f t="shared" si="6"/>
        <v>859</v>
      </c>
      <c r="B860" s="176" t="s">
        <v>1348</v>
      </c>
      <c r="C860" s="186"/>
      <c r="D860" s="178" t="s">
        <v>388</v>
      </c>
      <c r="E860" s="178"/>
      <c r="F860" s="186"/>
      <c r="G860" s="170" t="b">
        <f t="shared" ca="1" si="31"/>
        <v>1</v>
      </c>
      <c r="H860" s="186"/>
      <c r="I860" s="186"/>
      <c r="J860" s="170" t="s">
        <v>500</v>
      </c>
      <c r="K860" s="171" t="e">
        <f t="shared" ca="1" si="1"/>
        <v>#NAME?</v>
      </c>
      <c r="L860" s="186"/>
      <c r="M860" s="171">
        <v>41</v>
      </c>
      <c r="N860" s="179" t="e">
        <f t="shared" ca="1" si="2"/>
        <v>#NAME?</v>
      </c>
      <c r="O860" t="b">
        <f t="shared" si="3"/>
        <v>0</v>
      </c>
      <c r="S860" s="180" t="b">
        <f t="shared" si="4"/>
        <v>0</v>
      </c>
      <c r="T860" s="180">
        <f t="shared" ca="1" si="5"/>
        <v>0</v>
      </c>
    </row>
    <row r="861" spans="1:20" ht="16" hidden="1">
      <c r="A861" s="170">
        <f t="shared" si="6"/>
        <v>860</v>
      </c>
      <c r="B861" s="181" t="s">
        <v>1349</v>
      </c>
      <c r="C861" s="186"/>
      <c r="D861" s="178" t="s">
        <v>388</v>
      </c>
      <c r="E861" s="178"/>
      <c r="F861" s="186"/>
      <c r="G861" s="170" t="b">
        <f t="shared" ca="1" si="31"/>
        <v>1</v>
      </c>
      <c r="H861" s="186"/>
      <c r="I861" s="186"/>
      <c r="J861" s="170" t="s">
        <v>500</v>
      </c>
      <c r="K861" s="171" t="e">
        <f t="shared" ca="1" si="1"/>
        <v>#NAME?</v>
      </c>
      <c r="L861" s="186"/>
      <c r="M861" s="171">
        <v>1440</v>
      </c>
      <c r="N861" s="179" t="e">
        <f t="shared" ca="1" si="2"/>
        <v>#NAME?</v>
      </c>
      <c r="O861" t="b">
        <f t="shared" si="3"/>
        <v>0</v>
      </c>
      <c r="S861" s="180" t="b">
        <f t="shared" si="4"/>
        <v>0</v>
      </c>
      <c r="T861" s="180">
        <f t="shared" ca="1" si="5"/>
        <v>0</v>
      </c>
    </row>
    <row r="862" spans="1:20" ht="16" hidden="1">
      <c r="A862" s="170">
        <f t="shared" si="6"/>
        <v>861</v>
      </c>
      <c r="B862" s="176" t="s">
        <v>1350</v>
      </c>
      <c r="C862" s="186"/>
      <c r="D862" s="178" t="s">
        <v>388</v>
      </c>
      <c r="E862" s="178"/>
      <c r="F862" s="186"/>
      <c r="G862" s="170" t="b">
        <f t="shared" ca="1" si="31"/>
        <v>1</v>
      </c>
      <c r="H862" s="186"/>
      <c r="I862" s="186"/>
      <c r="J862" s="170" t="s">
        <v>500</v>
      </c>
      <c r="K862" s="171" t="e">
        <f t="shared" ca="1" si="1"/>
        <v>#NAME?</v>
      </c>
      <c r="L862" s="186"/>
      <c r="M862" s="171">
        <v>1065</v>
      </c>
      <c r="N862" s="179" t="e">
        <f t="shared" ca="1" si="2"/>
        <v>#NAME?</v>
      </c>
      <c r="O862" t="b">
        <f t="shared" si="3"/>
        <v>0</v>
      </c>
      <c r="S862" s="180" t="b">
        <f t="shared" si="4"/>
        <v>0</v>
      </c>
      <c r="T862" s="180">
        <f t="shared" ca="1" si="5"/>
        <v>0</v>
      </c>
    </row>
    <row r="863" spans="1:20" ht="16" hidden="1">
      <c r="A863" s="170">
        <f t="shared" si="6"/>
        <v>862</v>
      </c>
      <c r="B863" s="181" t="s">
        <v>1351</v>
      </c>
      <c r="C863" s="186"/>
      <c r="D863" s="178" t="s">
        <v>388</v>
      </c>
      <c r="E863" s="178"/>
      <c r="F863" s="186"/>
      <c r="G863" s="170" t="b">
        <f t="shared" ca="1" si="31"/>
        <v>1</v>
      </c>
      <c r="H863" s="186"/>
      <c r="I863" s="186"/>
      <c r="J863" s="170" t="s">
        <v>500</v>
      </c>
      <c r="K863" s="171" t="e">
        <f t="shared" ca="1" si="1"/>
        <v>#NAME?</v>
      </c>
      <c r="L863" s="186"/>
      <c r="M863" s="171">
        <v>1933</v>
      </c>
      <c r="N863" s="179" t="e">
        <f t="shared" ca="1" si="2"/>
        <v>#NAME?</v>
      </c>
      <c r="O863" t="b">
        <f t="shared" si="3"/>
        <v>0</v>
      </c>
      <c r="S863" s="180" t="b">
        <f t="shared" si="4"/>
        <v>0</v>
      </c>
      <c r="T863" s="180">
        <f t="shared" ca="1" si="5"/>
        <v>0</v>
      </c>
    </row>
    <row r="864" spans="1:20" ht="16" hidden="1">
      <c r="A864" s="170">
        <f t="shared" si="6"/>
        <v>863</v>
      </c>
      <c r="B864" s="176" t="s">
        <v>1352</v>
      </c>
      <c r="C864" s="186"/>
      <c r="D864" s="178" t="s">
        <v>388</v>
      </c>
      <c r="E864" s="178"/>
      <c r="F864" s="186"/>
      <c r="G864" s="170" t="b">
        <f t="shared" ca="1" si="31"/>
        <v>1</v>
      </c>
      <c r="H864" s="186"/>
      <c r="I864" s="186"/>
      <c r="J864" s="170" t="s">
        <v>500</v>
      </c>
      <c r="K864" s="171" t="e">
        <f t="shared" ca="1" si="1"/>
        <v>#NAME?</v>
      </c>
      <c r="L864" s="186"/>
      <c r="M864" s="171">
        <v>202</v>
      </c>
      <c r="N864" s="179" t="e">
        <f t="shared" ca="1" si="2"/>
        <v>#NAME?</v>
      </c>
      <c r="O864" t="b">
        <f t="shared" si="3"/>
        <v>0</v>
      </c>
      <c r="S864" s="180" t="b">
        <f t="shared" si="4"/>
        <v>0</v>
      </c>
      <c r="T864" s="180">
        <f t="shared" ca="1" si="5"/>
        <v>0</v>
      </c>
    </row>
    <row r="865" spans="1:20" ht="16" hidden="1">
      <c r="A865" s="170">
        <f t="shared" si="6"/>
        <v>864</v>
      </c>
      <c r="B865" s="181" t="s">
        <v>1353</v>
      </c>
      <c r="C865" s="186"/>
      <c r="D865" s="178" t="s">
        <v>388</v>
      </c>
      <c r="E865" s="178"/>
      <c r="F865" s="186"/>
      <c r="G865" s="170" t="b">
        <f t="shared" ca="1" si="31"/>
        <v>1</v>
      </c>
      <c r="H865" s="186"/>
      <c r="I865" s="186"/>
      <c r="J865" s="170" t="s">
        <v>500</v>
      </c>
      <c r="K865" s="171" t="e">
        <f t="shared" ca="1" si="1"/>
        <v>#NAME?</v>
      </c>
      <c r="L865" s="186"/>
      <c r="M865" s="171">
        <v>2292</v>
      </c>
      <c r="N865" s="179" t="e">
        <f t="shared" ca="1" si="2"/>
        <v>#NAME?</v>
      </c>
      <c r="O865" t="b">
        <f t="shared" si="3"/>
        <v>0</v>
      </c>
      <c r="S865" s="180" t="b">
        <f t="shared" si="4"/>
        <v>0</v>
      </c>
      <c r="T865" s="180">
        <f t="shared" ca="1" si="5"/>
        <v>0</v>
      </c>
    </row>
    <row r="866" spans="1:20" ht="16" hidden="1">
      <c r="A866" s="170">
        <f t="shared" si="6"/>
        <v>865</v>
      </c>
      <c r="B866" s="176" t="s">
        <v>764</v>
      </c>
      <c r="C866" s="186"/>
      <c r="D866" s="178" t="s">
        <v>388</v>
      </c>
      <c r="E866" s="178"/>
      <c r="F866" s="186"/>
      <c r="G866" s="170" t="b">
        <f t="shared" ca="1" si="31"/>
        <v>1</v>
      </c>
      <c r="H866" s="186"/>
      <c r="I866" s="186"/>
      <c r="J866" s="170" t="s">
        <v>500</v>
      </c>
      <c r="K866" s="171" t="e">
        <f t="shared" ca="1" si="1"/>
        <v>#NAME?</v>
      </c>
      <c r="L866" s="186"/>
      <c r="M866" s="171">
        <v>1366</v>
      </c>
      <c r="N866" s="179" t="e">
        <f t="shared" ca="1" si="2"/>
        <v>#NAME?</v>
      </c>
      <c r="O866" t="b">
        <f t="shared" si="3"/>
        <v>0</v>
      </c>
      <c r="S866" s="180" t="b">
        <f t="shared" si="4"/>
        <v>0</v>
      </c>
      <c r="T866" s="180">
        <f t="shared" ca="1" si="5"/>
        <v>0</v>
      </c>
    </row>
    <row r="867" spans="1:20" ht="16" hidden="1">
      <c r="A867" s="170">
        <f t="shared" si="6"/>
        <v>866</v>
      </c>
      <c r="B867" s="184" t="s">
        <v>507</v>
      </c>
      <c r="C867" s="186"/>
      <c r="D867" s="178" t="s">
        <v>388</v>
      </c>
      <c r="E867" s="178"/>
      <c r="F867" s="186"/>
      <c r="G867" s="170"/>
      <c r="H867" s="186"/>
      <c r="I867" s="186"/>
      <c r="J867" s="170"/>
      <c r="K867" s="171" t="e">
        <f t="shared" ca="1" si="1"/>
        <v>#NAME?</v>
      </c>
      <c r="L867" s="186"/>
      <c r="M867" s="171">
        <v>1969</v>
      </c>
      <c r="N867" s="179" t="e">
        <f t="shared" ca="1" si="2"/>
        <v>#NAME?</v>
      </c>
      <c r="O867" t="b">
        <f t="shared" si="3"/>
        <v>1</v>
      </c>
      <c r="S867" s="180" t="b">
        <f t="shared" si="4"/>
        <v>0</v>
      </c>
      <c r="T867" s="180">
        <f t="shared" ca="1" si="5"/>
        <v>0</v>
      </c>
    </row>
    <row r="868" spans="1:20" ht="16" hidden="1">
      <c r="A868" s="170">
        <f t="shared" si="6"/>
        <v>867</v>
      </c>
      <c r="B868" s="176" t="s">
        <v>1354</v>
      </c>
      <c r="C868" s="186"/>
      <c r="D868" s="178" t="s">
        <v>380</v>
      </c>
      <c r="E868" s="178" t="s">
        <v>556</v>
      </c>
      <c r="F868" s="187">
        <v>43846</v>
      </c>
      <c r="G868" s="170" t="b">
        <f t="shared" ref="G868:G958" ca="1" si="32">OR((ISBLANK(F868)),TODAY()-F868 &gt;=90)</f>
        <v>1</v>
      </c>
      <c r="H868" s="170" t="s">
        <v>471</v>
      </c>
      <c r="I868" s="186"/>
      <c r="J868" s="170" t="s">
        <v>500</v>
      </c>
      <c r="K868" s="171" t="e">
        <f t="shared" ca="1" si="1"/>
        <v>#NAME?</v>
      </c>
      <c r="L868" s="186"/>
      <c r="M868" s="171">
        <v>928</v>
      </c>
      <c r="N868" s="179" t="e">
        <f t="shared" ca="1" si="2"/>
        <v>#NAME?</v>
      </c>
      <c r="O868" t="b">
        <f t="shared" si="3"/>
        <v>0</v>
      </c>
      <c r="S868" s="180" t="b">
        <f t="shared" ca="1" si="4"/>
        <v>0</v>
      </c>
      <c r="T868" s="180">
        <f t="shared" ca="1" si="5"/>
        <v>0</v>
      </c>
    </row>
    <row r="869" spans="1:20" ht="16" hidden="1">
      <c r="A869" s="170">
        <f t="shared" si="6"/>
        <v>868</v>
      </c>
      <c r="B869" s="181" t="s">
        <v>1355</v>
      </c>
      <c r="C869" s="186"/>
      <c r="D869" s="178" t="s">
        <v>380</v>
      </c>
      <c r="E869" s="178" t="s">
        <v>556</v>
      </c>
      <c r="F869" s="187">
        <v>43838</v>
      </c>
      <c r="G869" s="170" t="b">
        <f t="shared" ca="1" si="32"/>
        <v>1</v>
      </c>
      <c r="H869" s="170" t="s">
        <v>886</v>
      </c>
      <c r="I869" s="170"/>
      <c r="J869" s="170" t="s">
        <v>500</v>
      </c>
      <c r="K869" s="171" t="e">
        <f t="shared" ca="1" si="1"/>
        <v>#NAME?</v>
      </c>
      <c r="L869" s="186"/>
      <c r="M869" s="171">
        <v>2999</v>
      </c>
      <c r="N869" s="179" t="e">
        <f t="shared" ca="1" si="2"/>
        <v>#NAME?</v>
      </c>
      <c r="O869" t="b">
        <f t="shared" si="3"/>
        <v>0</v>
      </c>
      <c r="S869" s="180" t="b">
        <f t="shared" ca="1" si="4"/>
        <v>0</v>
      </c>
      <c r="T869" s="180">
        <f t="shared" ca="1" si="5"/>
        <v>0</v>
      </c>
    </row>
    <row r="870" spans="1:20" ht="16" hidden="1">
      <c r="A870" s="170">
        <f t="shared" si="6"/>
        <v>869</v>
      </c>
      <c r="B870" s="176" t="s">
        <v>1356</v>
      </c>
      <c r="C870" s="186"/>
      <c r="D870" s="178" t="s">
        <v>388</v>
      </c>
      <c r="E870" s="178"/>
      <c r="F870" s="186"/>
      <c r="G870" s="170" t="b">
        <f t="shared" ca="1" si="32"/>
        <v>1</v>
      </c>
      <c r="H870" s="186"/>
      <c r="I870" s="186"/>
      <c r="J870" s="170" t="s">
        <v>500</v>
      </c>
      <c r="K870" s="171" t="e">
        <f t="shared" ca="1" si="1"/>
        <v>#NAME?</v>
      </c>
      <c r="L870" s="186"/>
      <c r="M870" s="171">
        <v>2250</v>
      </c>
      <c r="N870" s="179" t="e">
        <f t="shared" ca="1" si="2"/>
        <v>#NAME?</v>
      </c>
      <c r="O870" t="b">
        <f t="shared" si="3"/>
        <v>0</v>
      </c>
      <c r="S870" s="180" t="b">
        <f t="shared" si="4"/>
        <v>0</v>
      </c>
      <c r="T870" s="180">
        <f t="shared" ca="1" si="5"/>
        <v>0</v>
      </c>
    </row>
    <row r="871" spans="1:20" ht="16" hidden="1">
      <c r="A871" s="170">
        <f t="shared" si="6"/>
        <v>870</v>
      </c>
      <c r="B871" s="181" t="s">
        <v>1357</v>
      </c>
      <c r="C871" s="186"/>
      <c r="D871" s="178" t="s">
        <v>388</v>
      </c>
      <c r="E871" s="178"/>
      <c r="F871" s="186"/>
      <c r="G871" s="170" t="b">
        <f t="shared" ca="1" si="32"/>
        <v>1</v>
      </c>
      <c r="H871" s="186"/>
      <c r="I871" s="186"/>
      <c r="J871" s="170" t="s">
        <v>500</v>
      </c>
      <c r="K871" s="171" t="e">
        <f t="shared" ca="1" si="1"/>
        <v>#NAME?</v>
      </c>
      <c r="L871" s="186"/>
      <c r="M871" s="171">
        <v>1241</v>
      </c>
      <c r="N871" s="179" t="e">
        <f t="shared" ca="1" si="2"/>
        <v>#NAME?</v>
      </c>
      <c r="O871" t="b">
        <f t="shared" si="3"/>
        <v>0</v>
      </c>
      <c r="S871" s="180" t="b">
        <f t="shared" si="4"/>
        <v>0</v>
      </c>
      <c r="T871" s="180">
        <f t="shared" ca="1" si="5"/>
        <v>0</v>
      </c>
    </row>
    <row r="872" spans="1:20" ht="16" hidden="1">
      <c r="A872" s="170">
        <f t="shared" si="6"/>
        <v>871</v>
      </c>
      <c r="B872" s="176" t="s">
        <v>1358</v>
      </c>
      <c r="C872" s="186"/>
      <c r="D872" s="178" t="s">
        <v>380</v>
      </c>
      <c r="E872" s="178" t="s">
        <v>556</v>
      </c>
      <c r="F872" s="187">
        <v>43844</v>
      </c>
      <c r="G872" s="170" t="b">
        <f t="shared" ca="1" si="32"/>
        <v>1</v>
      </c>
      <c r="H872" s="170" t="s">
        <v>471</v>
      </c>
      <c r="I872" s="186"/>
      <c r="J872" s="170" t="s">
        <v>500</v>
      </c>
      <c r="K872" s="171" t="e">
        <f t="shared" ca="1" si="1"/>
        <v>#NAME?</v>
      </c>
      <c r="L872" s="186"/>
      <c r="M872" s="171">
        <v>2264</v>
      </c>
      <c r="N872" s="179" t="e">
        <f t="shared" ca="1" si="2"/>
        <v>#NAME?</v>
      </c>
      <c r="O872" t="b">
        <f t="shared" si="3"/>
        <v>0</v>
      </c>
      <c r="S872" s="180" t="b">
        <f t="shared" ca="1" si="4"/>
        <v>0</v>
      </c>
      <c r="T872" s="180">
        <f t="shared" ca="1" si="5"/>
        <v>0</v>
      </c>
    </row>
    <row r="873" spans="1:20" ht="16" hidden="1">
      <c r="A873" s="170">
        <f t="shared" si="6"/>
        <v>872</v>
      </c>
      <c r="B873" s="181" t="s">
        <v>1359</v>
      </c>
      <c r="C873" s="186"/>
      <c r="D873" s="178" t="s">
        <v>388</v>
      </c>
      <c r="E873" s="178"/>
      <c r="F873" s="186"/>
      <c r="G873" s="170" t="b">
        <f t="shared" ca="1" si="32"/>
        <v>1</v>
      </c>
      <c r="H873" s="186"/>
      <c r="I873" s="186"/>
      <c r="J873" s="170" t="s">
        <v>500</v>
      </c>
      <c r="K873" s="171" t="e">
        <f t="shared" ca="1" si="1"/>
        <v>#NAME?</v>
      </c>
      <c r="L873" s="186"/>
      <c r="M873" s="171">
        <v>2700</v>
      </c>
      <c r="N873" s="179" t="e">
        <f t="shared" ca="1" si="2"/>
        <v>#NAME?</v>
      </c>
      <c r="O873" t="b">
        <f t="shared" si="3"/>
        <v>0</v>
      </c>
      <c r="S873" s="180" t="b">
        <f t="shared" si="4"/>
        <v>0</v>
      </c>
      <c r="T873" s="180">
        <f t="shared" ca="1" si="5"/>
        <v>0</v>
      </c>
    </row>
    <row r="874" spans="1:20" ht="16" hidden="1">
      <c r="A874" s="170">
        <f t="shared" si="6"/>
        <v>873</v>
      </c>
      <c r="B874" s="176" t="s">
        <v>1360</v>
      </c>
      <c r="C874" s="186"/>
      <c r="D874" s="178" t="s">
        <v>388</v>
      </c>
      <c r="E874" s="178"/>
      <c r="F874" s="186"/>
      <c r="G874" s="170" t="b">
        <f t="shared" ca="1" si="32"/>
        <v>1</v>
      </c>
      <c r="H874" s="186"/>
      <c r="I874" s="186"/>
      <c r="J874" s="170" t="s">
        <v>500</v>
      </c>
      <c r="K874" s="171" t="e">
        <f t="shared" ca="1" si="1"/>
        <v>#NAME?</v>
      </c>
      <c r="L874" s="186"/>
      <c r="M874" s="171">
        <v>2704</v>
      </c>
      <c r="N874" s="179" t="e">
        <f t="shared" ca="1" si="2"/>
        <v>#NAME?</v>
      </c>
      <c r="O874" t="b">
        <f t="shared" si="3"/>
        <v>0</v>
      </c>
      <c r="S874" s="180" t="b">
        <f t="shared" si="4"/>
        <v>0</v>
      </c>
      <c r="T874" s="180">
        <f t="shared" ca="1" si="5"/>
        <v>0</v>
      </c>
    </row>
    <row r="875" spans="1:20" ht="16" hidden="1">
      <c r="A875" s="170">
        <f t="shared" si="6"/>
        <v>874</v>
      </c>
      <c r="B875" s="181" t="s">
        <v>1361</v>
      </c>
      <c r="C875" s="186"/>
      <c r="D875" s="178" t="s">
        <v>388</v>
      </c>
      <c r="E875" s="178"/>
      <c r="F875" s="186"/>
      <c r="G875" s="170" t="b">
        <f t="shared" ca="1" si="32"/>
        <v>1</v>
      </c>
      <c r="H875" s="186"/>
      <c r="I875" s="186"/>
      <c r="J875" s="170" t="s">
        <v>500</v>
      </c>
      <c r="K875" s="171" t="e">
        <f t="shared" ca="1" si="1"/>
        <v>#NAME?</v>
      </c>
      <c r="L875" s="186"/>
      <c r="M875" s="171">
        <v>14</v>
      </c>
      <c r="N875" s="179" t="e">
        <f t="shared" ca="1" si="2"/>
        <v>#NAME?</v>
      </c>
      <c r="O875" t="b">
        <f t="shared" si="3"/>
        <v>0</v>
      </c>
      <c r="S875" s="180" t="b">
        <f t="shared" si="4"/>
        <v>0</v>
      </c>
      <c r="T875" s="180">
        <f t="shared" ca="1" si="5"/>
        <v>0</v>
      </c>
    </row>
    <row r="876" spans="1:20" ht="16" hidden="1">
      <c r="A876" s="170">
        <f t="shared" si="6"/>
        <v>875</v>
      </c>
      <c r="B876" s="176" t="s">
        <v>1362</v>
      </c>
      <c r="C876" s="186"/>
      <c r="D876" s="178" t="s">
        <v>388</v>
      </c>
      <c r="E876" s="178"/>
      <c r="F876" s="186"/>
      <c r="G876" s="170" t="b">
        <f t="shared" ca="1" si="32"/>
        <v>1</v>
      </c>
      <c r="H876" s="186"/>
      <c r="I876" s="186"/>
      <c r="J876" s="170" t="s">
        <v>500</v>
      </c>
      <c r="K876" s="171" t="e">
        <f t="shared" ca="1" si="1"/>
        <v>#NAME?</v>
      </c>
      <c r="L876" s="186"/>
      <c r="M876" s="171">
        <v>1182</v>
      </c>
      <c r="N876" s="179" t="e">
        <f t="shared" ca="1" si="2"/>
        <v>#NAME?</v>
      </c>
      <c r="O876" t="b">
        <f t="shared" si="3"/>
        <v>0</v>
      </c>
      <c r="S876" s="180" t="b">
        <f t="shared" si="4"/>
        <v>0</v>
      </c>
      <c r="T876" s="180">
        <f t="shared" ca="1" si="5"/>
        <v>0</v>
      </c>
    </row>
    <row r="877" spans="1:20" ht="16" hidden="1">
      <c r="A877" s="170">
        <f t="shared" si="6"/>
        <v>876</v>
      </c>
      <c r="B877" s="181" t="s">
        <v>1363</v>
      </c>
      <c r="C877" s="186"/>
      <c r="D877" s="178" t="s">
        <v>388</v>
      </c>
      <c r="E877" s="178"/>
      <c r="F877" s="186"/>
      <c r="G877" s="170" t="b">
        <f t="shared" ca="1" si="32"/>
        <v>1</v>
      </c>
      <c r="H877" s="186"/>
      <c r="I877" s="186"/>
      <c r="J877" s="170" t="s">
        <v>500</v>
      </c>
      <c r="K877" s="171" t="e">
        <f t="shared" ca="1" si="1"/>
        <v>#NAME?</v>
      </c>
      <c r="L877" s="186"/>
      <c r="M877" s="171">
        <v>1573</v>
      </c>
      <c r="N877" s="179" t="e">
        <f t="shared" ca="1" si="2"/>
        <v>#NAME?</v>
      </c>
      <c r="O877" t="b">
        <f t="shared" si="3"/>
        <v>0</v>
      </c>
      <c r="S877" s="180" t="b">
        <f t="shared" si="4"/>
        <v>0</v>
      </c>
      <c r="T877" s="180">
        <f t="shared" ca="1" si="5"/>
        <v>0</v>
      </c>
    </row>
    <row r="878" spans="1:20" ht="16" hidden="1">
      <c r="A878" s="170">
        <f t="shared" si="6"/>
        <v>877</v>
      </c>
      <c r="B878" s="176" t="s">
        <v>1364</v>
      </c>
      <c r="C878" s="186"/>
      <c r="D878" s="178" t="s">
        <v>388</v>
      </c>
      <c r="E878" s="178"/>
      <c r="F878" s="186"/>
      <c r="G878" s="170" t="b">
        <f t="shared" ca="1" si="32"/>
        <v>1</v>
      </c>
      <c r="H878" s="186"/>
      <c r="I878" s="186"/>
      <c r="J878" s="170" t="s">
        <v>500</v>
      </c>
      <c r="K878" s="171" t="e">
        <f t="shared" ca="1" si="1"/>
        <v>#NAME?</v>
      </c>
      <c r="L878" s="186"/>
      <c r="M878" s="171">
        <v>923</v>
      </c>
      <c r="N878" s="179" t="e">
        <f t="shared" ca="1" si="2"/>
        <v>#NAME?</v>
      </c>
      <c r="O878" t="b">
        <f t="shared" si="3"/>
        <v>0</v>
      </c>
      <c r="S878" s="180" t="b">
        <f t="shared" si="4"/>
        <v>0</v>
      </c>
      <c r="T878" s="180">
        <f t="shared" ca="1" si="5"/>
        <v>0</v>
      </c>
    </row>
    <row r="879" spans="1:20" ht="16" hidden="1">
      <c r="A879" s="170">
        <f t="shared" si="6"/>
        <v>878</v>
      </c>
      <c r="B879" s="181" t="s">
        <v>1365</v>
      </c>
      <c r="C879" s="186"/>
      <c r="D879" s="178" t="s">
        <v>388</v>
      </c>
      <c r="E879" s="178"/>
      <c r="F879" s="186"/>
      <c r="G879" s="170" t="b">
        <f t="shared" ca="1" si="32"/>
        <v>1</v>
      </c>
      <c r="H879" s="186"/>
      <c r="I879" s="186"/>
      <c r="J879" s="170" t="s">
        <v>500</v>
      </c>
      <c r="K879" s="171" t="e">
        <f t="shared" ca="1" si="1"/>
        <v>#NAME?</v>
      </c>
      <c r="L879" s="186"/>
      <c r="M879" s="171">
        <v>1795</v>
      </c>
      <c r="N879" s="179" t="e">
        <f t="shared" ca="1" si="2"/>
        <v>#NAME?</v>
      </c>
      <c r="O879" t="b">
        <f t="shared" si="3"/>
        <v>0</v>
      </c>
      <c r="S879" s="180" t="b">
        <f t="shared" si="4"/>
        <v>0</v>
      </c>
      <c r="T879" s="180">
        <f t="shared" ca="1" si="5"/>
        <v>0</v>
      </c>
    </row>
    <row r="880" spans="1:20" ht="16" hidden="1">
      <c r="A880" s="170">
        <f t="shared" si="6"/>
        <v>879</v>
      </c>
      <c r="B880" s="176" t="s">
        <v>1366</v>
      </c>
      <c r="C880" s="186"/>
      <c r="D880" s="178" t="s">
        <v>388</v>
      </c>
      <c r="E880" s="178"/>
      <c r="F880" s="186"/>
      <c r="G880" s="170" t="b">
        <f t="shared" ca="1" si="32"/>
        <v>1</v>
      </c>
      <c r="H880" s="186"/>
      <c r="I880" s="186"/>
      <c r="J880" s="170" t="s">
        <v>500</v>
      </c>
      <c r="K880" s="171" t="e">
        <f t="shared" ca="1" si="1"/>
        <v>#NAME?</v>
      </c>
      <c r="L880" s="186"/>
      <c r="M880" s="171">
        <v>2634</v>
      </c>
      <c r="N880" s="179" t="e">
        <f t="shared" ca="1" si="2"/>
        <v>#NAME?</v>
      </c>
      <c r="O880" t="b">
        <f t="shared" si="3"/>
        <v>0</v>
      </c>
      <c r="S880" s="180" t="b">
        <f t="shared" si="4"/>
        <v>0</v>
      </c>
      <c r="T880" s="180">
        <f t="shared" ca="1" si="5"/>
        <v>0</v>
      </c>
    </row>
    <row r="881" spans="1:20" ht="16" hidden="1">
      <c r="A881" s="170">
        <f t="shared" si="6"/>
        <v>880</v>
      </c>
      <c r="B881" s="181" t="s">
        <v>1367</v>
      </c>
      <c r="C881" s="186"/>
      <c r="D881" s="178" t="s">
        <v>388</v>
      </c>
      <c r="E881" s="178"/>
      <c r="F881" s="186"/>
      <c r="G881" s="170" t="b">
        <f t="shared" ca="1" si="32"/>
        <v>1</v>
      </c>
      <c r="H881" s="186"/>
      <c r="I881" s="186"/>
      <c r="J881" s="170" t="s">
        <v>500</v>
      </c>
      <c r="K881" s="171" t="e">
        <f t="shared" ca="1" si="1"/>
        <v>#NAME?</v>
      </c>
      <c r="L881" s="186"/>
      <c r="M881" s="171">
        <v>389</v>
      </c>
      <c r="N881" s="179" t="e">
        <f t="shared" ca="1" si="2"/>
        <v>#NAME?</v>
      </c>
      <c r="O881" t="b">
        <f t="shared" si="3"/>
        <v>0</v>
      </c>
      <c r="S881" s="180" t="b">
        <f t="shared" si="4"/>
        <v>0</v>
      </c>
      <c r="T881" s="180">
        <f t="shared" ca="1" si="5"/>
        <v>0</v>
      </c>
    </row>
    <row r="882" spans="1:20" ht="16" hidden="1">
      <c r="A882" s="170">
        <f t="shared" si="6"/>
        <v>881</v>
      </c>
      <c r="B882" s="176" t="s">
        <v>1368</v>
      </c>
      <c r="C882" s="186"/>
      <c r="D882" s="178" t="s">
        <v>388</v>
      </c>
      <c r="E882" s="178"/>
      <c r="F882" s="186"/>
      <c r="G882" s="170" t="b">
        <f t="shared" ca="1" si="32"/>
        <v>1</v>
      </c>
      <c r="H882" s="186"/>
      <c r="I882" s="186"/>
      <c r="J882" s="170" t="s">
        <v>500</v>
      </c>
      <c r="K882" s="171" t="e">
        <f t="shared" ca="1" si="1"/>
        <v>#NAME?</v>
      </c>
      <c r="L882" s="186"/>
      <c r="M882" s="171">
        <v>2520</v>
      </c>
      <c r="N882" s="179" t="e">
        <f t="shared" ca="1" si="2"/>
        <v>#NAME?</v>
      </c>
      <c r="O882" t="b">
        <f t="shared" si="3"/>
        <v>0</v>
      </c>
      <c r="S882" s="180" t="b">
        <f t="shared" si="4"/>
        <v>0</v>
      </c>
      <c r="T882" s="180">
        <f t="shared" ca="1" si="5"/>
        <v>0</v>
      </c>
    </row>
    <row r="883" spans="1:20" ht="16" hidden="1">
      <c r="A883" s="170">
        <f t="shared" si="6"/>
        <v>882</v>
      </c>
      <c r="B883" s="181" t="s">
        <v>1369</v>
      </c>
      <c r="C883" s="186"/>
      <c r="D883" s="178" t="s">
        <v>388</v>
      </c>
      <c r="E883" s="178"/>
      <c r="F883" s="186"/>
      <c r="G883" s="170" t="b">
        <f t="shared" ca="1" si="32"/>
        <v>1</v>
      </c>
      <c r="H883" s="186"/>
      <c r="I883" s="186"/>
      <c r="J883" s="170" t="s">
        <v>500</v>
      </c>
      <c r="K883" s="171" t="e">
        <f t="shared" ca="1" si="1"/>
        <v>#NAME?</v>
      </c>
      <c r="L883" s="186"/>
      <c r="M883" s="171">
        <v>1855</v>
      </c>
      <c r="N883" s="179" t="e">
        <f t="shared" ca="1" si="2"/>
        <v>#NAME?</v>
      </c>
      <c r="O883" t="b">
        <f t="shared" si="3"/>
        <v>0</v>
      </c>
      <c r="S883" s="180" t="b">
        <f t="shared" si="4"/>
        <v>0</v>
      </c>
      <c r="T883" s="180">
        <f t="shared" ca="1" si="5"/>
        <v>0</v>
      </c>
    </row>
    <row r="884" spans="1:20" ht="16" hidden="1">
      <c r="A884" s="170">
        <f t="shared" si="6"/>
        <v>883</v>
      </c>
      <c r="B884" s="176" t="s">
        <v>1370</v>
      </c>
      <c r="C884" s="186"/>
      <c r="D884" s="178" t="s">
        <v>388</v>
      </c>
      <c r="E884" s="178"/>
      <c r="F884" s="186"/>
      <c r="G884" s="170" t="b">
        <f t="shared" ca="1" si="32"/>
        <v>1</v>
      </c>
      <c r="H884" s="186"/>
      <c r="I884" s="186"/>
      <c r="J884" s="170" t="s">
        <v>500</v>
      </c>
      <c r="K884" s="171" t="e">
        <f t="shared" ca="1" si="1"/>
        <v>#NAME?</v>
      </c>
      <c r="L884" s="186"/>
      <c r="M884" s="171">
        <v>282</v>
      </c>
      <c r="N884" s="179" t="e">
        <f t="shared" ca="1" si="2"/>
        <v>#NAME?</v>
      </c>
      <c r="O884" t="b">
        <f t="shared" si="3"/>
        <v>0</v>
      </c>
      <c r="S884" s="180" t="b">
        <f t="shared" si="4"/>
        <v>0</v>
      </c>
      <c r="T884" s="180">
        <f t="shared" ca="1" si="5"/>
        <v>0</v>
      </c>
    </row>
    <row r="885" spans="1:20" ht="16" hidden="1">
      <c r="A885" s="170">
        <f t="shared" si="6"/>
        <v>884</v>
      </c>
      <c r="B885" s="181" t="s">
        <v>1371</v>
      </c>
      <c r="C885" s="186"/>
      <c r="D885" s="178" t="s">
        <v>388</v>
      </c>
      <c r="E885" s="178"/>
      <c r="F885" s="186"/>
      <c r="G885" s="170" t="b">
        <f t="shared" ca="1" si="32"/>
        <v>1</v>
      </c>
      <c r="H885" s="186"/>
      <c r="I885" s="186"/>
      <c r="J885" s="170" t="s">
        <v>500</v>
      </c>
      <c r="K885" s="171" t="e">
        <f t="shared" ca="1" si="1"/>
        <v>#NAME?</v>
      </c>
      <c r="L885" s="186"/>
      <c r="M885" s="171">
        <v>1037</v>
      </c>
      <c r="N885" s="179" t="e">
        <f t="shared" ca="1" si="2"/>
        <v>#NAME?</v>
      </c>
      <c r="O885" t="b">
        <f t="shared" si="3"/>
        <v>0</v>
      </c>
      <c r="S885" s="180" t="b">
        <f t="shared" si="4"/>
        <v>0</v>
      </c>
      <c r="T885" s="180">
        <f t="shared" ca="1" si="5"/>
        <v>0</v>
      </c>
    </row>
    <row r="886" spans="1:20" ht="16" hidden="1">
      <c r="A886" s="170">
        <f t="shared" si="6"/>
        <v>885</v>
      </c>
      <c r="B886" s="176" t="s">
        <v>1372</v>
      </c>
      <c r="C886" s="186"/>
      <c r="D886" s="178" t="s">
        <v>388</v>
      </c>
      <c r="E886" s="178"/>
      <c r="F886" s="186"/>
      <c r="G886" s="170" t="b">
        <f t="shared" ca="1" si="32"/>
        <v>1</v>
      </c>
      <c r="H886" s="186"/>
      <c r="I886" s="186"/>
      <c r="J886" s="170" t="s">
        <v>500</v>
      </c>
      <c r="K886" s="171" t="e">
        <f t="shared" ca="1" si="1"/>
        <v>#NAME?</v>
      </c>
      <c r="L886" s="186"/>
      <c r="M886" s="171">
        <v>413</v>
      </c>
      <c r="N886" s="179" t="e">
        <f t="shared" ca="1" si="2"/>
        <v>#NAME?</v>
      </c>
      <c r="O886" t="b">
        <f t="shared" si="3"/>
        <v>0</v>
      </c>
      <c r="S886" s="180" t="b">
        <f t="shared" si="4"/>
        <v>0</v>
      </c>
      <c r="T886" s="180">
        <f t="shared" ca="1" si="5"/>
        <v>0</v>
      </c>
    </row>
    <row r="887" spans="1:20" ht="16" hidden="1">
      <c r="A887" s="170">
        <f t="shared" si="6"/>
        <v>886</v>
      </c>
      <c r="B887" s="181" t="s">
        <v>1373</v>
      </c>
      <c r="C887" s="186"/>
      <c r="D887" s="178" t="s">
        <v>388</v>
      </c>
      <c r="E887" s="178"/>
      <c r="F887" s="186"/>
      <c r="G887" s="170" t="b">
        <f t="shared" ca="1" si="32"/>
        <v>1</v>
      </c>
      <c r="H887" s="186"/>
      <c r="I887" s="186"/>
      <c r="J887" s="170" t="s">
        <v>500</v>
      </c>
      <c r="K887" s="171" t="e">
        <f t="shared" ca="1" si="1"/>
        <v>#NAME?</v>
      </c>
      <c r="L887" s="186"/>
      <c r="M887" s="171">
        <v>3023</v>
      </c>
      <c r="N887" s="179" t="e">
        <f t="shared" ca="1" si="2"/>
        <v>#NAME?</v>
      </c>
      <c r="O887" t="b">
        <f t="shared" si="3"/>
        <v>0</v>
      </c>
      <c r="S887" s="180" t="b">
        <f t="shared" si="4"/>
        <v>0</v>
      </c>
      <c r="T887" s="180">
        <f t="shared" ca="1" si="5"/>
        <v>0</v>
      </c>
    </row>
    <row r="888" spans="1:20" ht="16" hidden="1">
      <c r="A888" s="170">
        <f t="shared" si="6"/>
        <v>887</v>
      </c>
      <c r="B888" s="176" t="s">
        <v>1374</v>
      </c>
      <c r="C888" s="186"/>
      <c r="D888" s="178" t="s">
        <v>388</v>
      </c>
      <c r="E888" s="178"/>
      <c r="F888" s="186"/>
      <c r="G888" s="170" t="b">
        <f t="shared" ca="1" si="32"/>
        <v>1</v>
      </c>
      <c r="H888" s="186"/>
      <c r="I888" s="186"/>
      <c r="J888" s="170" t="s">
        <v>500</v>
      </c>
      <c r="K888" s="171" t="e">
        <f t="shared" ca="1" si="1"/>
        <v>#NAME?</v>
      </c>
      <c r="L888" s="186"/>
      <c r="M888" s="171">
        <v>1992</v>
      </c>
      <c r="N888" s="179" t="e">
        <f t="shared" ca="1" si="2"/>
        <v>#NAME?</v>
      </c>
      <c r="O888" t="b">
        <f t="shared" si="3"/>
        <v>0</v>
      </c>
      <c r="S888" s="180" t="b">
        <f t="shared" si="4"/>
        <v>0</v>
      </c>
      <c r="T888" s="180">
        <f t="shared" ca="1" si="5"/>
        <v>0</v>
      </c>
    </row>
    <row r="889" spans="1:20" ht="16" hidden="1">
      <c r="A889" s="170">
        <f t="shared" si="6"/>
        <v>888</v>
      </c>
      <c r="B889" s="181" t="s">
        <v>1375</v>
      </c>
      <c r="C889" s="186"/>
      <c r="D889" s="178" t="s">
        <v>388</v>
      </c>
      <c r="E889" s="178"/>
      <c r="F889" s="186"/>
      <c r="G889" s="170" t="b">
        <f t="shared" ca="1" si="32"/>
        <v>1</v>
      </c>
      <c r="H889" s="186"/>
      <c r="I889" s="186"/>
      <c r="J889" s="170" t="s">
        <v>500</v>
      </c>
      <c r="K889" s="171" t="e">
        <f t="shared" ca="1" si="1"/>
        <v>#NAME?</v>
      </c>
      <c r="L889" s="186"/>
      <c r="M889" s="171">
        <v>2620</v>
      </c>
      <c r="N889" s="179" t="e">
        <f t="shared" ca="1" si="2"/>
        <v>#NAME?</v>
      </c>
      <c r="O889" t="b">
        <f t="shared" si="3"/>
        <v>0</v>
      </c>
      <c r="S889" s="180" t="b">
        <f t="shared" si="4"/>
        <v>0</v>
      </c>
      <c r="T889" s="180">
        <f t="shared" ca="1" si="5"/>
        <v>0</v>
      </c>
    </row>
    <row r="890" spans="1:20" ht="16" hidden="1">
      <c r="A890" s="170">
        <f t="shared" si="6"/>
        <v>889</v>
      </c>
      <c r="B890" s="176" t="s">
        <v>1376</v>
      </c>
      <c r="C890" s="186"/>
      <c r="D890" s="178" t="s">
        <v>388</v>
      </c>
      <c r="E890" s="178"/>
      <c r="F890" s="186"/>
      <c r="G890" s="170" t="b">
        <f t="shared" ca="1" si="32"/>
        <v>1</v>
      </c>
      <c r="H890" s="186"/>
      <c r="I890" s="186"/>
      <c r="J890" s="170" t="s">
        <v>500</v>
      </c>
      <c r="K890" s="171" t="e">
        <f t="shared" ca="1" si="1"/>
        <v>#NAME?</v>
      </c>
      <c r="L890" s="186"/>
      <c r="M890" s="171">
        <v>2056</v>
      </c>
      <c r="N890" s="179" t="e">
        <f t="shared" ca="1" si="2"/>
        <v>#NAME?</v>
      </c>
      <c r="O890" t="b">
        <f t="shared" si="3"/>
        <v>0</v>
      </c>
      <c r="S890" s="180" t="b">
        <f t="shared" si="4"/>
        <v>0</v>
      </c>
      <c r="T890" s="180">
        <f t="shared" ca="1" si="5"/>
        <v>0</v>
      </c>
    </row>
    <row r="891" spans="1:20" ht="16" hidden="1">
      <c r="A891" s="170">
        <f t="shared" si="6"/>
        <v>890</v>
      </c>
      <c r="B891" s="181" t="s">
        <v>1377</v>
      </c>
      <c r="C891" s="186"/>
      <c r="D891" s="178" t="s">
        <v>388</v>
      </c>
      <c r="E891" s="178"/>
      <c r="F891" s="186"/>
      <c r="G891" s="170" t="b">
        <f t="shared" ca="1" si="32"/>
        <v>1</v>
      </c>
      <c r="H891" s="186"/>
      <c r="I891" s="186"/>
      <c r="J891" s="170" t="s">
        <v>500</v>
      </c>
      <c r="K891" s="171" t="e">
        <f t="shared" ca="1" si="1"/>
        <v>#NAME?</v>
      </c>
      <c r="L891" s="186"/>
      <c r="M891" s="171">
        <v>227</v>
      </c>
      <c r="N891" s="179" t="e">
        <f t="shared" ca="1" si="2"/>
        <v>#NAME?</v>
      </c>
      <c r="O891" t="b">
        <f t="shared" si="3"/>
        <v>0</v>
      </c>
      <c r="S891" s="180" t="b">
        <f t="shared" si="4"/>
        <v>0</v>
      </c>
      <c r="T891" s="180">
        <f t="shared" ca="1" si="5"/>
        <v>0</v>
      </c>
    </row>
    <row r="892" spans="1:20" ht="16" hidden="1">
      <c r="A892" s="170">
        <f t="shared" si="6"/>
        <v>891</v>
      </c>
      <c r="B892" s="176" t="s">
        <v>1378</v>
      </c>
      <c r="C892" s="186"/>
      <c r="D892" s="178" t="s">
        <v>388</v>
      </c>
      <c r="E892" s="178"/>
      <c r="F892" s="186"/>
      <c r="G892" s="170" t="b">
        <f t="shared" ca="1" si="32"/>
        <v>1</v>
      </c>
      <c r="H892" s="186"/>
      <c r="I892" s="186"/>
      <c r="J892" s="170" t="s">
        <v>500</v>
      </c>
      <c r="K892" s="171" t="e">
        <f t="shared" ca="1" si="1"/>
        <v>#NAME?</v>
      </c>
      <c r="L892" s="186"/>
      <c r="M892" s="171">
        <v>2374</v>
      </c>
      <c r="N892" s="179" t="e">
        <f t="shared" ca="1" si="2"/>
        <v>#NAME?</v>
      </c>
      <c r="O892" t="b">
        <f t="shared" si="3"/>
        <v>0</v>
      </c>
      <c r="S892" s="180" t="b">
        <f t="shared" si="4"/>
        <v>0</v>
      </c>
      <c r="T892" s="180">
        <f t="shared" ca="1" si="5"/>
        <v>0</v>
      </c>
    </row>
    <row r="893" spans="1:20" ht="16" hidden="1">
      <c r="A893" s="170">
        <f t="shared" si="6"/>
        <v>892</v>
      </c>
      <c r="B893" s="181" t="s">
        <v>1379</v>
      </c>
      <c r="C893" s="186"/>
      <c r="D893" s="178" t="s">
        <v>380</v>
      </c>
      <c r="E893" s="178" t="s">
        <v>1380</v>
      </c>
      <c r="F893" s="187">
        <v>43873</v>
      </c>
      <c r="G893" s="170" t="b">
        <f t="shared" ca="1" si="32"/>
        <v>1</v>
      </c>
      <c r="H893" s="170" t="s">
        <v>471</v>
      </c>
      <c r="I893" s="186"/>
      <c r="J893" s="170" t="s">
        <v>500</v>
      </c>
      <c r="K893" s="171" t="e">
        <f t="shared" ca="1" si="1"/>
        <v>#NAME?</v>
      </c>
      <c r="L893" s="186"/>
      <c r="M893" s="171">
        <v>1727</v>
      </c>
      <c r="N893" s="179" t="e">
        <f t="shared" ca="1" si="2"/>
        <v>#NAME?</v>
      </c>
      <c r="O893" t="b">
        <f t="shared" si="3"/>
        <v>0</v>
      </c>
      <c r="S893" s="180" t="b">
        <f t="shared" ca="1" si="4"/>
        <v>0</v>
      </c>
      <c r="T893" s="180">
        <f t="shared" ca="1" si="5"/>
        <v>0</v>
      </c>
    </row>
    <row r="894" spans="1:20" ht="16" hidden="1">
      <c r="A894" s="170">
        <f t="shared" si="6"/>
        <v>893</v>
      </c>
      <c r="B894" s="176" t="s">
        <v>1381</v>
      </c>
      <c r="C894" s="186"/>
      <c r="D894" s="178" t="s">
        <v>388</v>
      </c>
      <c r="E894" s="178"/>
      <c r="F894" s="186"/>
      <c r="G894" s="170" t="b">
        <f t="shared" ca="1" si="32"/>
        <v>1</v>
      </c>
      <c r="H894" s="186"/>
      <c r="I894" s="186"/>
      <c r="J894" s="170" t="s">
        <v>500</v>
      </c>
      <c r="K894" s="171" t="e">
        <f t="shared" ca="1" si="1"/>
        <v>#NAME?</v>
      </c>
      <c r="L894" s="186"/>
      <c r="M894" s="171">
        <v>219</v>
      </c>
      <c r="N894" s="179" t="e">
        <f t="shared" ca="1" si="2"/>
        <v>#NAME?</v>
      </c>
      <c r="O894" t="b">
        <f t="shared" si="3"/>
        <v>0</v>
      </c>
      <c r="S894" s="180" t="b">
        <f t="shared" si="4"/>
        <v>0</v>
      </c>
      <c r="T894" s="180">
        <f t="shared" ca="1" si="5"/>
        <v>0</v>
      </c>
    </row>
    <row r="895" spans="1:20" ht="16" hidden="1">
      <c r="A895" s="170">
        <f t="shared" si="6"/>
        <v>894</v>
      </c>
      <c r="B895" s="181" t="s">
        <v>1382</v>
      </c>
      <c r="C895" s="186"/>
      <c r="D895" s="178" t="s">
        <v>380</v>
      </c>
      <c r="E895" s="178" t="s">
        <v>515</v>
      </c>
      <c r="F895" s="187">
        <v>43921</v>
      </c>
      <c r="G895" s="170" t="b">
        <f t="shared" ca="1" si="32"/>
        <v>1</v>
      </c>
      <c r="H895" s="170" t="s">
        <v>471</v>
      </c>
      <c r="I895" s="186"/>
      <c r="J895" s="170" t="s">
        <v>500</v>
      </c>
      <c r="K895" s="171" t="e">
        <f t="shared" ca="1" si="1"/>
        <v>#NAME?</v>
      </c>
      <c r="L895" s="186"/>
      <c r="M895" s="171">
        <v>2558</v>
      </c>
      <c r="N895" s="179" t="e">
        <f t="shared" ca="1" si="2"/>
        <v>#NAME?</v>
      </c>
      <c r="O895" t="b">
        <f t="shared" si="3"/>
        <v>0</v>
      </c>
      <c r="S895" s="180" t="b">
        <f t="shared" ca="1" si="4"/>
        <v>0</v>
      </c>
      <c r="T895" s="180">
        <f t="shared" ca="1" si="5"/>
        <v>0</v>
      </c>
    </row>
    <row r="896" spans="1:20" ht="16" hidden="1">
      <c r="A896" s="170">
        <f t="shared" si="6"/>
        <v>895</v>
      </c>
      <c r="B896" s="176" t="s">
        <v>1383</v>
      </c>
      <c r="C896" s="186"/>
      <c r="D896" s="178" t="s">
        <v>388</v>
      </c>
      <c r="E896" s="178"/>
      <c r="F896" s="186"/>
      <c r="G896" s="170" t="b">
        <f t="shared" ca="1" si="32"/>
        <v>1</v>
      </c>
      <c r="H896" s="186"/>
      <c r="I896" s="186"/>
      <c r="J896" s="170" t="s">
        <v>500</v>
      </c>
      <c r="K896" s="171" t="e">
        <f t="shared" ca="1" si="1"/>
        <v>#NAME?</v>
      </c>
      <c r="L896" s="186"/>
      <c r="M896" s="171">
        <v>646</v>
      </c>
      <c r="N896" s="179" t="e">
        <f t="shared" ca="1" si="2"/>
        <v>#NAME?</v>
      </c>
      <c r="O896" t="b">
        <f t="shared" si="3"/>
        <v>0</v>
      </c>
      <c r="S896" s="180" t="b">
        <f t="shared" si="4"/>
        <v>0</v>
      </c>
      <c r="T896" s="180">
        <f t="shared" ca="1" si="5"/>
        <v>0</v>
      </c>
    </row>
    <row r="897" spans="1:20" ht="16" hidden="1">
      <c r="A897" s="170">
        <f t="shared" si="6"/>
        <v>896</v>
      </c>
      <c r="B897" s="181" t="s">
        <v>1384</v>
      </c>
      <c r="C897" s="186"/>
      <c r="D897" s="178" t="s">
        <v>388</v>
      </c>
      <c r="E897" s="178"/>
      <c r="F897" s="186"/>
      <c r="G897" s="170" t="b">
        <f t="shared" ca="1" si="32"/>
        <v>1</v>
      </c>
      <c r="H897" s="186"/>
      <c r="I897" s="186"/>
      <c r="J897" s="170" t="s">
        <v>500</v>
      </c>
      <c r="K897" s="171" t="e">
        <f t="shared" ca="1" si="1"/>
        <v>#NAME?</v>
      </c>
      <c r="L897" s="186"/>
      <c r="M897" s="171">
        <v>1414</v>
      </c>
      <c r="N897" s="179" t="e">
        <f t="shared" ca="1" si="2"/>
        <v>#NAME?</v>
      </c>
      <c r="O897" t="b">
        <f t="shared" si="3"/>
        <v>0</v>
      </c>
      <c r="S897" s="180" t="b">
        <f t="shared" si="4"/>
        <v>0</v>
      </c>
      <c r="T897" s="180">
        <f t="shared" ca="1" si="5"/>
        <v>0</v>
      </c>
    </row>
    <row r="898" spans="1:20" ht="16" hidden="1">
      <c r="A898" s="170">
        <f t="shared" si="6"/>
        <v>897</v>
      </c>
      <c r="B898" s="176" t="s">
        <v>1385</v>
      </c>
      <c r="C898" s="186"/>
      <c r="D898" s="178" t="s">
        <v>380</v>
      </c>
      <c r="E898" s="178" t="s">
        <v>556</v>
      </c>
      <c r="F898" s="187">
        <v>43836</v>
      </c>
      <c r="G898" s="170" t="b">
        <f t="shared" ca="1" si="32"/>
        <v>1</v>
      </c>
      <c r="H898" s="170" t="s">
        <v>471</v>
      </c>
      <c r="I898" s="186"/>
      <c r="J898" s="170" t="s">
        <v>500</v>
      </c>
      <c r="K898" s="171" t="e">
        <f t="shared" ca="1" si="1"/>
        <v>#NAME?</v>
      </c>
      <c r="L898" s="186"/>
      <c r="M898" s="171">
        <v>421</v>
      </c>
      <c r="N898" s="179" t="e">
        <f t="shared" ca="1" si="2"/>
        <v>#NAME?</v>
      </c>
      <c r="O898" t="b">
        <f t="shared" si="3"/>
        <v>0</v>
      </c>
      <c r="S898" s="180" t="b">
        <f t="shared" ca="1" si="4"/>
        <v>0</v>
      </c>
      <c r="T898" s="180">
        <f t="shared" ca="1" si="5"/>
        <v>0</v>
      </c>
    </row>
    <row r="899" spans="1:20" ht="16" hidden="1">
      <c r="A899" s="170">
        <f t="shared" si="6"/>
        <v>898</v>
      </c>
      <c r="B899" s="181" t="s">
        <v>1386</v>
      </c>
      <c r="C899" s="186"/>
      <c r="D899" s="178" t="s">
        <v>388</v>
      </c>
      <c r="E899" s="178"/>
      <c r="F899" s="186"/>
      <c r="G899" s="170" t="b">
        <f t="shared" ca="1" si="32"/>
        <v>1</v>
      </c>
      <c r="H899" s="186"/>
      <c r="I899" s="186"/>
      <c r="J899" s="170" t="s">
        <v>500</v>
      </c>
      <c r="K899" s="171" t="e">
        <f t="shared" ca="1" si="1"/>
        <v>#NAME?</v>
      </c>
      <c r="L899" s="186"/>
      <c r="M899" s="171">
        <v>1167</v>
      </c>
      <c r="N899" s="179" t="e">
        <f t="shared" ca="1" si="2"/>
        <v>#NAME?</v>
      </c>
      <c r="O899" t="b">
        <f t="shared" si="3"/>
        <v>0</v>
      </c>
      <c r="S899" s="180" t="b">
        <f t="shared" si="4"/>
        <v>0</v>
      </c>
      <c r="T899" s="180">
        <f t="shared" ca="1" si="5"/>
        <v>0</v>
      </c>
    </row>
    <row r="900" spans="1:20" ht="16" hidden="1">
      <c r="A900" s="170">
        <f t="shared" si="6"/>
        <v>899</v>
      </c>
      <c r="B900" s="176" t="s">
        <v>1387</v>
      </c>
      <c r="C900" s="186"/>
      <c r="D900" s="178" t="s">
        <v>388</v>
      </c>
      <c r="E900" s="178"/>
      <c r="F900" s="186"/>
      <c r="G900" s="170" t="b">
        <f t="shared" ca="1" si="32"/>
        <v>1</v>
      </c>
      <c r="H900" s="186"/>
      <c r="I900" s="186"/>
      <c r="J900" s="170" t="s">
        <v>500</v>
      </c>
      <c r="K900" s="171" t="e">
        <f t="shared" ca="1" si="1"/>
        <v>#NAME?</v>
      </c>
      <c r="L900" s="186"/>
      <c r="M900" s="171">
        <v>9</v>
      </c>
      <c r="N900" s="179" t="e">
        <f t="shared" ca="1" si="2"/>
        <v>#NAME?</v>
      </c>
      <c r="O900" t="b">
        <f t="shared" si="3"/>
        <v>0</v>
      </c>
      <c r="S900" s="180" t="b">
        <f t="shared" si="4"/>
        <v>0</v>
      </c>
      <c r="T900" s="180">
        <f t="shared" ca="1" si="5"/>
        <v>0</v>
      </c>
    </row>
    <row r="901" spans="1:20" ht="16" hidden="1">
      <c r="A901" s="170">
        <f t="shared" si="6"/>
        <v>900</v>
      </c>
      <c r="B901" s="181" t="s">
        <v>1388</v>
      </c>
      <c r="C901" s="186"/>
      <c r="D901" s="178" t="s">
        <v>388</v>
      </c>
      <c r="E901" s="178"/>
      <c r="F901" s="186"/>
      <c r="G901" s="170" t="b">
        <f t="shared" ca="1" si="32"/>
        <v>1</v>
      </c>
      <c r="H901" s="186"/>
      <c r="I901" s="186"/>
      <c r="J901" s="170" t="s">
        <v>500</v>
      </c>
      <c r="K901" s="171" t="e">
        <f t="shared" ca="1" si="1"/>
        <v>#NAME?</v>
      </c>
      <c r="L901" s="186"/>
      <c r="M901" s="171">
        <v>1588</v>
      </c>
      <c r="N901" s="179" t="e">
        <f t="shared" ca="1" si="2"/>
        <v>#NAME?</v>
      </c>
      <c r="O901" t="b">
        <f t="shared" si="3"/>
        <v>0</v>
      </c>
      <c r="S901" s="180" t="b">
        <f t="shared" si="4"/>
        <v>0</v>
      </c>
      <c r="T901" s="180">
        <f t="shared" ca="1" si="5"/>
        <v>0</v>
      </c>
    </row>
    <row r="902" spans="1:20" ht="16" hidden="1">
      <c r="A902" s="170">
        <f t="shared" si="6"/>
        <v>901</v>
      </c>
      <c r="B902" s="176" t="s">
        <v>1389</v>
      </c>
      <c r="C902" s="186"/>
      <c r="D902" s="178" t="s">
        <v>388</v>
      </c>
      <c r="E902" s="178"/>
      <c r="F902" s="186"/>
      <c r="G902" s="170" t="b">
        <f t="shared" ca="1" si="32"/>
        <v>1</v>
      </c>
      <c r="H902" s="186"/>
      <c r="I902" s="186"/>
      <c r="J902" s="170" t="s">
        <v>500</v>
      </c>
      <c r="K902" s="171" t="e">
        <f t="shared" ca="1" si="1"/>
        <v>#NAME?</v>
      </c>
      <c r="L902" s="186"/>
      <c r="M902" s="171">
        <v>903</v>
      </c>
      <c r="N902" s="179" t="e">
        <f t="shared" ca="1" si="2"/>
        <v>#NAME?</v>
      </c>
      <c r="O902" t="b">
        <f t="shared" si="3"/>
        <v>0</v>
      </c>
      <c r="S902" s="180" t="b">
        <f t="shared" si="4"/>
        <v>0</v>
      </c>
      <c r="T902" s="180">
        <f t="shared" ca="1" si="5"/>
        <v>0</v>
      </c>
    </row>
    <row r="903" spans="1:20" ht="16" hidden="1">
      <c r="A903" s="170">
        <f t="shared" si="6"/>
        <v>902</v>
      </c>
      <c r="B903" s="181" t="s">
        <v>1390</v>
      </c>
      <c r="C903" s="186"/>
      <c r="D903" s="178" t="s">
        <v>380</v>
      </c>
      <c r="E903" s="178" t="s">
        <v>515</v>
      </c>
      <c r="F903" s="187">
        <v>43846</v>
      </c>
      <c r="G903" s="170" t="b">
        <f t="shared" ca="1" si="32"/>
        <v>1</v>
      </c>
      <c r="H903" s="170" t="s">
        <v>471</v>
      </c>
      <c r="I903" s="186"/>
      <c r="J903" s="170" t="s">
        <v>500</v>
      </c>
      <c r="K903" s="171" t="e">
        <f t="shared" ca="1" si="1"/>
        <v>#NAME?</v>
      </c>
      <c r="L903" s="186"/>
      <c r="M903" s="171">
        <v>1980</v>
      </c>
      <c r="N903" s="179" t="e">
        <f t="shared" ca="1" si="2"/>
        <v>#NAME?</v>
      </c>
      <c r="O903" t="b">
        <f t="shared" si="3"/>
        <v>0</v>
      </c>
      <c r="S903" s="180" t="b">
        <f t="shared" ca="1" si="4"/>
        <v>0</v>
      </c>
      <c r="T903" s="180">
        <f t="shared" ca="1" si="5"/>
        <v>0</v>
      </c>
    </row>
    <row r="904" spans="1:20" ht="16" hidden="1">
      <c r="A904" s="170">
        <f t="shared" si="6"/>
        <v>903</v>
      </c>
      <c r="B904" s="176" t="s">
        <v>1391</v>
      </c>
      <c r="C904" s="186"/>
      <c r="D904" s="178" t="s">
        <v>380</v>
      </c>
      <c r="E904" s="178" t="s">
        <v>556</v>
      </c>
      <c r="F904" s="189">
        <v>43819</v>
      </c>
      <c r="G904" s="170" t="b">
        <f t="shared" ca="1" si="32"/>
        <v>1</v>
      </c>
      <c r="H904" s="170" t="s">
        <v>471</v>
      </c>
      <c r="I904" s="186"/>
      <c r="J904" s="170" t="s">
        <v>500</v>
      </c>
      <c r="K904" s="171" t="e">
        <f t="shared" ca="1" si="1"/>
        <v>#NAME?</v>
      </c>
      <c r="L904" s="186"/>
      <c r="M904" s="171">
        <v>2192</v>
      </c>
      <c r="N904" s="179" t="e">
        <f t="shared" ca="1" si="2"/>
        <v>#NAME?</v>
      </c>
      <c r="O904" t="b">
        <f t="shared" si="3"/>
        <v>0</v>
      </c>
      <c r="S904" s="180" t="b">
        <f t="shared" ca="1" si="4"/>
        <v>0</v>
      </c>
      <c r="T904" s="180">
        <f t="shared" ca="1" si="5"/>
        <v>0</v>
      </c>
    </row>
    <row r="905" spans="1:20" ht="16" hidden="1">
      <c r="A905" s="170">
        <f t="shared" si="6"/>
        <v>904</v>
      </c>
      <c r="B905" s="181" t="s">
        <v>1392</v>
      </c>
      <c r="C905" s="186"/>
      <c r="D905" s="178" t="s">
        <v>380</v>
      </c>
      <c r="E905" s="178" t="s">
        <v>556</v>
      </c>
      <c r="F905" s="189">
        <v>43921</v>
      </c>
      <c r="G905" s="170" t="b">
        <f t="shared" ca="1" si="32"/>
        <v>1</v>
      </c>
      <c r="H905" s="170" t="s">
        <v>471</v>
      </c>
      <c r="I905" s="170"/>
      <c r="J905" s="170" t="s">
        <v>500</v>
      </c>
      <c r="K905" s="171" t="e">
        <f t="shared" ca="1" si="1"/>
        <v>#NAME?</v>
      </c>
      <c r="L905" s="186"/>
      <c r="M905" s="171">
        <v>181</v>
      </c>
      <c r="N905" s="179" t="e">
        <f t="shared" ca="1" si="2"/>
        <v>#NAME?</v>
      </c>
      <c r="O905" t="b">
        <f t="shared" si="3"/>
        <v>0</v>
      </c>
      <c r="S905" s="180" t="b">
        <f t="shared" ca="1" si="4"/>
        <v>0</v>
      </c>
      <c r="T905" s="180">
        <f t="shared" ca="1" si="5"/>
        <v>0</v>
      </c>
    </row>
    <row r="906" spans="1:20" ht="16" hidden="1">
      <c r="A906" s="170">
        <f t="shared" si="6"/>
        <v>905</v>
      </c>
      <c r="B906" s="176" t="s">
        <v>1393</v>
      </c>
      <c r="C906" s="186"/>
      <c r="D906" s="178" t="s">
        <v>388</v>
      </c>
      <c r="E906" s="178"/>
      <c r="F906" s="186"/>
      <c r="G906" s="170" t="b">
        <f t="shared" ca="1" si="32"/>
        <v>1</v>
      </c>
      <c r="H906" s="186"/>
      <c r="I906" s="186"/>
      <c r="J906" s="170" t="s">
        <v>500</v>
      </c>
      <c r="K906" s="171" t="e">
        <f t="shared" ca="1" si="1"/>
        <v>#NAME?</v>
      </c>
      <c r="L906" s="186"/>
      <c r="M906" s="171">
        <v>160</v>
      </c>
      <c r="N906" s="179" t="e">
        <f t="shared" ca="1" si="2"/>
        <v>#NAME?</v>
      </c>
      <c r="O906" t="b">
        <f t="shared" si="3"/>
        <v>0</v>
      </c>
      <c r="S906" s="180" t="b">
        <f t="shared" si="4"/>
        <v>0</v>
      </c>
      <c r="T906" s="180">
        <f t="shared" ca="1" si="5"/>
        <v>0</v>
      </c>
    </row>
    <row r="907" spans="1:20" ht="16" hidden="1">
      <c r="A907" s="170">
        <f t="shared" si="6"/>
        <v>906</v>
      </c>
      <c r="B907" s="181" t="s">
        <v>1394</v>
      </c>
      <c r="C907" s="186"/>
      <c r="D907" s="178" t="s">
        <v>388</v>
      </c>
      <c r="E907" s="178"/>
      <c r="F907" s="186"/>
      <c r="G907" s="170" t="b">
        <f t="shared" ca="1" si="32"/>
        <v>1</v>
      </c>
      <c r="H907" s="186"/>
      <c r="I907" s="186"/>
      <c r="J907" s="170" t="s">
        <v>500</v>
      </c>
      <c r="K907" s="171" t="e">
        <f t="shared" ca="1" si="1"/>
        <v>#NAME?</v>
      </c>
      <c r="L907" s="186"/>
      <c r="M907" s="171">
        <v>363</v>
      </c>
      <c r="N907" s="179" t="e">
        <f t="shared" ca="1" si="2"/>
        <v>#NAME?</v>
      </c>
      <c r="O907" t="b">
        <f t="shared" si="3"/>
        <v>0</v>
      </c>
      <c r="S907" s="180" t="b">
        <f t="shared" si="4"/>
        <v>0</v>
      </c>
      <c r="T907" s="180">
        <f t="shared" ca="1" si="5"/>
        <v>0</v>
      </c>
    </row>
    <row r="908" spans="1:20" ht="16" hidden="1">
      <c r="A908" s="170">
        <f t="shared" si="6"/>
        <v>907</v>
      </c>
      <c r="B908" s="176" t="s">
        <v>1395</v>
      </c>
      <c r="C908" s="186"/>
      <c r="D908" s="178" t="s">
        <v>388</v>
      </c>
      <c r="E908" s="178"/>
      <c r="F908" s="186"/>
      <c r="G908" s="170" t="b">
        <f t="shared" ca="1" si="32"/>
        <v>1</v>
      </c>
      <c r="H908" s="186"/>
      <c r="I908" s="186"/>
      <c r="J908" s="170" t="s">
        <v>500</v>
      </c>
      <c r="K908" s="171" t="e">
        <f t="shared" ca="1" si="1"/>
        <v>#NAME?</v>
      </c>
      <c r="L908" s="186"/>
      <c r="M908" s="171">
        <v>1576</v>
      </c>
      <c r="N908" s="179" t="e">
        <f t="shared" ca="1" si="2"/>
        <v>#NAME?</v>
      </c>
      <c r="O908" t="b">
        <f t="shared" si="3"/>
        <v>0</v>
      </c>
      <c r="S908" s="180" t="b">
        <f t="shared" si="4"/>
        <v>0</v>
      </c>
      <c r="T908" s="180">
        <f t="shared" ca="1" si="5"/>
        <v>0</v>
      </c>
    </row>
    <row r="909" spans="1:20" ht="16" hidden="1">
      <c r="A909" s="170">
        <f t="shared" si="6"/>
        <v>908</v>
      </c>
      <c r="B909" s="181" t="s">
        <v>1396</v>
      </c>
      <c r="C909" s="186"/>
      <c r="D909" s="178" t="s">
        <v>380</v>
      </c>
      <c r="E909" s="178" t="s">
        <v>556</v>
      </c>
      <c r="F909" s="187">
        <v>43846</v>
      </c>
      <c r="G909" s="170" t="b">
        <f t="shared" ca="1" si="32"/>
        <v>1</v>
      </c>
      <c r="H909" s="170" t="s">
        <v>471</v>
      </c>
      <c r="I909" s="186"/>
      <c r="J909" s="170" t="s">
        <v>500</v>
      </c>
      <c r="K909" s="171" t="e">
        <f t="shared" ca="1" si="1"/>
        <v>#NAME?</v>
      </c>
      <c r="L909" s="186"/>
      <c r="M909" s="171">
        <v>2088</v>
      </c>
      <c r="N909" s="179" t="e">
        <f t="shared" ca="1" si="2"/>
        <v>#NAME?</v>
      </c>
      <c r="O909" t="b">
        <f t="shared" si="3"/>
        <v>0</v>
      </c>
      <c r="S909" s="180" t="b">
        <f t="shared" ca="1" si="4"/>
        <v>0</v>
      </c>
      <c r="T909" s="180">
        <f t="shared" ca="1" si="5"/>
        <v>0</v>
      </c>
    </row>
    <row r="910" spans="1:20" ht="16" hidden="1">
      <c r="A910" s="170">
        <f t="shared" si="6"/>
        <v>909</v>
      </c>
      <c r="B910" s="176" t="s">
        <v>1397</v>
      </c>
      <c r="C910" s="186"/>
      <c r="D910" s="178" t="s">
        <v>388</v>
      </c>
      <c r="E910" s="178"/>
      <c r="F910" s="186"/>
      <c r="G910" s="170" t="b">
        <f t="shared" ca="1" si="32"/>
        <v>1</v>
      </c>
      <c r="H910" s="186"/>
      <c r="I910" s="186"/>
      <c r="J910" s="170" t="s">
        <v>500</v>
      </c>
      <c r="K910" s="171" t="e">
        <f t="shared" ca="1" si="1"/>
        <v>#NAME?</v>
      </c>
      <c r="L910" s="186"/>
      <c r="M910" s="171">
        <v>704</v>
      </c>
      <c r="N910" s="179" t="e">
        <f t="shared" ca="1" si="2"/>
        <v>#NAME?</v>
      </c>
      <c r="O910" t="b">
        <f t="shared" si="3"/>
        <v>0</v>
      </c>
      <c r="S910" s="180" t="b">
        <f t="shared" si="4"/>
        <v>0</v>
      </c>
      <c r="T910" s="180">
        <f t="shared" ca="1" si="5"/>
        <v>0</v>
      </c>
    </row>
    <row r="911" spans="1:20" ht="16" hidden="1">
      <c r="A911" s="170">
        <f t="shared" si="6"/>
        <v>910</v>
      </c>
      <c r="B911" s="181" t="s">
        <v>1398</v>
      </c>
      <c r="C911" s="186"/>
      <c r="D911" s="178" t="s">
        <v>388</v>
      </c>
      <c r="E911" s="178"/>
      <c r="F911" s="186"/>
      <c r="G911" s="170" t="b">
        <f t="shared" ca="1" si="32"/>
        <v>1</v>
      </c>
      <c r="H911" s="186"/>
      <c r="I911" s="186"/>
      <c r="J911" s="170" t="s">
        <v>500</v>
      </c>
      <c r="K911" s="171" t="e">
        <f t="shared" ca="1" si="1"/>
        <v>#NAME?</v>
      </c>
      <c r="L911" s="186"/>
      <c r="M911" s="171">
        <v>1122</v>
      </c>
      <c r="N911" s="179" t="e">
        <f t="shared" ca="1" si="2"/>
        <v>#NAME?</v>
      </c>
      <c r="O911" t="b">
        <f t="shared" si="3"/>
        <v>0</v>
      </c>
      <c r="S911" s="180" t="b">
        <f t="shared" si="4"/>
        <v>0</v>
      </c>
      <c r="T911" s="180">
        <f t="shared" ca="1" si="5"/>
        <v>0</v>
      </c>
    </row>
    <row r="912" spans="1:20" ht="16" hidden="1">
      <c r="A912" s="170">
        <f t="shared" si="6"/>
        <v>911</v>
      </c>
      <c r="B912" s="176" t="s">
        <v>1399</v>
      </c>
      <c r="C912" s="186"/>
      <c r="D912" s="178" t="s">
        <v>380</v>
      </c>
      <c r="E912" s="178" t="s">
        <v>556</v>
      </c>
      <c r="F912" s="187">
        <v>43873</v>
      </c>
      <c r="G912" s="170" t="b">
        <f t="shared" ca="1" si="32"/>
        <v>1</v>
      </c>
      <c r="H912" s="170" t="s">
        <v>471</v>
      </c>
      <c r="I912" s="186"/>
      <c r="J912" s="170" t="s">
        <v>500</v>
      </c>
      <c r="K912" s="171" t="e">
        <f t="shared" ca="1" si="1"/>
        <v>#NAME?</v>
      </c>
      <c r="L912" s="186"/>
      <c r="M912" s="171">
        <v>420</v>
      </c>
      <c r="N912" s="179" t="e">
        <f t="shared" ca="1" si="2"/>
        <v>#NAME?</v>
      </c>
      <c r="O912" t="b">
        <f t="shared" si="3"/>
        <v>0</v>
      </c>
      <c r="S912" s="180" t="b">
        <f t="shared" ca="1" si="4"/>
        <v>0</v>
      </c>
      <c r="T912" s="180">
        <f t="shared" ca="1" si="5"/>
        <v>0</v>
      </c>
    </row>
    <row r="913" spans="1:20" ht="16" hidden="1">
      <c r="A913" s="170">
        <f t="shared" si="6"/>
        <v>912</v>
      </c>
      <c r="B913" s="181" t="s">
        <v>1400</v>
      </c>
      <c r="C913" s="186"/>
      <c r="D913" s="178" t="s">
        <v>380</v>
      </c>
      <c r="E913" s="178" t="s">
        <v>556</v>
      </c>
      <c r="F913" s="187">
        <v>43836</v>
      </c>
      <c r="G913" s="170" t="b">
        <f t="shared" ca="1" si="32"/>
        <v>1</v>
      </c>
      <c r="H913" s="170" t="s">
        <v>471</v>
      </c>
      <c r="I913" s="170"/>
      <c r="J913" s="170" t="s">
        <v>500</v>
      </c>
      <c r="K913" s="171" t="e">
        <f t="shared" ca="1" si="1"/>
        <v>#NAME?</v>
      </c>
      <c r="L913" s="186"/>
      <c r="M913" s="171">
        <v>1675</v>
      </c>
      <c r="N913" s="179" t="e">
        <f t="shared" ca="1" si="2"/>
        <v>#NAME?</v>
      </c>
      <c r="O913" t="b">
        <f t="shared" si="3"/>
        <v>0</v>
      </c>
      <c r="S913" s="180" t="b">
        <f t="shared" ca="1" si="4"/>
        <v>0</v>
      </c>
      <c r="T913" s="180">
        <f t="shared" ca="1" si="5"/>
        <v>0</v>
      </c>
    </row>
    <row r="914" spans="1:20" ht="16" hidden="1">
      <c r="A914" s="170">
        <f t="shared" si="6"/>
        <v>913</v>
      </c>
      <c r="B914" s="176" t="s">
        <v>1401</v>
      </c>
      <c r="C914" s="186"/>
      <c r="D914" s="178" t="s">
        <v>380</v>
      </c>
      <c r="E914" s="178" t="s">
        <v>556</v>
      </c>
      <c r="F914" s="187">
        <v>43843</v>
      </c>
      <c r="G914" s="170" t="b">
        <f t="shared" ca="1" si="32"/>
        <v>1</v>
      </c>
      <c r="H914" s="170" t="s">
        <v>471</v>
      </c>
      <c r="I914" s="186"/>
      <c r="J914" s="170" t="s">
        <v>500</v>
      </c>
      <c r="K914" s="171" t="e">
        <f t="shared" ca="1" si="1"/>
        <v>#NAME?</v>
      </c>
      <c r="L914" s="186"/>
      <c r="M914" s="171">
        <v>2767</v>
      </c>
      <c r="N914" s="179" t="e">
        <f t="shared" ca="1" si="2"/>
        <v>#NAME?</v>
      </c>
      <c r="O914" t="b">
        <f t="shared" si="3"/>
        <v>0</v>
      </c>
      <c r="S914" s="180" t="b">
        <f t="shared" ca="1" si="4"/>
        <v>0</v>
      </c>
      <c r="T914" s="180">
        <f t="shared" ca="1" si="5"/>
        <v>0</v>
      </c>
    </row>
    <row r="915" spans="1:20" ht="16" hidden="1">
      <c r="A915" s="170">
        <f t="shared" si="6"/>
        <v>914</v>
      </c>
      <c r="B915" s="181" t="s">
        <v>1402</v>
      </c>
      <c r="C915" s="186"/>
      <c r="D915" s="178" t="s">
        <v>388</v>
      </c>
      <c r="E915" s="178"/>
      <c r="F915" s="186"/>
      <c r="G915" s="170" t="b">
        <f t="shared" ca="1" si="32"/>
        <v>1</v>
      </c>
      <c r="H915" s="186"/>
      <c r="I915" s="186"/>
      <c r="J915" s="170" t="s">
        <v>500</v>
      </c>
      <c r="K915" s="171" t="e">
        <f t="shared" ca="1" si="1"/>
        <v>#NAME?</v>
      </c>
      <c r="L915" s="186"/>
      <c r="M915" s="171">
        <v>2882</v>
      </c>
      <c r="N915" s="179" t="e">
        <f t="shared" ca="1" si="2"/>
        <v>#NAME?</v>
      </c>
      <c r="O915" t="b">
        <f t="shared" si="3"/>
        <v>0</v>
      </c>
      <c r="S915" s="180" t="b">
        <f t="shared" si="4"/>
        <v>0</v>
      </c>
      <c r="T915" s="180">
        <f t="shared" ca="1" si="5"/>
        <v>0</v>
      </c>
    </row>
    <row r="916" spans="1:20" ht="16" hidden="1">
      <c r="A916" s="170">
        <f t="shared" si="6"/>
        <v>915</v>
      </c>
      <c r="B916" s="176" t="s">
        <v>1403</v>
      </c>
      <c r="C916" s="186"/>
      <c r="D916" s="178" t="s">
        <v>388</v>
      </c>
      <c r="E916" s="178"/>
      <c r="F916" s="186"/>
      <c r="G916" s="170" t="b">
        <f t="shared" ca="1" si="32"/>
        <v>1</v>
      </c>
      <c r="H916" s="186"/>
      <c r="I916" s="186"/>
      <c r="J916" s="170" t="s">
        <v>500</v>
      </c>
      <c r="K916" s="171" t="e">
        <f t="shared" ca="1" si="1"/>
        <v>#NAME?</v>
      </c>
      <c r="L916" s="186"/>
      <c r="M916" s="171">
        <v>312</v>
      </c>
      <c r="N916" s="179" t="e">
        <f t="shared" ca="1" si="2"/>
        <v>#NAME?</v>
      </c>
      <c r="O916" t="b">
        <f t="shared" si="3"/>
        <v>0</v>
      </c>
      <c r="S916" s="180" t="b">
        <f t="shared" si="4"/>
        <v>0</v>
      </c>
      <c r="T916" s="180">
        <f t="shared" ca="1" si="5"/>
        <v>0</v>
      </c>
    </row>
    <row r="917" spans="1:20" ht="16" hidden="1">
      <c r="A917" s="170">
        <f t="shared" si="6"/>
        <v>916</v>
      </c>
      <c r="B917" s="181" t="s">
        <v>1404</v>
      </c>
      <c r="C917" s="186"/>
      <c r="D917" s="178" t="s">
        <v>388</v>
      </c>
      <c r="E917" s="178"/>
      <c r="F917" s="186"/>
      <c r="G917" s="170" t="b">
        <f t="shared" ca="1" si="32"/>
        <v>1</v>
      </c>
      <c r="H917" s="186"/>
      <c r="I917" s="186"/>
      <c r="J917" s="170" t="s">
        <v>500</v>
      </c>
      <c r="K917" s="171" t="e">
        <f t="shared" ca="1" si="1"/>
        <v>#NAME?</v>
      </c>
      <c r="L917" s="186"/>
      <c r="M917" s="171">
        <v>874</v>
      </c>
      <c r="N917" s="179" t="e">
        <f t="shared" ca="1" si="2"/>
        <v>#NAME?</v>
      </c>
      <c r="O917" t="b">
        <f t="shared" si="3"/>
        <v>0</v>
      </c>
      <c r="S917" s="180" t="b">
        <f t="shared" si="4"/>
        <v>0</v>
      </c>
      <c r="T917" s="180">
        <f t="shared" ca="1" si="5"/>
        <v>0</v>
      </c>
    </row>
    <row r="918" spans="1:20" ht="16" hidden="1">
      <c r="A918" s="170">
        <f t="shared" si="6"/>
        <v>917</v>
      </c>
      <c r="B918" s="176" t="s">
        <v>1405</v>
      </c>
      <c r="C918" s="186"/>
      <c r="D918" s="178" t="s">
        <v>388</v>
      </c>
      <c r="E918" s="178"/>
      <c r="F918" s="186"/>
      <c r="G918" s="170" t="b">
        <f t="shared" ca="1" si="32"/>
        <v>1</v>
      </c>
      <c r="H918" s="186"/>
      <c r="I918" s="186"/>
      <c r="J918" s="170" t="s">
        <v>500</v>
      </c>
      <c r="K918" s="171" t="e">
        <f t="shared" ca="1" si="1"/>
        <v>#NAME?</v>
      </c>
      <c r="L918" s="186"/>
      <c r="M918" s="171">
        <v>2343</v>
      </c>
      <c r="N918" s="179" t="e">
        <f t="shared" ca="1" si="2"/>
        <v>#NAME?</v>
      </c>
      <c r="O918" t="b">
        <f t="shared" si="3"/>
        <v>0</v>
      </c>
      <c r="S918" s="180" t="b">
        <f t="shared" si="4"/>
        <v>0</v>
      </c>
      <c r="T918" s="180">
        <f t="shared" ca="1" si="5"/>
        <v>0</v>
      </c>
    </row>
    <row r="919" spans="1:20" ht="16" hidden="1">
      <c r="A919" s="170">
        <f t="shared" si="6"/>
        <v>918</v>
      </c>
      <c r="B919" s="181" t="s">
        <v>1406</v>
      </c>
      <c r="C919" s="186"/>
      <c r="D919" s="178" t="s">
        <v>388</v>
      </c>
      <c r="E919" s="178"/>
      <c r="F919" s="186"/>
      <c r="G919" s="170" t="b">
        <f t="shared" ca="1" si="32"/>
        <v>1</v>
      </c>
      <c r="H919" s="186"/>
      <c r="I919" s="186"/>
      <c r="J919" s="170" t="s">
        <v>500</v>
      </c>
      <c r="K919" s="171" t="e">
        <f t="shared" ca="1" si="1"/>
        <v>#NAME?</v>
      </c>
      <c r="L919" s="186"/>
      <c r="M919" s="171">
        <v>1108</v>
      </c>
      <c r="N919" s="179" t="e">
        <f t="shared" ca="1" si="2"/>
        <v>#NAME?</v>
      </c>
      <c r="O919" t="b">
        <f t="shared" si="3"/>
        <v>0</v>
      </c>
      <c r="S919" s="180" t="b">
        <f t="shared" si="4"/>
        <v>0</v>
      </c>
      <c r="T919" s="180">
        <f t="shared" ca="1" si="5"/>
        <v>0</v>
      </c>
    </row>
    <row r="920" spans="1:20" ht="16" hidden="1">
      <c r="A920" s="170">
        <f t="shared" si="6"/>
        <v>919</v>
      </c>
      <c r="B920" s="176" t="s">
        <v>1407</v>
      </c>
      <c r="C920" s="186"/>
      <c r="D920" s="178" t="s">
        <v>380</v>
      </c>
      <c r="E920" s="178" t="s">
        <v>515</v>
      </c>
      <c r="F920" s="187">
        <v>43844</v>
      </c>
      <c r="G920" s="170" t="b">
        <f t="shared" ca="1" si="32"/>
        <v>1</v>
      </c>
      <c r="H920" s="170" t="s">
        <v>471</v>
      </c>
      <c r="I920" s="186"/>
      <c r="J920" s="170" t="s">
        <v>500</v>
      </c>
      <c r="K920" s="171" t="e">
        <f t="shared" ca="1" si="1"/>
        <v>#NAME?</v>
      </c>
      <c r="L920" s="186"/>
      <c r="M920" s="171">
        <v>1224</v>
      </c>
      <c r="N920" s="179" t="e">
        <f t="shared" ca="1" si="2"/>
        <v>#NAME?</v>
      </c>
      <c r="O920" t="b">
        <f t="shared" si="3"/>
        <v>0</v>
      </c>
      <c r="S920" s="180" t="b">
        <f t="shared" ca="1" si="4"/>
        <v>0</v>
      </c>
      <c r="T920" s="180">
        <f t="shared" ca="1" si="5"/>
        <v>0</v>
      </c>
    </row>
    <row r="921" spans="1:20" ht="16" hidden="1">
      <c r="A921" s="170">
        <f t="shared" si="6"/>
        <v>920</v>
      </c>
      <c r="B921" s="181" t="s">
        <v>1408</v>
      </c>
      <c r="C921" s="186"/>
      <c r="D921" s="178" t="s">
        <v>388</v>
      </c>
      <c r="E921" s="178"/>
      <c r="F921" s="186"/>
      <c r="G921" s="170" t="b">
        <f t="shared" ca="1" si="32"/>
        <v>1</v>
      </c>
      <c r="H921" s="186"/>
      <c r="I921" s="186"/>
      <c r="J921" s="170" t="s">
        <v>500</v>
      </c>
      <c r="K921" s="171" t="e">
        <f t="shared" ca="1" si="1"/>
        <v>#NAME?</v>
      </c>
      <c r="L921" s="186"/>
      <c r="M921" s="171">
        <v>2672</v>
      </c>
      <c r="N921" s="179" t="e">
        <f t="shared" ca="1" si="2"/>
        <v>#NAME?</v>
      </c>
      <c r="O921" t="b">
        <f t="shared" si="3"/>
        <v>0</v>
      </c>
      <c r="S921" s="180" t="b">
        <f t="shared" si="4"/>
        <v>0</v>
      </c>
      <c r="T921" s="180">
        <f t="shared" ca="1" si="5"/>
        <v>0</v>
      </c>
    </row>
    <row r="922" spans="1:20" ht="16" hidden="1">
      <c r="A922" s="170">
        <f t="shared" si="6"/>
        <v>921</v>
      </c>
      <c r="B922" s="176" t="s">
        <v>1409</v>
      </c>
      <c r="C922" s="186"/>
      <c r="D922" s="178" t="s">
        <v>388</v>
      </c>
      <c r="E922" s="178"/>
      <c r="F922" s="186"/>
      <c r="G922" s="170" t="b">
        <f t="shared" ca="1" si="32"/>
        <v>1</v>
      </c>
      <c r="H922" s="186"/>
      <c r="I922" s="186"/>
      <c r="J922" s="170" t="s">
        <v>500</v>
      </c>
      <c r="K922" s="171" t="e">
        <f t="shared" ca="1" si="1"/>
        <v>#NAME?</v>
      </c>
      <c r="L922" s="186"/>
      <c r="M922" s="171">
        <v>1696</v>
      </c>
      <c r="N922" s="179" t="e">
        <f t="shared" ca="1" si="2"/>
        <v>#NAME?</v>
      </c>
      <c r="O922" t="b">
        <f t="shared" si="3"/>
        <v>0</v>
      </c>
      <c r="S922" s="180" t="b">
        <f t="shared" si="4"/>
        <v>0</v>
      </c>
      <c r="T922" s="180">
        <f t="shared" ca="1" si="5"/>
        <v>0</v>
      </c>
    </row>
    <row r="923" spans="1:20" ht="16" hidden="1">
      <c r="A923" s="170">
        <f t="shared" si="6"/>
        <v>922</v>
      </c>
      <c r="B923" s="181" t="s">
        <v>1410</v>
      </c>
      <c r="C923" s="186"/>
      <c r="D923" s="178" t="s">
        <v>388</v>
      </c>
      <c r="E923" s="178"/>
      <c r="F923" s="186"/>
      <c r="G923" s="170" t="b">
        <f t="shared" ca="1" si="32"/>
        <v>1</v>
      </c>
      <c r="H923" s="186"/>
      <c r="I923" s="186"/>
      <c r="J923" s="170" t="s">
        <v>500</v>
      </c>
      <c r="K923" s="171" t="e">
        <f t="shared" ca="1" si="1"/>
        <v>#NAME?</v>
      </c>
      <c r="L923" s="186"/>
      <c r="M923" s="171">
        <v>1830</v>
      </c>
      <c r="N923" s="179" t="e">
        <f t="shared" ca="1" si="2"/>
        <v>#NAME?</v>
      </c>
      <c r="O923" t="b">
        <f t="shared" si="3"/>
        <v>0</v>
      </c>
      <c r="S923" s="180" t="b">
        <f t="shared" si="4"/>
        <v>0</v>
      </c>
      <c r="T923" s="180">
        <f t="shared" ca="1" si="5"/>
        <v>0</v>
      </c>
    </row>
    <row r="924" spans="1:20" ht="16" hidden="1">
      <c r="A924" s="170">
        <f t="shared" si="6"/>
        <v>923</v>
      </c>
      <c r="B924" s="176" t="s">
        <v>1411</v>
      </c>
      <c r="C924" s="186"/>
      <c r="D924" s="178" t="s">
        <v>388</v>
      </c>
      <c r="E924" s="178"/>
      <c r="F924" s="186"/>
      <c r="G924" s="170" t="b">
        <f t="shared" ca="1" si="32"/>
        <v>1</v>
      </c>
      <c r="H924" s="186"/>
      <c r="I924" s="186"/>
      <c r="J924" s="170" t="s">
        <v>500</v>
      </c>
      <c r="K924" s="171" t="e">
        <f t="shared" ca="1" si="1"/>
        <v>#NAME?</v>
      </c>
      <c r="L924" s="186"/>
      <c r="M924" s="171">
        <v>55</v>
      </c>
      <c r="N924" s="179" t="e">
        <f t="shared" ca="1" si="2"/>
        <v>#NAME?</v>
      </c>
      <c r="O924" t="b">
        <f t="shared" si="3"/>
        <v>0</v>
      </c>
      <c r="S924" s="180" t="b">
        <f t="shared" si="4"/>
        <v>0</v>
      </c>
      <c r="T924" s="180">
        <f t="shared" ca="1" si="5"/>
        <v>0</v>
      </c>
    </row>
    <row r="925" spans="1:20" ht="16" hidden="1">
      <c r="A925" s="170">
        <f t="shared" si="6"/>
        <v>924</v>
      </c>
      <c r="B925" s="181" t="s">
        <v>1412</v>
      </c>
      <c r="C925" s="186"/>
      <c r="D925" s="178" t="s">
        <v>388</v>
      </c>
      <c r="E925" s="178"/>
      <c r="F925" s="186"/>
      <c r="G925" s="170" t="b">
        <f t="shared" ca="1" si="32"/>
        <v>1</v>
      </c>
      <c r="H925" s="186"/>
      <c r="I925" s="186"/>
      <c r="J925" s="170" t="s">
        <v>500</v>
      </c>
      <c r="K925" s="171" t="e">
        <f t="shared" ca="1" si="1"/>
        <v>#NAME?</v>
      </c>
      <c r="L925" s="186"/>
      <c r="M925" s="171">
        <v>2445</v>
      </c>
      <c r="N925" s="179" t="e">
        <f t="shared" ca="1" si="2"/>
        <v>#NAME?</v>
      </c>
      <c r="O925" t="b">
        <f t="shared" si="3"/>
        <v>0</v>
      </c>
      <c r="S925" s="180" t="b">
        <f t="shared" si="4"/>
        <v>0</v>
      </c>
      <c r="T925" s="180">
        <f t="shared" ca="1" si="5"/>
        <v>0</v>
      </c>
    </row>
    <row r="926" spans="1:20" ht="16" hidden="1">
      <c r="A926" s="170">
        <f t="shared" si="6"/>
        <v>925</v>
      </c>
      <c r="B926" s="176" t="s">
        <v>1413</v>
      </c>
      <c r="C926" s="186"/>
      <c r="D926" s="178" t="s">
        <v>388</v>
      </c>
      <c r="E926" s="178"/>
      <c r="F926" s="186"/>
      <c r="G926" s="170" t="b">
        <f t="shared" ca="1" si="32"/>
        <v>1</v>
      </c>
      <c r="H926" s="186"/>
      <c r="I926" s="186"/>
      <c r="J926" s="170" t="s">
        <v>500</v>
      </c>
      <c r="K926" s="171" t="e">
        <f t="shared" ca="1" si="1"/>
        <v>#NAME?</v>
      </c>
      <c r="L926" s="186"/>
      <c r="M926" s="171">
        <v>776</v>
      </c>
      <c r="N926" s="179" t="e">
        <f t="shared" ca="1" si="2"/>
        <v>#NAME?</v>
      </c>
      <c r="O926" t="b">
        <f t="shared" si="3"/>
        <v>0</v>
      </c>
      <c r="S926" s="180" t="b">
        <f t="shared" si="4"/>
        <v>0</v>
      </c>
      <c r="T926" s="180">
        <f t="shared" ca="1" si="5"/>
        <v>0</v>
      </c>
    </row>
    <row r="927" spans="1:20" ht="16" hidden="1">
      <c r="A927" s="170">
        <f t="shared" si="6"/>
        <v>926</v>
      </c>
      <c r="B927" s="181" t="s">
        <v>1414</v>
      </c>
      <c r="C927" s="186"/>
      <c r="D927" s="178" t="s">
        <v>388</v>
      </c>
      <c r="E927" s="178"/>
      <c r="F927" s="186"/>
      <c r="G927" s="170" t="b">
        <f t="shared" ca="1" si="32"/>
        <v>1</v>
      </c>
      <c r="H927" s="186"/>
      <c r="I927" s="186"/>
      <c r="J927" s="170" t="s">
        <v>500</v>
      </c>
      <c r="K927" s="171" t="e">
        <f t="shared" ca="1" si="1"/>
        <v>#NAME?</v>
      </c>
      <c r="L927" s="186"/>
      <c r="M927" s="171">
        <v>1532</v>
      </c>
      <c r="N927" s="179" t="e">
        <f t="shared" ca="1" si="2"/>
        <v>#NAME?</v>
      </c>
      <c r="O927" t="b">
        <f t="shared" si="3"/>
        <v>0</v>
      </c>
      <c r="S927" s="180" t="b">
        <f t="shared" si="4"/>
        <v>0</v>
      </c>
      <c r="T927" s="180">
        <f t="shared" ca="1" si="5"/>
        <v>0</v>
      </c>
    </row>
    <row r="928" spans="1:20" ht="16" hidden="1">
      <c r="A928" s="170">
        <f t="shared" si="6"/>
        <v>927</v>
      </c>
      <c r="B928" s="176" t="s">
        <v>1415</v>
      </c>
      <c r="C928" s="186"/>
      <c r="D928" s="178" t="s">
        <v>388</v>
      </c>
      <c r="E928" s="178"/>
      <c r="F928" s="186"/>
      <c r="G928" s="170" t="b">
        <f t="shared" ca="1" si="32"/>
        <v>1</v>
      </c>
      <c r="H928" s="186"/>
      <c r="I928" s="186"/>
      <c r="J928" s="170" t="s">
        <v>500</v>
      </c>
      <c r="K928" s="171" t="e">
        <f t="shared" ca="1" si="1"/>
        <v>#NAME?</v>
      </c>
      <c r="L928" s="186"/>
      <c r="M928" s="171">
        <v>2840</v>
      </c>
      <c r="N928" s="179" t="e">
        <f t="shared" ca="1" si="2"/>
        <v>#NAME?</v>
      </c>
      <c r="O928" t="b">
        <f t="shared" si="3"/>
        <v>0</v>
      </c>
      <c r="S928" s="180" t="b">
        <f t="shared" si="4"/>
        <v>0</v>
      </c>
      <c r="T928" s="180">
        <f t="shared" ca="1" si="5"/>
        <v>0</v>
      </c>
    </row>
    <row r="929" spans="1:20" ht="16" hidden="1">
      <c r="A929" s="170">
        <f t="shared" si="6"/>
        <v>928</v>
      </c>
      <c r="B929" s="181" t="s">
        <v>1416</v>
      </c>
      <c r="C929" s="186"/>
      <c r="D929" s="178" t="s">
        <v>388</v>
      </c>
      <c r="E929" s="178"/>
      <c r="F929" s="186"/>
      <c r="G929" s="170" t="b">
        <f t="shared" ca="1" si="32"/>
        <v>1</v>
      </c>
      <c r="H929" s="186"/>
      <c r="I929" s="186"/>
      <c r="J929" s="170" t="s">
        <v>500</v>
      </c>
      <c r="K929" s="171" t="e">
        <f t="shared" ca="1" si="1"/>
        <v>#NAME?</v>
      </c>
      <c r="L929" s="186"/>
      <c r="M929" s="171">
        <v>2806</v>
      </c>
      <c r="N929" s="179" t="e">
        <f t="shared" ca="1" si="2"/>
        <v>#NAME?</v>
      </c>
      <c r="O929" t="b">
        <f t="shared" si="3"/>
        <v>0</v>
      </c>
      <c r="S929" s="180" t="b">
        <f t="shared" si="4"/>
        <v>0</v>
      </c>
      <c r="T929" s="180">
        <f t="shared" ca="1" si="5"/>
        <v>0</v>
      </c>
    </row>
    <row r="930" spans="1:20" ht="16" hidden="1">
      <c r="A930" s="170">
        <f t="shared" si="6"/>
        <v>929</v>
      </c>
      <c r="B930" s="176" t="s">
        <v>1417</v>
      </c>
      <c r="C930" s="186"/>
      <c r="D930" s="178" t="s">
        <v>388</v>
      </c>
      <c r="E930" s="178"/>
      <c r="F930" s="186"/>
      <c r="G930" s="170" t="b">
        <f t="shared" ca="1" si="32"/>
        <v>1</v>
      </c>
      <c r="H930" s="186"/>
      <c r="I930" s="186"/>
      <c r="J930" s="170" t="s">
        <v>500</v>
      </c>
      <c r="K930" s="171" t="e">
        <f t="shared" ca="1" si="1"/>
        <v>#NAME?</v>
      </c>
      <c r="L930" s="186"/>
      <c r="M930" s="171">
        <v>570</v>
      </c>
      <c r="N930" s="179" t="e">
        <f t="shared" ca="1" si="2"/>
        <v>#NAME?</v>
      </c>
      <c r="O930" t="b">
        <f t="shared" si="3"/>
        <v>0</v>
      </c>
      <c r="S930" s="180" t="b">
        <f t="shared" si="4"/>
        <v>0</v>
      </c>
      <c r="T930" s="180">
        <f t="shared" ca="1" si="5"/>
        <v>0</v>
      </c>
    </row>
    <row r="931" spans="1:20" ht="16" hidden="1">
      <c r="A931" s="170">
        <f t="shared" si="6"/>
        <v>930</v>
      </c>
      <c r="B931" s="181" t="s">
        <v>1418</v>
      </c>
      <c r="C931" s="186"/>
      <c r="D931" s="178" t="s">
        <v>388</v>
      </c>
      <c r="E931" s="178"/>
      <c r="F931" s="186"/>
      <c r="G931" s="170" t="b">
        <f t="shared" ca="1" si="32"/>
        <v>1</v>
      </c>
      <c r="H931" s="186"/>
      <c r="I931" s="186"/>
      <c r="J931" s="170" t="s">
        <v>500</v>
      </c>
      <c r="K931" s="171" t="e">
        <f t="shared" ca="1" si="1"/>
        <v>#NAME?</v>
      </c>
      <c r="L931" s="186"/>
      <c r="M931" s="171">
        <v>306</v>
      </c>
      <c r="N931" s="179" t="e">
        <f t="shared" ca="1" si="2"/>
        <v>#NAME?</v>
      </c>
      <c r="O931" t="b">
        <f t="shared" si="3"/>
        <v>0</v>
      </c>
      <c r="S931" s="180" t="b">
        <f t="shared" si="4"/>
        <v>0</v>
      </c>
      <c r="T931" s="180">
        <f t="shared" ca="1" si="5"/>
        <v>0</v>
      </c>
    </row>
    <row r="932" spans="1:20" ht="16" hidden="1">
      <c r="A932" s="170">
        <f t="shared" si="6"/>
        <v>931</v>
      </c>
      <c r="B932" s="176" t="s">
        <v>1419</v>
      </c>
      <c r="C932" s="186"/>
      <c r="D932" s="178" t="s">
        <v>388</v>
      </c>
      <c r="E932" s="178"/>
      <c r="F932" s="186"/>
      <c r="G932" s="170" t="b">
        <f t="shared" ca="1" si="32"/>
        <v>1</v>
      </c>
      <c r="H932" s="186"/>
      <c r="I932" s="186"/>
      <c r="J932" s="170" t="s">
        <v>500</v>
      </c>
      <c r="K932" s="171" t="e">
        <f t="shared" ca="1" si="1"/>
        <v>#NAME?</v>
      </c>
      <c r="L932" s="186"/>
      <c r="M932" s="171">
        <v>476</v>
      </c>
      <c r="N932" s="179" t="e">
        <f t="shared" ca="1" si="2"/>
        <v>#NAME?</v>
      </c>
      <c r="O932" t="b">
        <f t="shared" si="3"/>
        <v>0</v>
      </c>
      <c r="S932" s="180" t="b">
        <f t="shared" si="4"/>
        <v>0</v>
      </c>
      <c r="T932" s="180">
        <f t="shared" ca="1" si="5"/>
        <v>0</v>
      </c>
    </row>
    <row r="933" spans="1:20" ht="16" hidden="1">
      <c r="A933" s="170">
        <f t="shared" si="6"/>
        <v>932</v>
      </c>
      <c r="B933" s="181" t="s">
        <v>1420</v>
      </c>
      <c r="C933" s="186"/>
      <c r="D933" s="178" t="s">
        <v>388</v>
      </c>
      <c r="E933" s="178"/>
      <c r="F933" s="186"/>
      <c r="G933" s="170" t="b">
        <f t="shared" ca="1" si="32"/>
        <v>1</v>
      </c>
      <c r="H933" s="186"/>
      <c r="I933" s="186"/>
      <c r="J933" s="170" t="s">
        <v>500</v>
      </c>
      <c r="K933" s="171" t="e">
        <f t="shared" ca="1" si="1"/>
        <v>#NAME?</v>
      </c>
      <c r="L933" s="186"/>
      <c r="M933" s="171">
        <v>1357</v>
      </c>
      <c r="N933" s="179" t="e">
        <f t="shared" ca="1" si="2"/>
        <v>#NAME?</v>
      </c>
      <c r="O933" t="b">
        <f t="shared" si="3"/>
        <v>0</v>
      </c>
      <c r="S933" s="180" t="b">
        <f t="shared" si="4"/>
        <v>0</v>
      </c>
      <c r="T933" s="180">
        <f t="shared" ca="1" si="5"/>
        <v>0</v>
      </c>
    </row>
    <row r="934" spans="1:20" ht="16" hidden="1">
      <c r="A934" s="170">
        <f t="shared" si="6"/>
        <v>933</v>
      </c>
      <c r="B934" s="176" t="s">
        <v>1421</v>
      </c>
      <c r="C934" s="186"/>
      <c r="D934" s="178" t="s">
        <v>388</v>
      </c>
      <c r="E934" s="178"/>
      <c r="F934" s="186"/>
      <c r="G934" s="170" t="b">
        <f t="shared" ca="1" si="32"/>
        <v>1</v>
      </c>
      <c r="H934" s="186"/>
      <c r="I934" s="186"/>
      <c r="J934" s="170" t="s">
        <v>500</v>
      </c>
      <c r="K934" s="171" t="e">
        <f t="shared" ca="1" si="1"/>
        <v>#NAME?</v>
      </c>
      <c r="L934" s="186"/>
      <c r="M934" s="171">
        <v>1039</v>
      </c>
      <c r="N934" s="179" t="e">
        <f t="shared" ca="1" si="2"/>
        <v>#NAME?</v>
      </c>
      <c r="O934" t="b">
        <f t="shared" si="3"/>
        <v>0</v>
      </c>
      <c r="S934" s="180" t="b">
        <f t="shared" si="4"/>
        <v>0</v>
      </c>
      <c r="T934" s="180">
        <f t="shared" ca="1" si="5"/>
        <v>0</v>
      </c>
    </row>
    <row r="935" spans="1:20" ht="16" hidden="1">
      <c r="A935" s="170">
        <f t="shared" si="6"/>
        <v>934</v>
      </c>
      <c r="B935" s="181" t="s">
        <v>1422</v>
      </c>
      <c r="C935" s="186"/>
      <c r="D935" s="178" t="s">
        <v>388</v>
      </c>
      <c r="E935" s="178"/>
      <c r="F935" s="186"/>
      <c r="G935" s="170" t="b">
        <f t="shared" ca="1" si="32"/>
        <v>1</v>
      </c>
      <c r="H935" s="186"/>
      <c r="I935" s="186"/>
      <c r="J935" s="170" t="s">
        <v>500</v>
      </c>
      <c r="K935" s="171" t="e">
        <f t="shared" ca="1" si="1"/>
        <v>#NAME?</v>
      </c>
      <c r="L935" s="186"/>
      <c r="M935" s="171">
        <v>637</v>
      </c>
      <c r="N935" s="179" t="e">
        <f t="shared" ca="1" si="2"/>
        <v>#NAME?</v>
      </c>
      <c r="O935" t="b">
        <f t="shared" si="3"/>
        <v>0</v>
      </c>
      <c r="S935" s="180" t="b">
        <f t="shared" si="4"/>
        <v>0</v>
      </c>
      <c r="T935" s="180">
        <f t="shared" ca="1" si="5"/>
        <v>0</v>
      </c>
    </row>
    <row r="936" spans="1:20" ht="16" hidden="1">
      <c r="A936" s="170">
        <f t="shared" si="6"/>
        <v>935</v>
      </c>
      <c r="B936" s="176" t="s">
        <v>1423</v>
      </c>
      <c r="C936" s="186"/>
      <c r="D936" s="178" t="s">
        <v>380</v>
      </c>
      <c r="E936" s="178" t="s">
        <v>556</v>
      </c>
      <c r="F936" s="187">
        <v>43864</v>
      </c>
      <c r="G936" s="170" t="b">
        <f t="shared" ca="1" si="32"/>
        <v>1</v>
      </c>
      <c r="H936" s="170" t="s">
        <v>471</v>
      </c>
      <c r="I936" s="186"/>
      <c r="J936" s="170" t="s">
        <v>500</v>
      </c>
      <c r="K936" s="171" t="e">
        <f t="shared" ca="1" si="1"/>
        <v>#NAME?</v>
      </c>
      <c r="L936" s="186"/>
      <c r="M936" s="171">
        <v>717</v>
      </c>
      <c r="N936" s="179" t="e">
        <f t="shared" ca="1" si="2"/>
        <v>#NAME?</v>
      </c>
      <c r="O936" t="b">
        <f t="shared" si="3"/>
        <v>0</v>
      </c>
      <c r="S936" s="180" t="b">
        <f t="shared" ca="1" si="4"/>
        <v>0</v>
      </c>
      <c r="T936" s="180">
        <f t="shared" ca="1" si="5"/>
        <v>0</v>
      </c>
    </row>
    <row r="937" spans="1:20" ht="16" hidden="1">
      <c r="A937" s="170">
        <f t="shared" si="6"/>
        <v>936</v>
      </c>
      <c r="B937" s="181" t="s">
        <v>1424</v>
      </c>
      <c r="C937" s="186"/>
      <c r="D937" s="178" t="s">
        <v>388</v>
      </c>
      <c r="E937" s="178"/>
      <c r="F937" s="186"/>
      <c r="G937" s="170" t="b">
        <f t="shared" ca="1" si="32"/>
        <v>1</v>
      </c>
      <c r="H937" s="186"/>
      <c r="I937" s="186"/>
      <c r="J937" s="170" t="s">
        <v>500</v>
      </c>
      <c r="K937" s="171" t="e">
        <f t="shared" ca="1" si="1"/>
        <v>#NAME?</v>
      </c>
      <c r="L937" s="186"/>
      <c r="M937" s="171">
        <v>252</v>
      </c>
      <c r="N937" s="179" t="e">
        <f t="shared" ca="1" si="2"/>
        <v>#NAME?</v>
      </c>
      <c r="O937" t="b">
        <f t="shared" si="3"/>
        <v>0</v>
      </c>
      <c r="S937" s="180" t="b">
        <f t="shared" si="4"/>
        <v>0</v>
      </c>
      <c r="T937" s="180">
        <f t="shared" ca="1" si="5"/>
        <v>0</v>
      </c>
    </row>
    <row r="938" spans="1:20" ht="16" hidden="1">
      <c r="A938" s="170">
        <f t="shared" si="6"/>
        <v>937</v>
      </c>
      <c r="B938" s="176" t="s">
        <v>1425</v>
      </c>
      <c r="C938" s="186"/>
      <c r="D938" s="178" t="s">
        <v>388</v>
      </c>
      <c r="E938" s="178"/>
      <c r="F938" s="186"/>
      <c r="G938" s="170" t="b">
        <f t="shared" ca="1" si="32"/>
        <v>1</v>
      </c>
      <c r="H938" s="186"/>
      <c r="I938" s="186"/>
      <c r="J938" s="170" t="s">
        <v>500</v>
      </c>
      <c r="K938" s="171" t="e">
        <f t="shared" ca="1" si="1"/>
        <v>#NAME?</v>
      </c>
      <c r="L938" s="186"/>
      <c r="M938" s="171">
        <v>1140</v>
      </c>
      <c r="N938" s="179" t="e">
        <f t="shared" ca="1" si="2"/>
        <v>#NAME?</v>
      </c>
      <c r="O938" t="b">
        <f t="shared" si="3"/>
        <v>0</v>
      </c>
      <c r="S938" s="180" t="b">
        <f t="shared" si="4"/>
        <v>0</v>
      </c>
      <c r="T938" s="180">
        <f t="shared" ca="1" si="5"/>
        <v>0</v>
      </c>
    </row>
    <row r="939" spans="1:20" ht="16" hidden="1">
      <c r="A939" s="170">
        <f t="shared" si="6"/>
        <v>938</v>
      </c>
      <c r="B939" s="181" t="s">
        <v>1426</v>
      </c>
      <c r="C939" s="186"/>
      <c r="D939" s="178" t="s">
        <v>388</v>
      </c>
      <c r="E939" s="178"/>
      <c r="F939" s="186"/>
      <c r="G939" s="170" t="b">
        <f t="shared" ca="1" si="32"/>
        <v>1</v>
      </c>
      <c r="H939" s="186"/>
      <c r="I939" s="186"/>
      <c r="J939" s="170" t="s">
        <v>500</v>
      </c>
      <c r="K939" s="171" t="e">
        <f t="shared" ca="1" si="1"/>
        <v>#NAME?</v>
      </c>
      <c r="L939" s="186"/>
      <c r="M939" s="171">
        <v>294</v>
      </c>
      <c r="N939" s="179" t="e">
        <f t="shared" ca="1" si="2"/>
        <v>#NAME?</v>
      </c>
      <c r="O939" t="b">
        <f t="shared" si="3"/>
        <v>0</v>
      </c>
      <c r="S939" s="180" t="b">
        <f t="shared" si="4"/>
        <v>0</v>
      </c>
      <c r="T939" s="180">
        <f t="shared" ca="1" si="5"/>
        <v>0</v>
      </c>
    </row>
    <row r="940" spans="1:20" ht="16" hidden="1">
      <c r="A940" s="170">
        <f t="shared" si="6"/>
        <v>939</v>
      </c>
      <c r="B940" s="176" t="s">
        <v>1427</v>
      </c>
      <c r="C940" s="186"/>
      <c r="D940" s="178" t="s">
        <v>388</v>
      </c>
      <c r="E940" s="178"/>
      <c r="F940" s="186"/>
      <c r="G940" s="170" t="b">
        <f t="shared" ca="1" si="32"/>
        <v>1</v>
      </c>
      <c r="H940" s="186"/>
      <c r="I940" s="186"/>
      <c r="J940" s="170" t="s">
        <v>500</v>
      </c>
      <c r="K940" s="171" t="e">
        <f t="shared" ca="1" si="1"/>
        <v>#NAME?</v>
      </c>
      <c r="L940" s="186"/>
      <c r="M940" s="171">
        <v>396</v>
      </c>
      <c r="N940" s="179" t="e">
        <f t="shared" ca="1" si="2"/>
        <v>#NAME?</v>
      </c>
      <c r="O940" t="b">
        <f t="shared" si="3"/>
        <v>0</v>
      </c>
      <c r="S940" s="180" t="b">
        <f t="shared" si="4"/>
        <v>0</v>
      </c>
      <c r="T940" s="180">
        <f t="shared" ca="1" si="5"/>
        <v>0</v>
      </c>
    </row>
    <row r="941" spans="1:20" ht="16" hidden="1">
      <c r="A941" s="170">
        <f t="shared" si="6"/>
        <v>940</v>
      </c>
      <c r="B941" s="181" t="s">
        <v>1428</v>
      </c>
      <c r="C941" s="186"/>
      <c r="D941" s="178" t="s">
        <v>388</v>
      </c>
      <c r="E941" s="178"/>
      <c r="F941" s="186"/>
      <c r="G941" s="170" t="b">
        <f t="shared" ca="1" si="32"/>
        <v>1</v>
      </c>
      <c r="H941" s="186"/>
      <c r="I941" s="186"/>
      <c r="J941" s="170" t="s">
        <v>500</v>
      </c>
      <c r="K941" s="171" t="e">
        <f t="shared" ca="1" si="1"/>
        <v>#NAME?</v>
      </c>
      <c r="L941" s="186"/>
      <c r="M941" s="171">
        <v>3159</v>
      </c>
      <c r="N941" s="179" t="e">
        <f t="shared" ca="1" si="2"/>
        <v>#NAME?</v>
      </c>
      <c r="O941" t="b">
        <f t="shared" si="3"/>
        <v>0</v>
      </c>
      <c r="S941" s="180" t="b">
        <f t="shared" si="4"/>
        <v>0</v>
      </c>
      <c r="T941" s="180">
        <f t="shared" ca="1" si="5"/>
        <v>0</v>
      </c>
    </row>
    <row r="942" spans="1:20" ht="16" hidden="1">
      <c r="A942" s="170">
        <f t="shared" si="6"/>
        <v>941</v>
      </c>
      <c r="B942" s="176" t="s">
        <v>1429</v>
      </c>
      <c r="C942" s="186"/>
      <c r="D942" s="178" t="s">
        <v>388</v>
      </c>
      <c r="E942" s="178"/>
      <c r="F942" s="186"/>
      <c r="G942" s="170" t="b">
        <f t="shared" ca="1" si="32"/>
        <v>1</v>
      </c>
      <c r="H942" s="186"/>
      <c r="I942" s="186"/>
      <c r="J942" s="170" t="s">
        <v>500</v>
      </c>
      <c r="K942" s="171" t="e">
        <f t="shared" ca="1" si="1"/>
        <v>#NAME?</v>
      </c>
      <c r="L942" s="186"/>
      <c r="M942" s="171">
        <v>3041</v>
      </c>
      <c r="N942" s="179" t="e">
        <f t="shared" ca="1" si="2"/>
        <v>#NAME?</v>
      </c>
      <c r="O942" t="b">
        <f t="shared" si="3"/>
        <v>0</v>
      </c>
      <c r="S942" s="180" t="b">
        <f t="shared" si="4"/>
        <v>0</v>
      </c>
      <c r="T942" s="180">
        <f t="shared" ca="1" si="5"/>
        <v>0</v>
      </c>
    </row>
    <row r="943" spans="1:20" ht="16" hidden="1">
      <c r="A943" s="170">
        <f t="shared" si="6"/>
        <v>942</v>
      </c>
      <c r="B943" s="181" t="s">
        <v>1430</v>
      </c>
      <c r="C943" s="186"/>
      <c r="D943" s="178" t="s">
        <v>388</v>
      </c>
      <c r="E943" s="178"/>
      <c r="F943" s="186"/>
      <c r="G943" s="170" t="b">
        <f t="shared" ca="1" si="32"/>
        <v>1</v>
      </c>
      <c r="H943" s="186"/>
      <c r="I943" s="186"/>
      <c r="J943" s="170" t="s">
        <v>500</v>
      </c>
      <c r="K943" s="171" t="e">
        <f t="shared" ca="1" si="1"/>
        <v>#NAME?</v>
      </c>
      <c r="L943" s="186"/>
      <c r="M943" s="171">
        <v>1682</v>
      </c>
      <c r="N943" s="179" t="e">
        <f t="shared" ca="1" si="2"/>
        <v>#NAME?</v>
      </c>
      <c r="O943" t="b">
        <f t="shared" si="3"/>
        <v>0</v>
      </c>
      <c r="S943" s="180" t="b">
        <f t="shared" si="4"/>
        <v>0</v>
      </c>
      <c r="T943" s="180">
        <f t="shared" ca="1" si="5"/>
        <v>0</v>
      </c>
    </row>
    <row r="944" spans="1:20" ht="16" hidden="1">
      <c r="A944" s="170">
        <f t="shared" si="6"/>
        <v>943</v>
      </c>
      <c r="B944" s="176" t="s">
        <v>1386</v>
      </c>
      <c r="C944" s="186"/>
      <c r="D944" s="178" t="s">
        <v>388</v>
      </c>
      <c r="E944" s="178"/>
      <c r="F944" s="186"/>
      <c r="G944" s="170" t="b">
        <f t="shared" ca="1" si="32"/>
        <v>1</v>
      </c>
      <c r="H944" s="186"/>
      <c r="I944" s="186"/>
      <c r="J944" s="170" t="s">
        <v>500</v>
      </c>
      <c r="K944" s="171" t="e">
        <f t="shared" ca="1" si="1"/>
        <v>#NAME?</v>
      </c>
      <c r="L944" s="186"/>
      <c r="M944" s="171">
        <v>117</v>
      </c>
      <c r="N944" s="179" t="e">
        <f t="shared" ca="1" si="2"/>
        <v>#NAME?</v>
      </c>
      <c r="O944" t="b">
        <f t="shared" si="3"/>
        <v>0</v>
      </c>
      <c r="S944" s="180" t="b">
        <f t="shared" si="4"/>
        <v>0</v>
      </c>
      <c r="T944" s="180">
        <f t="shared" ca="1" si="5"/>
        <v>0</v>
      </c>
    </row>
    <row r="945" spans="1:20" ht="16" hidden="1">
      <c r="A945" s="170">
        <f t="shared" si="6"/>
        <v>944</v>
      </c>
      <c r="B945" s="181" t="s">
        <v>1431</v>
      </c>
      <c r="C945" s="186"/>
      <c r="D945" s="178" t="s">
        <v>388</v>
      </c>
      <c r="E945" s="178"/>
      <c r="F945" s="186"/>
      <c r="G945" s="170" t="b">
        <f t="shared" ca="1" si="32"/>
        <v>1</v>
      </c>
      <c r="H945" s="186"/>
      <c r="I945" s="186"/>
      <c r="J945" s="170" t="s">
        <v>500</v>
      </c>
      <c r="K945" s="171" t="e">
        <f t="shared" ca="1" si="1"/>
        <v>#NAME?</v>
      </c>
      <c r="L945" s="186"/>
      <c r="M945" s="171">
        <v>2713</v>
      </c>
      <c r="N945" s="179" t="e">
        <f t="shared" ca="1" si="2"/>
        <v>#NAME?</v>
      </c>
      <c r="O945" t="b">
        <f t="shared" si="3"/>
        <v>0</v>
      </c>
      <c r="S945" s="180" t="b">
        <f t="shared" si="4"/>
        <v>0</v>
      </c>
      <c r="T945" s="180">
        <f t="shared" ca="1" si="5"/>
        <v>0</v>
      </c>
    </row>
    <row r="946" spans="1:20" ht="16" hidden="1">
      <c r="A946" s="170">
        <f t="shared" si="6"/>
        <v>945</v>
      </c>
      <c r="B946" s="176" t="s">
        <v>1432</v>
      </c>
      <c r="C946" s="186"/>
      <c r="D946" s="178" t="s">
        <v>388</v>
      </c>
      <c r="E946" s="178"/>
      <c r="F946" s="186"/>
      <c r="G946" s="170" t="b">
        <f t="shared" ca="1" si="32"/>
        <v>1</v>
      </c>
      <c r="H946" s="186"/>
      <c r="I946" s="186"/>
      <c r="J946" s="170" t="s">
        <v>500</v>
      </c>
      <c r="K946" s="171" t="e">
        <f t="shared" ca="1" si="1"/>
        <v>#NAME?</v>
      </c>
      <c r="L946" s="186"/>
      <c r="M946" s="171">
        <v>32</v>
      </c>
      <c r="N946" s="179" t="e">
        <f t="shared" ca="1" si="2"/>
        <v>#NAME?</v>
      </c>
      <c r="O946" t="b">
        <f t="shared" si="3"/>
        <v>0</v>
      </c>
      <c r="S946" s="180" t="b">
        <f t="shared" si="4"/>
        <v>0</v>
      </c>
      <c r="T946" s="180">
        <f t="shared" ca="1" si="5"/>
        <v>0</v>
      </c>
    </row>
    <row r="947" spans="1:20" ht="16" hidden="1">
      <c r="A947" s="170">
        <f t="shared" si="6"/>
        <v>946</v>
      </c>
      <c r="B947" s="181" t="s">
        <v>1433</v>
      </c>
      <c r="C947" s="186"/>
      <c r="D947" s="178" t="s">
        <v>388</v>
      </c>
      <c r="E947" s="178"/>
      <c r="F947" s="186"/>
      <c r="G947" s="170" t="b">
        <f t="shared" ca="1" si="32"/>
        <v>1</v>
      </c>
      <c r="H947" s="186"/>
      <c r="I947" s="186"/>
      <c r="J947" s="170" t="s">
        <v>500</v>
      </c>
      <c r="K947" s="171" t="e">
        <f t="shared" ca="1" si="1"/>
        <v>#NAME?</v>
      </c>
      <c r="L947" s="186"/>
      <c r="M947" s="171">
        <v>2465</v>
      </c>
      <c r="N947" s="179" t="e">
        <f t="shared" ca="1" si="2"/>
        <v>#NAME?</v>
      </c>
      <c r="O947" t="b">
        <f t="shared" si="3"/>
        <v>0</v>
      </c>
      <c r="S947" s="180" t="b">
        <f t="shared" si="4"/>
        <v>0</v>
      </c>
      <c r="T947" s="180">
        <f t="shared" ca="1" si="5"/>
        <v>0</v>
      </c>
    </row>
    <row r="948" spans="1:20" ht="16" hidden="1">
      <c r="A948" s="170">
        <f t="shared" si="6"/>
        <v>947</v>
      </c>
      <c r="B948" s="176" t="s">
        <v>1434</v>
      </c>
      <c r="C948" s="186"/>
      <c r="D948" s="178" t="s">
        <v>388</v>
      </c>
      <c r="E948" s="178"/>
      <c r="F948" s="186"/>
      <c r="G948" s="170" t="b">
        <f t="shared" ca="1" si="32"/>
        <v>1</v>
      </c>
      <c r="H948" s="186"/>
      <c r="I948" s="186"/>
      <c r="J948" s="170" t="s">
        <v>500</v>
      </c>
      <c r="K948" s="171" t="e">
        <f t="shared" ca="1" si="1"/>
        <v>#NAME?</v>
      </c>
      <c r="L948" s="186"/>
      <c r="M948" s="171">
        <v>1102</v>
      </c>
      <c r="N948" s="179" t="e">
        <f t="shared" ca="1" si="2"/>
        <v>#NAME?</v>
      </c>
      <c r="O948" t="b">
        <f t="shared" si="3"/>
        <v>0</v>
      </c>
      <c r="S948" s="180" t="b">
        <f t="shared" si="4"/>
        <v>0</v>
      </c>
      <c r="T948" s="180">
        <f t="shared" ca="1" si="5"/>
        <v>0</v>
      </c>
    </row>
    <row r="949" spans="1:20" ht="16" hidden="1">
      <c r="A949" s="170">
        <f t="shared" si="6"/>
        <v>948</v>
      </c>
      <c r="B949" s="181" t="s">
        <v>1435</v>
      </c>
      <c r="C949" s="186"/>
      <c r="D949" s="178" t="s">
        <v>388</v>
      </c>
      <c r="E949" s="178"/>
      <c r="F949" s="186"/>
      <c r="G949" s="170" t="b">
        <f t="shared" ca="1" si="32"/>
        <v>1</v>
      </c>
      <c r="H949" s="186"/>
      <c r="I949" s="186"/>
      <c r="J949" s="170" t="s">
        <v>500</v>
      </c>
      <c r="K949" s="171" t="e">
        <f t="shared" ca="1" si="1"/>
        <v>#NAME?</v>
      </c>
      <c r="L949" s="186"/>
      <c r="M949" s="171">
        <v>421</v>
      </c>
      <c r="N949" s="179" t="e">
        <f t="shared" ca="1" si="2"/>
        <v>#NAME?</v>
      </c>
      <c r="O949" t="b">
        <f t="shared" si="3"/>
        <v>0</v>
      </c>
      <c r="S949" s="180" t="b">
        <f t="shared" si="4"/>
        <v>0</v>
      </c>
      <c r="T949" s="180">
        <f t="shared" ca="1" si="5"/>
        <v>0</v>
      </c>
    </row>
    <row r="950" spans="1:20" ht="16" hidden="1">
      <c r="A950" s="170">
        <f t="shared" si="6"/>
        <v>949</v>
      </c>
      <c r="B950" s="176" t="s">
        <v>1436</v>
      </c>
      <c r="C950" s="186"/>
      <c r="D950" s="178" t="s">
        <v>388</v>
      </c>
      <c r="E950" s="178"/>
      <c r="F950" s="186"/>
      <c r="G950" s="170" t="b">
        <f t="shared" ca="1" si="32"/>
        <v>1</v>
      </c>
      <c r="H950" s="186"/>
      <c r="I950" s="186"/>
      <c r="J950" s="170" t="s">
        <v>500</v>
      </c>
      <c r="K950" s="171" t="e">
        <f t="shared" ca="1" si="1"/>
        <v>#NAME?</v>
      </c>
      <c r="L950" s="186"/>
      <c r="M950" s="171">
        <v>830</v>
      </c>
      <c r="N950" s="179" t="e">
        <f t="shared" ca="1" si="2"/>
        <v>#NAME?</v>
      </c>
      <c r="O950" t="b">
        <f t="shared" si="3"/>
        <v>0</v>
      </c>
      <c r="S950" s="180" t="b">
        <f t="shared" si="4"/>
        <v>0</v>
      </c>
      <c r="T950" s="180">
        <f t="shared" ca="1" si="5"/>
        <v>0</v>
      </c>
    </row>
    <row r="951" spans="1:20" ht="16" hidden="1">
      <c r="A951" s="170">
        <f t="shared" si="6"/>
        <v>950</v>
      </c>
      <c r="B951" s="181" t="s">
        <v>1437</v>
      </c>
      <c r="C951" s="186"/>
      <c r="D951" s="178" t="s">
        <v>380</v>
      </c>
      <c r="E951" s="178"/>
      <c r="F951" s="187">
        <v>43858</v>
      </c>
      <c r="G951" s="170" t="b">
        <f t="shared" ca="1" si="32"/>
        <v>1</v>
      </c>
      <c r="H951" s="170" t="s">
        <v>471</v>
      </c>
      <c r="I951" s="186"/>
      <c r="J951" s="170" t="s">
        <v>500</v>
      </c>
      <c r="K951" s="171" t="e">
        <f t="shared" ca="1" si="1"/>
        <v>#NAME?</v>
      </c>
      <c r="L951" s="186"/>
      <c r="M951" s="171">
        <v>419</v>
      </c>
      <c r="N951" s="179" t="e">
        <f t="shared" ca="1" si="2"/>
        <v>#NAME?</v>
      </c>
      <c r="O951" t="b">
        <f t="shared" si="3"/>
        <v>0</v>
      </c>
      <c r="S951" s="180" t="b">
        <f t="shared" ca="1" si="4"/>
        <v>0</v>
      </c>
      <c r="T951" s="180">
        <f t="shared" ca="1" si="5"/>
        <v>0</v>
      </c>
    </row>
    <row r="952" spans="1:20" ht="16" hidden="1">
      <c r="A952" s="170">
        <f t="shared" si="6"/>
        <v>951</v>
      </c>
      <c r="B952" s="176" t="s">
        <v>1438</v>
      </c>
      <c r="C952" s="186"/>
      <c r="D952" s="178" t="s">
        <v>388</v>
      </c>
      <c r="E952" s="178"/>
      <c r="F952" s="186"/>
      <c r="G952" s="170" t="b">
        <f t="shared" ca="1" si="32"/>
        <v>1</v>
      </c>
      <c r="H952" s="186"/>
      <c r="I952" s="186"/>
      <c r="J952" s="170" t="s">
        <v>500</v>
      </c>
      <c r="K952" s="171" t="e">
        <f t="shared" ca="1" si="1"/>
        <v>#NAME?</v>
      </c>
      <c r="L952" s="186"/>
      <c r="M952" s="171">
        <v>969</v>
      </c>
      <c r="N952" s="179" t="e">
        <f t="shared" ca="1" si="2"/>
        <v>#NAME?</v>
      </c>
      <c r="O952" t="b">
        <f t="shared" si="3"/>
        <v>0</v>
      </c>
      <c r="S952" s="180" t="b">
        <f t="shared" si="4"/>
        <v>0</v>
      </c>
      <c r="T952" s="180">
        <f t="shared" ca="1" si="5"/>
        <v>0</v>
      </c>
    </row>
    <row r="953" spans="1:20" ht="16" hidden="1">
      <c r="A953" s="170">
        <f t="shared" si="6"/>
        <v>952</v>
      </c>
      <c r="B953" s="181" t="s">
        <v>1439</v>
      </c>
      <c r="C953" s="186"/>
      <c r="D953" s="178" t="s">
        <v>388</v>
      </c>
      <c r="E953" s="178"/>
      <c r="F953" s="186"/>
      <c r="G953" s="170" t="b">
        <f t="shared" ca="1" si="32"/>
        <v>1</v>
      </c>
      <c r="H953" s="186"/>
      <c r="I953" s="186"/>
      <c r="J953" s="170" t="s">
        <v>500</v>
      </c>
      <c r="K953" s="171" t="e">
        <f t="shared" ca="1" si="1"/>
        <v>#NAME?</v>
      </c>
      <c r="L953" s="186"/>
      <c r="M953" s="171">
        <v>2156</v>
      </c>
      <c r="N953" s="179" t="e">
        <f t="shared" ca="1" si="2"/>
        <v>#NAME?</v>
      </c>
      <c r="O953" t="b">
        <f t="shared" si="3"/>
        <v>0</v>
      </c>
      <c r="S953" s="180" t="b">
        <f t="shared" si="4"/>
        <v>0</v>
      </c>
      <c r="T953" s="180">
        <f t="shared" ca="1" si="5"/>
        <v>0</v>
      </c>
    </row>
    <row r="954" spans="1:20" ht="16" hidden="1">
      <c r="A954" s="170">
        <f t="shared" si="6"/>
        <v>953</v>
      </c>
      <c r="B954" s="176" t="s">
        <v>1440</v>
      </c>
      <c r="C954" s="186"/>
      <c r="D954" s="178" t="s">
        <v>388</v>
      </c>
      <c r="E954" s="178"/>
      <c r="F954" s="186"/>
      <c r="G954" s="170" t="b">
        <f t="shared" ca="1" si="32"/>
        <v>1</v>
      </c>
      <c r="H954" s="186"/>
      <c r="I954" s="186"/>
      <c r="J954" s="170" t="s">
        <v>500</v>
      </c>
      <c r="K954" s="171" t="e">
        <f t="shared" ca="1" si="1"/>
        <v>#NAME?</v>
      </c>
      <c r="L954" s="186"/>
      <c r="M954" s="171">
        <v>1794</v>
      </c>
      <c r="N954" s="179" t="e">
        <f t="shared" ca="1" si="2"/>
        <v>#NAME?</v>
      </c>
      <c r="O954" t="b">
        <f t="shared" si="3"/>
        <v>0</v>
      </c>
      <c r="S954" s="180" t="b">
        <f t="shared" si="4"/>
        <v>0</v>
      </c>
      <c r="T954" s="180">
        <f t="shared" ca="1" si="5"/>
        <v>0</v>
      </c>
    </row>
    <row r="955" spans="1:20" ht="16" hidden="1">
      <c r="A955" s="170">
        <f t="shared" si="6"/>
        <v>954</v>
      </c>
      <c r="B955" s="181" t="s">
        <v>1441</v>
      </c>
      <c r="C955" s="186"/>
      <c r="D955" s="178" t="s">
        <v>388</v>
      </c>
      <c r="E955" s="178"/>
      <c r="F955" s="186"/>
      <c r="G955" s="170" t="b">
        <f t="shared" ca="1" si="32"/>
        <v>1</v>
      </c>
      <c r="H955" s="186"/>
      <c r="I955" s="186"/>
      <c r="J955" s="170" t="s">
        <v>500</v>
      </c>
      <c r="K955" s="171" t="e">
        <f t="shared" ca="1" si="1"/>
        <v>#NAME?</v>
      </c>
      <c r="L955" s="186"/>
      <c r="M955" s="171">
        <v>300</v>
      </c>
      <c r="N955" s="179" t="e">
        <f t="shared" ca="1" si="2"/>
        <v>#NAME?</v>
      </c>
      <c r="O955" t="b">
        <f t="shared" si="3"/>
        <v>0</v>
      </c>
      <c r="S955" s="180" t="b">
        <f t="shared" si="4"/>
        <v>0</v>
      </c>
      <c r="T955" s="180">
        <f t="shared" ca="1" si="5"/>
        <v>0</v>
      </c>
    </row>
    <row r="956" spans="1:20" ht="16" hidden="1">
      <c r="A956" s="170">
        <f t="shared" si="6"/>
        <v>955</v>
      </c>
      <c r="B956" s="176" t="s">
        <v>1442</v>
      </c>
      <c r="C956" s="186"/>
      <c r="D956" s="178" t="s">
        <v>388</v>
      </c>
      <c r="E956" s="178"/>
      <c r="F956" s="186"/>
      <c r="G956" s="170" t="b">
        <f t="shared" ca="1" si="32"/>
        <v>1</v>
      </c>
      <c r="H956" s="186"/>
      <c r="I956" s="186"/>
      <c r="J956" s="170" t="s">
        <v>500</v>
      </c>
      <c r="K956" s="171" t="e">
        <f t="shared" ca="1" si="1"/>
        <v>#NAME?</v>
      </c>
      <c r="L956" s="186"/>
      <c r="M956" s="171">
        <v>2038</v>
      </c>
      <c r="N956" s="179" t="e">
        <f t="shared" ca="1" si="2"/>
        <v>#NAME?</v>
      </c>
      <c r="O956" t="b">
        <f t="shared" si="3"/>
        <v>0</v>
      </c>
      <c r="S956" s="180" t="b">
        <f t="shared" si="4"/>
        <v>0</v>
      </c>
      <c r="T956" s="180">
        <f t="shared" ca="1" si="5"/>
        <v>0</v>
      </c>
    </row>
    <row r="957" spans="1:20" ht="16" hidden="1">
      <c r="A957" s="170">
        <f t="shared" si="6"/>
        <v>956</v>
      </c>
      <c r="B957" s="181" t="s">
        <v>1443</v>
      </c>
      <c r="C957" s="186"/>
      <c r="D957" s="178" t="s">
        <v>388</v>
      </c>
      <c r="E957" s="178"/>
      <c r="F957" s="186"/>
      <c r="G957" s="170" t="b">
        <f t="shared" ca="1" si="32"/>
        <v>1</v>
      </c>
      <c r="H957" s="186"/>
      <c r="I957" s="186"/>
      <c r="J957" s="170" t="s">
        <v>500</v>
      </c>
      <c r="K957" s="171" t="e">
        <f t="shared" ca="1" si="1"/>
        <v>#NAME?</v>
      </c>
      <c r="L957" s="186"/>
      <c r="M957" s="171">
        <v>2969</v>
      </c>
      <c r="N957" s="179" t="e">
        <f t="shared" ca="1" si="2"/>
        <v>#NAME?</v>
      </c>
      <c r="O957" t="b">
        <f t="shared" si="3"/>
        <v>0</v>
      </c>
      <c r="S957" s="180" t="b">
        <f t="shared" si="4"/>
        <v>0</v>
      </c>
      <c r="T957" s="180">
        <f t="shared" ca="1" si="5"/>
        <v>0</v>
      </c>
    </row>
    <row r="958" spans="1:20" ht="16" hidden="1">
      <c r="A958" s="170">
        <f t="shared" si="6"/>
        <v>957</v>
      </c>
      <c r="B958" s="176" t="s">
        <v>1444</v>
      </c>
      <c r="C958" s="186"/>
      <c r="D958" s="178" t="s">
        <v>388</v>
      </c>
      <c r="E958" s="178"/>
      <c r="F958" s="186"/>
      <c r="G958" s="170" t="b">
        <f t="shared" ca="1" si="32"/>
        <v>1</v>
      </c>
      <c r="H958" s="186"/>
      <c r="I958" s="186"/>
      <c r="J958" s="170" t="s">
        <v>500</v>
      </c>
      <c r="K958" s="171" t="e">
        <f t="shared" ca="1" si="1"/>
        <v>#NAME?</v>
      </c>
      <c r="L958" s="186"/>
      <c r="M958" s="171">
        <v>2638</v>
      </c>
      <c r="N958" s="179" t="e">
        <f t="shared" ca="1" si="2"/>
        <v>#NAME?</v>
      </c>
      <c r="O958" t="b">
        <f t="shared" si="3"/>
        <v>0</v>
      </c>
      <c r="S958" s="180" t="b">
        <f t="shared" si="4"/>
        <v>0</v>
      </c>
      <c r="T958" s="180">
        <f t="shared" ca="1" si="5"/>
        <v>0</v>
      </c>
    </row>
    <row r="959" spans="1:20" ht="16" hidden="1">
      <c r="A959" s="170">
        <f t="shared" si="6"/>
        <v>958</v>
      </c>
      <c r="B959" s="184" t="s">
        <v>507</v>
      </c>
      <c r="C959" s="186"/>
      <c r="D959" s="178" t="s">
        <v>388</v>
      </c>
      <c r="E959" s="178"/>
      <c r="F959" s="186"/>
      <c r="G959" s="170"/>
      <c r="H959" s="186"/>
      <c r="I959" s="186"/>
      <c r="J959" s="170"/>
      <c r="K959" s="171" t="e">
        <f t="shared" ca="1" si="1"/>
        <v>#NAME?</v>
      </c>
      <c r="L959" s="186"/>
      <c r="M959" s="171">
        <v>485</v>
      </c>
      <c r="N959" s="179" t="e">
        <f t="shared" ca="1" si="2"/>
        <v>#NAME?</v>
      </c>
      <c r="O959" t="b">
        <f t="shared" si="3"/>
        <v>1</v>
      </c>
      <c r="S959" s="180" t="b">
        <f t="shared" si="4"/>
        <v>0</v>
      </c>
      <c r="T959" s="180">
        <f t="shared" ca="1" si="5"/>
        <v>0</v>
      </c>
    </row>
    <row r="960" spans="1:20" ht="16" hidden="1">
      <c r="A960" s="170">
        <f t="shared" si="6"/>
        <v>959</v>
      </c>
      <c r="B960" s="176" t="s">
        <v>1445</v>
      </c>
      <c r="C960" s="186"/>
      <c r="D960" s="178" t="s">
        <v>388</v>
      </c>
      <c r="E960" s="178"/>
      <c r="F960" s="186"/>
      <c r="G960" s="170" t="b">
        <f t="shared" ref="G960:G993" ca="1" si="33">OR((ISBLANK(F960)),TODAY()-F960 &gt;=90)</f>
        <v>1</v>
      </c>
      <c r="H960" s="186"/>
      <c r="I960" s="186"/>
      <c r="J960" s="170" t="s">
        <v>500</v>
      </c>
      <c r="K960" s="171" t="e">
        <f t="shared" ca="1" si="1"/>
        <v>#NAME?</v>
      </c>
      <c r="L960" s="186"/>
      <c r="M960" s="171">
        <v>1069</v>
      </c>
      <c r="N960" s="179" t="e">
        <f t="shared" ca="1" si="2"/>
        <v>#NAME?</v>
      </c>
      <c r="O960" t="b">
        <f t="shared" si="3"/>
        <v>0</v>
      </c>
      <c r="S960" s="180" t="b">
        <f t="shared" si="4"/>
        <v>0</v>
      </c>
      <c r="T960" s="180">
        <f t="shared" ca="1" si="5"/>
        <v>0</v>
      </c>
    </row>
    <row r="961" spans="1:20" ht="16" hidden="1">
      <c r="A961" s="170">
        <f t="shared" si="6"/>
        <v>960</v>
      </c>
      <c r="B961" s="181" t="s">
        <v>1446</v>
      </c>
      <c r="C961" s="186"/>
      <c r="D961" s="178" t="s">
        <v>388</v>
      </c>
      <c r="E961" s="178"/>
      <c r="F961" s="186"/>
      <c r="G961" s="170" t="b">
        <f t="shared" ca="1" si="33"/>
        <v>1</v>
      </c>
      <c r="H961" s="186"/>
      <c r="I961" s="186"/>
      <c r="J961" s="170" t="s">
        <v>500</v>
      </c>
      <c r="K961" s="171" t="e">
        <f t="shared" ca="1" si="1"/>
        <v>#NAME?</v>
      </c>
      <c r="L961" s="186"/>
      <c r="M961" s="171">
        <v>1520</v>
      </c>
      <c r="N961" s="179" t="e">
        <f t="shared" ca="1" si="2"/>
        <v>#NAME?</v>
      </c>
      <c r="O961" t="b">
        <f t="shared" si="3"/>
        <v>0</v>
      </c>
      <c r="S961" s="180" t="b">
        <f t="shared" si="4"/>
        <v>0</v>
      </c>
      <c r="T961" s="180">
        <f t="shared" ca="1" si="5"/>
        <v>0</v>
      </c>
    </row>
    <row r="962" spans="1:20" ht="16" hidden="1">
      <c r="A962" s="170">
        <f t="shared" si="6"/>
        <v>961</v>
      </c>
      <c r="B962" s="176" t="s">
        <v>1447</v>
      </c>
      <c r="C962" s="186"/>
      <c r="D962" s="178" t="s">
        <v>380</v>
      </c>
      <c r="E962" s="178" t="s">
        <v>515</v>
      </c>
      <c r="F962" s="187">
        <v>43922</v>
      </c>
      <c r="G962" s="170" t="b">
        <f t="shared" ca="1" si="33"/>
        <v>1</v>
      </c>
      <c r="H962" s="170" t="s">
        <v>471</v>
      </c>
      <c r="I962" s="186"/>
      <c r="J962" s="170" t="s">
        <v>500</v>
      </c>
      <c r="K962" s="171" t="e">
        <f t="shared" ca="1" si="1"/>
        <v>#NAME?</v>
      </c>
      <c r="L962" s="186"/>
      <c r="M962" s="171">
        <v>1687</v>
      </c>
      <c r="N962" s="179" t="e">
        <f t="shared" ca="1" si="2"/>
        <v>#NAME?</v>
      </c>
      <c r="O962" t="b">
        <f t="shared" si="3"/>
        <v>0</v>
      </c>
      <c r="S962" s="180" t="b">
        <f t="shared" ca="1" si="4"/>
        <v>0</v>
      </c>
      <c r="T962" s="180">
        <f t="shared" ca="1" si="5"/>
        <v>0</v>
      </c>
    </row>
    <row r="963" spans="1:20" ht="16" hidden="1">
      <c r="A963" s="170">
        <f t="shared" si="6"/>
        <v>962</v>
      </c>
      <c r="B963" s="181" t="s">
        <v>1448</v>
      </c>
      <c r="C963" s="186"/>
      <c r="D963" s="178" t="s">
        <v>388</v>
      </c>
      <c r="E963" s="178"/>
      <c r="F963" s="186"/>
      <c r="G963" s="170" t="b">
        <f t="shared" ca="1" si="33"/>
        <v>1</v>
      </c>
      <c r="H963" s="186"/>
      <c r="I963" s="186"/>
      <c r="J963" s="170" t="s">
        <v>500</v>
      </c>
      <c r="K963" s="171" t="e">
        <f t="shared" ca="1" si="1"/>
        <v>#NAME?</v>
      </c>
      <c r="L963" s="186"/>
      <c r="M963" s="171">
        <v>1204</v>
      </c>
      <c r="N963" s="179" t="e">
        <f t="shared" ca="1" si="2"/>
        <v>#NAME?</v>
      </c>
      <c r="O963" t="b">
        <f t="shared" si="3"/>
        <v>0</v>
      </c>
      <c r="S963" s="180" t="b">
        <f t="shared" si="4"/>
        <v>0</v>
      </c>
      <c r="T963" s="180">
        <f t="shared" ca="1" si="5"/>
        <v>0</v>
      </c>
    </row>
    <row r="964" spans="1:20" ht="16" hidden="1">
      <c r="A964" s="170">
        <f t="shared" si="6"/>
        <v>963</v>
      </c>
      <c r="B964" s="176" t="s">
        <v>1449</v>
      </c>
      <c r="C964" s="186"/>
      <c r="D964" s="178" t="s">
        <v>388</v>
      </c>
      <c r="E964" s="178"/>
      <c r="F964" s="186"/>
      <c r="G964" s="170" t="b">
        <f t="shared" ca="1" si="33"/>
        <v>1</v>
      </c>
      <c r="H964" s="186"/>
      <c r="I964" s="186"/>
      <c r="J964" s="170" t="s">
        <v>500</v>
      </c>
      <c r="K964" s="171" t="e">
        <f t="shared" ca="1" si="1"/>
        <v>#NAME?</v>
      </c>
      <c r="L964" s="186"/>
      <c r="M964" s="171">
        <v>1446</v>
      </c>
      <c r="N964" s="179" t="e">
        <f t="shared" ca="1" si="2"/>
        <v>#NAME?</v>
      </c>
      <c r="O964" t="b">
        <f t="shared" si="3"/>
        <v>0</v>
      </c>
      <c r="S964" s="180" t="b">
        <f t="shared" si="4"/>
        <v>0</v>
      </c>
      <c r="T964" s="180">
        <f t="shared" ca="1" si="5"/>
        <v>0</v>
      </c>
    </row>
    <row r="965" spans="1:20" ht="16" hidden="1">
      <c r="A965" s="170">
        <f t="shared" si="6"/>
        <v>964</v>
      </c>
      <c r="B965" s="181" t="s">
        <v>1450</v>
      </c>
      <c r="C965" s="186"/>
      <c r="D965" s="178" t="s">
        <v>380</v>
      </c>
      <c r="E965" s="178" t="s">
        <v>515</v>
      </c>
      <c r="F965" s="187">
        <v>43836</v>
      </c>
      <c r="G965" s="170" t="b">
        <f t="shared" ca="1" si="33"/>
        <v>1</v>
      </c>
      <c r="H965" s="170" t="s">
        <v>471</v>
      </c>
      <c r="I965" s="186"/>
      <c r="J965" s="170" t="s">
        <v>500</v>
      </c>
      <c r="K965" s="171" t="e">
        <f t="shared" ca="1" si="1"/>
        <v>#NAME?</v>
      </c>
      <c r="L965" s="186"/>
      <c r="M965" s="171">
        <v>2546</v>
      </c>
      <c r="N965" s="179" t="e">
        <f t="shared" ca="1" si="2"/>
        <v>#NAME?</v>
      </c>
      <c r="O965" t="b">
        <f t="shared" si="3"/>
        <v>0</v>
      </c>
      <c r="S965" s="180" t="b">
        <f t="shared" ca="1" si="4"/>
        <v>0</v>
      </c>
      <c r="T965" s="180">
        <f t="shared" ca="1" si="5"/>
        <v>0</v>
      </c>
    </row>
    <row r="966" spans="1:20" ht="16" hidden="1">
      <c r="A966" s="170">
        <f t="shared" si="6"/>
        <v>965</v>
      </c>
      <c r="B966" s="176" t="s">
        <v>1451</v>
      </c>
      <c r="C966" s="186"/>
      <c r="D966" s="178" t="s">
        <v>388</v>
      </c>
      <c r="E966" s="178"/>
      <c r="F966" s="186"/>
      <c r="G966" s="170" t="b">
        <f t="shared" ca="1" si="33"/>
        <v>1</v>
      </c>
      <c r="H966" s="186"/>
      <c r="I966" s="186"/>
      <c r="J966" s="170" t="s">
        <v>500</v>
      </c>
      <c r="K966" s="171" t="e">
        <f t="shared" ca="1" si="1"/>
        <v>#NAME?</v>
      </c>
      <c r="L966" s="186"/>
      <c r="M966" s="171">
        <v>1310</v>
      </c>
      <c r="N966" s="179" t="e">
        <f t="shared" ca="1" si="2"/>
        <v>#NAME?</v>
      </c>
      <c r="O966" t="b">
        <f t="shared" si="3"/>
        <v>0</v>
      </c>
      <c r="S966" s="180" t="b">
        <f t="shared" si="4"/>
        <v>0</v>
      </c>
      <c r="T966" s="180">
        <f t="shared" ca="1" si="5"/>
        <v>0</v>
      </c>
    </row>
    <row r="967" spans="1:20" ht="16" hidden="1">
      <c r="A967" s="170">
        <f t="shared" si="6"/>
        <v>966</v>
      </c>
      <c r="B967" s="181" t="s">
        <v>1452</v>
      </c>
      <c r="C967" s="186"/>
      <c r="D967" s="178" t="s">
        <v>388</v>
      </c>
      <c r="E967" s="178"/>
      <c r="F967" s="186"/>
      <c r="G967" s="170" t="b">
        <f t="shared" ca="1" si="33"/>
        <v>1</v>
      </c>
      <c r="H967" s="186"/>
      <c r="I967" s="186"/>
      <c r="J967" s="170" t="s">
        <v>500</v>
      </c>
      <c r="K967" s="171" t="e">
        <f t="shared" ca="1" si="1"/>
        <v>#NAME?</v>
      </c>
      <c r="L967" s="186"/>
      <c r="M967" s="171">
        <v>961</v>
      </c>
      <c r="N967" s="179" t="e">
        <f t="shared" ca="1" si="2"/>
        <v>#NAME?</v>
      </c>
      <c r="O967" t="b">
        <f t="shared" si="3"/>
        <v>0</v>
      </c>
      <c r="S967" s="180" t="b">
        <f t="shared" si="4"/>
        <v>0</v>
      </c>
      <c r="T967" s="180">
        <f t="shared" ca="1" si="5"/>
        <v>0</v>
      </c>
    </row>
    <row r="968" spans="1:20" ht="16" hidden="1">
      <c r="A968" s="170">
        <f t="shared" si="6"/>
        <v>967</v>
      </c>
      <c r="B968" s="176" t="s">
        <v>1453</v>
      </c>
      <c r="C968" s="186"/>
      <c r="D968" s="178" t="s">
        <v>388</v>
      </c>
      <c r="E968" s="178"/>
      <c r="F968" s="186"/>
      <c r="G968" s="170" t="b">
        <f t="shared" ca="1" si="33"/>
        <v>1</v>
      </c>
      <c r="H968" s="186"/>
      <c r="I968" s="186"/>
      <c r="J968" s="170" t="s">
        <v>500</v>
      </c>
      <c r="K968" s="171" t="e">
        <f t="shared" ca="1" si="1"/>
        <v>#NAME?</v>
      </c>
      <c r="L968" s="186"/>
      <c r="M968" s="171">
        <v>3180</v>
      </c>
      <c r="N968" s="179" t="e">
        <f t="shared" ca="1" si="2"/>
        <v>#NAME?</v>
      </c>
      <c r="O968" t="b">
        <f t="shared" si="3"/>
        <v>0</v>
      </c>
      <c r="S968" s="180" t="b">
        <f t="shared" si="4"/>
        <v>0</v>
      </c>
      <c r="T968" s="180">
        <f t="shared" ca="1" si="5"/>
        <v>0</v>
      </c>
    </row>
    <row r="969" spans="1:20" ht="16" hidden="1">
      <c r="A969" s="170">
        <f t="shared" si="6"/>
        <v>968</v>
      </c>
      <c r="B969" s="181" t="s">
        <v>1454</v>
      </c>
      <c r="C969" s="186"/>
      <c r="D969" s="178" t="s">
        <v>388</v>
      </c>
      <c r="E969" s="178"/>
      <c r="F969" s="186"/>
      <c r="G969" s="170" t="b">
        <f t="shared" ca="1" si="33"/>
        <v>1</v>
      </c>
      <c r="H969" s="186"/>
      <c r="I969" s="186"/>
      <c r="J969" s="170" t="s">
        <v>500</v>
      </c>
      <c r="K969" s="171" t="e">
        <f t="shared" ca="1" si="1"/>
        <v>#NAME?</v>
      </c>
      <c r="L969" s="186"/>
      <c r="M969" s="171">
        <v>1476</v>
      </c>
      <c r="N969" s="179" t="e">
        <f t="shared" ca="1" si="2"/>
        <v>#NAME?</v>
      </c>
      <c r="O969" t="b">
        <f t="shared" si="3"/>
        <v>0</v>
      </c>
      <c r="S969" s="180" t="b">
        <f t="shared" si="4"/>
        <v>0</v>
      </c>
      <c r="T969" s="180">
        <f t="shared" ca="1" si="5"/>
        <v>0</v>
      </c>
    </row>
    <row r="970" spans="1:20" ht="16" hidden="1">
      <c r="A970" s="170">
        <f t="shared" si="6"/>
        <v>969</v>
      </c>
      <c r="B970" s="176" t="s">
        <v>1455</v>
      </c>
      <c r="C970" s="186"/>
      <c r="D970" s="178" t="s">
        <v>388</v>
      </c>
      <c r="E970" s="178"/>
      <c r="F970" s="186"/>
      <c r="G970" s="170" t="b">
        <f t="shared" ca="1" si="33"/>
        <v>1</v>
      </c>
      <c r="H970" s="186"/>
      <c r="I970" s="186"/>
      <c r="J970" s="170" t="s">
        <v>500</v>
      </c>
      <c r="K970" s="171" t="e">
        <f t="shared" ca="1" si="1"/>
        <v>#NAME?</v>
      </c>
      <c r="L970" s="186"/>
      <c r="M970" s="171">
        <v>2277</v>
      </c>
      <c r="N970" s="179" t="e">
        <f t="shared" ca="1" si="2"/>
        <v>#NAME?</v>
      </c>
      <c r="O970" t="b">
        <f t="shared" si="3"/>
        <v>0</v>
      </c>
      <c r="S970" s="180" t="b">
        <f t="shared" si="4"/>
        <v>0</v>
      </c>
      <c r="T970" s="180">
        <f t="shared" ca="1" si="5"/>
        <v>0</v>
      </c>
    </row>
    <row r="971" spans="1:20" ht="16">
      <c r="A971" s="170">
        <f t="shared" si="6"/>
        <v>970</v>
      </c>
      <c r="B971" s="181" t="s">
        <v>1456</v>
      </c>
      <c r="C971" s="186"/>
      <c r="D971" s="178" t="s">
        <v>380</v>
      </c>
      <c r="E971" s="178" t="s">
        <v>1457</v>
      </c>
      <c r="F971" s="187">
        <v>43846</v>
      </c>
      <c r="G971" s="170" t="b">
        <f t="shared" ca="1" si="33"/>
        <v>1</v>
      </c>
      <c r="H971" s="170" t="s">
        <v>471</v>
      </c>
      <c r="I971" s="186"/>
      <c r="J971" s="170" t="s">
        <v>500</v>
      </c>
      <c r="K971" s="171" t="e">
        <f t="shared" ca="1" si="1"/>
        <v>#NAME?</v>
      </c>
      <c r="L971" s="186"/>
      <c r="M971" s="171">
        <v>1482</v>
      </c>
      <c r="N971" s="179" t="e">
        <f t="shared" ca="1" si="2"/>
        <v>#NAME?</v>
      </c>
      <c r="O971" t="b">
        <f t="shared" si="3"/>
        <v>0</v>
      </c>
      <c r="S971" s="180" t="b">
        <f t="shared" ca="1" si="4"/>
        <v>0</v>
      </c>
      <c r="T971" s="180">
        <f t="shared" ca="1" si="5"/>
        <v>0</v>
      </c>
    </row>
    <row r="972" spans="1:20" ht="16" hidden="1">
      <c r="A972" s="170">
        <f t="shared" si="6"/>
        <v>971</v>
      </c>
      <c r="B972" s="176" t="s">
        <v>1458</v>
      </c>
      <c r="C972" s="186"/>
      <c r="D972" s="178" t="s">
        <v>380</v>
      </c>
      <c r="E972" s="178" t="s">
        <v>1459</v>
      </c>
      <c r="F972" s="187">
        <v>43920</v>
      </c>
      <c r="G972" s="170" t="b">
        <f t="shared" ca="1" si="33"/>
        <v>1</v>
      </c>
      <c r="H972" s="170" t="s">
        <v>471</v>
      </c>
      <c r="I972" s="186"/>
      <c r="J972" s="170" t="s">
        <v>500</v>
      </c>
      <c r="K972" s="171" t="e">
        <f t="shared" ca="1" si="1"/>
        <v>#NAME?</v>
      </c>
      <c r="L972" s="186"/>
      <c r="M972" s="171">
        <v>2444</v>
      </c>
      <c r="N972" s="179" t="e">
        <f t="shared" ca="1" si="2"/>
        <v>#NAME?</v>
      </c>
      <c r="O972" t="b">
        <f t="shared" si="3"/>
        <v>0</v>
      </c>
      <c r="S972" s="180" t="b">
        <f t="shared" ca="1" si="4"/>
        <v>0</v>
      </c>
      <c r="T972" s="180">
        <f t="shared" ca="1" si="5"/>
        <v>0</v>
      </c>
    </row>
    <row r="973" spans="1:20" ht="16" hidden="1">
      <c r="A973" s="170">
        <f t="shared" si="6"/>
        <v>972</v>
      </c>
      <c r="B973" s="181" t="s">
        <v>1460</v>
      </c>
      <c r="C973" s="186"/>
      <c r="D973" s="178" t="s">
        <v>388</v>
      </c>
      <c r="E973" s="178"/>
      <c r="F973" s="186"/>
      <c r="G973" s="170" t="b">
        <f t="shared" ca="1" si="33"/>
        <v>1</v>
      </c>
      <c r="H973" s="186"/>
      <c r="I973" s="186"/>
      <c r="J973" s="170" t="s">
        <v>500</v>
      </c>
      <c r="K973" s="171" t="e">
        <f t="shared" ca="1" si="1"/>
        <v>#NAME?</v>
      </c>
      <c r="L973" s="186"/>
      <c r="M973" s="171">
        <v>1702</v>
      </c>
      <c r="N973" s="179" t="e">
        <f t="shared" ca="1" si="2"/>
        <v>#NAME?</v>
      </c>
      <c r="O973" t="b">
        <f t="shared" si="3"/>
        <v>0</v>
      </c>
      <c r="S973" s="180" t="b">
        <f t="shared" si="4"/>
        <v>0</v>
      </c>
      <c r="T973" s="180">
        <f t="shared" ca="1" si="5"/>
        <v>0</v>
      </c>
    </row>
    <row r="974" spans="1:20" ht="16" hidden="1">
      <c r="A974" s="170">
        <f t="shared" si="6"/>
        <v>973</v>
      </c>
      <c r="B974" s="176" t="s">
        <v>1461</v>
      </c>
      <c r="C974" s="186"/>
      <c r="D974" s="178" t="s">
        <v>388</v>
      </c>
      <c r="E974" s="178"/>
      <c r="F974" s="186"/>
      <c r="G974" s="170" t="b">
        <f t="shared" ca="1" si="33"/>
        <v>1</v>
      </c>
      <c r="H974" s="186"/>
      <c r="I974" s="186"/>
      <c r="J974" s="170" t="s">
        <v>500</v>
      </c>
      <c r="K974" s="171" t="e">
        <f t="shared" ca="1" si="1"/>
        <v>#NAME?</v>
      </c>
      <c r="L974" s="186"/>
      <c r="M974" s="171">
        <v>3205</v>
      </c>
      <c r="N974" s="179" t="e">
        <f t="shared" ca="1" si="2"/>
        <v>#NAME?</v>
      </c>
      <c r="O974" t="b">
        <f t="shared" si="3"/>
        <v>0</v>
      </c>
      <c r="S974" s="180" t="b">
        <f t="shared" si="4"/>
        <v>0</v>
      </c>
      <c r="T974" s="180">
        <f t="shared" ca="1" si="5"/>
        <v>0</v>
      </c>
    </row>
    <row r="975" spans="1:20" ht="16" hidden="1">
      <c r="A975" s="170">
        <f t="shared" si="6"/>
        <v>974</v>
      </c>
      <c r="B975" s="181" t="s">
        <v>1462</v>
      </c>
      <c r="C975" s="186"/>
      <c r="D975" s="178" t="s">
        <v>388</v>
      </c>
      <c r="E975" s="178"/>
      <c r="F975" s="186"/>
      <c r="G975" s="170" t="b">
        <f t="shared" ca="1" si="33"/>
        <v>1</v>
      </c>
      <c r="H975" s="186"/>
      <c r="I975" s="186"/>
      <c r="J975" s="170" t="s">
        <v>500</v>
      </c>
      <c r="K975" s="171" t="e">
        <f t="shared" ca="1" si="1"/>
        <v>#NAME?</v>
      </c>
      <c r="L975" s="186"/>
      <c r="M975" s="171">
        <v>1255</v>
      </c>
      <c r="N975" s="179" t="e">
        <f t="shared" ca="1" si="2"/>
        <v>#NAME?</v>
      </c>
      <c r="O975" t="b">
        <f t="shared" si="3"/>
        <v>0</v>
      </c>
      <c r="S975" s="180" t="b">
        <f t="shared" si="4"/>
        <v>0</v>
      </c>
      <c r="T975" s="180">
        <f t="shared" ca="1" si="5"/>
        <v>0</v>
      </c>
    </row>
    <row r="976" spans="1:20" ht="16" hidden="1">
      <c r="A976" s="170">
        <f t="shared" si="6"/>
        <v>975</v>
      </c>
      <c r="B976" s="176" t="s">
        <v>1463</v>
      </c>
      <c r="C976" s="186"/>
      <c r="D976" s="178" t="s">
        <v>380</v>
      </c>
      <c r="E976" s="178" t="s">
        <v>1464</v>
      </c>
      <c r="F976" s="187">
        <v>43858</v>
      </c>
      <c r="G976" s="170" t="b">
        <f t="shared" ca="1" si="33"/>
        <v>1</v>
      </c>
      <c r="H976" s="170" t="s">
        <v>471</v>
      </c>
      <c r="I976" s="186"/>
      <c r="J976" s="170" t="s">
        <v>500</v>
      </c>
      <c r="K976" s="171" t="e">
        <f t="shared" ca="1" si="1"/>
        <v>#NAME?</v>
      </c>
      <c r="L976" s="186"/>
      <c r="M976" s="171">
        <v>2628</v>
      </c>
      <c r="N976" s="179" t="e">
        <f t="shared" ca="1" si="2"/>
        <v>#NAME?</v>
      </c>
      <c r="O976" t="b">
        <f t="shared" si="3"/>
        <v>0</v>
      </c>
      <c r="S976" s="180" t="b">
        <f t="shared" ca="1" si="4"/>
        <v>0</v>
      </c>
      <c r="T976" s="180">
        <f t="shared" ca="1" si="5"/>
        <v>0</v>
      </c>
    </row>
    <row r="977" spans="1:20" ht="16" hidden="1">
      <c r="A977" s="170">
        <f t="shared" si="6"/>
        <v>976</v>
      </c>
      <c r="B977" s="181" t="s">
        <v>1465</v>
      </c>
      <c r="C977" s="186"/>
      <c r="D977" s="178" t="s">
        <v>388</v>
      </c>
      <c r="E977" s="178"/>
      <c r="F977" s="186"/>
      <c r="G977" s="170" t="b">
        <f t="shared" ca="1" si="33"/>
        <v>1</v>
      </c>
      <c r="H977" s="186"/>
      <c r="I977" s="186"/>
      <c r="J977" s="170" t="s">
        <v>500</v>
      </c>
      <c r="K977" s="171" t="e">
        <f t="shared" ca="1" si="1"/>
        <v>#NAME?</v>
      </c>
      <c r="L977" s="186"/>
      <c r="M977" s="171">
        <v>1517</v>
      </c>
      <c r="N977" s="179" t="e">
        <f t="shared" ca="1" si="2"/>
        <v>#NAME?</v>
      </c>
      <c r="O977" t="b">
        <f t="shared" si="3"/>
        <v>0</v>
      </c>
      <c r="S977" s="180" t="b">
        <f t="shared" si="4"/>
        <v>0</v>
      </c>
      <c r="T977" s="180">
        <f t="shared" ca="1" si="5"/>
        <v>0</v>
      </c>
    </row>
    <row r="978" spans="1:20" ht="16" hidden="1">
      <c r="A978" s="170">
        <f t="shared" si="6"/>
        <v>977</v>
      </c>
      <c r="B978" s="176" t="s">
        <v>1466</v>
      </c>
      <c r="C978" s="186"/>
      <c r="D978" s="178" t="s">
        <v>388</v>
      </c>
      <c r="E978" s="178"/>
      <c r="F978" s="186"/>
      <c r="G978" s="170" t="b">
        <f t="shared" ca="1" si="33"/>
        <v>1</v>
      </c>
      <c r="H978" s="186"/>
      <c r="I978" s="186"/>
      <c r="J978" s="170" t="s">
        <v>500</v>
      </c>
      <c r="K978" s="171" t="e">
        <f t="shared" ca="1" si="1"/>
        <v>#NAME?</v>
      </c>
      <c r="L978" s="186"/>
      <c r="M978" s="171">
        <v>2713</v>
      </c>
      <c r="N978" s="179" t="e">
        <f t="shared" ca="1" si="2"/>
        <v>#NAME?</v>
      </c>
      <c r="O978" t="b">
        <f t="shared" si="3"/>
        <v>0</v>
      </c>
      <c r="S978" s="180" t="b">
        <f t="shared" si="4"/>
        <v>0</v>
      </c>
      <c r="T978" s="180">
        <f t="shared" ca="1" si="5"/>
        <v>0</v>
      </c>
    </row>
    <row r="979" spans="1:20" ht="16" hidden="1">
      <c r="A979" s="170">
        <f t="shared" si="6"/>
        <v>978</v>
      </c>
      <c r="B979" s="181" t="s">
        <v>1467</v>
      </c>
      <c r="C979" s="186"/>
      <c r="D979" s="178" t="s">
        <v>388</v>
      </c>
      <c r="E979" s="178"/>
      <c r="F979" s="186"/>
      <c r="G979" s="170" t="b">
        <f t="shared" ca="1" si="33"/>
        <v>1</v>
      </c>
      <c r="H979" s="186"/>
      <c r="I979" s="186"/>
      <c r="J979" s="170" t="s">
        <v>500</v>
      </c>
      <c r="K979" s="171" t="e">
        <f t="shared" ca="1" si="1"/>
        <v>#NAME?</v>
      </c>
      <c r="L979" s="186"/>
      <c r="M979" s="171">
        <v>1147</v>
      </c>
      <c r="N979" s="179" t="e">
        <f t="shared" ca="1" si="2"/>
        <v>#NAME?</v>
      </c>
      <c r="O979" t="b">
        <f t="shared" si="3"/>
        <v>0</v>
      </c>
      <c r="S979" s="180" t="b">
        <f t="shared" si="4"/>
        <v>0</v>
      </c>
      <c r="T979" s="180">
        <f t="shared" ca="1" si="5"/>
        <v>0</v>
      </c>
    </row>
    <row r="980" spans="1:20" ht="16" hidden="1">
      <c r="A980" s="170">
        <f t="shared" si="6"/>
        <v>979</v>
      </c>
      <c r="B980" s="176" t="s">
        <v>1468</v>
      </c>
      <c r="C980" s="186"/>
      <c r="D980" s="178" t="s">
        <v>388</v>
      </c>
      <c r="E980" s="178"/>
      <c r="F980" s="186"/>
      <c r="G980" s="170" t="b">
        <f t="shared" ca="1" si="33"/>
        <v>1</v>
      </c>
      <c r="H980" s="186"/>
      <c r="I980" s="186"/>
      <c r="J980" s="170" t="s">
        <v>500</v>
      </c>
      <c r="K980" s="171" t="e">
        <f t="shared" ca="1" si="1"/>
        <v>#NAME?</v>
      </c>
      <c r="L980" s="186"/>
      <c r="M980" s="171">
        <v>3183</v>
      </c>
      <c r="N980" s="179" t="e">
        <f t="shared" ca="1" si="2"/>
        <v>#NAME?</v>
      </c>
      <c r="O980" t="b">
        <f t="shared" si="3"/>
        <v>0</v>
      </c>
      <c r="S980" s="180" t="b">
        <f t="shared" si="4"/>
        <v>0</v>
      </c>
      <c r="T980" s="180">
        <f t="shared" ca="1" si="5"/>
        <v>0</v>
      </c>
    </row>
    <row r="981" spans="1:20" ht="16" hidden="1">
      <c r="A981" s="170">
        <f t="shared" si="6"/>
        <v>980</v>
      </c>
      <c r="B981" s="181" t="s">
        <v>1469</v>
      </c>
      <c r="C981" s="186"/>
      <c r="D981" s="178" t="s">
        <v>380</v>
      </c>
      <c r="E981" s="178" t="s">
        <v>1470</v>
      </c>
      <c r="F981" s="189">
        <v>43828</v>
      </c>
      <c r="G981" s="170" t="b">
        <f t="shared" ca="1" si="33"/>
        <v>1</v>
      </c>
      <c r="H981" s="170" t="s">
        <v>471</v>
      </c>
      <c r="I981" s="170"/>
      <c r="J981" s="170" t="s">
        <v>500</v>
      </c>
      <c r="K981" s="171" t="e">
        <f t="shared" ca="1" si="1"/>
        <v>#NAME?</v>
      </c>
      <c r="L981" s="186"/>
      <c r="M981" s="171">
        <v>1660</v>
      </c>
      <c r="N981" s="179" t="e">
        <f t="shared" ca="1" si="2"/>
        <v>#NAME?</v>
      </c>
      <c r="O981" t="b">
        <f t="shared" si="3"/>
        <v>0</v>
      </c>
      <c r="S981" s="180" t="b">
        <f t="shared" ca="1" si="4"/>
        <v>0</v>
      </c>
      <c r="T981" s="180">
        <f t="shared" ca="1" si="5"/>
        <v>0</v>
      </c>
    </row>
    <row r="982" spans="1:20" ht="16" hidden="1">
      <c r="A982" s="170">
        <f t="shared" si="6"/>
        <v>981</v>
      </c>
      <c r="B982" s="176" t="s">
        <v>1471</v>
      </c>
      <c r="C982" s="186"/>
      <c r="D982" s="178" t="s">
        <v>388</v>
      </c>
      <c r="E982" s="178"/>
      <c r="F982" s="186"/>
      <c r="G982" s="170" t="b">
        <f t="shared" ca="1" si="33"/>
        <v>1</v>
      </c>
      <c r="H982" s="186"/>
      <c r="I982" s="186"/>
      <c r="J982" s="170" t="s">
        <v>500</v>
      </c>
      <c r="K982" s="171" t="e">
        <f t="shared" ca="1" si="1"/>
        <v>#NAME?</v>
      </c>
      <c r="L982" s="186"/>
      <c r="M982" s="171">
        <v>1544</v>
      </c>
      <c r="N982" s="179" t="e">
        <f t="shared" ca="1" si="2"/>
        <v>#NAME?</v>
      </c>
      <c r="O982" t="b">
        <f t="shared" si="3"/>
        <v>0</v>
      </c>
      <c r="S982" s="180" t="b">
        <f t="shared" si="4"/>
        <v>0</v>
      </c>
      <c r="T982" s="180">
        <f t="shared" ca="1" si="5"/>
        <v>0</v>
      </c>
    </row>
    <row r="983" spans="1:20" ht="16" hidden="1">
      <c r="A983" s="170">
        <f t="shared" si="6"/>
        <v>982</v>
      </c>
      <c r="B983" s="181" t="s">
        <v>1472</v>
      </c>
      <c r="C983" s="186"/>
      <c r="D983" s="178" t="s">
        <v>388</v>
      </c>
      <c r="E983" s="178"/>
      <c r="F983" s="186"/>
      <c r="G983" s="170" t="b">
        <f t="shared" ca="1" si="33"/>
        <v>1</v>
      </c>
      <c r="H983" s="186"/>
      <c r="I983" s="186"/>
      <c r="J983" s="170" t="s">
        <v>500</v>
      </c>
      <c r="K983" s="171" t="e">
        <f t="shared" ca="1" si="1"/>
        <v>#NAME?</v>
      </c>
      <c r="L983" s="186"/>
      <c r="M983" s="171">
        <v>1499</v>
      </c>
      <c r="N983" s="179" t="e">
        <f t="shared" ca="1" si="2"/>
        <v>#NAME?</v>
      </c>
      <c r="O983" t="b">
        <f t="shared" si="3"/>
        <v>0</v>
      </c>
      <c r="S983" s="180" t="b">
        <f t="shared" si="4"/>
        <v>0</v>
      </c>
      <c r="T983" s="180">
        <f t="shared" ca="1" si="5"/>
        <v>0</v>
      </c>
    </row>
    <row r="984" spans="1:20" ht="16">
      <c r="A984" s="170">
        <f t="shared" si="6"/>
        <v>983</v>
      </c>
      <c r="B984" s="176" t="s">
        <v>1013</v>
      </c>
      <c r="C984" s="186"/>
      <c r="D984" s="178" t="s">
        <v>380</v>
      </c>
      <c r="E984" s="178" t="s">
        <v>515</v>
      </c>
      <c r="F984" s="187">
        <v>43975</v>
      </c>
      <c r="G984" s="170" t="b">
        <f t="shared" ca="1" si="33"/>
        <v>1</v>
      </c>
      <c r="H984" s="170" t="s">
        <v>471</v>
      </c>
      <c r="I984" s="170"/>
      <c r="J984" s="170" t="s">
        <v>500</v>
      </c>
      <c r="K984" s="171" t="e">
        <f t="shared" ca="1" si="1"/>
        <v>#NAME?</v>
      </c>
      <c r="L984" s="186"/>
      <c r="M984" s="171">
        <v>736</v>
      </c>
      <c r="N984" s="179" t="e">
        <f t="shared" ca="1" si="2"/>
        <v>#NAME?</v>
      </c>
      <c r="O984" t="b">
        <f t="shared" si="3"/>
        <v>0</v>
      </c>
      <c r="S984" s="180" t="b">
        <f t="shared" ca="1" si="4"/>
        <v>0</v>
      </c>
      <c r="T984" s="180">
        <f t="shared" ca="1" si="5"/>
        <v>0</v>
      </c>
    </row>
    <row r="985" spans="1:20" ht="16" hidden="1">
      <c r="A985" s="170">
        <f t="shared" si="6"/>
        <v>984</v>
      </c>
      <c r="B985" s="181" t="s">
        <v>1473</v>
      </c>
      <c r="C985" s="186"/>
      <c r="D985" s="178" t="s">
        <v>388</v>
      </c>
      <c r="E985" s="178"/>
      <c r="F985" s="186"/>
      <c r="G985" s="170" t="b">
        <f t="shared" ca="1" si="33"/>
        <v>1</v>
      </c>
      <c r="H985" s="186"/>
      <c r="I985" s="186"/>
      <c r="J985" s="170" t="s">
        <v>500</v>
      </c>
      <c r="K985" s="171" t="e">
        <f t="shared" ca="1" si="1"/>
        <v>#NAME?</v>
      </c>
      <c r="L985" s="186"/>
      <c r="M985" s="171">
        <v>2615</v>
      </c>
      <c r="N985" s="179" t="e">
        <f t="shared" ca="1" si="2"/>
        <v>#NAME?</v>
      </c>
      <c r="O985" t="b">
        <f t="shared" si="3"/>
        <v>0</v>
      </c>
      <c r="S985" s="180" t="b">
        <f t="shared" si="4"/>
        <v>0</v>
      </c>
      <c r="T985" s="180">
        <f t="shared" ca="1" si="5"/>
        <v>0</v>
      </c>
    </row>
    <row r="986" spans="1:20" ht="16" hidden="1">
      <c r="A986" s="170">
        <f t="shared" si="6"/>
        <v>985</v>
      </c>
      <c r="B986" s="176" t="s">
        <v>1474</v>
      </c>
      <c r="C986" s="186"/>
      <c r="D986" s="178" t="s">
        <v>388</v>
      </c>
      <c r="E986" s="178"/>
      <c r="F986" s="186"/>
      <c r="G986" s="170" t="b">
        <f t="shared" ca="1" si="33"/>
        <v>1</v>
      </c>
      <c r="H986" s="186"/>
      <c r="I986" s="186"/>
      <c r="J986" s="170" t="s">
        <v>500</v>
      </c>
      <c r="K986" s="171" t="e">
        <f t="shared" ca="1" si="1"/>
        <v>#NAME?</v>
      </c>
      <c r="L986" s="186"/>
      <c r="M986" s="171">
        <v>538</v>
      </c>
      <c r="N986" s="179" t="e">
        <f t="shared" ca="1" si="2"/>
        <v>#NAME?</v>
      </c>
      <c r="O986" t="b">
        <f t="shared" si="3"/>
        <v>0</v>
      </c>
      <c r="S986" s="180" t="b">
        <f t="shared" si="4"/>
        <v>0</v>
      </c>
      <c r="T986" s="180">
        <f t="shared" ca="1" si="5"/>
        <v>0</v>
      </c>
    </row>
    <row r="987" spans="1:20" ht="16" hidden="1">
      <c r="A987" s="170">
        <f t="shared" si="6"/>
        <v>986</v>
      </c>
      <c r="B987" s="181" t="s">
        <v>1475</v>
      </c>
      <c r="C987" s="186"/>
      <c r="D987" s="178" t="s">
        <v>388</v>
      </c>
      <c r="E987" s="178"/>
      <c r="F987" s="186"/>
      <c r="G987" s="170" t="b">
        <f t="shared" ca="1" si="33"/>
        <v>1</v>
      </c>
      <c r="H987" s="186"/>
      <c r="I987" s="186"/>
      <c r="J987" s="170" t="s">
        <v>500</v>
      </c>
      <c r="K987" s="171" t="e">
        <f t="shared" ca="1" si="1"/>
        <v>#NAME?</v>
      </c>
      <c r="L987" s="186"/>
      <c r="M987" s="171">
        <v>3212</v>
      </c>
      <c r="N987" s="179" t="e">
        <f t="shared" ca="1" si="2"/>
        <v>#NAME?</v>
      </c>
      <c r="O987" t="b">
        <f t="shared" si="3"/>
        <v>0</v>
      </c>
      <c r="S987" s="180" t="b">
        <f t="shared" si="4"/>
        <v>0</v>
      </c>
      <c r="T987" s="180">
        <f t="shared" ca="1" si="5"/>
        <v>0</v>
      </c>
    </row>
    <row r="988" spans="1:20" ht="16" hidden="1">
      <c r="A988" s="170">
        <f t="shared" si="6"/>
        <v>987</v>
      </c>
      <c r="B988" s="176" t="s">
        <v>1476</v>
      </c>
      <c r="C988" s="186"/>
      <c r="D988" s="178" t="s">
        <v>388</v>
      </c>
      <c r="E988" s="178"/>
      <c r="F988" s="186"/>
      <c r="G988" s="170" t="b">
        <f t="shared" ca="1" si="33"/>
        <v>1</v>
      </c>
      <c r="H988" s="186"/>
      <c r="I988" s="186"/>
      <c r="J988" s="170" t="s">
        <v>500</v>
      </c>
      <c r="K988" s="171" t="e">
        <f t="shared" ca="1" si="1"/>
        <v>#NAME?</v>
      </c>
      <c r="L988" s="186"/>
      <c r="M988" s="171">
        <v>2253</v>
      </c>
      <c r="N988" s="179" t="e">
        <f t="shared" ca="1" si="2"/>
        <v>#NAME?</v>
      </c>
      <c r="O988" t="b">
        <f t="shared" si="3"/>
        <v>0</v>
      </c>
      <c r="S988" s="180" t="b">
        <f t="shared" si="4"/>
        <v>0</v>
      </c>
      <c r="T988" s="180">
        <f t="shared" ca="1" si="5"/>
        <v>0</v>
      </c>
    </row>
    <row r="989" spans="1:20" ht="16" hidden="1">
      <c r="A989" s="170">
        <f t="shared" si="6"/>
        <v>988</v>
      </c>
      <c r="B989" s="181" t="s">
        <v>1477</v>
      </c>
      <c r="C989" s="186"/>
      <c r="D989" s="178" t="s">
        <v>388</v>
      </c>
      <c r="E989" s="178"/>
      <c r="F989" s="186"/>
      <c r="G989" s="170" t="b">
        <f t="shared" ca="1" si="33"/>
        <v>1</v>
      </c>
      <c r="H989" s="186"/>
      <c r="I989" s="186"/>
      <c r="J989" s="170" t="s">
        <v>500</v>
      </c>
      <c r="K989" s="171" t="e">
        <f t="shared" ca="1" si="1"/>
        <v>#NAME?</v>
      </c>
      <c r="L989" s="186"/>
      <c r="M989" s="171">
        <v>3055</v>
      </c>
      <c r="N989" s="179" t="e">
        <f t="shared" ca="1" si="2"/>
        <v>#NAME?</v>
      </c>
      <c r="O989" t="b">
        <f t="shared" si="3"/>
        <v>0</v>
      </c>
      <c r="S989" s="180" t="b">
        <f t="shared" si="4"/>
        <v>0</v>
      </c>
      <c r="T989" s="180">
        <f t="shared" ca="1" si="5"/>
        <v>0</v>
      </c>
    </row>
    <row r="990" spans="1:20" ht="16" hidden="1">
      <c r="A990" s="170">
        <f t="shared" si="6"/>
        <v>989</v>
      </c>
      <c r="B990" s="176" t="s">
        <v>1478</v>
      </c>
      <c r="C990" s="186"/>
      <c r="D990" s="178" t="s">
        <v>388</v>
      </c>
      <c r="E990" s="178"/>
      <c r="F990" s="186"/>
      <c r="G990" s="170" t="b">
        <f t="shared" ca="1" si="33"/>
        <v>1</v>
      </c>
      <c r="H990" s="186"/>
      <c r="I990" s="186"/>
      <c r="J990" s="170" t="s">
        <v>500</v>
      </c>
      <c r="K990" s="171" t="e">
        <f t="shared" ca="1" si="1"/>
        <v>#NAME?</v>
      </c>
      <c r="L990" s="186"/>
      <c r="M990" s="171">
        <v>687</v>
      </c>
      <c r="N990" s="179" t="e">
        <f t="shared" ca="1" si="2"/>
        <v>#NAME?</v>
      </c>
      <c r="O990" t="b">
        <f t="shared" si="3"/>
        <v>0</v>
      </c>
      <c r="S990" s="180" t="b">
        <f t="shared" si="4"/>
        <v>0</v>
      </c>
      <c r="T990" s="180">
        <f t="shared" ca="1" si="5"/>
        <v>0</v>
      </c>
    </row>
    <row r="991" spans="1:20" ht="16" hidden="1">
      <c r="A991" s="170">
        <f t="shared" si="6"/>
        <v>990</v>
      </c>
      <c r="B991" s="181" t="s">
        <v>1479</v>
      </c>
      <c r="C991" s="186"/>
      <c r="D991" s="178" t="s">
        <v>380</v>
      </c>
      <c r="E991" s="178" t="s">
        <v>515</v>
      </c>
      <c r="F991" s="189">
        <v>43810</v>
      </c>
      <c r="G991" s="170" t="b">
        <f t="shared" ca="1" si="33"/>
        <v>1</v>
      </c>
      <c r="H991" s="170" t="s">
        <v>471</v>
      </c>
      <c r="I991" s="186"/>
      <c r="J991" s="170" t="s">
        <v>500</v>
      </c>
      <c r="K991" s="171" t="e">
        <f t="shared" ca="1" si="1"/>
        <v>#NAME?</v>
      </c>
      <c r="L991" s="186"/>
      <c r="M991" s="171">
        <v>17</v>
      </c>
      <c r="N991" s="179" t="e">
        <f t="shared" ca="1" si="2"/>
        <v>#NAME?</v>
      </c>
      <c r="O991" t="b">
        <f t="shared" si="3"/>
        <v>0</v>
      </c>
      <c r="S991" s="180" t="b">
        <f t="shared" ca="1" si="4"/>
        <v>0</v>
      </c>
      <c r="T991" s="180">
        <f t="shared" ca="1" si="5"/>
        <v>0</v>
      </c>
    </row>
    <row r="992" spans="1:20" ht="16" hidden="1">
      <c r="A992" s="170">
        <f t="shared" si="6"/>
        <v>991</v>
      </c>
      <c r="B992" s="176" t="s">
        <v>1480</v>
      </c>
      <c r="C992" s="186"/>
      <c r="D992" s="178" t="s">
        <v>388</v>
      </c>
      <c r="E992" s="178"/>
      <c r="F992" s="186"/>
      <c r="G992" s="170" t="b">
        <f t="shared" ca="1" si="33"/>
        <v>1</v>
      </c>
      <c r="H992" s="186"/>
      <c r="I992" s="186"/>
      <c r="J992" s="170" t="s">
        <v>500</v>
      </c>
      <c r="K992" s="171" t="e">
        <f t="shared" ca="1" si="1"/>
        <v>#NAME?</v>
      </c>
      <c r="L992" s="186"/>
      <c r="M992" s="171">
        <v>2922</v>
      </c>
      <c r="N992" s="179" t="e">
        <f t="shared" ca="1" si="2"/>
        <v>#NAME?</v>
      </c>
      <c r="O992" t="b">
        <f t="shared" si="3"/>
        <v>0</v>
      </c>
      <c r="S992" s="180" t="b">
        <f t="shared" si="4"/>
        <v>0</v>
      </c>
      <c r="T992" s="180">
        <f t="shared" ca="1" si="5"/>
        <v>0</v>
      </c>
    </row>
    <row r="993" spans="1:20" ht="16" hidden="1">
      <c r="A993" s="170">
        <f t="shared" si="6"/>
        <v>992</v>
      </c>
      <c r="B993" s="181" t="s">
        <v>1481</v>
      </c>
      <c r="C993" s="186"/>
      <c r="D993" s="178" t="s">
        <v>388</v>
      </c>
      <c r="E993" s="178"/>
      <c r="F993" s="186"/>
      <c r="G993" s="170" t="b">
        <f t="shared" ca="1" si="33"/>
        <v>1</v>
      </c>
      <c r="H993" s="186"/>
      <c r="I993" s="186"/>
      <c r="J993" s="170" t="s">
        <v>500</v>
      </c>
      <c r="K993" s="171" t="e">
        <f t="shared" ca="1" si="1"/>
        <v>#NAME?</v>
      </c>
      <c r="L993" s="186"/>
      <c r="M993" s="171">
        <v>2740</v>
      </c>
      <c r="N993" s="179" t="e">
        <f t="shared" ca="1" si="2"/>
        <v>#NAME?</v>
      </c>
      <c r="O993" t="b">
        <f t="shared" si="3"/>
        <v>0</v>
      </c>
      <c r="S993" s="180" t="b">
        <f t="shared" si="4"/>
        <v>0</v>
      </c>
      <c r="T993" s="180">
        <f t="shared" ca="1" si="5"/>
        <v>0</v>
      </c>
    </row>
    <row r="994" spans="1:20" ht="16">
      <c r="A994" s="170">
        <f t="shared" si="6"/>
        <v>993</v>
      </c>
      <c r="B994" s="185" t="s">
        <v>507</v>
      </c>
      <c r="C994" s="186"/>
      <c r="D994" s="178" t="s">
        <v>388</v>
      </c>
      <c r="E994" s="178"/>
      <c r="F994" s="186"/>
      <c r="G994" s="170"/>
      <c r="H994" s="186"/>
      <c r="I994" s="186"/>
      <c r="J994" s="170"/>
      <c r="K994" s="171" t="e">
        <f t="shared" ca="1" si="1"/>
        <v>#NAME?</v>
      </c>
      <c r="L994" s="186"/>
      <c r="M994" s="171">
        <v>1439</v>
      </c>
      <c r="N994" s="179" t="e">
        <f t="shared" ca="1" si="2"/>
        <v>#NAME?</v>
      </c>
      <c r="O994" t="b">
        <f t="shared" si="3"/>
        <v>1</v>
      </c>
      <c r="S994" s="180" t="b">
        <f t="shared" si="4"/>
        <v>0</v>
      </c>
      <c r="T994" s="180">
        <f t="shared" ca="1" si="5"/>
        <v>0</v>
      </c>
    </row>
    <row r="995" spans="1:20" ht="16" hidden="1">
      <c r="A995" s="170">
        <f t="shared" si="6"/>
        <v>994</v>
      </c>
      <c r="B995" s="184" t="s">
        <v>507</v>
      </c>
      <c r="C995" s="186"/>
      <c r="D995" s="178" t="s">
        <v>388</v>
      </c>
      <c r="E995" s="178"/>
      <c r="F995" s="186"/>
      <c r="G995" s="170"/>
      <c r="H995" s="186"/>
      <c r="I995" s="186"/>
      <c r="J995" s="170"/>
      <c r="K995" s="171" t="e">
        <f t="shared" ca="1" si="1"/>
        <v>#NAME?</v>
      </c>
      <c r="L995" s="186"/>
      <c r="M995" s="171">
        <v>1048</v>
      </c>
      <c r="N995" s="179" t="e">
        <f t="shared" ca="1" si="2"/>
        <v>#NAME?</v>
      </c>
      <c r="O995" t="b">
        <f t="shared" si="3"/>
        <v>1</v>
      </c>
      <c r="S995" s="180" t="b">
        <f t="shared" si="4"/>
        <v>0</v>
      </c>
      <c r="T995" s="180">
        <f t="shared" ca="1" si="5"/>
        <v>0</v>
      </c>
    </row>
    <row r="996" spans="1:20" ht="16" hidden="1">
      <c r="A996" s="170">
        <f t="shared" si="6"/>
        <v>995</v>
      </c>
      <c r="B996" s="176" t="s">
        <v>1482</v>
      </c>
      <c r="C996" s="186"/>
      <c r="D996" s="178" t="s">
        <v>388</v>
      </c>
      <c r="E996" s="178"/>
      <c r="F996" s="186"/>
      <c r="G996" s="170" t="b">
        <f t="shared" ref="G996:G1008" ca="1" si="34">OR((ISBLANK(F996)),TODAY()-F996 &gt;=90)</f>
        <v>1</v>
      </c>
      <c r="H996" s="186"/>
      <c r="I996" s="186"/>
      <c r="J996" s="170" t="s">
        <v>500</v>
      </c>
      <c r="K996" s="171" t="e">
        <f t="shared" ca="1" si="1"/>
        <v>#NAME?</v>
      </c>
      <c r="L996" s="186"/>
      <c r="M996" s="171">
        <v>2832</v>
      </c>
      <c r="N996" s="179" t="e">
        <f t="shared" ca="1" si="2"/>
        <v>#NAME?</v>
      </c>
      <c r="O996" t="b">
        <f t="shared" si="3"/>
        <v>0</v>
      </c>
      <c r="S996" s="180" t="b">
        <f t="shared" si="4"/>
        <v>0</v>
      </c>
      <c r="T996" s="180">
        <f t="shared" ca="1" si="5"/>
        <v>0</v>
      </c>
    </row>
    <row r="997" spans="1:20" ht="16" hidden="1">
      <c r="A997" s="170">
        <f t="shared" si="6"/>
        <v>996</v>
      </c>
      <c r="B997" s="181" t="s">
        <v>1483</v>
      </c>
      <c r="C997" s="186"/>
      <c r="D997" s="178" t="s">
        <v>388</v>
      </c>
      <c r="E997" s="178"/>
      <c r="F997" s="186"/>
      <c r="G997" s="170" t="b">
        <f t="shared" ca="1" si="34"/>
        <v>1</v>
      </c>
      <c r="H997" s="186"/>
      <c r="I997" s="186"/>
      <c r="J997" s="170" t="s">
        <v>500</v>
      </c>
      <c r="K997" s="171" t="e">
        <f t="shared" ca="1" si="1"/>
        <v>#NAME?</v>
      </c>
      <c r="L997" s="186"/>
      <c r="M997" s="171">
        <v>3127</v>
      </c>
      <c r="N997" s="179" t="e">
        <f t="shared" ca="1" si="2"/>
        <v>#NAME?</v>
      </c>
      <c r="O997" t="b">
        <f t="shared" si="3"/>
        <v>0</v>
      </c>
      <c r="S997" s="180" t="b">
        <f t="shared" si="4"/>
        <v>0</v>
      </c>
      <c r="T997" s="180">
        <f t="shared" ca="1" si="5"/>
        <v>0</v>
      </c>
    </row>
    <row r="998" spans="1:20" ht="16" hidden="1">
      <c r="A998" s="170">
        <f t="shared" si="6"/>
        <v>997</v>
      </c>
      <c r="B998" s="176" t="s">
        <v>1484</v>
      </c>
      <c r="C998" s="186"/>
      <c r="D998" s="178" t="s">
        <v>388</v>
      </c>
      <c r="E998" s="178"/>
      <c r="F998" s="186"/>
      <c r="G998" s="170" t="b">
        <f t="shared" ca="1" si="34"/>
        <v>1</v>
      </c>
      <c r="H998" s="186"/>
      <c r="I998" s="186"/>
      <c r="J998" s="170" t="s">
        <v>500</v>
      </c>
      <c r="K998" s="171" t="e">
        <f t="shared" ca="1" si="1"/>
        <v>#NAME?</v>
      </c>
      <c r="L998" s="186"/>
      <c r="M998" s="171">
        <v>1537</v>
      </c>
      <c r="N998" s="179" t="e">
        <f t="shared" ca="1" si="2"/>
        <v>#NAME?</v>
      </c>
      <c r="O998" t="b">
        <f t="shared" si="3"/>
        <v>0</v>
      </c>
      <c r="S998" s="180" t="b">
        <f t="shared" si="4"/>
        <v>0</v>
      </c>
      <c r="T998" s="180">
        <f t="shared" ca="1" si="5"/>
        <v>0</v>
      </c>
    </row>
    <row r="999" spans="1:20" ht="16" hidden="1">
      <c r="A999" s="170">
        <f t="shared" si="6"/>
        <v>998</v>
      </c>
      <c r="B999" s="181" t="s">
        <v>1485</v>
      </c>
      <c r="C999" s="186"/>
      <c r="D999" s="178" t="s">
        <v>388</v>
      </c>
      <c r="E999" s="178"/>
      <c r="F999" s="186"/>
      <c r="G999" s="170" t="b">
        <f t="shared" ca="1" si="34"/>
        <v>1</v>
      </c>
      <c r="H999" s="186"/>
      <c r="I999" s="186"/>
      <c r="J999" s="170" t="s">
        <v>500</v>
      </c>
      <c r="K999" s="171" t="e">
        <f t="shared" ca="1" si="1"/>
        <v>#NAME?</v>
      </c>
      <c r="L999" s="186"/>
      <c r="M999" s="171">
        <v>3177</v>
      </c>
      <c r="N999" s="179" t="e">
        <f t="shared" ca="1" si="2"/>
        <v>#NAME?</v>
      </c>
      <c r="O999" t="b">
        <f t="shared" si="3"/>
        <v>0</v>
      </c>
      <c r="S999" s="180" t="b">
        <f t="shared" si="4"/>
        <v>0</v>
      </c>
      <c r="T999" s="180">
        <f t="shared" ca="1" si="5"/>
        <v>0</v>
      </c>
    </row>
    <row r="1000" spans="1:20" ht="16" hidden="1">
      <c r="A1000" s="170">
        <f t="shared" si="6"/>
        <v>999</v>
      </c>
      <c r="B1000" s="176" t="s">
        <v>1486</v>
      </c>
      <c r="C1000" s="186"/>
      <c r="D1000" s="178" t="s">
        <v>388</v>
      </c>
      <c r="E1000" s="178"/>
      <c r="F1000" s="186"/>
      <c r="G1000" s="170" t="b">
        <f t="shared" ca="1" si="34"/>
        <v>1</v>
      </c>
      <c r="H1000" s="186"/>
      <c r="I1000" s="186"/>
      <c r="J1000" s="170" t="s">
        <v>500</v>
      </c>
      <c r="K1000" s="171" t="e">
        <f t="shared" ca="1" si="1"/>
        <v>#NAME?</v>
      </c>
      <c r="L1000" s="186"/>
      <c r="M1000" s="171">
        <v>3175</v>
      </c>
      <c r="N1000" s="179" t="e">
        <f t="shared" ca="1" si="2"/>
        <v>#NAME?</v>
      </c>
      <c r="O1000" t="b">
        <f t="shared" si="3"/>
        <v>0</v>
      </c>
      <c r="S1000" s="180" t="b">
        <f t="shared" si="4"/>
        <v>0</v>
      </c>
      <c r="T1000" s="180">
        <f t="shared" ca="1" si="5"/>
        <v>0</v>
      </c>
    </row>
    <row r="1001" spans="1:20" ht="16" hidden="1">
      <c r="A1001" s="170">
        <f t="shared" si="6"/>
        <v>1000</v>
      </c>
      <c r="B1001" s="181" t="s">
        <v>1487</v>
      </c>
      <c r="C1001" s="186"/>
      <c r="D1001" s="178" t="s">
        <v>388</v>
      </c>
      <c r="E1001" s="178"/>
      <c r="F1001" s="186"/>
      <c r="G1001" s="170" t="b">
        <f t="shared" ca="1" si="34"/>
        <v>1</v>
      </c>
      <c r="H1001" s="186"/>
      <c r="I1001" s="186"/>
      <c r="J1001" s="170" t="s">
        <v>500</v>
      </c>
      <c r="K1001" s="171" t="e">
        <f t="shared" ca="1" si="1"/>
        <v>#NAME?</v>
      </c>
      <c r="L1001" s="186"/>
      <c r="M1001" s="171">
        <v>3153</v>
      </c>
      <c r="N1001" s="179" t="e">
        <f t="shared" ca="1" si="2"/>
        <v>#NAME?</v>
      </c>
      <c r="O1001" t="b">
        <f t="shared" si="3"/>
        <v>0</v>
      </c>
      <c r="S1001" s="180" t="b">
        <f t="shared" si="4"/>
        <v>0</v>
      </c>
      <c r="T1001" s="180">
        <f t="shared" ca="1" si="5"/>
        <v>0</v>
      </c>
    </row>
    <row r="1002" spans="1:20" ht="16" hidden="1">
      <c r="A1002" s="170">
        <f t="shared" si="6"/>
        <v>1001</v>
      </c>
      <c r="B1002" s="176" t="s">
        <v>1488</v>
      </c>
      <c r="C1002" s="186"/>
      <c r="D1002" s="178" t="s">
        <v>380</v>
      </c>
      <c r="E1002" s="178" t="s">
        <v>556</v>
      </c>
      <c r="F1002" s="187">
        <v>43923</v>
      </c>
      <c r="G1002" s="170" t="b">
        <f t="shared" ca="1" si="34"/>
        <v>1</v>
      </c>
      <c r="H1002" s="170" t="s">
        <v>471</v>
      </c>
      <c r="I1002" s="186"/>
      <c r="J1002" s="170" t="s">
        <v>500</v>
      </c>
      <c r="K1002" s="171" t="e">
        <f t="shared" ca="1" si="1"/>
        <v>#NAME?</v>
      </c>
      <c r="L1002" s="186"/>
      <c r="M1002" s="171">
        <v>869</v>
      </c>
      <c r="N1002" s="179" t="e">
        <f t="shared" ca="1" si="2"/>
        <v>#NAME?</v>
      </c>
      <c r="O1002" t="b">
        <f t="shared" si="3"/>
        <v>0</v>
      </c>
      <c r="S1002" s="180" t="b">
        <f t="shared" ca="1" si="4"/>
        <v>0</v>
      </c>
      <c r="T1002" s="180">
        <f t="shared" ca="1" si="5"/>
        <v>0</v>
      </c>
    </row>
    <row r="1003" spans="1:20" ht="16" hidden="1">
      <c r="A1003" s="170">
        <f t="shared" si="6"/>
        <v>1002</v>
      </c>
      <c r="B1003" s="181" t="s">
        <v>1489</v>
      </c>
      <c r="C1003" s="186"/>
      <c r="D1003" s="178" t="s">
        <v>380</v>
      </c>
      <c r="E1003" s="178" t="s">
        <v>556</v>
      </c>
      <c r="F1003" s="187">
        <v>43918</v>
      </c>
      <c r="G1003" s="170" t="b">
        <f t="shared" ca="1" si="34"/>
        <v>1</v>
      </c>
      <c r="H1003" s="170" t="s">
        <v>471</v>
      </c>
      <c r="I1003" s="186"/>
      <c r="J1003" s="170" t="s">
        <v>500</v>
      </c>
      <c r="K1003" s="171" t="e">
        <f t="shared" ca="1" si="1"/>
        <v>#NAME?</v>
      </c>
      <c r="L1003" s="186"/>
      <c r="M1003" s="171">
        <v>223</v>
      </c>
      <c r="N1003" s="179" t="e">
        <f t="shared" ca="1" si="2"/>
        <v>#NAME?</v>
      </c>
      <c r="O1003" t="b">
        <f t="shared" si="3"/>
        <v>0</v>
      </c>
      <c r="S1003" s="180" t="b">
        <f t="shared" ca="1" si="4"/>
        <v>0</v>
      </c>
      <c r="T1003" s="180">
        <f t="shared" ca="1" si="5"/>
        <v>0</v>
      </c>
    </row>
    <row r="1004" spans="1:20" ht="16" hidden="1">
      <c r="A1004" s="170">
        <f t="shared" si="6"/>
        <v>1003</v>
      </c>
      <c r="B1004" s="176" t="s">
        <v>1490</v>
      </c>
      <c r="C1004" s="186"/>
      <c r="D1004" s="178" t="s">
        <v>388</v>
      </c>
      <c r="E1004" s="178"/>
      <c r="F1004" s="186"/>
      <c r="G1004" s="170" t="b">
        <f t="shared" ca="1" si="34"/>
        <v>1</v>
      </c>
      <c r="H1004" s="186"/>
      <c r="I1004" s="186"/>
      <c r="J1004" s="170" t="s">
        <v>500</v>
      </c>
      <c r="K1004" s="171" t="e">
        <f t="shared" ca="1" si="1"/>
        <v>#NAME?</v>
      </c>
      <c r="L1004" s="186"/>
      <c r="M1004" s="171">
        <v>3138</v>
      </c>
      <c r="N1004" s="179" t="e">
        <f t="shared" ca="1" si="2"/>
        <v>#NAME?</v>
      </c>
      <c r="O1004" t="b">
        <f t="shared" si="3"/>
        <v>0</v>
      </c>
      <c r="S1004" s="180" t="b">
        <f t="shared" si="4"/>
        <v>0</v>
      </c>
      <c r="T1004" s="180">
        <f t="shared" ca="1" si="5"/>
        <v>0</v>
      </c>
    </row>
    <row r="1005" spans="1:20" ht="16" hidden="1">
      <c r="A1005" s="170">
        <f t="shared" si="6"/>
        <v>1004</v>
      </c>
      <c r="B1005" s="181" t="s">
        <v>1491</v>
      </c>
      <c r="C1005" s="186"/>
      <c r="D1005" s="178" t="s">
        <v>388</v>
      </c>
      <c r="E1005" s="178"/>
      <c r="F1005" s="186"/>
      <c r="G1005" s="170" t="b">
        <f t="shared" ca="1" si="34"/>
        <v>1</v>
      </c>
      <c r="H1005" s="186"/>
      <c r="I1005" s="186"/>
      <c r="J1005" s="170" t="s">
        <v>500</v>
      </c>
      <c r="K1005" s="171" t="e">
        <f t="shared" ca="1" si="1"/>
        <v>#NAME?</v>
      </c>
      <c r="L1005" s="186"/>
      <c r="M1005" s="171">
        <v>2887</v>
      </c>
      <c r="N1005" s="179" t="e">
        <f t="shared" ca="1" si="2"/>
        <v>#NAME?</v>
      </c>
      <c r="O1005" t="b">
        <f t="shared" si="3"/>
        <v>0</v>
      </c>
      <c r="S1005" s="180" t="b">
        <f t="shared" si="4"/>
        <v>0</v>
      </c>
      <c r="T1005" s="180">
        <f t="shared" ca="1" si="5"/>
        <v>0</v>
      </c>
    </row>
    <row r="1006" spans="1:20" ht="16" hidden="1">
      <c r="A1006" s="170">
        <f t="shared" si="6"/>
        <v>1005</v>
      </c>
      <c r="B1006" s="176" t="s">
        <v>1492</v>
      </c>
      <c r="C1006" s="186"/>
      <c r="D1006" s="178" t="s">
        <v>388</v>
      </c>
      <c r="E1006" s="178"/>
      <c r="F1006" s="186"/>
      <c r="G1006" s="170" t="b">
        <f t="shared" ca="1" si="34"/>
        <v>1</v>
      </c>
      <c r="H1006" s="186"/>
      <c r="I1006" s="186"/>
      <c r="J1006" s="170" t="s">
        <v>500</v>
      </c>
      <c r="K1006" s="171" t="e">
        <f t="shared" ca="1" si="1"/>
        <v>#NAME?</v>
      </c>
      <c r="L1006" s="186"/>
      <c r="M1006" s="171">
        <v>1246</v>
      </c>
      <c r="N1006" s="179" t="e">
        <f t="shared" ca="1" si="2"/>
        <v>#NAME?</v>
      </c>
      <c r="O1006" t="b">
        <f t="shared" si="3"/>
        <v>0</v>
      </c>
      <c r="S1006" s="180" t="b">
        <f t="shared" si="4"/>
        <v>0</v>
      </c>
      <c r="T1006" s="180">
        <f t="shared" ca="1" si="5"/>
        <v>0</v>
      </c>
    </row>
    <row r="1007" spans="1:20" ht="16" hidden="1">
      <c r="A1007" s="170">
        <f t="shared" si="6"/>
        <v>1006</v>
      </c>
      <c r="B1007" s="181" t="s">
        <v>1493</v>
      </c>
      <c r="C1007" s="186"/>
      <c r="D1007" s="178" t="s">
        <v>388</v>
      </c>
      <c r="E1007" s="178"/>
      <c r="F1007" s="186"/>
      <c r="G1007" s="170" t="b">
        <f t="shared" ca="1" si="34"/>
        <v>1</v>
      </c>
      <c r="H1007" s="186"/>
      <c r="I1007" s="186"/>
      <c r="J1007" s="170" t="s">
        <v>500</v>
      </c>
      <c r="K1007" s="171" t="e">
        <f t="shared" ca="1" si="1"/>
        <v>#NAME?</v>
      </c>
      <c r="L1007" s="186"/>
      <c r="M1007" s="171">
        <v>2356</v>
      </c>
      <c r="N1007" s="179" t="e">
        <f t="shared" ca="1" si="2"/>
        <v>#NAME?</v>
      </c>
      <c r="O1007" t="b">
        <f t="shared" si="3"/>
        <v>0</v>
      </c>
      <c r="S1007" s="180" t="b">
        <f t="shared" si="4"/>
        <v>0</v>
      </c>
      <c r="T1007" s="180">
        <f t="shared" ca="1" si="5"/>
        <v>0</v>
      </c>
    </row>
    <row r="1008" spans="1:20" ht="16" hidden="1">
      <c r="A1008" s="170">
        <f t="shared" si="6"/>
        <v>1007</v>
      </c>
      <c r="B1008" s="176" t="s">
        <v>1494</v>
      </c>
      <c r="C1008" s="186"/>
      <c r="D1008" s="178" t="s">
        <v>388</v>
      </c>
      <c r="E1008" s="178"/>
      <c r="F1008" s="186"/>
      <c r="G1008" s="170" t="b">
        <f t="shared" ca="1" si="34"/>
        <v>1</v>
      </c>
      <c r="H1008" s="186"/>
      <c r="I1008" s="186"/>
      <c r="J1008" s="170" t="s">
        <v>500</v>
      </c>
      <c r="K1008" s="171" t="e">
        <f t="shared" ca="1" si="1"/>
        <v>#NAME?</v>
      </c>
      <c r="L1008" s="186"/>
      <c r="M1008" s="171">
        <v>2602</v>
      </c>
      <c r="N1008" s="179" t="e">
        <f t="shared" ca="1" si="2"/>
        <v>#NAME?</v>
      </c>
      <c r="O1008" t="b">
        <f t="shared" si="3"/>
        <v>0</v>
      </c>
      <c r="S1008" s="180" t="b">
        <f t="shared" si="4"/>
        <v>0</v>
      </c>
      <c r="T1008" s="180">
        <f t="shared" ca="1" si="5"/>
        <v>0</v>
      </c>
    </row>
    <row r="1009" spans="1:20" ht="16" hidden="1">
      <c r="A1009" s="170">
        <f t="shared" si="6"/>
        <v>1008</v>
      </c>
      <c r="B1009" s="184" t="s">
        <v>507</v>
      </c>
      <c r="C1009" s="186"/>
      <c r="D1009" s="178" t="s">
        <v>388</v>
      </c>
      <c r="E1009" s="178"/>
      <c r="F1009" s="186"/>
      <c r="G1009" s="170"/>
      <c r="H1009" s="186"/>
      <c r="I1009" s="186"/>
      <c r="J1009" s="170"/>
      <c r="K1009" s="171" t="e">
        <f t="shared" ca="1" si="1"/>
        <v>#NAME?</v>
      </c>
      <c r="L1009" s="186"/>
      <c r="M1009" s="171">
        <v>2236</v>
      </c>
      <c r="N1009" s="179" t="e">
        <f t="shared" ca="1" si="2"/>
        <v>#NAME?</v>
      </c>
      <c r="O1009" t="b">
        <f t="shared" si="3"/>
        <v>1</v>
      </c>
      <c r="S1009" s="180" t="b">
        <f t="shared" si="4"/>
        <v>0</v>
      </c>
      <c r="T1009" s="180">
        <f t="shared" ca="1" si="5"/>
        <v>0</v>
      </c>
    </row>
    <row r="1010" spans="1:20" ht="16" hidden="1">
      <c r="A1010" s="170">
        <f t="shared" si="6"/>
        <v>1009</v>
      </c>
      <c r="B1010" s="176" t="s">
        <v>1495</v>
      </c>
      <c r="C1010" s="186"/>
      <c r="D1010" s="178" t="s">
        <v>388</v>
      </c>
      <c r="E1010" s="178"/>
      <c r="F1010" s="186"/>
      <c r="G1010" s="170" t="b">
        <f t="shared" ref="G1010:G1062" ca="1" si="35">OR((ISBLANK(F1010)),TODAY()-F1010 &gt;=90)</f>
        <v>1</v>
      </c>
      <c r="H1010" s="186"/>
      <c r="I1010" s="186"/>
      <c r="J1010" s="170" t="s">
        <v>500</v>
      </c>
      <c r="K1010" s="171" t="e">
        <f t="shared" ca="1" si="1"/>
        <v>#NAME?</v>
      </c>
      <c r="L1010" s="186"/>
      <c r="M1010" s="171">
        <v>2415</v>
      </c>
      <c r="N1010" s="179" t="e">
        <f t="shared" ca="1" si="2"/>
        <v>#NAME?</v>
      </c>
      <c r="O1010" t="b">
        <f t="shared" si="3"/>
        <v>0</v>
      </c>
      <c r="S1010" s="180" t="b">
        <f t="shared" si="4"/>
        <v>0</v>
      </c>
      <c r="T1010" s="180">
        <f t="shared" ca="1" si="5"/>
        <v>0</v>
      </c>
    </row>
    <row r="1011" spans="1:20" ht="16" hidden="1">
      <c r="A1011" s="170">
        <f t="shared" si="6"/>
        <v>1010</v>
      </c>
      <c r="B1011" s="181" t="s">
        <v>1496</v>
      </c>
      <c r="C1011" s="186"/>
      <c r="D1011" s="178" t="s">
        <v>388</v>
      </c>
      <c r="E1011" s="178"/>
      <c r="F1011" s="186"/>
      <c r="G1011" s="170" t="b">
        <f t="shared" ca="1" si="35"/>
        <v>1</v>
      </c>
      <c r="H1011" s="186"/>
      <c r="I1011" s="186"/>
      <c r="J1011" s="170" t="s">
        <v>500</v>
      </c>
      <c r="K1011" s="171" t="e">
        <f t="shared" ca="1" si="1"/>
        <v>#NAME?</v>
      </c>
      <c r="L1011" s="186"/>
      <c r="M1011" s="171">
        <v>2481</v>
      </c>
      <c r="N1011" s="179" t="e">
        <f t="shared" ca="1" si="2"/>
        <v>#NAME?</v>
      </c>
      <c r="O1011" t="b">
        <f t="shared" si="3"/>
        <v>0</v>
      </c>
      <c r="S1011" s="180" t="b">
        <f t="shared" si="4"/>
        <v>0</v>
      </c>
      <c r="T1011" s="180">
        <f t="shared" ca="1" si="5"/>
        <v>0</v>
      </c>
    </row>
    <row r="1012" spans="1:20" ht="16" hidden="1">
      <c r="A1012" s="170">
        <f t="shared" si="6"/>
        <v>1011</v>
      </c>
      <c r="B1012" s="176" t="s">
        <v>1497</v>
      </c>
      <c r="C1012" s="186"/>
      <c r="D1012" s="178" t="s">
        <v>388</v>
      </c>
      <c r="E1012" s="178"/>
      <c r="F1012" s="186"/>
      <c r="G1012" s="170" t="b">
        <f t="shared" ca="1" si="35"/>
        <v>1</v>
      </c>
      <c r="H1012" s="186"/>
      <c r="I1012" s="186"/>
      <c r="J1012" s="170" t="s">
        <v>500</v>
      </c>
      <c r="K1012" s="171" t="e">
        <f t="shared" ca="1" si="1"/>
        <v>#NAME?</v>
      </c>
      <c r="L1012" s="186"/>
      <c r="M1012" s="171">
        <v>288</v>
      </c>
      <c r="N1012" s="179" t="e">
        <f t="shared" ca="1" si="2"/>
        <v>#NAME?</v>
      </c>
      <c r="O1012" t="b">
        <f t="shared" si="3"/>
        <v>0</v>
      </c>
      <c r="S1012" s="180" t="b">
        <f t="shared" si="4"/>
        <v>0</v>
      </c>
      <c r="T1012" s="180">
        <f t="shared" ca="1" si="5"/>
        <v>0</v>
      </c>
    </row>
    <row r="1013" spans="1:20" ht="16" hidden="1">
      <c r="A1013" s="170">
        <f t="shared" si="6"/>
        <v>1012</v>
      </c>
      <c r="B1013" s="181" t="s">
        <v>1498</v>
      </c>
      <c r="C1013" s="186"/>
      <c r="D1013" s="178" t="s">
        <v>380</v>
      </c>
      <c r="E1013" s="178" t="s">
        <v>515</v>
      </c>
      <c r="F1013" s="187">
        <v>43873</v>
      </c>
      <c r="G1013" s="170" t="b">
        <f t="shared" ca="1" si="35"/>
        <v>1</v>
      </c>
      <c r="H1013" s="170" t="s">
        <v>471</v>
      </c>
      <c r="I1013" s="186"/>
      <c r="J1013" s="170" t="s">
        <v>500</v>
      </c>
      <c r="K1013" s="171" t="e">
        <f t="shared" ca="1" si="1"/>
        <v>#NAME?</v>
      </c>
      <c r="L1013" s="186"/>
      <c r="M1013" s="171">
        <v>2990</v>
      </c>
      <c r="N1013" s="179" t="e">
        <f t="shared" ca="1" si="2"/>
        <v>#NAME?</v>
      </c>
      <c r="O1013" t="b">
        <f t="shared" si="3"/>
        <v>0</v>
      </c>
      <c r="S1013" s="180" t="b">
        <f t="shared" ca="1" si="4"/>
        <v>0</v>
      </c>
      <c r="T1013" s="180">
        <f t="shared" ca="1" si="5"/>
        <v>0</v>
      </c>
    </row>
    <row r="1014" spans="1:20" ht="16" hidden="1">
      <c r="A1014" s="170">
        <f t="shared" si="6"/>
        <v>1013</v>
      </c>
      <c r="B1014" s="176" t="s">
        <v>775</v>
      </c>
      <c r="C1014" s="186"/>
      <c r="D1014" s="178" t="s">
        <v>388</v>
      </c>
      <c r="E1014" s="178"/>
      <c r="F1014" s="186"/>
      <c r="G1014" s="170" t="b">
        <f t="shared" ca="1" si="35"/>
        <v>1</v>
      </c>
      <c r="H1014" s="186"/>
      <c r="I1014" s="186"/>
      <c r="J1014" s="170" t="s">
        <v>500</v>
      </c>
      <c r="K1014" s="171" t="e">
        <f t="shared" ca="1" si="1"/>
        <v>#NAME?</v>
      </c>
      <c r="L1014" s="186"/>
      <c r="M1014" s="171">
        <v>3051</v>
      </c>
      <c r="N1014" s="179" t="e">
        <f t="shared" ca="1" si="2"/>
        <v>#NAME?</v>
      </c>
      <c r="O1014" t="b">
        <f t="shared" si="3"/>
        <v>0</v>
      </c>
      <c r="S1014" s="180" t="b">
        <f t="shared" si="4"/>
        <v>0</v>
      </c>
      <c r="T1014" s="180">
        <f t="shared" ca="1" si="5"/>
        <v>0</v>
      </c>
    </row>
    <row r="1015" spans="1:20" ht="16" hidden="1">
      <c r="A1015" s="170">
        <f t="shared" si="6"/>
        <v>1014</v>
      </c>
      <c r="B1015" s="181" t="s">
        <v>1499</v>
      </c>
      <c r="C1015" s="186"/>
      <c r="D1015" s="178" t="s">
        <v>388</v>
      </c>
      <c r="E1015" s="178"/>
      <c r="F1015" s="186"/>
      <c r="G1015" s="170" t="b">
        <f t="shared" ca="1" si="35"/>
        <v>1</v>
      </c>
      <c r="H1015" s="186"/>
      <c r="I1015" s="186"/>
      <c r="J1015" s="170" t="s">
        <v>500</v>
      </c>
      <c r="K1015" s="171" t="e">
        <f t="shared" ca="1" si="1"/>
        <v>#NAME?</v>
      </c>
      <c r="L1015" s="186"/>
      <c r="M1015" s="171">
        <v>2801</v>
      </c>
      <c r="N1015" s="179" t="e">
        <f t="shared" ca="1" si="2"/>
        <v>#NAME?</v>
      </c>
      <c r="O1015" t="b">
        <f t="shared" si="3"/>
        <v>0</v>
      </c>
      <c r="S1015" s="180" t="b">
        <f t="shared" si="4"/>
        <v>0</v>
      </c>
      <c r="T1015" s="180">
        <f t="shared" ca="1" si="5"/>
        <v>0</v>
      </c>
    </row>
    <row r="1016" spans="1:20" ht="16" hidden="1">
      <c r="A1016" s="170">
        <f t="shared" si="6"/>
        <v>1015</v>
      </c>
      <c r="B1016" s="176" t="s">
        <v>1500</v>
      </c>
      <c r="C1016" s="186"/>
      <c r="D1016" s="178" t="s">
        <v>388</v>
      </c>
      <c r="E1016" s="178"/>
      <c r="F1016" s="186"/>
      <c r="G1016" s="170" t="b">
        <f t="shared" ca="1" si="35"/>
        <v>1</v>
      </c>
      <c r="H1016" s="186"/>
      <c r="I1016" s="186"/>
      <c r="J1016" s="170" t="s">
        <v>500</v>
      </c>
      <c r="K1016" s="171" t="e">
        <f t="shared" ca="1" si="1"/>
        <v>#NAME?</v>
      </c>
      <c r="L1016" s="186"/>
      <c r="M1016" s="171">
        <v>741</v>
      </c>
      <c r="N1016" s="179" t="e">
        <f t="shared" ca="1" si="2"/>
        <v>#NAME?</v>
      </c>
      <c r="O1016" t="b">
        <f t="shared" si="3"/>
        <v>0</v>
      </c>
      <c r="S1016" s="180" t="b">
        <f t="shared" si="4"/>
        <v>0</v>
      </c>
      <c r="T1016" s="180">
        <f t="shared" ca="1" si="5"/>
        <v>0</v>
      </c>
    </row>
    <row r="1017" spans="1:20" ht="16" hidden="1">
      <c r="A1017" s="170">
        <f t="shared" si="6"/>
        <v>1016</v>
      </c>
      <c r="B1017" s="181" t="s">
        <v>1501</v>
      </c>
      <c r="C1017" s="186"/>
      <c r="D1017" s="178" t="s">
        <v>388</v>
      </c>
      <c r="E1017" s="178"/>
      <c r="F1017" s="186"/>
      <c r="G1017" s="170" t="b">
        <f t="shared" ca="1" si="35"/>
        <v>1</v>
      </c>
      <c r="H1017" s="186"/>
      <c r="I1017" s="186"/>
      <c r="J1017" s="170" t="s">
        <v>500</v>
      </c>
      <c r="K1017" s="171" t="e">
        <f t="shared" ca="1" si="1"/>
        <v>#NAME?</v>
      </c>
      <c r="L1017" s="186"/>
      <c r="M1017" s="171">
        <v>2846</v>
      </c>
      <c r="N1017" s="179" t="e">
        <f t="shared" ca="1" si="2"/>
        <v>#NAME?</v>
      </c>
      <c r="O1017" t="b">
        <f t="shared" si="3"/>
        <v>0</v>
      </c>
      <c r="S1017" s="180" t="b">
        <f t="shared" si="4"/>
        <v>0</v>
      </c>
      <c r="T1017" s="180">
        <f t="shared" ca="1" si="5"/>
        <v>0</v>
      </c>
    </row>
    <row r="1018" spans="1:20" ht="16" hidden="1">
      <c r="A1018" s="170">
        <f t="shared" si="6"/>
        <v>1017</v>
      </c>
      <c r="B1018" s="176" t="s">
        <v>1502</v>
      </c>
      <c r="C1018" s="186"/>
      <c r="D1018" s="178" t="s">
        <v>388</v>
      </c>
      <c r="E1018" s="178"/>
      <c r="F1018" s="186"/>
      <c r="G1018" s="170" t="b">
        <f t="shared" ca="1" si="35"/>
        <v>1</v>
      </c>
      <c r="H1018" s="186"/>
      <c r="I1018" s="186"/>
      <c r="J1018" s="170" t="s">
        <v>500</v>
      </c>
      <c r="K1018" s="171" t="e">
        <f t="shared" ca="1" si="1"/>
        <v>#NAME?</v>
      </c>
      <c r="L1018" s="186"/>
      <c r="M1018" s="171">
        <v>2902</v>
      </c>
      <c r="N1018" s="179" t="e">
        <f t="shared" ca="1" si="2"/>
        <v>#NAME?</v>
      </c>
      <c r="O1018" t="b">
        <f t="shared" si="3"/>
        <v>0</v>
      </c>
      <c r="S1018" s="180" t="b">
        <f t="shared" si="4"/>
        <v>0</v>
      </c>
      <c r="T1018" s="180">
        <f t="shared" ca="1" si="5"/>
        <v>0</v>
      </c>
    </row>
    <row r="1019" spans="1:20" ht="16" hidden="1">
      <c r="A1019" s="170">
        <f t="shared" si="6"/>
        <v>1018</v>
      </c>
      <c r="B1019" s="181" t="s">
        <v>1503</v>
      </c>
      <c r="C1019" s="186"/>
      <c r="D1019" s="178" t="s">
        <v>388</v>
      </c>
      <c r="E1019" s="178"/>
      <c r="F1019" s="186"/>
      <c r="G1019" s="170" t="b">
        <f t="shared" ca="1" si="35"/>
        <v>1</v>
      </c>
      <c r="H1019" s="186"/>
      <c r="I1019" s="186"/>
      <c r="J1019" s="170" t="s">
        <v>500</v>
      </c>
      <c r="K1019" s="171" t="e">
        <f t="shared" ca="1" si="1"/>
        <v>#NAME?</v>
      </c>
      <c r="L1019" s="186"/>
      <c r="M1019" s="171">
        <v>3137</v>
      </c>
      <c r="N1019" s="179" t="e">
        <f t="shared" ca="1" si="2"/>
        <v>#NAME?</v>
      </c>
      <c r="O1019" t="b">
        <f t="shared" si="3"/>
        <v>0</v>
      </c>
      <c r="S1019" s="180" t="b">
        <f t="shared" si="4"/>
        <v>0</v>
      </c>
      <c r="T1019" s="180">
        <f t="shared" ca="1" si="5"/>
        <v>0</v>
      </c>
    </row>
    <row r="1020" spans="1:20" ht="16" hidden="1">
      <c r="A1020" s="170">
        <f t="shared" si="6"/>
        <v>1019</v>
      </c>
      <c r="B1020" s="176" t="s">
        <v>1504</v>
      </c>
      <c r="C1020" s="186"/>
      <c r="D1020" s="178" t="s">
        <v>380</v>
      </c>
      <c r="E1020" s="178" t="s">
        <v>515</v>
      </c>
      <c r="F1020" s="183">
        <v>43795</v>
      </c>
      <c r="G1020" s="170" t="b">
        <f t="shared" ca="1" si="35"/>
        <v>1</v>
      </c>
      <c r="H1020" s="170" t="s">
        <v>471</v>
      </c>
      <c r="I1020" s="170"/>
      <c r="J1020" s="170" t="s">
        <v>500</v>
      </c>
      <c r="K1020" s="171" t="e">
        <f t="shared" ca="1" si="1"/>
        <v>#NAME?</v>
      </c>
      <c r="L1020" s="186"/>
      <c r="M1020" s="171">
        <v>3199</v>
      </c>
      <c r="N1020" s="179" t="e">
        <f t="shared" ca="1" si="2"/>
        <v>#NAME?</v>
      </c>
      <c r="O1020" t="b">
        <f t="shared" si="3"/>
        <v>0</v>
      </c>
      <c r="S1020" s="180" t="b">
        <f t="shared" ca="1" si="4"/>
        <v>0</v>
      </c>
      <c r="T1020" s="180">
        <f t="shared" ca="1" si="5"/>
        <v>0</v>
      </c>
    </row>
    <row r="1021" spans="1:20" ht="16" hidden="1">
      <c r="A1021" s="170">
        <f t="shared" si="6"/>
        <v>1020</v>
      </c>
      <c r="B1021" s="181" t="s">
        <v>1505</v>
      </c>
      <c r="C1021" s="186"/>
      <c r="D1021" s="178" t="s">
        <v>388</v>
      </c>
      <c r="E1021" s="178"/>
      <c r="F1021" s="186"/>
      <c r="G1021" s="170" t="b">
        <f t="shared" ca="1" si="35"/>
        <v>1</v>
      </c>
      <c r="H1021" s="186"/>
      <c r="I1021" s="186"/>
      <c r="J1021" s="170" t="s">
        <v>500</v>
      </c>
      <c r="K1021" s="171" t="e">
        <f t="shared" ca="1" si="1"/>
        <v>#NAME?</v>
      </c>
      <c r="L1021" s="186"/>
      <c r="M1021" s="171">
        <v>207</v>
      </c>
      <c r="N1021" s="179" t="e">
        <f t="shared" ca="1" si="2"/>
        <v>#NAME?</v>
      </c>
      <c r="O1021" t="b">
        <f t="shared" si="3"/>
        <v>0</v>
      </c>
      <c r="S1021" s="180" t="b">
        <f t="shared" si="4"/>
        <v>0</v>
      </c>
      <c r="T1021" s="180">
        <f t="shared" ca="1" si="5"/>
        <v>0</v>
      </c>
    </row>
    <row r="1022" spans="1:20" ht="16" hidden="1">
      <c r="A1022" s="170">
        <f t="shared" si="6"/>
        <v>1021</v>
      </c>
      <c r="B1022" s="176" t="s">
        <v>1506</v>
      </c>
      <c r="C1022" s="186"/>
      <c r="D1022" s="178" t="s">
        <v>388</v>
      </c>
      <c r="E1022" s="178"/>
      <c r="F1022" s="186"/>
      <c r="G1022" s="170" t="b">
        <f t="shared" ca="1" si="35"/>
        <v>1</v>
      </c>
      <c r="H1022" s="186"/>
      <c r="I1022" s="186"/>
      <c r="J1022" s="170" t="s">
        <v>500</v>
      </c>
      <c r="K1022" s="171" t="e">
        <f t="shared" ca="1" si="1"/>
        <v>#NAME?</v>
      </c>
      <c r="L1022" s="186"/>
      <c r="M1022" s="171">
        <v>550</v>
      </c>
      <c r="N1022" s="179" t="e">
        <f t="shared" ca="1" si="2"/>
        <v>#NAME?</v>
      </c>
      <c r="O1022" t="b">
        <f t="shared" si="3"/>
        <v>0</v>
      </c>
      <c r="S1022" s="180" t="b">
        <f t="shared" si="4"/>
        <v>0</v>
      </c>
      <c r="T1022" s="180">
        <f t="shared" ca="1" si="5"/>
        <v>0</v>
      </c>
    </row>
    <row r="1023" spans="1:20" ht="16" hidden="1">
      <c r="A1023" s="170">
        <f t="shared" si="6"/>
        <v>1022</v>
      </c>
      <c r="B1023" s="181" t="s">
        <v>1507</v>
      </c>
      <c r="C1023" s="186"/>
      <c r="D1023" s="178" t="s">
        <v>388</v>
      </c>
      <c r="E1023" s="178"/>
      <c r="F1023" s="186"/>
      <c r="G1023" s="170" t="b">
        <f t="shared" ca="1" si="35"/>
        <v>1</v>
      </c>
      <c r="H1023" s="186"/>
      <c r="I1023" s="186"/>
      <c r="J1023" s="170" t="s">
        <v>500</v>
      </c>
      <c r="K1023" s="171" t="e">
        <f t="shared" ca="1" si="1"/>
        <v>#NAME?</v>
      </c>
      <c r="L1023" s="186"/>
      <c r="M1023" s="171">
        <v>2556</v>
      </c>
      <c r="N1023" s="179" t="e">
        <f t="shared" ca="1" si="2"/>
        <v>#NAME?</v>
      </c>
      <c r="O1023" t="b">
        <f t="shared" si="3"/>
        <v>0</v>
      </c>
      <c r="S1023" s="180" t="b">
        <f t="shared" si="4"/>
        <v>0</v>
      </c>
      <c r="T1023" s="180">
        <f t="shared" ca="1" si="5"/>
        <v>0</v>
      </c>
    </row>
    <row r="1024" spans="1:20" ht="16" hidden="1">
      <c r="A1024" s="170">
        <f t="shared" si="6"/>
        <v>1023</v>
      </c>
      <c r="B1024" s="176" t="s">
        <v>1508</v>
      </c>
      <c r="C1024" s="186"/>
      <c r="D1024" s="178" t="s">
        <v>388</v>
      </c>
      <c r="E1024" s="178"/>
      <c r="F1024" s="186"/>
      <c r="G1024" s="170" t="b">
        <f t="shared" ca="1" si="35"/>
        <v>1</v>
      </c>
      <c r="H1024" s="186"/>
      <c r="I1024" s="186"/>
      <c r="J1024" s="170" t="s">
        <v>500</v>
      </c>
      <c r="K1024" s="171" t="e">
        <f t="shared" ca="1" si="1"/>
        <v>#NAME?</v>
      </c>
      <c r="L1024" s="186"/>
      <c r="M1024" s="171">
        <v>2496</v>
      </c>
      <c r="N1024" s="179" t="e">
        <f t="shared" ca="1" si="2"/>
        <v>#NAME?</v>
      </c>
      <c r="O1024" t="b">
        <f t="shared" si="3"/>
        <v>0</v>
      </c>
      <c r="S1024" s="180" t="b">
        <f t="shared" si="4"/>
        <v>0</v>
      </c>
      <c r="T1024" s="180">
        <f t="shared" ca="1" si="5"/>
        <v>0</v>
      </c>
    </row>
    <row r="1025" spans="1:20" ht="16" hidden="1">
      <c r="A1025" s="170">
        <f t="shared" si="6"/>
        <v>1024</v>
      </c>
      <c r="B1025" s="181" t="s">
        <v>1509</v>
      </c>
      <c r="C1025" s="186"/>
      <c r="D1025" s="178" t="s">
        <v>388</v>
      </c>
      <c r="E1025" s="178"/>
      <c r="F1025" s="186"/>
      <c r="G1025" s="170" t="b">
        <f t="shared" ca="1" si="35"/>
        <v>1</v>
      </c>
      <c r="H1025" s="186"/>
      <c r="I1025" s="186"/>
      <c r="J1025" s="170" t="s">
        <v>500</v>
      </c>
      <c r="K1025" s="171" t="e">
        <f t="shared" ca="1" si="1"/>
        <v>#NAME?</v>
      </c>
      <c r="L1025" s="186"/>
      <c r="M1025" s="171">
        <v>1881</v>
      </c>
      <c r="N1025" s="179" t="e">
        <f t="shared" ca="1" si="2"/>
        <v>#NAME?</v>
      </c>
      <c r="O1025" t="b">
        <f t="shared" si="3"/>
        <v>0</v>
      </c>
      <c r="S1025" s="180" t="b">
        <f t="shared" si="4"/>
        <v>0</v>
      </c>
      <c r="T1025" s="180">
        <f t="shared" ca="1" si="5"/>
        <v>0</v>
      </c>
    </row>
    <row r="1026" spans="1:20" ht="16" hidden="1">
      <c r="A1026" s="170">
        <f t="shared" si="6"/>
        <v>1025</v>
      </c>
      <c r="B1026" s="176" t="s">
        <v>1510</v>
      </c>
      <c r="C1026" s="186"/>
      <c r="D1026" s="178" t="s">
        <v>380</v>
      </c>
      <c r="E1026" s="178" t="s">
        <v>556</v>
      </c>
      <c r="F1026" s="187">
        <v>43836</v>
      </c>
      <c r="G1026" s="170" t="b">
        <f t="shared" ca="1" si="35"/>
        <v>1</v>
      </c>
      <c r="H1026" s="170" t="s">
        <v>471</v>
      </c>
      <c r="I1026" s="186"/>
      <c r="J1026" s="170" t="s">
        <v>500</v>
      </c>
      <c r="K1026" s="171" t="e">
        <f t="shared" ca="1" si="1"/>
        <v>#NAME?</v>
      </c>
      <c r="L1026" s="186"/>
      <c r="M1026" s="171">
        <v>1050</v>
      </c>
      <c r="N1026" s="179" t="e">
        <f t="shared" ca="1" si="2"/>
        <v>#NAME?</v>
      </c>
      <c r="O1026" t="b">
        <f t="shared" si="3"/>
        <v>0</v>
      </c>
      <c r="S1026" s="180" t="b">
        <f t="shared" ca="1" si="4"/>
        <v>0</v>
      </c>
      <c r="T1026" s="180">
        <f t="shared" ca="1" si="5"/>
        <v>0</v>
      </c>
    </row>
    <row r="1027" spans="1:20" ht="16" hidden="1">
      <c r="A1027" s="170">
        <f t="shared" si="6"/>
        <v>1026</v>
      </c>
      <c r="B1027" s="181" t="s">
        <v>1511</v>
      </c>
      <c r="C1027" s="186"/>
      <c r="D1027" s="178" t="s">
        <v>388</v>
      </c>
      <c r="E1027" s="178"/>
      <c r="F1027" s="186"/>
      <c r="G1027" s="170" t="b">
        <f t="shared" ca="1" si="35"/>
        <v>1</v>
      </c>
      <c r="H1027" s="186"/>
      <c r="I1027" s="186"/>
      <c r="J1027" s="170" t="s">
        <v>500</v>
      </c>
      <c r="K1027" s="171" t="e">
        <f t="shared" ca="1" si="1"/>
        <v>#NAME?</v>
      </c>
      <c r="L1027" s="186"/>
      <c r="M1027" s="171">
        <v>2223</v>
      </c>
      <c r="N1027" s="179" t="e">
        <f t="shared" ca="1" si="2"/>
        <v>#NAME?</v>
      </c>
      <c r="O1027" t="b">
        <f t="shared" si="3"/>
        <v>0</v>
      </c>
      <c r="S1027" s="180" t="b">
        <f t="shared" si="4"/>
        <v>0</v>
      </c>
      <c r="T1027" s="180">
        <f t="shared" ca="1" si="5"/>
        <v>0</v>
      </c>
    </row>
    <row r="1028" spans="1:20" ht="16" hidden="1">
      <c r="A1028" s="170">
        <f t="shared" si="6"/>
        <v>1027</v>
      </c>
      <c r="B1028" s="176" t="s">
        <v>1512</v>
      </c>
      <c r="C1028" s="186"/>
      <c r="D1028" s="178" t="s">
        <v>388</v>
      </c>
      <c r="E1028" s="178"/>
      <c r="F1028" s="186"/>
      <c r="G1028" s="170" t="b">
        <f t="shared" ca="1" si="35"/>
        <v>1</v>
      </c>
      <c r="H1028" s="186"/>
      <c r="I1028" s="186"/>
      <c r="J1028" s="170" t="s">
        <v>500</v>
      </c>
      <c r="K1028" s="171" t="e">
        <f t="shared" ca="1" si="1"/>
        <v>#NAME?</v>
      </c>
      <c r="L1028" s="186"/>
      <c r="M1028" s="171">
        <v>2480</v>
      </c>
      <c r="N1028" s="179" t="e">
        <f t="shared" ca="1" si="2"/>
        <v>#NAME?</v>
      </c>
      <c r="O1028" t="b">
        <f t="shared" si="3"/>
        <v>0</v>
      </c>
      <c r="S1028" s="180" t="b">
        <f t="shared" si="4"/>
        <v>0</v>
      </c>
      <c r="T1028" s="180">
        <f t="shared" ca="1" si="5"/>
        <v>0</v>
      </c>
    </row>
    <row r="1029" spans="1:20" ht="16" hidden="1">
      <c r="A1029" s="170">
        <f t="shared" si="6"/>
        <v>1028</v>
      </c>
      <c r="B1029" s="181" t="s">
        <v>1513</v>
      </c>
      <c r="C1029" s="186"/>
      <c r="D1029" s="178" t="s">
        <v>380</v>
      </c>
      <c r="E1029" s="178" t="s">
        <v>556</v>
      </c>
      <c r="F1029" s="187">
        <v>43844</v>
      </c>
      <c r="G1029" s="170" t="b">
        <f t="shared" ca="1" si="35"/>
        <v>1</v>
      </c>
      <c r="H1029" s="170" t="s">
        <v>471</v>
      </c>
      <c r="I1029" s="186"/>
      <c r="J1029" s="170" t="s">
        <v>500</v>
      </c>
      <c r="K1029" s="171" t="e">
        <f t="shared" ca="1" si="1"/>
        <v>#NAME?</v>
      </c>
      <c r="L1029" s="186"/>
      <c r="M1029" s="171">
        <v>404</v>
      </c>
      <c r="N1029" s="179" t="e">
        <f t="shared" ca="1" si="2"/>
        <v>#NAME?</v>
      </c>
      <c r="O1029" t="b">
        <f t="shared" si="3"/>
        <v>0</v>
      </c>
      <c r="S1029" s="180" t="b">
        <f t="shared" ca="1" si="4"/>
        <v>0</v>
      </c>
      <c r="T1029" s="180">
        <f t="shared" ca="1" si="5"/>
        <v>0</v>
      </c>
    </row>
    <row r="1030" spans="1:20" ht="16" hidden="1">
      <c r="A1030" s="170">
        <f t="shared" si="6"/>
        <v>1029</v>
      </c>
      <c r="B1030" s="176" t="s">
        <v>1514</v>
      </c>
      <c r="C1030" s="186"/>
      <c r="D1030" s="178" t="s">
        <v>388</v>
      </c>
      <c r="E1030" s="178"/>
      <c r="F1030" s="186"/>
      <c r="G1030" s="170" t="b">
        <f t="shared" ca="1" si="35"/>
        <v>1</v>
      </c>
      <c r="H1030" s="186"/>
      <c r="I1030" s="186"/>
      <c r="J1030" s="170" t="s">
        <v>500</v>
      </c>
      <c r="K1030" s="171" t="e">
        <f t="shared" ca="1" si="1"/>
        <v>#NAME?</v>
      </c>
      <c r="L1030" s="186"/>
      <c r="M1030" s="171">
        <v>1711</v>
      </c>
      <c r="N1030" s="179" t="e">
        <f t="shared" ca="1" si="2"/>
        <v>#NAME?</v>
      </c>
      <c r="O1030" t="b">
        <f t="shared" si="3"/>
        <v>0</v>
      </c>
      <c r="S1030" s="180" t="b">
        <f t="shared" si="4"/>
        <v>0</v>
      </c>
      <c r="T1030" s="180">
        <f t="shared" ca="1" si="5"/>
        <v>0</v>
      </c>
    </row>
    <row r="1031" spans="1:20" ht="16" hidden="1">
      <c r="A1031" s="170">
        <f t="shared" si="6"/>
        <v>1030</v>
      </c>
      <c r="B1031" s="181" t="s">
        <v>1515</v>
      </c>
      <c r="C1031" s="186"/>
      <c r="D1031" s="178" t="s">
        <v>388</v>
      </c>
      <c r="E1031" s="178"/>
      <c r="F1031" s="186"/>
      <c r="G1031" s="170" t="b">
        <f t="shared" ca="1" si="35"/>
        <v>1</v>
      </c>
      <c r="H1031" s="186"/>
      <c r="I1031" s="186"/>
      <c r="J1031" s="170" t="s">
        <v>500</v>
      </c>
      <c r="K1031" s="171" t="e">
        <f t="shared" ca="1" si="1"/>
        <v>#NAME?</v>
      </c>
      <c r="L1031" s="186"/>
      <c r="M1031" s="171">
        <v>1400</v>
      </c>
      <c r="N1031" s="179" t="e">
        <f t="shared" ca="1" si="2"/>
        <v>#NAME?</v>
      </c>
      <c r="O1031" t="b">
        <f t="shared" si="3"/>
        <v>0</v>
      </c>
      <c r="S1031" s="180" t="b">
        <f t="shared" si="4"/>
        <v>0</v>
      </c>
      <c r="T1031" s="180">
        <f t="shared" ca="1" si="5"/>
        <v>0</v>
      </c>
    </row>
    <row r="1032" spans="1:20" ht="16" hidden="1">
      <c r="A1032" s="170">
        <f t="shared" si="6"/>
        <v>1031</v>
      </c>
      <c r="B1032" s="176" t="s">
        <v>1516</v>
      </c>
      <c r="C1032" s="186"/>
      <c r="D1032" s="178" t="s">
        <v>388</v>
      </c>
      <c r="E1032" s="178"/>
      <c r="F1032" s="186"/>
      <c r="G1032" s="170" t="b">
        <f t="shared" ca="1" si="35"/>
        <v>1</v>
      </c>
      <c r="H1032" s="186"/>
      <c r="I1032" s="186"/>
      <c r="J1032" s="170" t="s">
        <v>500</v>
      </c>
      <c r="K1032" s="171" t="e">
        <f t="shared" ca="1" si="1"/>
        <v>#NAME?</v>
      </c>
      <c r="L1032" s="186"/>
      <c r="M1032" s="171">
        <v>386</v>
      </c>
      <c r="N1032" s="179" t="e">
        <f t="shared" ca="1" si="2"/>
        <v>#NAME?</v>
      </c>
      <c r="O1032" t="b">
        <f t="shared" si="3"/>
        <v>0</v>
      </c>
      <c r="S1032" s="180" t="b">
        <f t="shared" si="4"/>
        <v>0</v>
      </c>
      <c r="T1032" s="180">
        <f t="shared" ca="1" si="5"/>
        <v>0</v>
      </c>
    </row>
    <row r="1033" spans="1:20" ht="16" hidden="1">
      <c r="A1033" s="170">
        <f t="shared" si="6"/>
        <v>1032</v>
      </c>
      <c r="B1033" s="181" t="s">
        <v>1517</v>
      </c>
      <c r="C1033" s="186"/>
      <c r="D1033" s="178" t="s">
        <v>388</v>
      </c>
      <c r="E1033" s="178"/>
      <c r="F1033" s="186"/>
      <c r="G1033" s="170" t="b">
        <f t="shared" ca="1" si="35"/>
        <v>1</v>
      </c>
      <c r="H1033" s="186"/>
      <c r="I1033" s="186"/>
      <c r="J1033" s="170" t="s">
        <v>500</v>
      </c>
      <c r="K1033" s="171" t="e">
        <f t="shared" ca="1" si="1"/>
        <v>#NAME?</v>
      </c>
      <c r="L1033" s="186"/>
      <c r="M1033" s="171">
        <v>2586</v>
      </c>
      <c r="N1033" s="179" t="e">
        <f t="shared" ca="1" si="2"/>
        <v>#NAME?</v>
      </c>
      <c r="O1033" t="b">
        <f t="shared" si="3"/>
        <v>0</v>
      </c>
      <c r="S1033" s="180" t="b">
        <f t="shared" si="4"/>
        <v>0</v>
      </c>
      <c r="T1033" s="180">
        <f t="shared" ca="1" si="5"/>
        <v>0</v>
      </c>
    </row>
    <row r="1034" spans="1:20" ht="16" hidden="1">
      <c r="A1034" s="170">
        <f t="shared" si="6"/>
        <v>1033</v>
      </c>
      <c r="B1034" s="176" t="s">
        <v>1518</v>
      </c>
      <c r="C1034" s="186"/>
      <c r="D1034" s="178" t="s">
        <v>388</v>
      </c>
      <c r="E1034" s="178"/>
      <c r="F1034" s="186"/>
      <c r="G1034" s="170" t="b">
        <f t="shared" ca="1" si="35"/>
        <v>1</v>
      </c>
      <c r="H1034" s="186"/>
      <c r="I1034" s="186"/>
      <c r="J1034" s="170" t="s">
        <v>500</v>
      </c>
      <c r="K1034" s="171" t="e">
        <f t="shared" ca="1" si="1"/>
        <v>#NAME?</v>
      </c>
      <c r="L1034" s="186"/>
      <c r="M1034" s="171">
        <v>56</v>
      </c>
      <c r="N1034" s="179" t="e">
        <f t="shared" ca="1" si="2"/>
        <v>#NAME?</v>
      </c>
      <c r="O1034" t="b">
        <f t="shared" si="3"/>
        <v>0</v>
      </c>
      <c r="S1034" s="180" t="b">
        <f t="shared" si="4"/>
        <v>0</v>
      </c>
      <c r="T1034" s="180">
        <f t="shared" ca="1" si="5"/>
        <v>0</v>
      </c>
    </row>
    <row r="1035" spans="1:20" ht="16" hidden="1">
      <c r="A1035" s="170">
        <f t="shared" si="6"/>
        <v>1034</v>
      </c>
      <c r="B1035" s="181" t="s">
        <v>1519</v>
      </c>
      <c r="C1035" s="186"/>
      <c r="D1035" s="178" t="s">
        <v>388</v>
      </c>
      <c r="E1035" s="178"/>
      <c r="F1035" s="186"/>
      <c r="G1035" s="170" t="b">
        <f t="shared" ca="1" si="35"/>
        <v>1</v>
      </c>
      <c r="H1035" s="186"/>
      <c r="I1035" s="186"/>
      <c r="J1035" s="170" t="s">
        <v>500</v>
      </c>
      <c r="K1035" s="171" t="e">
        <f t="shared" ca="1" si="1"/>
        <v>#NAME?</v>
      </c>
      <c r="L1035" s="186"/>
      <c r="M1035" s="171">
        <v>1505</v>
      </c>
      <c r="N1035" s="179" t="e">
        <f t="shared" ca="1" si="2"/>
        <v>#NAME?</v>
      </c>
      <c r="O1035" t="b">
        <f t="shared" si="3"/>
        <v>0</v>
      </c>
      <c r="S1035" s="180" t="b">
        <f t="shared" si="4"/>
        <v>0</v>
      </c>
      <c r="T1035" s="180">
        <f t="shared" ca="1" si="5"/>
        <v>0</v>
      </c>
    </row>
    <row r="1036" spans="1:20" ht="16" hidden="1">
      <c r="A1036" s="170">
        <f t="shared" si="6"/>
        <v>1035</v>
      </c>
      <c r="B1036" s="176" t="s">
        <v>1520</v>
      </c>
      <c r="C1036" s="186"/>
      <c r="D1036" s="178" t="s">
        <v>388</v>
      </c>
      <c r="E1036" s="178"/>
      <c r="F1036" s="186"/>
      <c r="G1036" s="170" t="b">
        <f t="shared" ca="1" si="35"/>
        <v>1</v>
      </c>
      <c r="H1036" s="186"/>
      <c r="I1036" s="186"/>
      <c r="J1036" s="170" t="s">
        <v>500</v>
      </c>
      <c r="K1036" s="171" t="e">
        <f t="shared" ca="1" si="1"/>
        <v>#NAME?</v>
      </c>
      <c r="L1036" s="186"/>
      <c r="M1036" s="171">
        <v>1197</v>
      </c>
      <c r="N1036" s="179" t="e">
        <f t="shared" ca="1" si="2"/>
        <v>#NAME?</v>
      </c>
      <c r="O1036" t="b">
        <f t="shared" si="3"/>
        <v>0</v>
      </c>
      <c r="S1036" s="180" t="b">
        <f t="shared" si="4"/>
        <v>0</v>
      </c>
      <c r="T1036" s="180">
        <f t="shared" ca="1" si="5"/>
        <v>0</v>
      </c>
    </row>
    <row r="1037" spans="1:20" ht="16" hidden="1">
      <c r="A1037" s="170">
        <f t="shared" si="6"/>
        <v>1036</v>
      </c>
      <c r="B1037" s="181" t="s">
        <v>1521</v>
      </c>
      <c r="C1037" s="186"/>
      <c r="D1037" s="178" t="s">
        <v>388</v>
      </c>
      <c r="E1037" s="178"/>
      <c r="F1037" s="186"/>
      <c r="G1037" s="170" t="b">
        <f t="shared" ca="1" si="35"/>
        <v>1</v>
      </c>
      <c r="H1037" s="186"/>
      <c r="I1037" s="186"/>
      <c r="J1037" s="170" t="s">
        <v>500</v>
      </c>
      <c r="K1037" s="171" t="e">
        <f t="shared" ca="1" si="1"/>
        <v>#NAME?</v>
      </c>
      <c r="L1037" s="186"/>
      <c r="M1037" s="171">
        <v>135</v>
      </c>
      <c r="N1037" s="179" t="e">
        <f t="shared" ca="1" si="2"/>
        <v>#NAME?</v>
      </c>
      <c r="O1037" t="b">
        <f t="shared" si="3"/>
        <v>0</v>
      </c>
      <c r="S1037" s="180" t="b">
        <f t="shared" si="4"/>
        <v>0</v>
      </c>
      <c r="T1037" s="180">
        <f t="shared" ca="1" si="5"/>
        <v>0</v>
      </c>
    </row>
    <row r="1038" spans="1:20" ht="16" hidden="1">
      <c r="A1038" s="170">
        <f t="shared" si="6"/>
        <v>1037</v>
      </c>
      <c r="B1038" s="176" t="s">
        <v>1522</v>
      </c>
      <c r="C1038" s="186"/>
      <c r="D1038" s="178" t="s">
        <v>388</v>
      </c>
      <c r="E1038" s="178"/>
      <c r="F1038" s="186"/>
      <c r="G1038" s="170" t="b">
        <f t="shared" ca="1" si="35"/>
        <v>1</v>
      </c>
      <c r="H1038" s="186"/>
      <c r="I1038" s="186"/>
      <c r="J1038" s="170" t="s">
        <v>500</v>
      </c>
      <c r="K1038" s="171" t="e">
        <f t="shared" ca="1" si="1"/>
        <v>#NAME?</v>
      </c>
      <c r="L1038" s="186"/>
      <c r="M1038" s="171">
        <v>396</v>
      </c>
      <c r="N1038" s="179" t="e">
        <f t="shared" ca="1" si="2"/>
        <v>#NAME?</v>
      </c>
      <c r="O1038" t="b">
        <f t="shared" si="3"/>
        <v>0</v>
      </c>
      <c r="S1038" s="180" t="b">
        <f t="shared" si="4"/>
        <v>0</v>
      </c>
      <c r="T1038" s="180">
        <f t="shared" ca="1" si="5"/>
        <v>0</v>
      </c>
    </row>
    <row r="1039" spans="1:20" ht="16" hidden="1">
      <c r="A1039" s="170">
        <f t="shared" si="6"/>
        <v>1038</v>
      </c>
      <c r="B1039" s="181" t="s">
        <v>1523</v>
      </c>
      <c r="C1039" s="186"/>
      <c r="D1039" s="178" t="s">
        <v>388</v>
      </c>
      <c r="E1039" s="178"/>
      <c r="F1039" s="186"/>
      <c r="G1039" s="170" t="b">
        <f t="shared" ca="1" si="35"/>
        <v>1</v>
      </c>
      <c r="H1039" s="186"/>
      <c r="I1039" s="186"/>
      <c r="J1039" s="170" t="s">
        <v>500</v>
      </c>
      <c r="K1039" s="171" t="e">
        <f t="shared" ca="1" si="1"/>
        <v>#NAME?</v>
      </c>
      <c r="L1039" s="186"/>
      <c r="M1039" s="171">
        <v>976</v>
      </c>
      <c r="N1039" s="179" t="e">
        <f t="shared" ca="1" si="2"/>
        <v>#NAME?</v>
      </c>
      <c r="O1039" t="b">
        <f t="shared" si="3"/>
        <v>0</v>
      </c>
      <c r="S1039" s="180" t="b">
        <f t="shared" si="4"/>
        <v>0</v>
      </c>
      <c r="T1039" s="180">
        <f t="shared" ca="1" si="5"/>
        <v>0</v>
      </c>
    </row>
    <row r="1040" spans="1:20" ht="16" hidden="1">
      <c r="A1040" s="170">
        <f t="shared" si="6"/>
        <v>1039</v>
      </c>
      <c r="B1040" s="176" t="s">
        <v>1524</v>
      </c>
      <c r="C1040" s="186"/>
      <c r="D1040" s="178" t="s">
        <v>388</v>
      </c>
      <c r="E1040" s="178"/>
      <c r="F1040" s="186"/>
      <c r="G1040" s="170" t="b">
        <f t="shared" ca="1" si="35"/>
        <v>1</v>
      </c>
      <c r="H1040" s="186"/>
      <c r="I1040" s="186"/>
      <c r="J1040" s="170" t="s">
        <v>500</v>
      </c>
      <c r="K1040" s="171" t="e">
        <f t="shared" ca="1" si="1"/>
        <v>#NAME?</v>
      </c>
      <c r="L1040" s="186"/>
      <c r="M1040" s="171">
        <v>2435</v>
      </c>
      <c r="N1040" s="179" t="e">
        <f t="shared" ca="1" si="2"/>
        <v>#NAME?</v>
      </c>
      <c r="O1040" t="b">
        <f t="shared" si="3"/>
        <v>0</v>
      </c>
      <c r="S1040" s="180" t="b">
        <f t="shared" si="4"/>
        <v>0</v>
      </c>
      <c r="T1040" s="180">
        <f t="shared" ca="1" si="5"/>
        <v>0</v>
      </c>
    </row>
    <row r="1041" spans="1:20" ht="16" hidden="1">
      <c r="A1041" s="170">
        <f t="shared" si="6"/>
        <v>1040</v>
      </c>
      <c r="B1041" s="181" t="s">
        <v>1525</v>
      </c>
      <c r="C1041" s="186"/>
      <c r="D1041" s="178" t="s">
        <v>388</v>
      </c>
      <c r="E1041" s="178"/>
      <c r="F1041" s="186"/>
      <c r="G1041" s="170" t="b">
        <f t="shared" ca="1" si="35"/>
        <v>1</v>
      </c>
      <c r="H1041" s="186"/>
      <c r="I1041" s="186"/>
      <c r="J1041" s="170" t="s">
        <v>500</v>
      </c>
      <c r="K1041" s="171" t="e">
        <f t="shared" ca="1" si="1"/>
        <v>#NAME?</v>
      </c>
      <c r="L1041" s="186"/>
      <c r="M1041" s="171">
        <v>508</v>
      </c>
      <c r="N1041" s="179" t="e">
        <f t="shared" ca="1" si="2"/>
        <v>#NAME?</v>
      </c>
      <c r="O1041" t="b">
        <f t="shared" si="3"/>
        <v>0</v>
      </c>
      <c r="S1041" s="180" t="b">
        <f t="shared" si="4"/>
        <v>0</v>
      </c>
      <c r="T1041" s="180">
        <f t="shared" ca="1" si="5"/>
        <v>0</v>
      </c>
    </row>
    <row r="1042" spans="1:20" ht="16" hidden="1">
      <c r="A1042" s="170">
        <f t="shared" si="6"/>
        <v>1041</v>
      </c>
      <c r="B1042" s="176" t="s">
        <v>1526</v>
      </c>
      <c r="C1042" s="186"/>
      <c r="D1042" s="178" t="s">
        <v>388</v>
      </c>
      <c r="E1042" s="178"/>
      <c r="F1042" s="186"/>
      <c r="G1042" s="170" t="b">
        <f t="shared" ca="1" si="35"/>
        <v>1</v>
      </c>
      <c r="H1042" s="186"/>
      <c r="I1042" s="186"/>
      <c r="J1042" s="170" t="s">
        <v>500</v>
      </c>
      <c r="K1042" s="171" t="e">
        <f t="shared" ca="1" si="1"/>
        <v>#NAME?</v>
      </c>
      <c r="L1042" s="186"/>
      <c r="M1042" s="171">
        <v>1127</v>
      </c>
      <c r="N1042" s="179" t="e">
        <f t="shared" ca="1" si="2"/>
        <v>#NAME?</v>
      </c>
      <c r="O1042" t="b">
        <f t="shared" si="3"/>
        <v>0</v>
      </c>
      <c r="S1042" s="180" t="b">
        <f t="shared" si="4"/>
        <v>0</v>
      </c>
      <c r="T1042" s="180">
        <f t="shared" ca="1" si="5"/>
        <v>0</v>
      </c>
    </row>
    <row r="1043" spans="1:20" ht="16" hidden="1">
      <c r="A1043" s="170">
        <f t="shared" si="6"/>
        <v>1042</v>
      </c>
      <c r="B1043" s="181" t="s">
        <v>1527</v>
      </c>
      <c r="C1043" s="186"/>
      <c r="D1043" s="178" t="s">
        <v>380</v>
      </c>
      <c r="E1043" s="178"/>
      <c r="F1043" s="189">
        <v>43819</v>
      </c>
      <c r="G1043" s="170" t="b">
        <f t="shared" ca="1" si="35"/>
        <v>1</v>
      </c>
      <c r="H1043" s="170" t="s">
        <v>471</v>
      </c>
      <c r="I1043" s="186"/>
      <c r="J1043" s="170" t="s">
        <v>500</v>
      </c>
      <c r="K1043" s="171" t="e">
        <f t="shared" ca="1" si="1"/>
        <v>#NAME?</v>
      </c>
      <c r="L1043" s="186"/>
      <c r="M1043" s="171">
        <v>2270</v>
      </c>
      <c r="N1043" s="179" t="e">
        <f t="shared" ca="1" si="2"/>
        <v>#NAME?</v>
      </c>
      <c r="O1043" t="b">
        <f t="shared" si="3"/>
        <v>0</v>
      </c>
      <c r="S1043" s="180" t="b">
        <f t="shared" ca="1" si="4"/>
        <v>0</v>
      </c>
      <c r="T1043" s="180">
        <f t="shared" ca="1" si="5"/>
        <v>0</v>
      </c>
    </row>
    <row r="1044" spans="1:20" ht="16" hidden="1">
      <c r="A1044" s="170">
        <f t="shared" si="6"/>
        <v>1043</v>
      </c>
      <c r="B1044" s="176" t="s">
        <v>1528</v>
      </c>
      <c r="C1044" s="186"/>
      <c r="D1044" s="178" t="s">
        <v>388</v>
      </c>
      <c r="E1044" s="178"/>
      <c r="F1044" s="186"/>
      <c r="G1044" s="170" t="b">
        <f t="shared" ca="1" si="35"/>
        <v>1</v>
      </c>
      <c r="H1044" s="186"/>
      <c r="I1044" s="186"/>
      <c r="J1044" s="170" t="s">
        <v>500</v>
      </c>
      <c r="K1044" s="171" t="e">
        <f t="shared" ca="1" si="1"/>
        <v>#NAME?</v>
      </c>
      <c r="L1044" s="186"/>
      <c r="M1044" s="171">
        <v>1133</v>
      </c>
      <c r="N1044" s="179" t="e">
        <f t="shared" ca="1" si="2"/>
        <v>#NAME?</v>
      </c>
      <c r="O1044" t="b">
        <f t="shared" si="3"/>
        <v>0</v>
      </c>
      <c r="S1044" s="180" t="b">
        <f t="shared" si="4"/>
        <v>0</v>
      </c>
      <c r="T1044" s="180">
        <f t="shared" ca="1" si="5"/>
        <v>0</v>
      </c>
    </row>
    <row r="1045" spans="1:20" ht="16" hidden="1">
      <c r="A1045" s="170">
        <f t="shared" si="6"/>
        <v>1044</v>
      </c>
      <c r="B1045" s="181" t="s">
        <v>1529</v>
      </c>
      <c r="C1045" s="186"/>
      <c r="D1045" s="178" t="s">
        <v>388</v>
      </c>
      <c r="E1045" s="178"/>
      <c r="F1045" s="186"/>
      <c r="G1045" s="170" t="b">
        <f t="shared" ca="1" si="35"/>
        <v>1</v>
      </c>
      <c r="H1045" s="186"/>
      <c r="I1045" s="186"/>
      <c r="J1045" s="170" t="s">
        <v>500</v>
      </c>
      <c r="K1045" s="171" t="e">
        <f t="shared" ca="1" si="1"/>
        <v>#NAME?</v>
      </c>
      <c r="L1045" s="186"/>
      <c r="M1045" s="171">
        <v>2844</v>
      </c>
      <c r="N1045" s="179" t="e">
        <f t="shared" ca="1" si="2"/>
        <v>#NAME?</v>
      </c>
      <c r="O1045" t="b">
        <f t="shared" si="3"/>
        <v>0</v>
      </c>
      <c r="S1045" s="180" t="b">
        <f t="shared" si="4"/>
        <v>0</v>
      </c>
      <c r="T1045" s="180">
        <f t="shared" ca="1" si="5"/>
        <v>0</v>
      </c>
    </row>
    <row r="1046" spans="1:20" ht="16" hidden="1">
      <c r="A1046" s="170">
        <f t="shared" si="6"/>
        <v>1045</v>
      </c>
      <c r="B1046" s="176" t="s">
        <v>1530</v>
      </c>
      <c r="C1046" s="186"/>
      <c r="D1046" s="178" t="s">
        <v>388</v>
      </c>
      <c r="E1046" s="178"/>
      <c r="F1046" s="186"/>
      <c r="G1046" s="170" t="b">
        <f t="shared" ca="1" si="35"/>
        <v>1</v>
      </c>
      <c r="H1046" s="186"/>
      <c r="I1046" s="186"/>
      <c r="J1046" s="170" t="s">
        <v>500</v>
      </c>
      <c r="K1046" s="171" t="e">
        <f t="shared" ca="1" si="1"/>
        <v>#NAME?</v>
      </c>
      <c r="L1046" s="186"/>
      <c r="M1046" s="171">
        <v>1071</v>
      </c>
      <c r="N1046" s="179" t="e">
        <f t="shared" ca="1" si="2"/>
        <v>#NAME?</v>
      </c>
      <c r="O1046" t="b">
        <f t="shared" si="3"/>
        <v>0</v>
      </c>
      <c r="S1046" s="180" t="b">
        <f t="shared" si="4"/>
        <v>0</v>
      </c>
      <c r="T1046" s="180">
        <f t="shared" ca="1" si="5"/>
        <v>0</v>
      </c>
    </row>
    <row r="1047" spans="1:20" ht="16" hidden="1">
      <c r="A1047" s="170">
        <f t="shared" si="6"/>
        <v>1046</v>
      </c>
      <c r="B1047" s="181" t="s">
        <v>1531</v>
      </c>
      <c r="C1047" s="186"/>
      <c r="D1047" s="178" t="s">
        <v>380</v>
      </c>
      <c r="E1047" s="178" t="s">
        <v>556</v>
      </c>
      <c r="F1047" s="187">
        <v>43846</v>
      </c>
      <c r="G1047" s="170" t="b">
        <f t="shared" ca="1" si="35"/>
        <v>1</v>
      </c>
      <c r="H1047" s="170" t="s">
        <v>471</v>
      </c>
      <c r="I1047" s="186"/>
      <c r="J1047" s="170" t="s">
        <v>500</v>
      </c>
      <c r="K1047" s="171" t="e">
        <f t="shared" ca="1" si="1"/>
        <v>#NAME?</v>
      </c>
      <c r="L1047" s="186"/>
      <c r="M1047" s="171">
        <v>121</v>
      </c>
      <c r="N1047" s="179" t="e">
        <f t="shared" ca="1" si="2"/>
        <v>#NAME?</v>
      </c>
      <c r="O1047" t="b">
        <f t="shared" si="3"/>
        <v>0</v>
      </c>
      <c r="S1047" s="180" t="b">
        <f t="shared" ca="1" si="4"/>
        <v>0</v>
      </c>
      <c r="T1047" s="180">
        <f t="shared" ca="1" si="5"/>
        <v>0</v>
      </c>
    </row>
    <row r="1048" spans="1:20" ht="16" hidden="1">
      <c r="A1048" s="170">
        <f t="shared" si="6"/>
        <v>1047</v>
      </c>
      <c r="B1048" s="176" t="s">
        <v>1532</v>
      </c>
      <c r="C1048" s="186"/>
      <c r="D1048" s="178" t="s">
        <v>380</v>
      </c>
      <c r="E1048" s="178" t="s">
        <v>556</v>
      </c>
      <c r="F1048" s="189">
        <v>43828</v>
      </c>
      <c r="G1048" s="170" t="b">
        <f t="shared" ca="1" si="35"/>
        <v>1</v>
      </c>
      <c r="H1048" s="170" t="s">
        <v>471</v>
      </c>
      <c r="I1048" s="186"/>
      <c r="J1048" s="170" t="s">
        <v>500</v>
      </c>
      <c r="K1048" s="171" t="e">
        <f t="shared" ca="1" si="1"/>
        <v>#NAME?</v>
      </c>
      <c r="L1048" s="186"/>
      <c r="M1048" s="171">
        <v>2372</v>
      </c>
      <c r="N1048" s="179" t="e">
        <f t="shared" ca="1" si="2"/>
        <v>#NAME?</v>
      </c>
      <c r="O1048" t="b">
        <f t="shared" si="3"/>
        <v>0</v>
      </c>
      <c r="S1048" s="180" t="b">
        <f t="shared" ca="1" si="4"/>
        <v>0</v>
      </c>
      <c r="T1048" s="180">
        <f t="shared" ca="1" si="5"/>
        <v>0</v>
      </c>
    </row>
    <row r="1049" spans="1:20" ht="16" hidden="1">
      <c r="A1049" s="170">
        <f t="shared" si="6"/>
        <v>1048</v>
      </c>
      <c r="B1049" s="181" t="s">
        <v>1533</v>
      </c>
      <c r="C1049" s="186"/>
      <c r="D1049" s="178" t="s">
        <v>388</v>
      </c>
      <c r="E1049" s="178"/>
      <c r="F1049" s="186"/>
      <c r="G1049" s="170" t="b">
        <f t="shared" ca="1" si="35"/>
        <v>1</v>
      </c>
      <c r="H1049" s="186"/>
      <c r="I1049" s="186"/>
      <c r="J1049" s="170" t="s">
        <v>500</v>
      </c>
      <c r="K1049" s="171" t="e">
        <f t="shared" ca="1" si="1"/>
        <v>#NAME?</v>
      </c>
      <c r="L1049" s="186"/>
      <c r="M1049" s="171">
        <v>1409</v>
      </c>
      <c r="N1049" s="179" t="e">
        <f t="shared" ca="1" si="2"/>
        <v>#NAME?</v>
      </c>
      <c r="O1049" t="b">
        <f t="shared" si="3"/>
        <v>0</v>
      </c>
      <c r="S1049" s="180" t="b">
        <f t="shared" si="4"/>
        <v>0</v>
      </c>
      <c r="T1049" s="180">
        <f t="shared" ca="1" si="5"/>
        <v>0</v>
      </c>
    </row>
    <row r="1050" spans="1:20" ht="16" hidden="1">
      <c r="A1050" s="170">
        <f t="shared" si="6"/>
        <v>1049</v>
      </c>
      <c r="B1050" s="176" t="s">
        <v>1534</v>
      </c>
      <c r="C1050" s="186"/>
      <c r="D1050" s="178" t="s">
        <v>388</v>
      </c>
      <c r="E1050" s="178"/>
      <c r="F1050" s="186"/>
      <c r="G1050" s="170" t="b">
        <f t="shared" ca="1" si="35"/>
        <v>1</v>
      </c>
      <c r="H1050" s="186"/>
      <c r="I1050" s="186"/>
      <c r="J1050" s="170" t="s">
        <v>500</v>
      </c>
      <c r="K1050" s="171" t="e">
        <f t="shared" ca="1" si="1"/>
        <v>#NAME?</v>
      </c>
      <c r="L1050" s="186"/>
      <c r="M1050" s="171">
        <v>1986</v>
      </c>
      <c r="N1050" s="179" t="e">
        <f t="shared" ca="1" si="2"/>
        <v>#NAME?</v>
      </c>
      <c r="O1050" t="b">
        <f t="shared" si="3"/>
        <v>0</v>
      </c>
      <c r="S1050" s="180" t="b">
        <f t="shared" si="4"/>
        <v>0</v>
      </c>
      <c r="T1050" s="180">
        <f t="shared" ca="1" si="5"/>
        <v>0</v>
      </c>
    </row>
    <row r="1051" spans="1:20" ht="16" hidden="1">
      <c r="A1051" s="170">
        <f t="shared" si="6"/>
        <v>1050</v>
      </c>
      <c r="B1051" s="181" t="s">
        <v>1535</v>
      </c>
      <c r="C1051" s="186"/>
      <c r="D1051" s="178" t="s">
        <v>380</v>
      </c>
      <c r="E1051" s="178" t="s">
        <v>1536</v>
      </c>
      <c r="F1051" s="187">
        <v>43966</v>
      </c>
      <c r="G1051" s="170" t="b">
        <f t="shared" ca="1" si="35"/>
        <v>1</v>
      </c>
      <c r="H1051" s="170" t="s">
        <v>471</v>
      </c>
      <c r="I1051" s="170">
        <v>0</v>
      </c>
      <c r="J1051" s="170" t="s">
        <v>500</v>
      </c>
      <c r="K1051" s="171" t="e">
        <f t="shared" ca="1" si="1"/>
        <v>#NAME?</v>
      </c>
      <c r="L1051" s="186"/>
      <c r="M1051" s="171">
        <v>202</v>
      </c>
      <c r="N1051" s="179" t="e">
        <f t="shared" ca="1" si="2"/>
        <v>#NAME?</v>
      </c>
      <c r="O1051" t="b">
        <f t="shared" si="3"/>
        <v>0</v>
      </c>
      <c r="S1051" s="180" t="b">
        <f t="shared" ca="1" si="4"/>
        <v>0</v>
      </c>
      <c r="T1051" s="180">
        <f t="shared" ca="1" si="5"/>
        <v>0</v>
      </c>
    </row>
    <row r="1052" spans="1:20" ht="16" hidden="1">
      <c r="A1052" s="170">
        <f t="shared" si="6"/>
        <v>1051</v>
      </c>
      <c r="B1052" s="176" t="s">
        <v>1537</v>
      </c>
      <c r="C1052" s="186"/>
      <c r="D1052" s="178" t="s">
        <v>388</v>
      </c>
      <c r="E1052" s="178"/>
      <c r="F1052" s="186"/>
      <c r="G1052" s="170" t="b">
        <f t="shared" ca="1" si="35"/>
        <v>1</v>
      </c>
      <c r="H1052" s="186"/>
      <c r="I1052" s="186"/>
      <c r="J1052" s="170" t="s">
        <v>500</v>
      </c>
      <c r="K1052" s="171" t="e">
        <f t="shared" ca="1" si="1"/>
        <v>#NAME?</v>
      </c>
      <c r="L1052" s="186"/>
      <c r="M1052" s="171">
        <v>1572</v>
      </c>
      <c r="N1052" s="179" t="e">
        <f t="shared" ca="1" si="2"/>
        <v>#NAME?</v>
      </c>
      <c r="O1052" t="b">
        <f t="shared" si="3"/>
        <v>0</v>
      </c>
      <c r="S1052" s="180" t="b">
        <f t="shared" si="4"/>
        <v>0</v>
      </c>
      <c r="T1052" s="180">
        <f t="shared" ca="1" si="5"/>
        <v>0</v>
      </c>
    </row>
    <row r="1053" spans="1:20" ht="16" hidden="1">
      <c r="A1053" s="170">
        <f t="shared" si="6"/>
        <v>1052</v>
      </c>
      <c r="B1053" s="181" t="s">
        <v>1538</v>
      </c>
      <c r="C1053" s="186"/>
      <c r="D1053" s="178" t="s">
        <v>388</v>
      </c>
      <c r="E1053" s="178"/>
      <c r="F1053" s="186"/>
      <c r="G1053" s="170" t="b">
        <f t="shared" ca="1" si="35"/>
        <v>1</v>
      </c>
      <c r="H1053" s="186"/>
      <c r="I1053" s="186"/>
      <c r="J1053" s="170" t="s">
        <v>500</v>
      </c>
      <c r="K1053" s="171" t="e">
        <f t="shared" ca="1" si="1"/>
        <v>#NAME?</v>
      </c>
      <c r="L1053" s="186"/>
      <c r="M1053" s="171">
        <v>775</v>
      </c>
      <c r="N1053" s="179" t="e">
        <f t="shared" ca="1" si="2"/>
        <v>#NAME?</v>
      </c>
      <c r="O1053" t="b">
        <f t="shared" si="3"/>
        <v>0</v>
      </c>
      <c r="S1053" s="180" t="b">
        <f t="shared" si="4"/>
        <v>0</v>
      </c>
      <c r="T1053" s="180">
        <f t="shared" ca="1" si="5"/>
        <v>0</v>
      </c>
    </row>
    <row r="1054" spans="1:20" ht="16" hidden="1">
      <c r="A1054" s="170">
        <f t="shared" si="6"/>
        <v>1053</v>
      </c>
      <c r="B1054" s="176" t="s">
        <v>1539</v>
      </c>
      <c r="C1054" s="186"/>
      <c r="D1054" s="178" t="s">
        <v>388</v>
      </c>
      <c r="E1054" s="178"/>
      <c r="F1054" s="186"/>
      <c r="G1054" s="170" t="b">
        <f t="shared" ca="1" si="35"/>
        <v>1</v>
      </c>
      <c r="H1054" s="186"/>
      <c r="I1054" s="186"/>
      <c r="J1054" s="170" t="s">
        <v>500</v>
      </c>
      <c r="K1054" s="171" t="e">
        <f t="shared" ca="1" si="1"/>
        <v>#NAME?</v>
      </c>
      <c r="L1054" s="186"/>
      <c r="M1054" s="171">
        <v>2866</v>
      </c>
      <c r="N1054" s="179" t="e">
        <f t="shared" ca="1" si="2"/>
        <v>#NAME?</v>
      </c>
      <c r="O1054" t="b">
        <f t="shared" si="3"/>
        <v>0</v>
      </c>
      <c r="S1054" s="180" t="b">
        <f t="shared" si="4"/>
        <v>0</v>
      </c>
      <c r="T1054" s="180">
        <f t="shared" ca="1" si="5"/>
        <v>0</v>
      </c>
    </row>
    <row r="1055" spans="1:20" ht="16" hidden="1">
      <c r="A1055" s="170">
        <f t="shared" si="6"/>
        <v>1054</v>
      </c>
      <c r="B1055" s="181" t="s">
        <v>1540</v>
      </c>
      <c r="C1055" s="186"/>
      <c r="D1055" s="178" t="s">
        <v>388</v>
      </c>
      <c r="E1055" s="178"/>
      <c r="F1055" s="186"/>
      <c r="G1055" s="170" t="b">
        <f t="shared" ca="1" si="35"/>
        <v>1</v>
      </c>
      <c r="H1055" s="186"/>
      <c r="I1055" s="186"/>
      <c r="J1055" s="170" t="s">
        <v>500</v>
      </c>
      <c r="K1055" s="171" t="e">
        <f t="shared" ca="1" si="1"/>
        <v>#NAME?</v>
      </c>
      <c r="L1055" s="186"/>
      <c r="M1055" s="171">
        <v>3114</v>
      </c>
      <c r="N1055" s="179" t="e">
        <f t="shared" ca="1" si="2"/>
        <v>#NAME?</v>
      </c>
      <c r="O1055" t="b">
        <f t="shared" si="3"/>
        <v>0</v>
      </c>
      <c r="S1055" s="180" t="b">
        <f t="shared" si="4"/>
        <v>0</v>
      </c>
      <c r="T1055" s="180">
        <f t="shared" ca="1" si="5"/>
        <v>0</v>
      </c>
    </row>
    <row r="1056" spans="1:20" ht="16" hidden="1">
      <c r="A1056" s="170">
        <f t="shared" si="6"/>
        <v>1055</v>
      </c>
      <c r="B1056" s="176" t="s">
        <v>1541</v>
      </c>
      <c r="C1056" s="186"/>
      <c r="D1056" s="178" t="s">
        <v>388</v>
      </c>
      <c r="E1056" s="178"/>
      <c r="F1056" s="186"/>
      <c r="G1056" s="170" t="b">
        <f t="shared" ca="1" si="35"/>
        <v>1</v>
      </c>
      <c r="H1056" s="186"/>
      <c r="I1056" s="186"/>
      <c r="J1056" s="170" t="s">
        <v>500</v>
      </c>
      <c r="K1056" s="171" t="e">
        <f t="shared" ca="1" si="1"/>
        <v>#NAME?</v>
      </c>
      <c r="L1056" s="186"/>
      <c r="M1056" s="171">
        <v>2877</v>
      </c>
      <c r="N1056" s="179" t="e">
        <f t="shared" ca="1" si="2"/>
        <v>#NAME?</v>
      </c>
      <c r="O1056" t="b">
        <f t="shared" si="3"/>
        <v>0</v>
      </c>
      <c r="S1056" s="180" t="b">
        <f t="shared" si="4"/>
        <v>0</v>
      </c>
      <c r="T1056" s="180">
        <f t="shared" ca="1" si="5"/>
        <v>0</v>
      </c>
    </row>
    <row r="1057" spans="1:20" ht="16" hidden="1">
      <c r="A1057" s="170">
        <f t="shared" si="6"/>
        <v>1056</v>
      </c>
      <c r="B1057" s="181" t="s">
        <v>1542</v>
      </c>
      <c r="C1057" s="186"/>
      <c r="D1057" s="178" t="s">
        <v>388</v>
      </c>
      <c r="E1057" s="178"/>
      <c r="F1057" s="186"/>
      <c r="G1057" s="170" t="b">
        <f t="shared" ca="1" si="35"/>
        <v>1</v>
      </c>
      <c r="H1057" s="186"/>
      <c r="I1057" s="186"/>
      <c r="J1057" s="170" t="s">
        <v>500</v>
      </c>
      <c r="K1057" s="171" t="e">
        <f t="shared" ca="1" si="1"/>
        <v>#NAME?</v>
      </c>
      <c r="L1057" s="186"/>
      <c r="M1057" s="171">
        <v>1038</v>
      </c>
      <c r="N1057" s="179" t="e">
        <f t="shared" ca="1" si="2"/>
        <v>#NAME?</v>
      </c>
      <c r="O1057" t="b">
        <f t="shared" si="3"/>
        <v>0</v>
      </c>
      <c r="S1057" s="180" t="b">
        <f t="shared" si="4"/>
        <v>0</v>
      </c>
      <c r="T1057" s="180">
        <f t="shared" ca="1" si="5"/>
        <v>0</v>
      </c>
    </row>
    <row r="1058" spans="1:20" ht="16" hidden="1">
      <c r="A1058" s="170">
        <f t="shared" si="6"/>
        <v>1057</v>
      </c>
      <c r="B1058" s="176" t="s">
        <v>1543</v>
      </c>
      <c r="C1058" s="186"/>
      <c r="D1058" s="178" t="s">
        <v>380</v>
      </c>
      <c r="E1058" s="178" t="s">
        <v>668</v>
      </c>
      <c r="F1058" s="189">
        <v>43819</v>
      </c>
      <c r="G1058" s="170" t="b">
        <f t="shared" ca="1" si="35"/>
        <v>1</v>
      </c>
      <c r="H1058" s="170" t="s">
        <v>471</v>
      </c>
      <c r="I1058" s="170"/>
      <c r="J1058" s="170" t="s">
        <v>500</v>
      </c>
      <c r="K1058" s="171" t="e">
        <f t="shared" ca="1" si="1"/>
        <v>#NAME?</v>
      </c>
      <c r="L1058" s="186"/>
      <c r="M1058" s="171">
        <v>2193</v>
      </c>
      <c r="N1058" s="179" t="e">
        <f t="shared" ca="1" si="2"/>
        <v>#NAME?</v>
      </c>
      <c r="O1058" t="b">
        <f t="shared" si="3"/>
        <v>0</v>
      </c>
      <c r="S1058" s="180" t="b">
        <f t="shared" ca="1" si="4"/>
        <v>0</v>
      </c>
      <c r="T1058" s="180">
        <f t="shared" ca="1" si="5"/>
        <v>0</v>
      </c>
    </row>
    <row r="1059" spans="1:20" ht="16" hidden="1">
      <c r="A1059" s="170">
        <f t="shared" si="6"/>
        <v>1058</v>
      </c>
      <c r="B1059" s="181" t="s">
        <v>1544</v>
      </c>
      <c r="C1059" s="186"/>
      <c r="D1059" s="178" t="s">
        <v>380</v>
      </c>
      <c r="E1059" s="178" t="s">
        <v>515</v>
      </c>
      <c r="F1059" s="187">
        <v>43976</v>
      </c>
      <c r="G1059" s="170" t="b">
        <f t="shared" ca="1" si="35"/>
        <v>1</v>
      </c>
      <c r="H1059" s="170" t="s">
        <v>471</v>
      </c>
      <c r="I1059" s="170">
        <v>0</v>
      </c>
      <c r="J1059" s="170" t="s">
        <v>500</v>
      </c>
      <c r="K1059" s="171" t="e">
        <f t="shared" ca="1" si="1"/>
        <v>#NAME?</v>
      </c>
      <c r="L1059" s="186"/>
      <c r="M1059" s="171">
        <v>339</v>
      </c>
      <c r="N1059" s="179" t="e">
        <f t="shared" ca="1" si="2"/>
        <v>#NAME?</v>
      </c>
      <c r="O1059" t="b">
        <f t="shared" si="3"/>
        <v>0</v>
      </c>
      <c r="S1059" s="180" t="b">
        <f t="shared" ca="1" si="4"/>
        <v>0</v>
      </c>
      <c r="T1059" s="180">
        <f t="shared" ca="1" si="5"/>
        <v>0</v>
      </c>
    </row>
    <row r="1060" spans="1:20" ht="16" hidden="1">
      <c r="A1060" s="170">
        <f t="shared" si="6"/>
        <v>1059</v>
      </c>
      <c r="B1060" s="176" t="s">
        <v>1545</v>
      </c>
      <c r="C1060" s="186"/>
      <c r="D1060" s="178" t="s">
        <v>388</v>
      </c>
      <c r="E1060" s="178"/>
      <c r="F1060" s="186"/>
      <c r="G1060" s="170" t="b">
        <f t="shared" ca="1" si="35"/>
        <v>1</v>
      </c>
      <c r="H1060" s="186"/>
      <c r="I1060" s="186"/>
      <c r="J1060" s="170" t="s">
        <v>500</v>
      </c>
      <c r="K1060" s="171" t="e">
        <f t="shared" ca="1" si="1"/>
        <v>#NAME?</v>
      </c>
      <c r="L1060" s="186"/>
      <c r="M1060" s="171">
        <v>579</v>
      </c>
      <c r="N1060" s="179" t="e">
        <f t="shared" ca="1" si="2"/>
        <v>#NAME?</v>
      </c>
      <c r="O1060" t="b">
        <f t="shared" si="3"/>
        <v>0</v>
      </c>
      <c r="S1060" s="180" t="b">
        <f t="shared" si="4"/>
        <v>0</v>
      </c>
      <c r="T1060" s="180">
        <f t="shared" ca="1" si="5"/>
        <v>0</v>
      </c>
    </row>
    <row r="1061" spans="1:20" ht="16" hidden="1">
      <c r="A1061" s="170">
        <f t="shared" si="6"/>
        <v>1060</v>
      </c>
      <c r="B1061" s="181" t="s">
        <v>1546</v>
      </c>
      <c r="C1061" s="186"/>
      <c r="D1061" s="178" t="s">
        <v>388</v>
      </c>
      <c r="E1061" s="178"/>
      <c r="F1061" s="186"/>
      <c r="G1061" s="170" t="b">
        <f t="shared" ca="1" si="35"/>
        <v>1</v>
      </c>
      <c r="H1061" s="186"/>
      <c r="I1061" s="186"/>
      <c r="J1061" s="170" t="s">
        <v>500</v>
      </c>
      <c r="K1061" s="171" t="e">
        <f t="shared" ca="1" si="1"/>
        <v>#NAME?</v>
      </c>
      <c r="L1061" s="186"/>
      <c r="M1061" s="171">
        <v>3125</v>
      </c>
      <c r="N1061" s="179" t="e">
        <f t="shared" ca="1" si="2"/>
        <v>#NAME?</v>
      </c>
      <c r="O1061" t="b">
        <f t="shared" si="3"/>
        <v>0</v>
      </c>
      <c r="S1061" s="180" t="b">
        <f t="shared" si="4"/>
        <v>0</v>
      </c>
      <c r="T1061" s="180">
        <f t="shared" ca="1" si="5"/>
        <v>0</v>
      </c>
    </row>
    <row r="1062" spans="1:20" ht="16" hidden="1">
      <c r="A1062" s="170">
        <f t="shared" si="6"/>
        <v>1061</v>
      </c>
      <c r="B1062" s="176" t="s">
        <v>1547</v>
      </c>
      <c r="C1062" s="186"/>
      <c r="D1062" s="178" t="s">
        <v>388</v>
      </c>
      <c r="E1062" s="178"/>
      <c r="F1062" s="186"/>
      <c r="G1062" s="170" t="b">
        <f t="shared" ca="1" si="35"/>
        <v>1</v>
      </c>
      <c r="H1062" s="186"/>
      <c r="I1062" s="186"/>
      <c r="J1062" s="170" t="s">
        <v>500</v>
      </c>
      <c r="K1062" s="171" t="e">
        <f t="shared" ca="1" si="1"/>
        <v>#NAME?</v>
      </c>
      <c r="L1062" s="186"/>
      <c r="M1062" s="171">
        <v>1814</v>
      </c>
      <c r="N1062" s="179" t="e">
        <f t="shared" ca="1" si="2"/>
        <v>#NAME?</v>
      </c>
      <c r="O1062" t="b">
        <f t="shared" si="3"/>
        <v>0</v>
      </c>
      <c r="S1062" s="180" t="b">
        <f t="shared" si="4"/>
        <v>0</v>
      </c>
      <c r="T1062" s="180">
        <f t="shared" ca="1" si="5"/>
        <v>0</v>
      </c>
    </row>
    <row r="1063" spans="1:20" ht="16" hidden="1">
      <c r="A1063" s="170">
        <f t="shared" si="6"/>
        <v>1062</v>
      </c>
      <c r="B1063" s="184" t="s">
        <v>507</v>
      </c>
      <c r="C1063" s="186"/>
      <c r="D1063" s="178" t="s">
        <v>388</v>
      </c>
      <c r="E1063" s="178"/>
      <c r="F1063" s="186"/>
      <c r="G1063" s="170"/>
      <c r="H1063" s="186"/>
      <c r="I1063" s="186"/>
      <c r="J1063" s="170"/>
      <c r="K1063" s="171" t="e">
        <f t="shared" ca="1" si="1"/>
        <v>#NAME?</v>
      </c>
      <c r="L1063" s="186"/>
      <c r="M1063" s="171">
        <v>1245</v>
      </c>
      <c r="N1063" s="179" t="e">
        <f t="shared" ca="1" si="2"/>
        <v>#NAME?</v>
      </c>
      <c r="O1063" t="b">
        <f t="shared" si="3"/>
        <v>1</v>
      </c>
      <c r="S1063" s="180" t="b">
        <f t="shared" si="4"/>
        <v>0</v>
      </c>
      <c r="T1063" s="180">
        <f t="shared" ca="1" si="5"/>
        <v>0</v>
      </c>
    </row>
    <row r="1064" spans="1:20" ht="16" hidden="1">
      <c r="A1064" s="170">
        <f t="shared" si="6"/>
        <v>1063</v>
      </c>
      <c r="B1064" s="176" t="s">
        <v>1548</v>
      </c>
      <c r="C1064" s="186"/>
      <c r="D1064" s="178" t="s">
        <v>388</v>
      </c>
      <c r="E1064" s="178"/>
      <c r="F1064" s="186"/>
      <c r="G1064" s="170" t="b">
        <f t="shared" ref="G1064:G1204" ca="1" si="36">OR((ISBLANK(F1064)),TODAY()-F1064 &gt;=90)</f>
        <v>1</v>
      </c>
      <c r="H1064" s="186"/>
      <c r="I1064" s="186"/>
      <c r="J1064" s="170" t="s">
        <v>500</v>
      </c>
      <c r="K1064" s="171" t="e">
        <f t="shared" ca="1" si="1"/>
        <v>#NAME?</v>
      </c>
      <c r="L1064" s="186"/>
      <c r="M1064" s="171">
        <v>3075</v>
      </c>
      <c r="N1064" s="179" t="e">
        <f t="shared" ca="1" si="2"/>
        <v>#NAME?</v>
      </c>
      <c r="O1064" t="b">
        <f t="shared" si="3"/>
        <v>0</v>
      </c>
      <c r="S1064" s="180" t="b">
        <f t="shared" si="4"/>
        <v>0</v>
      </c>
      <c r="T1064" s="180">
        <f t="shared" ca="1" si="5"/>
        <v>0</v>
      </c>
    </row>
    <row r="1065" spans="1:20" ht="16" hidden="1">
      <c r="A1065" s="170">
        <f t="shared" si="6"/>
        <v>1064</v>
      </c>
      <c r="B1065" s="181" t="s">
        <v>1549</v>
      </c>
      <c r="C1065" s="186"/>
      <c r="D1065" s="178" t="s">
        <v>388</v>
      </c>
      <c r="E1065" s="178"/>
      <c r="F1065" s="186"/>
      <c r="G1065" s="170" t="b">
        <f t="shared" ca="1" si="36"/>
        <v>1</v>
      </c>
      <c r="H1065" s="186"/>
      <c r="I1065" s="186"/>
      <c r="J1065" s="170" t="s">
        <v>500</v>
      </c>
      <c r="K1065" s="171" t="e">
        <f t="shared" ca="1" si="1"/>
        <v>#NAME?</v>
      </c>
      <c r="L1065" s="186"/>
      <c r="M1065" s="171">
        <v>2848</v>
      </c>
      <c r="N1065" s="179" t="e">
        <f t="shared" ca="1" si="2"/>
        <v>#NAME?</v>
      </c>
      <c r="O1065" t="b">
        <f t="shared" si="3"/>
        <v>0</v>
      </c>
      <c r="S1065" s="180" t="b">
        <f t="shared" si="4"/>
        <v>0</v>
      </c>
      <c r="T1065" s="180">
        <f t="shared" ca="1" si="5"/>
        <v>0</v>
      </c>
    </row>
    <row r="1066" spans="1:20" ht="16" hidden="1">
      <c r="A1066" s="170">
        <f t="shared" si="6"/>
        <v>1065</v>
      </c>
      <c r="B1066" s="176" t="s">
        <v>1550</v>
      </c>
      <c r="C1066" s="186"/>
      <c r="D1066" s="178" t="s">
        <v>388</v>
      </c>
      <c r="E1066" s="178"/>
      <c r="F1066" s="186"/>
      <c r="G1066" s="170" t="b">
        <f t="shared" ca="1" si="36"/>
        <v>1</v>
      </c>
      <c r="H1066" s="186"/>
      <c r="I1066" s="186"/>
      <c r="J1066" s="170" t="s">
        <v>500</v>
      </c>
      <c r="K1066" s="171" t="e">
        <f t="shared" ca="1" si="1"/>
        <v>#NAME?</v>
      </c>
      <c r="L1066" s="186"/>
      <c r="M1066" s="171">
        <v>1858</v>
      </c>
      <c r="N1066" s="179" t="e">
        <f t="shared" ca="1" si="2"/>
        <v>#NAME?</v>
      </c>
      <c r="O1066" t="b">
        <f t="shared" si="3"/>
        <v>0</v>
      </c>
      <c r="S1066" s="180" t="b">
        <f t="shared" si="4"/>
        <v>0</v>
      </c>
      <c r="T1066" s="180">
        <f t="shared" ca="1" si="5"/>
        <v>0</v>
      </c>
    </row>
    <row r="1067" spans="1:20" ht="16" hidden="1">
      <c r="A1067" s="170">
        <f t="shared" si="6"/>
        <v>1066</v>
      </c>
      <c r="B1067" s="181" t="s">
        <v>1551</v>
      </c>
      <c r="C1067" s="186"/>
      <c r="D1067" s="178" t="s">
        <v>388</v>
      </c>
      <c r="E1067" s="178"/>
      <c r="F1067" s="186"/>
      <c r="G1067" s="170" t="b">
        <f t="shared" ca="1" si="36"/>
        <v>1</v>
      </c>
      <c r="H1067" s="186"/>
      <c r="I1067" s="186"/>
      <c r="J1067" s="170" t="s">
        <v>500</v>
      </c>
      <c r="K1067" s="171" t="e">
        <f t="shared" ca="1" si="1"/>
        <v>#NAME?</v>
      </c>
      <c r="L1067" s="186"/>
      <c r="M1067" s="171">
        <v>1584</v>
      </c>
      <c r="N1067" s="179" t="e">
        <f t="shared" ca="1" si="2"/>
        <v>#NAME?</v>
      </c>
      <c r="O1067" t="b">
        <f t="shared" si="3"/>
        <v>0</v>
      </c>
      <c r="S1067" s="180" t="b">
        <f t="shared" si="4"/>
        <v>0</v>
      </c>
      <c r="T1067" s="180">
        <f t="shared" ca="1" si="5"/>
        <v>0</v>
      </c>
    </row>
    <row r="1068" spans="1:20" ht="16" hidden="1">
      <c r="A1068" s="170">
        <f t="shared" si="6"/>
        <v>1067</v>
      </c>
      <c r="B1068" s="176" t="s">
        <v>1552</v>
      </c>
      <c r="C1068" s="186"/>
      <c r="D1068" s="178" t="s">
        <v>380</v>
      </c>
      <c r="E1068" s="178"/>
      <c r="F1068" s="187">
        <v>43865</v>
      </c>
      <c r="G1068" s="170" t="b">
        <f t="shared" ca="1" si="36"/>
        <v>1</v>
      </c>
      <c r="H1068" s="170" t="s">
        <v>471</v>
      </c>
      <c r="I1068" s="186"/>
      <c r="J1068" s="170" t="s">
        <v>500</v>
      </c>
      <c r="K1068" s="171" t="e">
        <f t="shared" ca="1" si="1"/>
        <v>#NAME?</v>
      </c>
      <c r="L1068" s="186"/>
      <c r="M1068" s="171">
        <v>2445</v>
      </c>
      <c r="N1068" s="179" t="e">
        <f t="shared" ca="1" si="2"/>
        <v>#NAME?</v>
      </c>
      <c r="O1068" t="b">
        <f t="shared" si="3"/>
        <v>0</v>
      </c>
      <c r="S1068" s="180" t="b">
        <f t="shared" ca="1" si="4"/>
        <v>0</v>
      </c>
      <c r="T1068" s="180">
        <f t="shared" ca="1" si="5"/>
        <v>0</v>
      </c>
    </row>
    <row r="1069" spans="1:20" ht="16" hidden="1">
      <c r="A1069" s="170">
        <f t="shared" si="6"/>
        <v>1068</v>
      </c>
      <c r="B1069" s="181" t="s">
        <v>1553</v>
      </c>
      <c r="C1069" s="186"/>
      <c r="D1069" s="178" t="s">
        <v>388</v>
      </c>
      <c r="E1069" s="178"/>
      <c r="F1069" s="186"/>
      <c r="G1069" s="170" t="b">
        <f t="shared" ca="1" si="36"/>
        <v>1</v>
      </c>
      <c r="H1069" s="186"/>
      <c r="I1069" s="186"/>
      <c r="J1069" s="170" t="s">
        <v>500</v>
      </c>
      <c r="K1069" s="171" t="e">
        <f t="shared" ca="1" si="1"/>
        <v>#NAME?</v>
      </c>
      <c r="L1069" s="186"/>
      <c r="M1069" s="171">
        <v>1159</v>
      </c>
      <c r="N1069" s="179" t="e">
        <f t="shared" ca="1" si="2"/>
        <v>#NAME?</v>
      </c>
      <c r="O1069" t="b">
        <f t="shared" si="3"/>
        <v>0</v>
      </c>
      <c r="S1069" s="180" t="b">
        <f t="shared" si="4"/>
        <v>0</v>
      </c>
      <c r="T1069" s="180">
        <f t="shared" ca="1" si="5"/>
        <v>0</v>
      </c>
    </row>
    <row r="1070" spans="1:20" ht="16" hidden="1">
      <c r="A1070" s="170">
        <f t="shared" si="6"/>
        <v>1069</v>
      </c>
      <c r="B1070" s="176" t="s">
        <v>1554</v>
      </c>
      <c r="C1070" s="186"/>
      <c r="D1070" s="178" t="s">
        <v>388</v>
      </c>
      <c r="E1070" s="178"/>
      <c r="F1070" s="186"/>
      <c r="G1070" s="170" t="b">
        <f t="shared" ca="1" si="36"/>
        <v>1</v>
      </c>
      <c r="H1070" s="186"/>
      <c r="I1070" s="186"/>
      <c r="J1070" s="170" t="s">
        <v>500</v>
      </c>
      <c r="K1070" s="171" t="e">
        <f t="shared" ca="1" si="1"/>
        <v>#NAME?</v>
      </c>
      <c r="L1070" s="186"/>
      <c r="M1070" s="171">
        <v>3045</v>
      </c>
      <c r="N1070" s="179" t="e">
        <f t="shared" ca="1" si="2"/>
        <v>#NAME?</v>
      </c>
      <c r="O1070" t="b">
        <f t="shared" si="3"/>
        <v>0</v>
      </c>
      <c r="S1070" s="180" t="b">
        <f t="shared" si="4"/>
        <v>0</v>
      </c>
      <c r="T1070" s="180">
        <f t="shared" ca="1" si="5"/>
        <v>0</v>
      </c>
    </row>
    <row r="1071" spans="1:20" ht="16" hidden="1">
      <c r="A1071" s="170">
        <f t="shared" si="6"/>
        <v>1070</v>
      </c>
      <c r="B1071" s="181" t="s">
        <v>1555</v>
      </c>
      <c r="C1071" s="186"/>
      <c r="D1071" s="178" t="s">
        <v>388</v>
      </c>
      <c r="E1071" s="178"/>
      <c r="F1071" s="186"/>
      <c r="G1071" s="170" t="b">
        <f t="shared" ca="1" si="36"/>
        <v>1</v>
      </c>
      <c r="H1071" s="186"/>
      <c r="I1071" s="186"/>
      <c r="J1071" s="170" t="s">
        <v>500</v>
      </c>
      <c r="K1071" s="171" t="e">
        <f t="shared" ca="1" si="1"/>
        <v>#NAME?</v>
      </c>
      <c r="L1071" s="186"/>
      <c r="M1071" s="171">
        <v>1965</v>
      </c>
      <c r="N1071" s="179" t="e">
        <f t="shared" ca="1" si="2"/>
        <v>#NAME?</v>
      </c>
      <c r="O1071" t="b">
        <f t="shared" si="3"/>
        <v>0</v>
      </c>
      <c r="S1071" s="180" t="b">
        <f t="shared" si="4"/>
        <v>0</v>
      </c>
      <c r="T1071" s="180">
        <f t="shared" ca="1" si="5"/>
        <v>0</v>
      </c>
    </row>
    <row r="1072" spans="1:20" ht="16" hidden="1">
      <c r="A1072" s="170">
        <f t="shared" si="6"/>
        <v>1071</v>
      </c>
      <c r="B1072" s="176" t="s">
        <v>1556</v>
      </c>
      <c r="C1072" s="186"/>
      <c r="D1072" s="178" t="s">
        <v>388</v>
      </c>
      <c r="E1072" s="178"/>
      <c r="F1072" s="186"/>
      <c r="G1072" s="170" t="b">
        <f t="shared" ca="1" si="36"/>
        <v>1</v>
      </c>
      <c r="H1072" s="186"/>
      <c r="I1072" s="186"/>
      <c r="J1072" s="170" t="s">
        <v>500</v>
      </c>
      <c r="K1072" s="171" t="e">
        <f t="shared" ca="1" si="1"/>
        <v>#NAME?</v>
      </c>
      <c r="L1072" s="186"/>
      <c r="M1072" s="171">
        <v>1230</v>
      </c>
      <c r="N1072" s="179" t="e">
        <f t="shared" ca="1" si="2"/>
        <v>#NAME?</v>
      </c>
      <c r="O1072" t="b">
        <f t="shared" si="3"/>
        <v>0</v>
      </c>
      <c r="S1072" s="180" t="b">
        <f t="shared" si="4"/>
        <v>0</v>
      </c>
      <c r="T1072" s="180">
        <f t="shared" ca="1" si="5"/>
        <v>0</v>
      </c>
    </row>
    <row r="1073" spans="1:20" ht="16" hidden="1">
      <c r="A1073" s="170">
        <f t="shared" si="6"/>
        <v>1072</v>
      </c>
      <c r="B1073" s="181" t="s">
        <v>1557</v>
      </c>
      <c r="C1073" s="186"/>
      <c r="D1073" s="178" t="s">
        <v>388</v>
      </c>
      <c r="E1073" s="178"/>
      <c r="F1073" s="186"/>
      <c r="G1073" s="170" t="b">
        <f t="shared" ca="1" si="36"/>
        <v>1</v>
      </c>
      <c r="H1073" s="186"/>
      <c r="I1073" s="186"/>
      <c r="J1073" s="170" t="s">
        <v>500</v>
      </c>
      <c r="K1073" s="171" t="e">
        <f t="shared" ca="1" si="1"/>
        <v>#NAME?</v>
      </c>
      <c r="L1073" s="186"/>
      <c r="M1073" s="171">
        <v>1928</v>
      </c>
      <c r="N1073" s="179" t="e">
        <f t="shared" ca="1" si="2"/>
        <v>#NAME?</v>
      </c>
      <c r="O1073" t="b">
        <f t="shared" si="3"/>
        <v>0</v>
      </c>
      <c r="S1073" s="180" t="b">
        <f t="shared" si="4"/>
        <v>0</v>
      </c>
      <c r="T1073" s="180">
        <f t="shared" ca="1" si="5"/>
        <v>0</v>
      </c>
    </row>
    <row r="1074" spans="1:20" ht="16" hidden="1">
      <c r="A1074" s="170">
        <f t="shared" si="6"/>
        <v>1073</v>
      </c>
      <c r="B1074" s="176" t="s">
        <v>1558</v>
      </c>
      <c r="C1074" s="186"/>
      <c r="D1074" s="178" t="s">
        <v>380</v>
      </c>
      <c r="E1074" s="178" t="s">
        <v>515</v>
      </c>
      <c r="F1074" s="189">
        <v>43810</v>
      </c>
      <c r="G1074" s="170" t="b">
        <f t="shared" ca="1" si="36"/>
        <v>1</v>
      </c>
      <c r="H1074" s="170" t="s">
        <v>471</v>
      </c>
      <c r="I1074" s="186"/>
      <c r="J1074" s="170" t="s">
        <v>500</v>
      </c>
      <c r="K1074" s="171" t="e">
        <f t="shared" ca="1" si="1"/>
        <v>#NAME?</v>
      </c>
      <c r="L1074" s="186"/>
      <c r="M1074" s="171">
        <v>436</v>
      </c>
      <c r="N1074" s="179" t="e">
        <f t="shared" ca="1" si="2"/>
        <v>#NAME?</v>
      </c>
      <c r="O1074" t="b">
        <f t="shared" si="3"/>
        <v>0</v>
      </c>
      <c r="S1074" s="180" t="b">
        <f t="shared" ca="1" si="4"/>
        <v>0</v>
      </c>
      <c r="T1074" s="180">
        <f t="shared" ca="1" si="5"/>
        <v>0</v>
      </c>
    </row>
    <row r="1075" spans="1:20" ht="16" hidden="1">
      <c r="A1075" s="170">
        <f t="shared" si="6"/>
        <v>1074</v>
      </c>
      <c r="B1075" s="181" t="s">
        <v>1559</v>
      </c>
      <c r="C1075" s="186"/>
      <c r="D1075" s="178" t="s">
        <v>388</v>
      </c>
      <c r="E1075" s="178"/>
      <c r="F1075" s="186"/>
      <c r="G1075" s="170" t="b">
        <f t="shared" ca="1" si="36"/>
        <v>1</v>
      </c>
      <c r="H1075" s="186"/>
      <c r="I1075" s="186"/>
      <c r="J1075" s="170" t="s">
        <v>500</v>
      </c>
      <c r="K1075" s="171" t="e">
        <f t="shared" ca="1" si="1"/>
        <v>#NAME?</v>
      </c>
      <c r="L1075" s="186"/>
      <c r="M1075" s="171">
        <v>1221</v>
      </c>
      <c r="N1075" s="179" t="e">
        <f t="shared" ca="1" si="2"/>
        <v>#NAME?</v>
      </c>
      <c r="O1075" t="b">
        <f t="shared" si="3"/>
        <v>0</v>
      </c>
      <c r="S1075" s="180" t="b">
        <f t="shared" si="4"/>
        <v>0</v>
      </c>
      <c r="T1075" s="180">
        <f t="shared" ca="1" si="5"/>
        <v>0</v>
      </c>
    </row>
    <row r="1076" spans="1:20" ht="16" hidden="1">
      <c r="A1076" s="170">
        <f t="shared" si="6"/>
        <v>1075</v>
      </c>
      <c r="B1076" s="176" t="s">
        <v>1560</v>
      </c>
      <c r="C1076" s="186"/>
      <c r="D1076" s="178" t="s">
        <v>388</v>
      </c>
      <c r="E1076" s="178"/>
      <c r="F1076" s="186"/>
      <c r="G1076" s="170" t="b">
        <f t="shared" ca="1" si="36"/>
        <v>1</v>
      </c>
      <c r="H1076" s="186"/>
      <c r="I1076" s="186"/>
      <c r="J1076" s="170" t="s">
        <v>500</v>
      </c>
      <c r="K1076" s="171" t="e">
        <f t="shared" ca="1" si="1"/>
        <v>#NAME?</v>
      </c>
      <c r="L1076" s="186"/>
      <c r="M1076" s="171">
        <v>297</v>
      </c>
      <c r="N1076" s="179" t="e">
        <f t="shared" ca="1" si="2"/>
        <v>#NAME?</v>
      </c>
      <c r="O1076" t="b">
        <f t="shared" si="3"/>
        <v>0</v>
      </c>
      <c r="S1076" s="180" t="b">
        <f t="shared" si="4"/>
        <v>0</v>
      </c>
      <c r="T1076" s="180">
        <f t="shared" ca="1" si="5"/>
        <v>0</v>
      </c>
    </row>
    <row r="1077" spans="1:20" ht="16" hidden="1">
      <c r="A1077" s="170">
        <f t="shared" si="6"/>
        <v>1076</v>
      </c>
      <c r="B1077" s="181" t="s">
        <v>1561</v>
      </c>
      <c r="C1077" s="186"/>
      <c r="D1077" s="178" t="s">
        <v>388</v>
      </c>
      <c r="E1077" s="178"/>
      <c r="F1077" s="186"/>
      <c r="G1077" s="170" t="b">
        <f t="shared" ca="1" si="36"/>
        <v>1</v>
      </c>
      <c r="H1077" s="186"/>
      <c r="I1077" s="186"/>
      <c r="J1077" s="170" t="s">
        <v>500</v>
      </c>
      <c r="K1077" s="171" t="e">
        <f t="shared" ca="1" si="1"/>
        <v>#NAME?</v>
      </c>
      <c r="L1077" s="186"/>
      <c r="M1077" s="171">
        <v>896</v>
      </c>
      <c r="N1077" s="179" t="e">
        <f t="shared" ca="1" si="2"/>
        <v>#NAME?</v>
      </c>
      <c r="O1077" t="b">
        <f t="shared" si="3"/>
        <v>0</v>
      </c>
      <c r="S1077" s="180" t="b">
        <f t="shared" si="4"/>
        <v>0</v>
      </c>
      <c r="T1077" s="180">
        <f t="shared" ca="1" si="5"/>
        <v>0</v>
      </c>
    </row>
    <row r="1078" spans="1:20" ht="16" hidden="1">
      <c r="A1078" s="170">
        <f t="shared" si="6"/>
        <v>1077</v>
      </c>
      <c r="B1078" s="176" t="s">
        <v>1562</v>
      </c>
      <c r="C1078" s="186"/>
      <c r="D1078" s="178" t="s">
        <v>388</v>
      </c>
      <c r="E1078" s="178"/>
      <c r="F1078" s="186"/>
      <c r="G1078" s="170" t="b">
        <f t="shared" ca="1" si="36"/>
        <v>1</v>
      </c>
      <c r="H1078" s="186"/>
      <c r="I1078" s="186"/>
      <c r="J1078" s="170" t="s">
        <v>500</v>
      </c>
      <c r="K1078" s="171" t="e">
        <f t="shared" ca="1" si="1"/>
        <v>#NAME?</v>
      </c>
      <c r="L1078" s="186"/>
      <c r="M1078" s="171">
        <v>3230</v>
      </c>
      <c r="N1078" s="179" t="e">
        <f t="shared" ca="1" si="2"/>
        <v>#NAME?</v>
      </c>
      <c r="O1078" t="b">
        <f t="shared" si="3"/>
        <v>0</v>
      </c>
      <c r="S1078" s="180" t="b">
        <f t="shared" si="4"/>
        <v>0</v>
      </c>
      <c r="T1078" s="180">
        <f t="shared" ca="1" si="5"/>
        <v>0</v>
      </c>
    </row>
    <row r="1079" spans="1:20" ht="16" hidden="1">
      <c r="A1079" s="170">
        <f t="shared" si="6"/>
        <v>1078</v>
      </c>
      <c r="B1079" s="181" t="s">
        <v>1563</v>
      </c>
      <c r="C1079" s="186"/>
      <c r="D1079" s="178" t="s">
        <v>388</v>
      </c>
      <c r="E1079" s="178"/>
      <c r="F1079" s="186"/>
      <c r="G1079" s="170" t="b">
        <f t="shared" ca="1" si="36"/>
        <v>1</v>
      </c>
      <c r="H1079" s="186"/>
      <c r="I1079" s="186"/>
      <c r="J1079" s="170" t="s">
        <v>500</v>
      </c>
      <c r="K1079" s="171" t="e">
        <f t="shared" ca="1" si="1"/>
        <v>#NAME?</v>
      </c>
      <c r="L1079" s="186"/>
      <c r="M1079" s="171">
        <v>2998</v>
      </c>
      <c r="N1079" s="179" t="e">
        <f t="shared" ca="1" si="2"/>
        <v>#NAME?</v>
      </c>
      <c r="O1079" t="b">
        <f t="shared" si="3"/>
        <v>0</v>
      </c>
      <c r="S1079" s="180" t="b">
        <f t="shared" si="4"/>
        <v>0</v>
      </c>
      <c r="T1079" s="180">
        <f t="shared" ca="1" si="5"/>
        <v>0</v>
      </c>
    </row>
    <row r="1080" spans="1:20" ht="16" hidden="1">
      <c r="A1080" s="170">
        <f t="shared" si="6"/>
        <v>1079</v>
      </c>
      <c r="B1080" s="176" t="s">
        <v>1564</v>
      </c>
      <c r="C1080" s="186"/>
      <c r="D1080" s="178" t="s">
        <v>388</v>
      </c>
      <c r="E1080" s="178"/>
      <c r="F1080" s="186"/>
      <c r="G1080" s="170" t="b">
        <f t="shared" ca="1" si="36"/>
        <v>1</v>
      </c>
      <c r="H1080" s="186"/>
      <c r="I1080" s="186"/>
      <c r="J1080" s="170" t="s">
        <v>500</v>
      </c>
      <c r="K1080" s="171" t="e">
        <f t="shared" ca="1" si="1"/>
        <v>#NAME?</v>
      </c>
      <c r="L1080" s="186"/>
      <c r="M1080" s="171">
        <v>3011</v>
      </c>
      <c r="N1080" s="179" t="e">
        <f t="shared" ca="1" si="2"/>
        <v>#NAME?</v>
      </c>
      <c r="O1080" t="b">
        <f t="shared" si="3"/>
        <v>0</v>
      </c>
      <c r="S1080" s="180" t="b">
        <f t="shared" si="4"/>
        <v>0</v>
      </c>
      <c r="T1080" s="180">
        <f t="shared" ca="1" si="5"/>
        <v>0</v>
      </c>
    </row>
    <row r="1081" spans="1:20" ht="16" hidden="1">
      <c r="A1081" s="170">
        <f t="shared" si="6"/>
        <v>1080</v>
      </c>
      <c r="B1081" s="181" t="s">
        <v>1565</v>
      </c>
      <c r="C1081" s="186"/>
      <c r="D1081" s="178" t="s">
        <v>388</v>
      </c>
      <c r="E1081" s="178"/>
      <c r="F1081" s="186"/>
      <c r="G1081" s="170" t="b">
        <f t="shared" ca="1" si="36"/>
        <v>1</v>
      </c>
      <c r="H1081" s="186"/>
      <c r="I1081" s="186"/>
      <c r="J1081" s="170" t="s">
        <v>500</v>
      </c>
      <c r="K1081" s="171" t="e">
        <f t="shared" ca="1" si="1"/>
        <v>#NAME?</v>
      </c>
      <c r="L1081" s="186"/>
      <c r="M1081" s="171">
        <v>3183</v>
      </c>
      <c r="N1081" s="179" t="e">
        <f t="shared" ca="1" si="2"/>
        <v>#NAME?</v>
      </c>
      <c r="O1081" t="b">
        <f t="shared" si="3"/>
        <v>0</v>
      </c>
      <c r="S1081" s="180" t="b">
        <f t="shared" si="4"/>
        <v>0</v>
      </c>
      <c r="T1081" s="180">
        <f t="shared" ca="1" si="5"/>
        <v>0</v>
      </c>
    </row>
    <row r="1082" spans="1:20" ht="16" hidden="1">
      <c r="A1082" s="170">
        <f t="shared" si="6"/>
        <v>1081</v>
      </c>
      <c r="B1082" s="176" t="s">
        <v>1566</v>
      </c>
      <c r="C1082" s="186"/>
      <c r="D1082" s="178" t="s">
        <v>388</v>
      </c>
      <c r="E1082" s="178"/>
      <c r="F1082" s="186"/>
      <c r="G1082" s="170" t="b">
        <f t="shared" ca="1" si="36"/>
        <v>1</v>
      </c>
      <c r="H1082" s="186"/>
      <c r="I1082" s="186"/>
      <c r="J1082" s="170" t="s">
        <v>500</v>
      </c>
      <c r="K1082" s="171" t="e">
        <f t="shared" ca="1" si="1"/>
        <v>#NAME?</v>
      </c>
      <c r="L1082" s="186"/>
      <c r="M1082" s="171">
        <v>3160</v>
      </c>
      <c r="N1082" s="179" t="e">
        <f t="shared" ca="1" si="2"/>
        <v>#NAME?</v>
      </c>
      <c r="O1082" t="b">
        <f t="shared" si="3"/>
        <v>0</v>
      </c>
      <c r="S1082" s="180" t="b">
        <f t="shared" si="4"/>
        <v>0</v>
      </c>
      <c r="T1082" s="180">
        <f t="shared" ca="1" si="5"/>
        <v>0</v>
      </c>
    </row>
    <row r="1083" spans="1:20" ht="16" hidden="1">
      <c r="A1083" s="170">
        <f t="shared" si="6"/>
        <v>1082</v>
      </c>
      <c r="B1083" s="181" t="s">
        <v>1567</v>
      </c>
      <c r="C1083" s="186"/>
      <c r="D1083" s="178" t="s">
        <v>380</v>
      </c>
      <c r="E1083" s="178" t="s">
        <v>515</v>
      </c>
      <c r="F1083" s="187">
        <v>43914</v>
      </c>
      <c r="G1083" s="170" t="b">
        <f t="shared" ca="1" si="36"/>
        <v>1</v>
      </c>
      <c r="H1083" s="170" t="s">
        <v>471</v>
      </c>
      <c r="I1083" s="186"/>
      <c r="J1083" s="170" t="s">
        <v>500</v>
      </c>
      <c r="K1083" s="171" t="e">
        <f t="shared" ca="1" si="1"/>
        <v>#NAME?</v>
      </c>
      <c r="L1083" s="186"/>
      <c r="M1083" s="171">
        <v>2833</v>
      </c>
      <c r="N1083" s="179" t="e">
        <f t="shared" ca="1" si="2"/>
        <v>#NAME?</v>
      </c>
      <c r="O1083" t="b">
        <f t="shared" si="3"/>
        <v>0</v>
      </c>
      <c r="S1083" s="180" t="b">
        <f t="shared" ca="1" si="4"/>
        <v>0</v>
      </c>
      <c r="T1083" s="180">
        <f t="shared" ca="1" si="5"/>
        <v>0</v>
      </c>
    </row>
    <row r="1084" spans="1:20" ht="16" hidden="1">
      <c r="A1084" s="170">
        <f t="shared" si="6"/>
        <v>1083</v>
      </c>
      <c r="B1084" s="176" t="s">
        <v>1568</v>
      </c>
      <c r="C1084" s="186"/>
      <c r="D1084" s="178" t="s">
        <v>380</v>
      </c>
      <c r="E1084" s="178" t="s">
        <v>515</v>
      </c>
      <c r="F1084" s="187">
        <v>43858</v>
      </c>
      <c r="G1084" s="170" t="b">
        <f t="shared" ca="1" si="36"/>
        <v>1</v>
      </c>
      <c r="H1084" s="170" t="s">
        <v>471</v>
      </c>
      <c r="I1084" s="186"/>
      <c r="J1084" s="170" t="s">
        <v>500</v>
      </c>
      <c r="K1084" s="171" t="e">
        <f t="shared" ca="1" si="1"/>
        <v>#NAME?</v>
      </c>
      <c r="L1084" s="186"/>
      <c r="M1084" s="171">
        <v>552</v>
      </c>
      <c r="N1084" s="179" t="e">
        <f t="shared" ca="1" si="2"/>
        <v>#NAME?</v>
      </c>
      <c r="O1084" t="b">
        <f t="shared" si="3"/>
        <v>0</v>
      </c>
      <c r="S1084" s="180" t="b">
        <f t="shared" ca="1" si="4"/>
        <v>0</v>
      </c>
      <c r="T1084" s="180">
        <f t="shared" ca="1" si="5"/>
        <v>0</v>
      </c>
    </row>
    <row r="1085" spans="1:20" ht="16" hidden="1">
      <c r="A1085" s="170">
        <f t="shared" si="6"/>
        <v>1084</v>
      </c>
      <c r="B1085" s="181" t="s">
        <v>1569</v>
      </c>
      <c r="C1085" s="186"/>
      <c r="D1085" s="178" t="s">
        <v>388</v>
      </c>
      <c r="E1085" s="178"/>
      <c r="F1085" s="186"/>
      <c r="G1085" s="170" t="b">
        <f t="shared" ca="1" si="36"/>
        <v>1</v>
      </c>
      <c r="H1085" s="186"/>
      <c r="I1085" s="186"/>
      <c r="J1085" s="170" t="s">
        <v>500</v>
      </c>
      <c r="K1085" s="171" t="e">
        <f t="shared" ca="1" si="1"/>
        <v>#NAME?</v>
      </c>
      <c r="L1085" s="186"/>
      <c r="M1085" s="171">
        <v>2779</v>
      </c>
      <c r="N1085" s="179" t="e">
        <f t="shared" ca="1" si="2"/>
        <v>#NAME?</v>
      </c>
      <c r="O1085" t="b">
        <f t="shared" si="3"/>
        <v>0</v>
      </c>
      <c r="S1085" s="180" t="b">
        <f t="shared" si="4"/>
        <v>0</v>
      </c>
      <c r="T1085" s="180">
        <f t="shared" ca="1" si="5"/>
        <v>0</v>
      </c>
    </row>
    <row r="1086" spans="1:20" ht="16" hidden="1">
      <c r="A1086" s="170">
        <f t="shared" si="6"/>
        <v>1085</v>
      </c>
      <c r="B1086" s="176" t="s">
        <v>1570</v>
      </c>
      <c r="C1086" s="186"/>
      <c r="D1086" s="178" t="s">
        <v>388</v>
      </c>
      <c r="E1086" s="178"/>
      <c r="F1086" s="186"/>
      <c r="G1086" s="170" t="b">
        <f t="shared" ca="1" si="36"/>
        <v>1</v>
      </c>
      <c r="H1086" s="186"/>
      <c r="I1086" s="186"/>
      <c r="J1086" s="170" t="s">
        <v>500</v>
      </c>
      <c r="K1086" s="171" t="e">
        <f t="shared" ca="1" si="1"/>
        <v>#NAME?</v>
      </c>
      <c r="L1086" s="186"/>
      <c r="M1086" s="171">
        <v>1280</v>
      </c>
      <c r="N1086" s="179" t="e">
        <f t="shared" ca="1" si="2"/>
        <v>#NAME?</v>
      </c>
      <c r="O1086" t="b">
        <f t="shared" si="3"/>
        <v>0</v>
      </c>
      <c r="S1086" s="180" t="b">
        <f t="shared" si="4"/>
        <v>0</v>
      </c>
      <c r="T1086" s="180">
        <f t="shared" ca="1" si="5"/>
        <v>0</v>
      </c>
    </row>
    <row r="1087" spans="1:20" ht="16" hidden="1">
      <c r="A1087" s="170">
        <f t="shared" si="6"/>
        <v>1086</v>
      </c>
      <c r="B1087" s="181" t="s">
        <v>1571</v>
      </c>
      <c r="C1087" s="186"/>
      <c r="D1087" s="178" t="s">
        <v>388</v>
      </c>
      <c r="E1087" s="178"/>
      <c r="F1087" s="186"/>
      <c r="G1087" s="170" t="b">
        <f t="shared" ca="1" si="36"/>
        <v>1</v>
      </c>
      <c r="H1087" s="186"/>
      <c r="I1087" s="186"/>
      <c r="J1087" s="170" t="s">
        <v>500</v>
      </c>
      <c r="K1087" s="171" t="e">
        <f t="shared" ca="1" si="1"/>
        <v>#NAME?</v>
      </c>
      <c r="L1087" s="186"/>
      <c r="M1087" s="171">
        <v>234</v>
      </c>
      <c r="N1087" s="179" t="e">
        <f t="shared" ca="1" si="2"/>
        <v>#NAME?</v>
      </c>
      <c r="O1087" t="b">
        <f t="shared" si="3"/>
        <v>0</v>
      </c>
      <c r="S1087" s="180" t="b">
        <f t="shared" si="4"/>
        <v>0</v>
      </c>
      <c r="T1087" s="180">
        <f t="shared" ca="1" si="5"/>
        <v>0</v>
      </c>
    </row>
    <row r="1088" spans="1:20" ht="16" hidden="1">
      <c r="A1088" s="170">
        <f t="shared" si="6"/>
        <v>1087</v>
      </c>
      <c r="B1088" s="176" t="s">
        <v>1572</v>
      </c>
      <c r="C1088" s="186"/>
      <c r="D1088" s="178" t="s">
        <v>380</v>
      </c>
      <c r="E1088" s="178" t="s">
        <v>515</v>
      </c>
      <c r="F1088" s="187">
        <v>43923</v>
      </c>
      <c r="G1088" s="170" t="b">
        <f t="shared" ca="1" si="36"/>
        <v>1</v>
      </c>
      <c r="H1088" s="170" t="s">
        <v>471</v>
      </c>
      <c r="I1088" s="186"/>
      <c r="J1088" s="170" t="s">
        <v>500</v>
      </c>
      <c r="K1088" s="171" t="e">
        <f t="shared" ca="1" si="1"/>
        <v>#NAME?</v>
      </c>
      <c r="L1088" s="186"/>
      <c r="M1088" s="171">
        <v>664</v>
      </c>
      <c r="N1088" s="179" t="e">
        <f t="shared" ca="1" si="2"/>
        <v>#NAME?</v>
      </c>
      <c r="O1088" t="b">
        <f t="shared" si="3"/>
        <v>0</v>
      </c>
      <c r="S1088" s="180" t="b">
        <f t="shared" ca="1" si="4"/>
        <v>0</v>
      </c>
      <c r="T1088" s="180">
        <f t="shared" ca="1" si="5"/>
        <v>0</v>
      </c>
    </row>
    <row r="1089" spans="1:20" ht="16" hidden="1">
      <c r="A1089" s="170">
        <f t="shared" si="6"/>
        <v>1088</v>
      </c>
      <c r="B1089" s="181" t="s">
        <v>1573</v>
      </c>
      <c r="C1089" s="186"/>
      <c r="D1089" s="178" t="s">
        <v>388</v>
      </c>
      <c r="E1089" s="178"/>
      <c r="F1089" s="186"/>
      <c r="G1089" s="170" t="b">
        <f t="shared" ca="1" si="36"/>
        <v>1</v>
      </c>
      <c r="H1089" s="186"/>
      <c r="I1089" s="186"/>
      <c r="J1089" s="170" t="s">
        <v>500</v>
      </c>
      <c r="K1089" s="171" t="e">
        <f t="shared" ca="1" si="1"/>
        <v>#NAME?</v>
      </c>
      <c r="L1089" s="186"/>
      <c r="M1089" s="171">
        <v>392</v>
      </c>
      <c r="N1089" s="179" t="e">
        <f t="shared" ca="1" si="2"/>
        <v>#NAME?</v>
      </c>
      <c r="O1089" t="b">
        <f t="shared" si="3"/>
        <v>0</v>
      </c>
      <c r="S1089" s="180" t="b">
        <f t="shared" si="4"/>
        <v>0</v>
      </c>
      <c r="T1089" s="180">
        <f t="shared" ca="1" si="5"/>
        <v>0</v>
      </c>
    </row>
    <row r="1090" spans="1:20" ht="16" hidden="1">
      <c r="A1090" s="170">
        <f t="shared" si="6"/>
        <v>1089</v>
      </c>
      <c r="B1090" s="176" t="s">
        <v>1574</v>
      </c>
      <c r="C1090" s="186"/>
      <c r="D1090" s="178" t="s">
        <v>388</v>
      </c>
      <c r="E1090" s="178"/>
      <c r="F1090" s="186"/>
      <c r="G1090" s="170" t="b">
        <f t="shared" ca="1" si="36"/>
        <v>1</v>
      </c>
      <c r="H1090" s="186"/>
      <c r="I1090" s="186"/>
      <c r="J1090" s="170" t="s">
        <v>500</v>
      </c>
      <c r="K1090" s="171" t="e">
        <f t="shared" ca="1" si="1"/>
        <v>#NAME?</v>
      </c>
      <c r="L1090" s="186"/>
      <c r="M1090" s="171">
        <v>1446</v>
      </c>
      <c r="N1090" s="179" t="e">
        <f t="shared" ca="1" si="2"/>
        <v>#NAME?</v>
      </c>
      <c r="O1090" t="b">
        <f t="shared" si="3"/>
        <v>0</v>
      </c>
      <c r="S1090" s="180" t="b">
        <f t="shared" si="4"/>
        <v>0</v>
      </c>
      <c r="T1090" s="180">
        <f t="shared" ca="1" si="5"/>
        <v>0</v>
      </c>
    </row>
    <row r="1091" spans="1:20" ht="16" hidden="1">
      <c r="A1091" s="170">
        <f t="shared" si="6"/>
        <v>1090</v>
      </c>
      <c r="B1091" s="181" t="s">
        <v>1575</v>
      </c>
      <c r="C1091" s="186"/>
      <c r="D1091" s="178" t="s">
        <v>388</v>
      </c>
      <c r="E1091" s="178"/>
      <c r="F1091" s="186"/>
      <c r="G1091" s="170" t="b">
        <f t="shared" ca="1" si="36"/>
        <v>1</v>
      </c>
      <c r="H1091" s="186"/>
      <c r="I1091" s="186"/>
      <c r="J1091" s="170" t="s">
        <v>500</v>
      </c>
      <c r="K1091" s="171" t="e">
        <f t="shared" ca="1" si="1"/>
        <v>#NAME?</v>
      </c>
      <c r="L1091" s="186"/>
      <c r="M1091" s="171">
        <v>2148</v>
      </c>
      <c r="N1091" s="179" t="e">
        <f t="shared" ca="1" si="2"/>
        <v>#NAME?</v>
      </c>
      <c r="O1091" t="b">
        <f t="shared" si="3"/>
        <v>0</v>
      </c>
      <c r="S1091" s="180" t="b">
        <f t="shared" si="4"/>
        <v>0</v>
      </c>
      <c r="T1091" s="180">
        <f t="shared" ca="1" si="5"/>
        <v>0</v>
      </c>
    </row>
    <row r="1092" spans="1:20" ht="16" hidden="1">
      <c r="A1092" s="170">
        <f t="shared" si="6"/>
        <v>1091</v>
      </c>
      <c r="B1092" s="176" t="s">
        <v>1576</v>
      </c>
      <c r="C1092" s="186"/>
      <c r="D1092" s="178" t="s">
        <v>388</v>
      </c>
      <c r="E1092" s="178"/>
      <c r="F1092" s="186"/>
      <c r="G1092" s="170" t="b">
        <f t="shared" ca="1" si="36"/>
        <v>1</v>
      </c>
      <c r="H1092" s="186"/>
      <c r="I1092" s="186"/>
      <c r="J1092" s="170" t="s">
        <v>500</v>
      </c>
      <c r="K1092" s="171" t="e">
        <f t="shared" ca="1" si="1"/>
        <v>#NAME?</v>
      </c>
      <c r="L1092" s="186"/>
      <c r="M1092" s="171">
        <v>1642</v>
      </c>
      <c r="N1092" s="179" t="e">
        <f t="shared" ca="1" si="2"/>
        <v>#NAME?</v>
      </c>
      <c r="O1092" t="b">
        <f t="shared" si="3"/>
        <v>0</v>
      </c>
      <c r="S1092" s="180" t="b">
        <f t="shared" si="4"/>
        <v>0</v>
      </c>
      <c r="T1092" s="180">
        <f t="shared" ca="1" si="5"/>
        <v>0</v>
      </c>
    </row>
    <row r="1093" spans="1:20" ht="16" hidden="1">
      <c r="A1093" s="170">
        <f t="shared" si="6"/>
        <v>1092</v>
      </c>
      <c r="B1093" s="181" t="s">
        <v>1577</v>
      </c>
      <c r="C1093" s="186"/>
      <c r="D1093" s="178" t="s">
        <v>388</v>
      </c>
      <c r="E1093" s="178"/>
      <c r="F1093" s="186"/>
      <c r="G1093" s="170" t="b">
        <f t="shared" ca="1" si="36"/>
        <v>1</v>
      </c>
      <c r="H1093" s="186"/>
      <c r="I1093" s="186"/>
      <c r="J1093" s="170" t="s">
        <v>500</v>
      </c>
      <c r="K1093" s="171" t="e">
        <f t="shared" ca="1" si="1"/>
        <v>#NAME?</v>
      </c>
      <c r="L1093" s="186"/>
      <c r="M1093" s="171">
        <v>2394</v>
      </c>
      <c r="N1093" s="179" t="e">
        <f t="shared" ca="1" si="2"/>
        <v>#NAME?</v>
      </c>
      <c r="O1093" t="b">
        <f t="shared" si="3"/>
        <v>0</v>
      </c>
      <c r="S1093" s="180" t="b">
        <f t="shared" si="4"/>
        <v>0</v>
      </c>
      <c r="T1093" s="180">
        <f t="shared" ca="1" si="5"/>
        <v>0</v>
      </c>
    </row>
    <row r="1094" spans="1:20" ht="16" hidden="1">
      <c r="A1094" s="170">
        <f t="shared" si="6"/>
        <v>1093</v>
      </c>
      <c r="B1094" s="176" t="s">
        <v>1578</v>
      </c>
      <c r="C1094" s="186"/>
      <c r="D1094" s="178" t="s">
        <v>388</v>
      </c>
      <c r="E1094" s="178"/>
      <c r="F1094" s="186"/>
      <c r="G1094" s="170" t="b">
        <f t="shared" ca="1" si="36"/>
        <v>1</v>
      </c>
      <c r="H1094" s="186"/>
      <c r="I1094" s="186"/>
      <c r="J1094" s="170" t="s">
        <v>500</v>
      </c>
      <c r="K1094" s="171" t="e">
        <f t="shared" ca="1" si="1"/>
        <v>#NAME?</v>
      </c>
      <c r="L1094" s="186"/>
      <c r="M1094" s="171">
        <v>2434</v>
      </c>
      <c r="N1094" s="179" t="e">
        <f t="shared" ca="1" si="2"/>
        <v>#NAME?</v>
      </c>
      <c r="O1094" t="b">
        <f t="shared" si="3"/>
        <v>0</v>
      </c>
      <c r="S1094" s="180" t="b">
        <f t="shared" si="4"/>
        <v>0</v>
      </c>
      <c r="T1094" s="180">
        <f t="shared" ca="1" si="5"/>
        <v>0</v>
      </c>
    </row>
    <row r="1095" spans="1:20" ht="16" hidden="1">
      <c r="A1095" s="170">
        <f t="shared" si="6"/>
        <v>1094</v>
      </c>
      <c r="B1095" s="181" t="s">
        <v>1579</v>
      </c>
      <c r="C1095" s="186"/>
      <c r="D1095" s="178" t="s">
        <v>388</v>
      </c>
      <c r="E1095" s="178"/>
      <c r="F1095" s="186"/>
      <c r="G1095" s="170" t="b">
        <f t="shared" ca="1" si="36"/>
        <v>1</v>
      </c>
      <c r="H1095" s="186"/>
      <c r="I1095" s="186"/>
      <c r="J1095" s="170" t="s">
        <v>500</v>
      </c>
      <c r="K1095" s="171" t="e">
        <f t="shared" ca="1" si="1"/>
        <v>#NAME?</v>
      </c>
      <c r="L1095" s="186"/>
      <c r="M1095" s="171">
        <v>2706</v>
      </c>
      <c r="N1095" s="179" t="e">
        <f t="shared" ca="1" si="2"/>
        <v>#NAME?</v>
      </c>
      <c r="O1095" t="b">
        <f t="shared" si="3"/>
        <v>0</v>
      </c>
      <c r="S1095" s="180" t="b">
        <f t="shared" si="4"/>
        <v>0</v>
      </c>
      <c r="T1095" s="180">
        <f t="shared" ca="1" si="5"/>
        <v>0</v>
      </c>
    </row>
    <row r="1096" spans="1:20" ht="16" hidden="1">
      <c r="A1096" s="170">
        <f t="shared" si="6"/>
        <v>1095</v>
      </c>
      <c r="B1096" s="176" t="s">
        <v>1580</v>
      </c>
      <c r="C1096" s="186"/>
      <c r="D1096" s="178" t="s">
        <v>388</v>
      </c>
      <c r="E1096" s="178"/>
      <c r="F1096" s="186"/>
      <c r="G1096" s="170" t="b">
        <f t="shared" ca="1" si="36"/>
        <v>1</v>
      </c>
      <c r="H1096" s="186"/>
      <c r="I1096" s="186"/>
      <c r="J1096" s="170" t="s">
        <v>500</v>
      </c>
      <c r="K1096" s="171" t="e">
        <f t="shared" ca="1" si="1"/>
        <v>#NAME?</v>
      </c>
      <c r="L1096" s="186"/>
      <c r="M1096" s="171">
        <v>2300</v>
      </c>
      <c r="N1096" s="179" t="e">
        <f t="shared" ca="1" si="2"/>
        <v>#NAME?</v>
      </c>
      <c r="O1096" t="b">
        <f t="shared" si="3"/>
        <v>0</v>
      </c>
      <c r="S1096" s="180" t="b">
        <f t="shared" si="4"/>
        <v>0</v>
      </c>
      <c r="T1096" s="180">
        <f t="shared" ca="1" si="5"/>
        <v>0</v>
      </c>
    </row>
    <row r="1097" spans="1:20" ht="16" hidden="1">
      <c r="A1097" s="170">
        <f t="shared" si="6"/>
        <v>1096</v>
      </c>
      <c r="B1097" s="181" t="s">
        <v>1581</v>
      </c>
      <c r="C1097" s="186"/>
      <c r="D1097" s="178" t="s">
        <v>388</v>
      </c>
      <c r="E1097" s="178"/>
      <c r="F1097" s="186"/>
      <c r="G1097" s="170" t="b">
        <f t="shared" ca="1" si="36"/>
        <v>1</v>
      </c>
      <c r="H1097" s="186"/>
      <c r="I1097" s="186"/>
      <c r="J1097" s="170" t="s">
        <v>500</v>
      </c>
      <c r="K1097" s="171" t="e">
        <f t="shared" ca="1" si="1"/>
        <v>#NAME?</v>
      </c>
      <c r="L1097" s="186"/>
      <c r="M1097" s="171">
        <v>1963</v>
      </c>
      <c r="N1097" s="179" t="e">
        <f t="shared" ca="1" si="2"/>
        <v>#NAME?</v>
      </c>
      <c r="O1097" t="b">
        <f t="shared" si="3"/>
        <v>0</v>
      </c>
      <c r="S1097" s="180" t="b">
        <f t="shared" si="4"/>
        <v>0</v>
      </c>
      <c r="T1097" s="180">
        <f t="shared" ca="1" si="5"/>
        <v>0</v>
      </c>
    </row>
    <row r="1098" spans="1:20" ht="16" hidden="1">
      <c r="A1098" s="170">
        <f t="shared" si="6"/>
        <v>1097</v>
      </c>
      <c r="B1098" s="176" t="s">
        <v>1582</v>
      </c>
      <c r="C1098" s="186"/>
      <c r="D1098" s="178" t="s">
        <v>388</v>
      </c>
      <c r="E1098" s="178"/>
      <c r="F1098" s="186"/>
      <c r="G1098" s="170" t="b">
        <f t="shared" ca="1" si="36"/>
        <v>1</v>
      </c>
      <c r="H1098" s="186"/>
      <c r="I1098" s="186"/>
      <c r="J1098" s="170" t="s">
        <v>500</v>
      </c>
      <c r="K1098" s="171" t="e">
        <f t="shared" ca="1" si="1"/>
        <v>#NAME?</v>
      </c>
      <c r="L1098" s="186"/>
      <c r="M1098" s="171">
        <v>1039</v>
      </c>
      <c r="N1098" s="179" t="e">
        <f t="shared" ca="1" si="2"/>
        <v>#NAME?</v>
      </c>
      <c r="O1098" t="b">
        <f t="shared" si="3"/>
        <v>0</v>
      </c>
      <c r="S1098" s="180" t="b">
        <f t="shared" si="4"/>
        <v>0</v>
      </c>
      <c r="T1098" s="180">
        <f t="shared" ca="1" si="5"/>
        <v>0</v>
      </c>
    </row>
    <row r="1099" spans="1:20" ht="16" hidden="1">
      <c r="A1099" s="170">
        <f t="shared" si="6"/>
        <v>1098</v>
      </c>
      <c r="B1099" s="181" t="s">
        <v>1583</v>
      </c>
      <c r="C1099" s="186"/>
      <c r="D1099" s="178" t="s">
        <v>388</v>
      </c>
      <c r="E1099" s="178"/>
      <c r="F1099" s="186"/>
      <c r="G1099" s="170" t="b">
        <f t="shared" ca="1" si="36"/>
        <v>1</v>
      </c>
      <c r="H1099" s="186"/>
      <c r="I1099" s="186"/>
      <c r="J1099" s="170" t="s">
        <v>500</v>
      </c>
      <c r="K1099" s="171" t="e">
        <f t="shared" ca="1" si="1"/>
        <v>#NAME?</v>
      </c>
      <c r="L1099" s="186"/>
      <c r="M1099" s="171">
        <v>445</v>
      </c>
      <c r="N1099" s="179" t="e">
        <f t="shared" ca="1" si="2"/>
        <v>#NAME?</v>
      </c>
      <c r="O1099" t="b">
        <f t="shared" si="3"/>
        <v>0</v>
      </c>
      <c r="S1099" s="180" t="b">
        <f t="shared" si="4"/>
        <v>0</v>
      </c>
      <c r="T1099" s="180">
        <f t="shared" ca="1" si="5"/>
        <v>0</v>
      </c>
    </row>
    <row r="1100" spans="1:20" ht="16" hidden="1">
      <c r="A1100" s="170">
        <f t="shared" si="6"/>
        <v>1099</v>
      </c>
      <c r="B1100" s="176" t="s">
        <v>1584</v>
      </c>
      <c r="C1100" s="186"/>
      <c r="D1100" s="178" t="s">
        <v>388</v>
      </c>
      <c r="E1100" s="178"/>
      <c r="F1100" s="186"/>
      <c r="G1100" s="170" t="b">
        <f t="shared" ca="1" si="36"/>
        <v>1</v>
      </c>
      <c r="H1100" s="186"/>
      <c r="I1100" s="186"/>
      <c r="J1100" s="170" t="s">
        <v>500</v>
      </c>
      <c r="K1100" s="171" t="e">
        <f t="shared" ca="1" si="1"/>
        <v>#NAME?</v>
      </c>
      <c r="L1100" s="186"/>
      <c r="M1100" s="171">
        <v>1799</v>
      </c>
      <c r="N1100" s="179" t="e">
        <f t="shared" ca="1" si="2"/>
        <v>#NAME?</v>
      </c>
      <c r="O1100" t="b">
        <f t="shared" si="3"/>
        <v>0</v>
      </c>
      <c r="S1100" s="180" t="b">
        <f t="shared" si="4"/>
        <v>0</v>
      </c>
      <c r="T1100" s="180">
        <f t="shared" ca="1" si="5"/>
        <v>0</v>
      </c>
    </row>
    <row r="1101" spans="1:20" ht="16" hidden="1">
      <c r="A1101" s="170">
        <f t="shared" si="6"/>
        <v>1100</v>
      </c>
      <c r="B1101" s="181" t="s">
        <v>1585</v>
      </c>
      <c r="C1101" s="186"/>
      <c r="D1101" s="178" t="s">
        <v>388</v>
      </c>
      <c r="E1101" s="178"/>
      <c r="F1101" s="186"/>
      <c r="G1101" s="170" t="b">
        <f t="shared" ca="1" si="36"/>
        <v>1</v>
      </c>
      <c r="H1101" s="186"/>
      <c r="I1101" s="186"/>
      <c r="J1101" s="170" t="s">
        <v>500</v>
      </c>
      <c r="K1101" s="171" t="e">
        <f t="shared" ca="1" si="1"/>
        <v>#NAME?</v>
      </c>
      <c r="L1101" s="186"/>
      <c r="M1101" s="171">
        <v>3118</v>
      </c>
      <c r="N1101" s="179" t="e">
        <f t="shared" ca="1" si="2"/>
        <v>#NAME?</v>
      </c>
      <c r="O1101" t="b">
        <f t="shared" si="3"/>
        <v>0</v>
      </c>
      <c r="S1101" s="180" t="b">
        <f t="shared" si="4"/>
        <v>0</v>
      </c>
      <c r="T1101" s="180">
        <f t="shared" ca="1" si="5"/>
        <v>0</v>
      </c>
    </row>
    <row r="1102" spans="1:20" ht="16" hidden="1">
      <c r="A1102" s="170">
        <f t="shared" si="6"/>
        <v>1101</v>
      </c>
      <c r="B1102" s="176" t="s">
        <v>1586</v>
      </c>
      <c r="C1102" s="186"/>
      <c r="D1102" s="178" t="s">
        <v>388</v>
      </c>
      <c r="E1102" s="178"/>
      <c r="F1102" s="186"/>
      <c r="G1102" s="170" t="b">
        <f t="shared" ca="1" si="36"/>
        <v>1</v>
      </c>
      <c r="H1102" s="186"/>
      <c r="I1102" s="186"/>
      <c r="J1102" s="170" t="s">
        <v>500</v>
      </c>
      <c r="K1102" s="171" t="e">
        <f t="shared" ca="1" si="1"/>
        <v>#NAME?</v>
      </c>
      <c r="L1102" s="186"/>
      <c r="M1102" s="171">
        <v>1065</v>
      </c>
      <c r="N1102" s="179" t="e">
        <f t="shared" ca="1" si="2"/>
        <v>#NAME?</v>
      </c>
      <c r="O1102" t="b">
        <f t="shared" si="3"/>
        <v>0</v>
      </c>
      <c r="S1102" s="180" t="b">
        <f t="shared" si="4"/>
        <v>0</v>
      </c>
      <c r="T1102" s="180">
        <f t="shared" ca="1" si="5"/>
        <v>0</v>
      </c>
    </row>
    <row r="1103" spans="1:20" ht="16" hidden="1">
      <c r="A1103" s="170">
        <f t="shared" si="6"/>
        <v>1102</v>
      </c>
      <c r="B1103" s="181" t="s">
        <v>1587</v>
      </c>
      <c r="C1103" s="186"/>
      <c r="D1103" s="178" t="s">
        <v>388</v>
      </c>
      <c r="E1103" s="178"/>
      <c r="F1103" s="186"/>
      <c r="G1103" s="170" t="b">
        <f t="shared" ca="1" si="36"/>
        <v>1</v>
      </c>
      <c r="H1103" s="186"/>
      <c r="I1103" s="186"/>
      <c r="J1103" s="170" t="s">
        <v>500</v>
      </c>
      <c r="K1103" s="171" t="e">
        <f t="shared" ca="1" si="1"/>
        <v>#NAME?</v>
      </c>
      <c r="L1103" s="186"/>
      <c r="M1103" s="171">
        <v>2918</v>
      </c>
      <c r="N1103" s="179" t="e">
        <f t="shared" ca="1" si="2"/>
        <v>#NAME?</v>
      </c>
      <c r="O1103" t="b">
        <f t="shared" si="3"/>
        <v>0</v>
      </c>
      <c r="S1103" s="180" t="b">
        <f t="shared" si="4"/>
        <v>0</v>
      </c>
      <c r="T1103" s="180">
        <f t="shared" ca="1" si="5"/>
        <v>0</v>
      </c>
    </row>
    <row r="1104" spans="1:20" ht="16" hidden="1">
      <c r="A1104" s="170">
        <f t="shared" si="6"/>
        <v>1103</v>
      </c>
      <c r="B1104" s="176" t="s">
        <v>1588</v>
      </c>
      <c r="C1104" s="186"/>
      <c r="D1104" s="178" t="s">
        <v>388</v>
      </c>
      <c r="E1104" s="178"/>
      <c r="F1104" s="186"/>
      <c r="G1104" s="170" t="b">
        <f t="shared" ca="1" si="36"/>
        <v>1</v>
      </c>
      <c r="H1104" s="186"/>
      <c r="I1104" s="186"/>
      <c r="J1104" s="170" t="s">
        <v>500</v>
      </c>
      <c r="K1104" s="171" t="e">
        <f t="shared" ca="1" si="1"/>
        <v>#NAME?</v>
      </c>
      <c r="L1104" s="186"/>
      <c r="M1104" s="171">
        <v>715</v>
      </c>
      <c r="N1104" s="179" t="e">
        <f t="shared" ca="1" si="2"/>
        <v>#NAME?</v>
      </c>
      <c r="O1104" t="b">
        <f t="shared" si="3"/>
        <v>0</v>
      </c>
      <c r="S1104" s="180" t="b">
        <f t="shared" si="4"/>
        <v>0</v>
      </c>
      <c r="T1104" s="180">
        <f t="shared" ca="1" si="5"/>
        <v>0</v>
      </c>
    </row>
    <row r="1105" spans="1:20" ht="16" hidden="1">
      <c r="A1105" s="170">
        <f t="shared" si="6"/>
        <v>1104</v>
      </c>
      <c r="B1105" s="181" t="s">
        <v>1589</v>
      </c>
      <c r="C1105" s="186"/>
      <c r="D1105" s="178" t="s">
        <v>380</v>
      </c>
      <c r="E1105" s="178"/>
      <c r="F1105" s="187">
        <v>43922</v>
      </c>
      <c r="G1105" s="170" t="b">
        <f t="shared" ca="1" si="36"/>
        <v>1</v>
      </c>
      <c r="H1105" s="170" t="s">
        <v>471</v>
      </c>
      <c r="I1105" s="186"/>
      <c r="J1105" s="170" t="s">
        <v>500</v>
      </c>
      <c r="K1105" s="171" t="e">
        <f t="shared" ca="1" si="1"/>
        <v>#NAME?</v>
      </c>
      <c r="L1105" s="186"/>
      <c r="M1105" s="171">
        <v>2550</v>
      </c>
      <c r="N1105" s="179" t="e">
        <f t="shared" ca="1" si="2"/>
        <v>#NAME?</v>
      </c>
      <c r="O1105" t="b">
        <f t="shared" si="3"/>
        <v>0</v>
      </c>
      <c r="S1105" s="180" t="b">
        <f t="shared" ca="1" si="4"/>
        <v>0</v>
      </c>
      <c r="T1105" s="180">
        <f t="shared" ca="1" si="5"/>
        <v>0</v>
      </c>
    </row>
    <row r="1106" spans="1:20" ht="16" hidden="1">
      <c r="A1106" s="170">
        <f t="shared" si="6"/>
        <v>1105</v>
      </c>
      <c r="B1106" s="176" t="s">
        <v>1590</v>
      </c>
      <c r="C1106" s="186"/>
      <c r="D1106" s="178" t="s">
        <v>380</v>
      </c>
      <c r="E1106" s="178"/>
      <c r="F1106" s="187">
        <v>43865</v>
      </c>
      <c r="G1106" s="170" t="b">
        <f t="shared" ca="1" si="36"/>
        <v>1</v>
      </c>
      <c r="H1106" s="170" t="s">
        <v>471</v>
      </c>
      <c r="I1106" s="186"/>
      <c r="J1106" s="170" t="s">
        <v>500</v>
      </c>
      <c r="K1106" s="171" t="e">
        <f t="shared" ca="1" si="1"/>
        <v>#NAME?</v>
      </c>
      <c r="L1106" s="186"/>
      <c r="M1106" s="171">
        <v>1232</v>
      </c>
      <c r="N1106" s="179" t="e">
        <f t="shared" ca="1" si="2"/>
        <v>#NAME?</v>
      </c>
      <c r="O1106" t="b">
        <f t="shared" si="3"/>
        <v>0</v>
      </c>
      <c r="S1106" s="180" t="b">
        <f t="shared" ca="1" si="4"/>
        <v>0</v>
      </c>
      <c r="T1106" s="180">
        <f t="shared" ca="1" si="5"/>
        <v>0</v>
      </c>
    </row>
    <row r="1107" spans="1:20" ht="16" hidden="1">
      <c r="A1107" s="170">
        <f t="shared" si="6"/>
        <v>1106</v>
      </c>
      <c r="B1107" s="181" t="s">
        <v>1591</v>
      </c>
      <c r="C1107" s="186"/>
      <c r="D1107" s="178" t="s">
        <v>380</v>
      </c>
      <c r="E1107" s="178" t="s">
        <v>556</v>
      </c>
      <c r="F1107" s="187">
        <v>43976</v>
      </c>
      <c r="G1107" s="170" t="b">
        <f t="shared" ca="1" si="36"/>
        <v>1</v>
      </c>
      <c r="H1107" s="170" t="s">
        <v>471</v>
      </c>
      <c r="I1107" s="170">
        <v>0</v>
      </c>
      <c r="J1107" s="170" t="s">
        <v>500</v>
      </c>
      <c r="K1107" s="171" t="e">
        <f t="shared" ca="1" si="1"/>
        <v>#NAME?</v>
      </c>
      <c r="L1107" s="186"/>
      <c r="M1107" s="171">
        <v>2266</v>
      </c>
      <c r="N1107" s="179" t="e">
        <f t="shared" ca="1" si="2"/>
        <v>#NAME?</v>
      </c>
      <c r="O1107" t="b">
        <f t="shared" si="3"/>
        <v>0</v>
      </c>
      <c r="S1107" s="180" t="b">
        <f t="shared" ca="1" si="4"/>
        <v>0</v>
      </c>
      <c r="T1107" s="180">
        <f t="shared" ca="1" si="5"/>
        <v>0</v>
      </c>
    </row>
    <row r="1108" spans="1:20" ht="16" hidden="1">
      <c r="A1108" s="170">
        <f t="shared" si="6"/>
        <v>1107</v>
      </c>
      <c r="B1108" s="176" t="s">
        <v>1592</v>
      </c>
      <c r="C1108" s="186"/>
      <c r="D1108" s="178" t="s">
        <v>388</v>
      </c>
      <c r="E1108" s="178"/>
      <c r="F1108" s="186"/>
      <c r="G1108" s="170" t="b">
        <f t="shared" ca="1" si="36"/>
        <v>1</v>
      </c>
      <c r="H1108" s="186"/>
      <c r="I1108" s="186"/>
      <c r="J1108" s="170" t="s">
        <v>500</v>
      </c>
      <c r="K1108" s="171" t="e">
        <f t="shared" ca="1" si="1"/>
        <v>#NAME?</v>
      </c>
      <c r="L1108" s="186"/>
      <c r="M1108" s="171">
        <v>1619</v>
      </c>
      <c r="N1108" s="179" t="e">
        <f t="shared" ca="1" si="2"/>
        <v>#NAME?</v>
      </c>
      <c r="O1108" t="b">
        <f t="shared" si="3"/>
        <v>0</v>
      </c>
      <c r="S1108" s="180" t="b">
        <f t="shared" si="4"/>
        <v>0</v>
      </c>
      <c r="T1108" s="180">
        <f t="shared" ca="1" si="5"/>
        <v>0</v>
      </c>
    </row>
    <row r="1109" spans="1:20" ht="16" hidden="1">
      <c r="A1109" s="170">
        <f t="shared" si="6"/>
        <v>1108</v>
      </c>
      <c r="B1109" s="181" t="s">
        <v>1593</v>
      </c>
      <c r="C1109" s="186"/>
      <c r="D1109" s="178" t="s">
        <v>388</v>
      </c>
      <c r="E1109" s="178"/>
      <c r="F1109" s="186"/>
      <c r="G1109" s="170" t="b">
        <f t="shared" ca="1" si="36"/>
        <v>1</v>
      </c>
      <c r="H1109" s="186"/>
      <c r="I1109" s="186"/>
      <c r="J1109" s="170" t="s">
        <v>500</v>
      </c>
      <c r="K1109" s="171" t="e">
        <f t="shared" ca="1" si="1"/>
        <v>#NAME?</v>
      </c>
      <c r="L1109" s="186"/>
      <c r="M1109" s="171">
        <v>70</v>
      </c>
      <c r="N1109" s="179" t="e">
        <f t="shared" ca="1" si="2"/>
        <v>#NAME?</v>
      </c>
      <c r="O1109" t="b">
        <f t="shared" si="3"/>
        <v>0</v>
      </c>
      <c r="S1109" s="180" t="b">
        <f t="shared" si="4"/>
        <v>0</v>
      </c>
      <c r="T1109" s="180">
        <f t="shared" ca="1" si="5"/>
        <v>0</v>
      </c>
    </row>
    <row r="1110" spans="1:20" ht="16" hidden="1">
      <c r="A1110" s="170">
        <f t="shared" si="6"/>
        <v>1109</v>
      </c>
      <c r="B1110" s="176" t="s">
        <v>1594</v>
      </c>
      <c r="C1110" s="186"/>
      <c r="D1110" s="178" t="s">
        <v>388</v>
      </c>
      <c r="E1110" s="178"/>
      <c r="F1110" s="186"/>
      <c r="G1110" s="170" t="b">
        <f t="shared" ca="1" si="36"/>
        <v>1</v>
      </c>
      <c r="H1110" s="186"/>
      <c r="I1110" s="186"/>
      <c r="J1110" s="170" t="s">
        <v>500</v>
      </c>
      <c r="K1110" s="171" t="e">
        <f t="shared" ca="1" si="1"/>
        <v>#NAME?</v>
      </c>
      <c r="L1110" s="186"/>
      <c r="M1110" s="171">
        <v>2630</v>
      </c>
      <c r="N1110" s="179" t="e">
        <f t="shared" ca="1" si="2"/>
        <v>#NAME?</v>
      </c>
      <c r="O1110" t="b">
        <f t="shared" si="3"/>
        <v>0</v>
      </c>
      <c r="S1110" s="180" t="b">
        <f t="shared" si="4"/>
        <v>0</v>
      </c>
      <c r="T1110" s="180">
        <f t="shared" ca="1" si="5"/>
        <v>0</v>
      </c>
    </row>
    <row r="1111" spans="1:20" ht="16" hidden="1">
      <c r="A1111" s="170">
        <f t="shared" si="6"/>
        <v>1110</v>
      </c>
      <c r="B1111" s="181" t="s">
        <v>1595</v>
      </c>
      <c r="C1111" s="186"/>
      <c r="D1111" s="178" t="s">
        <v>388</v>
      </c>
      <c r="E1111" s="178"/>
      <c r="F1111" s="186"/>
      <c r="G1111" s="170" t="b">
        <f t="shared" ca="1" si="36"/>
        <v>1</v>
      </c>
      <c r="H1111" s="186"/>
      <c r="I1111" s="186"/>
      <c r="J1111" s="170" t="s">
        <v>500</v>
      </c>
      <c r="K1111" s="171" t="e">
        <f t="shared" ca="1" si="1"/>
        <v>#NAME?</v>
      </c>
      <c r="L1111" s="186"/>
      <c r="M1111" s="171">
        <v>221</v>
      </c>
      <c r="N1111" s="179" t="e">
        <f t="shared" ca="1" si="2"/>
        <v>#NAME?</v>
      </c>
      <c r="O1111" t="b">
        <f t="shared" si="3"/>
        <v>0</v>
      </c>
      <c r="S1111" s="180" t="b">
        <f t="shared" si="4"/>
        <v>0</v>
      </c>
      <c r="T1111" s="180">
        <f t="shared" ca="1" si="5"/>
        <v>0</v>
      </c>
    </row>
    <row r="1112" spans="1:20" ht="16" hidden="1">
      <c r="A1112" s="170">
        <f t="shared" si="6"/>
        <v>1111</v>
      </c>
      <c r="B1112" s="176" t="s">
        <v>1596</v>
      </c>
      <c r="C1112" s="186"/>
      <c r="D1112" s="178" t="s">
        <v>388</v>
      </c>
      <c r="E1112" s="178"/>
      <c r="F1112" s="186"/>
      <c r="G1112" s="170" t="b">
        <f t="shared" ca="1" si="36"/>
        <v>1</v>
      </c>
      <c r="H1112" s="186"/>
      <c r="I1112" s="186"/>
      <c r="J1112" s="170" t="s">
        <v>500</v>
      </c>
      <c r="K1112" s="171" t="e">
        <f t="shared" ca="1" si="1"/>
        <v>#NAME?</v>
      </c>
      <c r="L1112" s="186"/>
      <c r="M1112" s="171">
        <v>1344</v>
      </c>
      <c r="N1112" s="179" t="e">
        <f t="shared" ca="1" si="2"/>
        <v>#NAME?</v>
      </c>
      <c r="O1112" t="b">
        <f t="shared" si="3"/>
        <v>0</v>
      </c>
      <c r="S1112" s="180" t="b">
        <f t="shared" si="4"/>
        <v>0</v>
      </c>
      <c r="T1112" s="180">
        <f t="shared" ca="1" si="5"/>
        <v>0</v>
      </c>
    </row>
    <row r="1113" spans="1:20" ht="16" hidden="1">
      <c r="A1113" s="170">
        <f t="shared" si="6"/>
        <v>1112</v>
      </c>
      <c r="B1113" s="181" t="s">
        <v>1597</v>
      </c>
      <c r="C1113" s="186"/>
      <c r="D1113" s="178" t="s">
        <v>388</v>
      </c>
      <c r="E1113" s="178"/>
      <c r="F1113" s="186"/>
      <c r="G1113" s="170" t="b">
        <f t="shared" ca="1" si="36"/>
        <v>1</v>
      </c>
      <c r="H1113" s="186"/>
      <c r="I1113" s="186"/>
      <c r="J1113" s="170" t="s">
        <v>500</v>
      </c>
      <c r="K1113" s="171" t="e">
        <f t="shared" ca="1" si="1"/>
        <v>#NAME?</v>
      </c>
      <c r="L1113" s="186"/>
      <c r="M1113" s="171">
        <v>879</v>
      </c>
      <c r="N1113" s="179" t="e">
        <f t="shared" ca="1" si="2"/>
        <v>#NAME?</v>
      </c>
      <c r="O1113" t="b">
        <f t="shared" si="3"/>
        <v>0</v>
      </c>
      <c r="S1113" s="180" t="b">
        <f t="shared" si="4"/>
        <v>0</v>
      </c>
      <c r="T1113" s="180">
        <f t="shared" ca="1" si="5"/>
        <v>0</v>
      </c>
    </row>
    <row r="1114" spans="1:20" ht="16" hidden="1">
      <c r="A1114" s="170">
        <f t="shared" si="6"/>
        <v>1113</v>
      </c>
      <c r="B1114" s="176" t="s">
        <v>1598</v>
      </c>
      <c r="C1114" s="186"/>
      <c r="D1114" s="178" t="s">
        <v>388</v>
      </c>
      <c r="E1114" s="178"/>
      <c r="F1114" s="186"/>
      <c r="G1114" s="170" t="b">
        <f t="shared" ca="1" si="36"/>
        <v>1</v>
      </c>
      <c r="H1114" s="186"/>
      <c r="I1114" s="186"/>
      <c r="J1114" s="170" t="s">
        <v>500</v>
      </c>
      <c r="K1114" s="171" t="e">
        <f t="shared" ca="1" si="1"/>
        <v>#NAME?</v>
      </c>
      <c r="L1114" s="186"/>
      <c r="M1114" s="171">
        <v>556</v>
      </c>
      <c r="N1114" s="179" t="e">
        <f t="shared" ca="1" si="2"/>
        <v>#NAME?</v>
      </c>
      <c r="O1114" t="b">
        <f t="shared" si="3"/>
        <v>0</v>
      </c>
      <c r="S1114" s="180" t="b">
        <f t="shared" si="4"/>
        <v>0</v>
      </c>
      <c r="T1114" s="180">
        <f t="shared" ca="1" si="5"/>
        <v>0</v>
      </c>
    </row>
    <row r="1115" spans="1:20" ht="16" hidden="1">
      <c r="A1115" s="170">
        <f t="shared" si="6"/>
        <v>1114</v>
      </c>
      <c r="B1115" s="181" t="s">
        <v>1599</v>
      </c>
      <c r="C1115" s="186"/>
      <c r="D1115" s="178" t="s">
        <v>388</v>
      </c>
      <c r="E1115" s="178"/>
      <c r="F1115" s="186"/>
      <c r="G1115" s="170" t="b">
        <f t="shared" ca="1" si="36"/>
        <v>1</v>
      </c>
      <c r="H1115" s="186"/>
      <c r="I1115" s="186"/>
      <c r="J1115" s="170" t="s">
        <v>500</v>
      </c>
      <c r="K1115" s="171" t="e">
        <f t="shared" ca="1" si="1"/>
        <v>#NAME?</v>
      </c>
      <c r="L1115" s="186"/>
      <c r="M1115" s="171">
        <v>233</v>
      </c>
      <c r="N1115" s="179" t="e">
        <f t="shared" ca="1" si="2"/>
        <v>#NAME?</v>
      </c>
      <c r="O1115" t="b">
        <f t="shared" si="3"/>
        <v>0</v>
      </c>
      <c r="S1115" s="180" t="b">
        <f t="shared" si="4"/>
        <v>0</v>
      </c>
      <c r="T1115" s="180">
        <f t="shared" ca="1" si="5"/>
        <v>0</v>
      </c>
    </row>
    <row r="1116" spans="1:20" ht="16" hidden="1">
      <c r="A1116" s="170">
        <f t="shared" si="6"/>
        <v>1115</v>
      </c>
      <c r="B1116" s="176" t="s">
        <v>1600</v>
      </c>
      <c r="C1116" s="186"/>
      <c r="D1116" s="178" t="s">
        <v>388</v>
      </c>
      <c r="E1116" s="178"/>
      <c r="F1116" s="186"/>
      <c r="G1116" s="170" t="b">
        <f t="shared" ca="1" si="36"/>
        <v>1</v>
      </c>
      <c r="H1116" s="186"/>
      <c r="I1116" s="186"/>
      <c r="J1116" s="170" t="s">
        <v>500</v>
      </c>
      <c r="K1116" s="171" t="e">
        <f t="shared" ca="1" si="1"/>
        <v>#NAME?</v>
      </c>
      <c r="L1116" s="186"/>
      <c r="M1116" s="171">
        <v>269</v>
      </c>
      <c r="N1116" s="179" t="e">
        <f t="shared" ca="1" si="2"/>
        <v>#NAME?</v>
      </c>
      <c r="O1116" t="b">
        <f t="shared" si="3"/>
        <v>0</v>
      </c>
      <c r="S1116" s="180" t="b">
        <f t="shared" si="4"/>
        <v>0</v>
      </c>
      <c r="T1116" s="180">
        <f t="shared" ca="1" si="5"/>
        <v>0</v>
      </c>
    </row>
    <row r="1117" spans="1:20" ht="16" hidden="1">
      <c r="A1117" s="170">
        <f t="shared" si="6"/>
        <v>1116</v>
      </c>
      <c r="B1117" s="181" t="s">
        <v>1601</v>
      </c>
      <c r="C1117" s="186"/>
      <c r="D1117" s="178" t="s">
        <v>380</v>
      </c>
      <c r="E1117" s="178" t="s">
        <v>556</v>
      </c>
      <c r="F1117" s="187">
        <v>43920</v>
      </c>
      <c r="G1117" s="170" t="b">
        <f t="shared" ca="1" si="36"/>
        <v>1</v>
      </c>
      <c r="H1117" s="170" t="s">
        <v>471</v>
      </c>
      <c r="I1117" s="186"/>
      <c r="J1117" s="170" t="s">
        <v>500</v>
      </c>
      <c r="K1117" s="171" t="e">
        <f t="shared" ca="1" si="1"/>
        <v>#NAME?</v>
      </c>
      <c r="L1117" s="186"/>
      <c r="M1117" s="171">
        <v>2160</v>
      </c>
      <c r="N1117" s="179" t="e">
        <f t="shared" ca="1" si="2"/>
        <v>#NAME?</v>
      </c>
      <c r="O1117" t="b">
        <f t="shared" si="3"/>
        <v>0</v>
      </c>
      <c r="S1117" s="180" t="b">
        <f t="shared" ca="1" si="4"/>
        <v>0</v>
      </c>
      <c r="T1117" s="180">
        <f t="shared" ca="1" si="5"/>
        <v>0</v>
      </c>
    </row>
    <row r="1118" spans="1:20" ht="16" hidden="1">
      <c r="A1118" s="170">
        <f t="shared" si="6"/>
        <v>1117</v>
      </c>
      <c r="B1118" s="176" t="s">
        <v>1602</v>
      </c>
      <c r="C1118" s="186"/>
      <c r="D1118" s="178" t="s">
        <v>388</v>
      </c>
      <c r="E1118" s="178"/>
      <c r="F1118" s="186"/>
      <c r="G1118" s="170" t="b">
        <f t="shared" ca="1" si="36"/>
        <v>1</v>
      </c>
      <c r="H1118" s="186"/>
      <c r="I1118" s="186"/>
      <c r="J1118" s="170" t="s">
        <v>500</v>
      </c>
      <c r="K1118" s="171" t="e">
        <f t="shared" ca="1" si="1"/>
        <v>#NAME?</v>
      </c>
      <c r="L1118" s="186"/>
      <c r="M1118" s="171">
        <v>634</v>
      </c>
      <c r="N1118" s="179" t="e">
        <f t="shared" ca="1" si="2"/>
        <v>#NAME?</v>
      </c>
      <c r="O1118" t="b">
        <f t="shared" si="3"/>
        <v>0</v>
      </c>
      <c r="S1118" s="180" t="b">
        <f t="shared" si="4"/>
        <v>0</v>
      </c>
      <c r="T1118" s="180">
        <f t="shared" ca="1" si="5"/>
        <v>0</v>
      </c>
    </row>
    <row r="1119" spans="1:20" ht="16" hidden="1">
      <c r="A1119" s="170">
        <f t="shared" si="6"/>
        <v>1118</v>
      </c>
      <c r="B1119" s="181" t="s">
        <v>1603</v>
      </c>
      <c r="C1119" s="186"/>
      <c r="D1119" s="178" t="s">
        <v>388</v>
      </c>
      <c r="E1119" s="178"/>
      <c r="F1119" s="186"/>
      <c r="G1119" s="170" t="b">
        <f t="shared" ca="1" si="36"/>
        <v>1</v>
      </c>
      <c r="H1119" s="186"/>
      <c r="I1119" s="186"/>
      <c r="J1119" s="170" t="s">
        <v>500</v>
      </c>
      <c r="K1119" s="171" t="e">
        <f t="shared" ca="1" si="1"/>
        <v>#NAME?</v>
      </c>
      <c r="L1119" s="186"/>
      <c r="M1119" s="171">
        <v>1277</v>
      </c>
      <c r="N1119" s="179" t="e">
        <f t="shared" ca="1" si="2"/>
        <v>#NAME?</v>
      </c>
      <c r="O1119" t="b">
        <f t="shared" si="3"/>
        <v>0</v>
      </c>
      <c r="S1119" s="180" t="b">
        <f t="shared" si="4"/>
        <v>0</v>
      </c>
      <c r="T1119" s="180">
        <f t="shared" ca="1" si="5"/>
        <v>0</v>
      </c>
    </row>
    <row r="1120" spans="1:20" ht="16" hidden="1">
      <c r="A1120" s="170">
        <f t="shared" si="6"/>
        <v>1119</v>
      </c>
      <c r="B1120" s="176" t="s">
        <v>1604</v>
      </c>
      <c r="C1120" s="186"/>
      <c r="D1120" s="178" t="s">
        <v>388</v>
      </c>
      <c r="E1120" s="178"/>
      <c r="F1120" s="186"/>
      <c r="G1120" s="170" t="b">
        <f t="shared" ca="1" si="36"/>
        <v>1</v>
      </c>
      <c r="H1120" s="186"/>
      <c r="I1120" s="186"/>
      <c r="J1120" s="170" t="s">
        <v>500</v>
      </c>
      <c r="K1120" s="171" t="e">
        <f t="shared" ca="1" si="1"/>
        <v>#NAME?</v>
      </c>
      <c r="L1120" s="186"/>
      <c r="M1120" s="171">
        <v>364</v>
      </c>
      <c r="N1120" s="179" t="e">
        <f t="shared" ca="1" si="2"/>
        <v>#NAME?</v>
      </c>
      <c r="O1120" t="b">
        <f t="shared" si="3"/>
        <v>0</v>
      </c>
      <c r="S1120" s="180" t="b">
        <f t="shared" si="4"/>
        <v>0</v>
      </c>
      <c r="T1120" s="180">
        <f t="shared" ca="1" si="5"/>
        <v>0</v>
      </c>
    </row>
    <row r="1121" spans="1:20" ht="16" hidden="1">
      <c r="A1121" s="170">
        <f t="shared" si="6"/>
        <v>1120</v>
      </c>
      <c r="B1121" s="181" t="s">
        <v>1605</v>
      </c>
      <c r="C1121" s="186"/>
      <c r="D1121" s="178" t="s">
        <v>388</v>
      </c>
      <c r="E1121" s="178"/>
      <c r="F1121" s="186"/>
      <c r="G1121" s="170" t="b">
        <f t="shared" ca="1" si="36"/>
        <v>1</v>
      </c>
      <c r="H1121" s="186"/>
      <c r="I1121" s="186"/>
      <c r="J1121" s="170" t="s">
        <v>500</v>
      </c>
      <c r="K1121" s="171" t="e">
        <f t="shared" ca="1" si="1"/>
        <v>#NAME?</v>
      </c>
      <c r="L1121" s="186"/>
      <c r="M1121" s="171">
        <v>121</v>
      </c>
      <c r="N1121" s="179" t="e">
        <f t="shared" ca="1" si="2"/>
        <v>#NAME?</v>
      </c>
      <c r="O1121" t="b">
        <f t="shared" si="3"/>
        <v>0</v>
      </c>
      <c r="S1121" s="180" t="b">
        <f t="shared" si="4"/>
        <v>0</v>
      </c>
      <c r="T1121" s="180">
        <f t="shared" ca="1" si="5"/>
        <v>0</v>
      </c>
    </row>
    <row r="1122" spans="1:20" ht="16" hidden="1">
      <c r="A1122" s="170">
        <f t="shared" si="6"/>
        <v>1121</v>
      </c>
      <c r="B1122" s="176" t="s">
        <v>1606</v>
      </c>
      <c r="C1122" s="186"/>
      <c r="D1122" s="178" t="s">
        <v>388</v>
      </c>
      <c r="E1122" s="178"/>
      <c r="F1122" s="186"/>
      <c r="G1122" s="170" t="b">
        <f t="shared" ca="1" si="36"/>
        <v>1</v>
      </c>
      <c r="H1122" s="186"/>
      <c r="I1122" s="186"/>
      <c r="J1122" s="170" t="s">
        <v>500</v>
      </c>
      <c r="K1122" s="171" t="e">
        <f t="shared" ca="1" si="1"/>
        <v>#NAME?</v>
      </c>
      <c r="L1122" s="186"/>
      <c r="M1122" s="171">
        <v>1725</v>
      </c>
      <c r="N1122" s="179" t="e">
        <f t="shared" ca="1" si="2"/>
        <v>#NAME?</v>
      </c>
      <c r="O1122" t="b">
        <f t="shared" si="3"/>
        <v>0</v>
      </c>
      <c r="S1122" s="180" t="b">
        <f t="shared" si="4"/>
        <v>0</v>
      </c>
      <c r="T1122" s="180">
        <f t="shared" ca="1" si="5"/>
        <v>0</v>
      </c>
    </row>
    <row r="1123" spans="1:20" ht="16" hidden="1">
      <c r="A1123" s="170">
        <f t="shared" si="6"/>
        <v>1122</v>
      </c>
      <c r="B1123" s="181" t="s">
        <v>1607</v>
      </c>
      <c r="C1123" s="186"/>
      <c r="D1123" s="178" t="s">
        <v>388</v>
      </c>
      <c r="E1123" s="178"/>
      <c r="F1123" s="186"/>
      <c r="G1123" s="170" t="b">
        <f t="shared" ca="1" si="36"/>
        <v>1</v>
      </c>
      <c r="H1123" s="186"/>
      <c r="I1123" s="186"/>
      <c r="J1123" s="170" t="s">
        <v>500</v>
      </c>
      <c r="K1123" s="171" t="e">
        <f t="shared" ca="1" si="1"/>
        <v>#NAME?</v>
      </c>
      <c r="L1123" s="186"/>
      <c r="M1123" s="171">
        <v>2256</v>
      </c>
      <c r="N1123" s="179" t="e">
        <f t="shared" ca="1" si="2"/>
        <v>#NAME?</v>
      </c>
      <c r="O1123" t="b">
        <f t="shared" si="3"/>
        <v>0</v>
      </c>
      <c r="S1123" s="180" t="b">
        <f t="shared" si="4"/>
        <v>0</v>
      </c>
      <c r="T1123" s="180">
        <f t="shared" ca="1" si="5"/>
        <v>0</v>
      </c>
    </row>
    <row r="1124" spans="1:20" ht="16" hidden="1">
      <c r="A1124" s="170">
        <f t="shared" si="6"/>
        <v>1123</v>
      </c>
      <c r="B1124" s="176" t="s">
        <v>1608</v>
      </c>
      <c r="C1124" s="186"/>
      <c r="D1124" s="178" t="s">
        <v>388</v>
      </c>
      <c r="E1124" s="178"/>
      <c r="F1124" s="186"/>
      <c r="G1124" s="170" t="b">
        <f t="shared" ca="1" si="36"/>
        <v>1</v>
      </c>
      <c r="H1124" s="186"/>
      <c r="I1124" s="186"/>
      <c r="J1124" s="170" t="s">
        <v>500</v>
      </c>
      <c r="K1124" s="171" t="e">
        <f t="shared" ca="1" si="1"/>
        <v>#NAME?</v>
      </c>
      <c r="L1124" s="186"/>
      <c r="M1124" s="171">
        <v>1150</v>
      </c>
      <c r="N1124" s="179" t="e">
        <f t="shared" ca="1" si="2"/>
        <v>#NAME?</v>
      </c>
      <c r="O1124" t="b">
        <f t="shared" si="3"/>
        <v>0</v>
      </c>
      <c r="S1124" s="180" t="b">
        <f t="shared" si="4"/>
        <v>0</v>
      </c>
      <c r="T1124" s="180">
        <f t="shared" ca="1" si="5"/>
        <v>0</v>
      </c>
    </row>
    <row r="1125" spans="1:20" ht="16" hidden="1">
      <c r="A1125" s="170">
        <f t="shared" si="6"/>
        <v>1124</v>
      </c>
      <c r="B1125" s="181" t="s">
        <v>1609</v>
      </c>
      <c r="C1125" s="186"/>
      <c r="D1125" s="178" t="s">
        <v>388</v>
      </c>
      <c r="E1125" s="178"/>
      <c r="F1125" s="186"/>
      <c r="G1125" s="170" t="b">
        <f t="shared" ca="1" si="36"/>
        <v>1</v>
      </c>
      <c r="H1125" s="186"/>
      <c r="I1125" s="186"/>
      <c r="J1125" s="170" t="s">
        <v>500</v>
      </c>
      <c r="K1125" s="171" t="e">
        <f t="shared" ca="1" si="1"/>
        <v>#NAME?</v>
      </c>
      <c r="L1125" s="186"/>
      <c r="M1125" s="171">
        <v>1544</v>
      </c>
      <c r="N1125" s="179" t="e">
        <f t="shared" ca="1" si="2"/>
        <v>#NAME?</v>
      </c>
      <c r="O1125" t="b">
        <f t="shared" si="3"/>
        <v>0</v>
      </c>
      <c r="S1125" s="180" t="b">
        <f t="shared" si="4"/>
        <v>0</v>
      </c>
      <c r="T1125" s="180">
        <f t="shared" ca="1" si="5"/>
        <v>0</v>
      </c>
    </row>
    <row r="1126" spans="1:20" ht="16" hidden="1">
      <c r="A1126" s="170">
        <f t="shared" si="6"/>
        <v>1125</v>
      </c>
      <c r="B1126" s="176" t="s">
        <v>1610</v>
      </c>
      <c r="C1126" s="186"/>
      <c r="D1126" s="178" t="s">
        <v>388</v>
      </c>
      <c r="E1126" s="178"/>
      <c r="F1126" s="186"/>
      <c r="G1126" s="170" t="b">
        <f t="shared" ca="1" si="36"/>
        <v>1</v>
      </c>
      <c r="H1126" s="186"/>
      <c r="I1126" s="186"/>
      <c r="J1126" s="170" t="s">
        <v>500</v>
      </c>
      <c r="K1126" s="171" t="e">
        <f t="shared" ca="1" si="1"/>
        <v>#NAME?</v>
      </c>
      <c r="L1126" s="186"/>
      <c r="M1126" s="171">
        <v>3220</v>
      </c>
      <c r="N1126" s="179" t="e">
        <f t="shared" ca="1" si="2"/>
        <v>#NAME?</v>
      </c>
      <c r="O1126" t="b">
        <f t="shared" si="3"/>
        <v>0</v>
      </c>
      <c r="S1126" s="180" t="b">
        <f t="shared" si="4"/>
        <v>0</v>
      </c>
      <c r="T1126" s="180">
        <f t="shared" ca="1" si="5"/>
        <v>0</v>
      </c>
    </row>
    <row r="1127" spans="1:20" ht="16" hidden="1">
      <c r="A1127" s="170">
        <f t="shared" si="6"/>
        <v>1126</v>
      </c>
      <c r="B1127" s="181" t="s">
        <v>1611</v>
      </c>
      <c r="C1127" s="186"/>
      <c r="D1127" s="178" t="s">
        <v>380</v>
      </c>
      <c r="E1127" s="178" t="s">
        <v>515</v>
      </c>
      <c r="F1127" s="189">
        <v>43822</v>
      </c>
      <c r="G1127" s="170" t="b">
        <f t="shared" ca="1" si="36"/>
        <v>1</v>
      </c>
      <c r="H1127" s="170" t="s">
        <v>471</v>
      </c>
      <c r="I1127" s="186"/>
      <c r="J1127" s="170" t="s">
        <v>500</v>
      </c>
      <c r="K1127" s="171" t="e">
        <f t="shared" ca="1" si="1"/>
        <v>#NAME?</v>
      </c>
      <c r="L1127" s="186"/>
      <c r="M1127" s="171">
        <v>1870</v>
      </c>
      <c r="N1127" s="179" t="e">
        <f t="shared" ca="1" si="2"/>
        <v>#NAME?</v>
      </c>
      <c r="O1127" t="b">
        <f t="shared" si="3"/>
        <v>0</v>
      </c>
      <c r="S1127" s="180" t="b">
        <f t="shared" ca="1" si="4"/>
        <v>0</v>
      </c>
      <c r="T1127" s="180">
        <f t="shared" ca="1" si="5"/>
        <v>0</v>
      </c>
    </row>
    <row r="1128" spans="1:20" ht="16" hidden="1">
      <c r="A1128" s="170">
        <f t="shared" si="6"/>
        <v>1127</v>
      </c>
      <c r="B1128" s="176" t="s">
        <v>1612</v>
      </c>
      <c r="C1128" s="186"/>
      <c r="D1128" s="178" t="s">
        <v>388</v>
      </c>
      <c r="E1128" s="178"/>
      <c r="F1128" s="186"/>
      <c r="G1128" s="170" t="b">
        <f t="shared" ca="1" si="36"/>
        <v>1</v>
      </c>
      <c r="H1128" s="186"/>
      <c r="I1128" s="186"/>
      <c r="J1128" s="170" t="s">
        <v>500</v>
      </c>
      <c r="K1128" s="171" t="e">
        <f t="shared" ca="1" si="1"/>
        <v>#NAME?</v>
      </c>
      <c r="L1128" s="186"/>
      <c r="M1128" s="171">
        <v>2295</v>
      </c>
      <c r="N1128" s="179" t="e">
        <f t="shared" ca="1" si="2"/>
        <v>#NAME?</v>
      </c>
      <c r="O1128" t="b">
        <f t="shared" si="3"/>
        <v>0</v>
      </c>
      <c r="S1128" s="180" t="b">
        <f t="shared" si="4"/>
        <v>0</v>
      </c>
      <c r="T1128" s="180">
        <f t="shared" ca="1" si="5"/>
        <v>0</v>
      </c>
    </row>
    <row r="1129" spans="1:20" ht="16" hidden="1">
      <c r="A1129" s="170">
        <f t="shared" si="6"/>
        <v>1128</v>
      </c>
      <c r="B1129" s="181" t="s">
        <v>1613</v>
      </c>
      <c r="C1129" s="186"/>
      <c r="D1129" s="178" t="s">
        <v>388</v>
      </c>
      <c r="E1129" s="178"/>
      <c r="F1129" s="186"/>
      <c r="G1129" s="170" t="b">
        <f t="shared" ca="1" si="36"/>
        <v>1</v>
      </c>
      <c r="H1129" s="186"/>
      <c r="I1129" s="186"/>
      <c r="J1129" s="170" t="s">
        <v>500</v>
      </c>
      <c r="K1129" s="171" t="e">
        <f t="shared" ca="1" si="1"/>
        <v>#NAME?</v>
      </c>
      <c r="L1129" s="186"/>
      <c r="M1129" s="171">
        <v>2387</v>
      </c>
      <c r="N1129" s="179" t="e">
        <f t="shared" ca="1" si="2"/>
        <v>#NAME?</v>
      </c>
      <c r="O1129" t="b">
        <f t="shared" si="3"/>
        <v>0</v>
      </c>
      <c r="S1129" s="180" t="b">
        <f t="shared" si="4"/>
        <v>0</v>
      </c>
      <c r="T1129" s="180">
        <f t="shared" ca="1" si="5"/>
        <v>0</v>
      </c>
    </row>
    <row r="1130" spans="1:20" ht="16" hidden="1">
      <c r="A1130" s="170">
        <f t="shared" si="6"/>
        <v>1129</v>
      </c>
      <c r="B1130" s="176" t="s">
        <v>1614</v>
      </c>
      <c r="C1130" s="186"/>
      <c r="D1130" s="178" t="s">
        <v>388</v>
      </c>
      <c r="E1130" s="178"/>
      <c r="F1130" s="186"/>
      <c r="G1130" s="170" t="b">
        <f t="shared" ca="1" si="36"/>
        <v>1</v>
      </c>
      <c r="H1130" s="186"/>
      <c r="I1130" s="186"/>
      <c r="J1130" s="170" t="s">
        <v>500</v>
      </c>
      <c r="K1130" s="171" t="e">
        <f t="shared" ca="1" si="1"/>
        <v>#NAME?</v>
      </c>
      <c r="L1130" s="186"/>
      <c r="M1130" s="171">
        <v>2143</v>
      </c>
      <c r="N1130" s="179" t="e">
        <f t="shared" ca="1" si="2"/>
        <v>#NAME?</v>
      </c>
      <c r="O1130" t="b">
        <f t="shared" si="3"/>
        <v>0</v>
      </c>
      <c r="S1130" s="180" t="b">
        <f t="shared" si="4"/>
        <v>0</v>
      </c>
      <c r="T1130" s="180">
        <f t="shared" ca="1" si="5"/>
        <v>0</v>
      </c>
    </row>
    <row r="1131" spans="1:20" ht="16" hidden="1">
      <c r="A1131" s="170">
        <f t="shared" si="6"/>
        <v>1130</v>
      </c>
      <c r="B1131" s="181" t="s">
        <v>1615</v>
      </c>
      <c r="C1131" s="186"/>
      <c r="D1131" s="178" t="s">
        <v>388</v>
      </c>
      <c r="E1131" s="178"/>
      <c r="F1131" s="186"/>
      <c r="G1131" s="170" t="b">
        <f t="shared" ca="1" si="36"/>
        <v>1</v>
      </c>
      <c r="H1131" s="186"/>
      <c r="I1131" s="186"/>
      <c r="J1131" s="170" t="s">
        <v>500</v>
      </c>
      <c r="K1131" s="171" t="e">
        <f t="shared" ca="1" si="1"/>
        <v>#NAME?</v>
      </c>
      <c r="L1131" s="186"/>
      <c r="M1131" s="171">
        <v>1620</v>
      </c>
      <c r="N1131" s="179" t="e">
        <f t="shared" ca="1" si="2"/>
        <v>#NAME?</v>
      </c>
      <c r="O1131" t="b">
        <f t="shared" si="3"/>
        <v>0</v>
      </c>
      <c r="S1131" s="180" t="b">
        <f t="shared" si="4"/>
        <v>0</v>
      </c>
      <c r="T1131" s="180">
        <f t="shared" ca="1" si="5"/>
        <v>0</v>
      </c>
    </row>
    <row r="1132" spans="1:20" ht="16" hidden="1">
      <c r="A1132" s="170">
        <f t="shared" si="6"/>
        <v>1131</v>
      </c>
      <c r="B1132" s="176" t="s">
        <v>1616</v>
      </c>
      <c r="C1132" s="186"/>
      <c r="D1132" s="178" t="s">
        <v>388</v>
      </c>
      <c r="E1132" s="178"/>
      <c r="F1132" s="186"/>
      <c r="G1132" s="170" t="b">
        <f t="shared" ca="1" si="36"/>
        <v>1</v>
      </c>
      <c r="H1132" s="186"/>
      <c r="I1132" s="186"/>
      <c r="J1132" s="170" t="s">
        <v>500</v>
      </c>
      <c r="K1132" s="171" t="e">
        <f t="shared" ca="1" si="1"/>
        <v>#NAME?</v>
      </c>
      <c r="L1132" s="186"/>
      <c r="M1132" s="171">
        <v>886</v>
      </c>
      <c r="N1132" s="179" t="e">
        <f t="shared" ca="1" si="2"/>
        <v>#NAME?</v>
      </c>
      <c r="O1132" t="b">
        <f t="shared" si="3"/>
        <v>0</v>
      </c>
      <c r="S1132" s="180" t="b">
        <f t="shared" si="4"/>
        <v>0</v>
      </c>
      <c r="T1132" s="180">
        <f t="shared" ca="1" si="5"/>
        <v>0</v>
      </c>
    </row>
    <row r="1133" spans="1:20" ht="16" hidden="1">
      <c r="A1133" s="170">
        <f t="shared" si="6"/>
        <v>1132</v>
      </c>
      <c r="B1133" s="181" t="s">
        <v>1617</v>
      </c>
      <c r="C1133" s="186"/>
      <c r="D1133" s="178" t="s">
        <v>380</v>
      </c>
      <c r="E1133" s="178" t="s">
        <v>515</v>
      </c>
      <c r="F1133" s="187">
        <v>43858</v>
      </c>
      <c r="G1133" s="170" t="b">
        <f t="shared" ca="1" si="36"/>
        <v>1</v>
      </c>
      <c r="H1133" s="170" t="s">
        <v>471</v>
      </c>
      <c r="I1133" s="186"/>
      <c r="J1133" s="170" t="s">
        <v>500</v>
      </c>
      <c r="K1133" s="171" t="e">
        <f t="shared" ca="1" si="1"/>
        <v>#NAME?</v>
      </c>
      <c r="L1133" s="186"/>
      <c r="M1133" s="171">
        <v>2479</v>
      </c>
      <c r="N1133" s="179" t="e">
        <f t="shared" ca="1" si="2"/>
        <v>#NAME?</v>
      </c>
      <c r="O1133" t="b">
        <f t="shared" si="3"/>
        <v>0</v>
      </c>
      <c r="S1133" s="180" t="b">
        <f t="shared" ca="1" si="4"/>
        <v>0</v>
      </c>
      <c r="T1133" s="180">
        <f t="shared" ca="1" si="5"/>
        <v>0</v>
      </c>
    </row>
    <row r="1134" spans="1:20" ht="16" hidden="1">
      <c r="A1134" s="170">
        <f t="shared" si="6"/>
        <v>1133</v>
      </c>
      <c r="B1134" s="176" t="s">
        <v>1618</v>
      </c>
      <c r="C1134" s="186"/>
      <c r="D1134" s="178" t="s">
        <v>388</v>
      </c>
      <c r="E1134" s="178"/>
      <c r="F1134" s="186"/>
      <c r="G1134" s="170" t="b">
        <f t="shared" ca="1" si="36"/>
        <v>1</v>
      </c>
      <c r="H1134" s="186"/>
      <c r="I1134" s="186"/>
      <c r="J1134" s="170" t="s">
        <v>500</v>
      </c>
      <c r="K1134" s="171" t="e">
        <f t="shared" ca="1" si="1"/>
        <v>#NAME?</v>
      </c>
      <c r="L1134" s="186"/>
      <c r="M1134" s="171">
        <v>1487</v>
      </c>
      <c r="N1134" s="179" t="e">
        <f t="shared" ca="1" si="2"/>
        <v>#NAME?</v>
      </c>
      <c r="O1134" t="b">
        <f t="shared" si="3"/>
        <v>0</v>
      </c>
      <c r="S1134" s="180" t="b">
        <f t="shared" si="4"/>
        <v>0</v>
      </c>
      <c r="T1134" s="180">
        <f t="shared" ca="1" si="5"/>
        <v>0</v>
      </c>
    </row>
    <row r="1135" spans="1:20" ht="16" hidden="1">
      <c r="A1135" s="170">
        <f t="shared" si="6"/>
        <v>1134</v>
      </c>
      <c r="B1135" s="181" t="s">
        <v>795</v>
      </c>
      <c r="C1135" s="186"/>
      <c r="D1135" s="178" t="s">
        <v>388</v>
      </c>
      <c r="E1135" s="178"/>
      <c r="F1135" s="186"/>
      <c r="G1135" s="170" t="b">
        <f t="shared" ca="1" si="36"/>
        <v>1</v>
      </c>
      <c r="H1135" s="186"/>
      <c r="I1135" s="186"/>
      <c r="J1135" s="170" t="s">
        <v>500</v>
      </c>
      <c r="K1135" s="171" t="e">
        <f t="shared" ca="1" si="1"/>
        <v>#NAME?</v>
      </c>
      <c r="L1135" s="186"/>
      <c r="M1135" s="171">
        <v>2289</v>
      </c>
      <c r="N1135" s="179" t="e">
        <f t="shared" ca="1" si="2"/>
        <v>#NAME?</v>
      </c>
      <c r="O1135" t="b">
        <f t="shared" si="3"/>
        <v>0</v>
      </c>
      <c r="S1135" s="180" t="b">
        <f t="shared" si="4"/>
        <v>0</v>
      </c>
      <c r="T1135" s="180">
        <f t="shared" ca="1" si="5"/>
        <v>0</v>
      </c>
    </row>
    <row r="1136" spans="1:20" ht="16" hidden="1">
      <c r="A1136" s="170">
        <f t="shared" si="6"/>
        <v>1135</v>
      </c>
      <c r="B1136" s="176" t="s">
        <v>1619</v>
      </c>
      <c r="C1136" s="186"/>
      <c r="D1136" s="178" t="s">
        <v>380</v>
      </c>
      <c r="E1136" s="178" t="s">
        <v>515</v>
      </c>
      <c r="F1136" s="187">
        <v>43922</v>
      </c>
      <c r="G1136" s="170" t="b">
        <f t="shared" ca="1" si="36"/>
        <v>1</v>
      </c>
      <c r="H1136" s="170" t="s">
        <v>471</v>
      </c>
      <c r="I1136" s="186"/>
      <c r="J1136" s="170" t="s">
        <v>500</v>
      </c>
      <c r="K1136" s="171" t="e">
        <f t="shared" ca="1" si="1"/>
        <v>#NAME?</v>
      </c>
      <c r="L1136" s="186"/>
      <c r="M1136" s="171">
        <v>2508</v>
      </c>
      <c r="N1136" s="179" t="e">
        <f t="shared" ca="1" si="2"/>
        <v>#NAME?</v>
      </c>
      <c r="O1136" t="b">
        <f t="shared" si="3"/>
        <v>0</v>
      </c>
      <c r="S1136" s="180" t="b">
        <f t="shared" ca="1" si="4"/>
        <v>0</v>
      </c>
      <c r="T1136" s="180">
        <f t="shared" ca="1" si="5"/>
        <v>0</v>
      </c>
    </row>
    <row r="1137" spans="1:20" ht="16" hidden="1">
      <c r="A1137" s="170">
        <f t="shared" si="6"/>
        <v>1136</v>
      </c>
      <c r="B1137" s="181" t="s">
        <v>1620</v>
      </c>
      <c r="C1137" s="186"/>
      <c r="D1137" s="178" t="s">
        <v>388</v>
      </c>
      <c r="E1137" s="178"/>
      <c r="F1137" s="186"/>
      <c r="G1137" s="170" t="b">
        <f t="shared" ca="1" si="36"/>
        <v>1</v>
      </c>
      <c r="H1137" s="186"/>
      <c r="I1137" s="186"/>
      <c r="J1137" s="170" t="s">
        <v>500</v>
      </c>
      <c r="K1137" s="171" t="e">
        <f t="shared" ca="1" si="1"/>
        <v>#NAME?</v>
      </c>
      <c r="L1137" s="186"/>
      <c r="M1137" s="171">
        <v>1010</v>
      </c>
      <c r="N1137" s="179" t="e">
        <f t="shared" ca="1" si="2"/>
        <v>#NAME?</v>
      </c>
      <c r="O1137" t="b">
        <f t="shared" si="3"/>
        <v>0</v>
      </c>
      <c r="S1137" s="180" t="b">
        <f t="shared" si="4"/>
        <v>0</v>
      </c>
      <c r="T1137" s="180">
        <f t="shared" ca="1" si="5"/>
        <v>0</v>
      </c>
    </row>
    <row r="1138" spans="1:20" ht="16" hidden="1">
      <c r="A1138" s="170">
        <f t="shared" si="6"/>
        <v>1137</v>
      </c>
      <c r="B1138" s="176" t="s">
        <v>1621</v>
      </c>
      <c r="C1138" s="186"/>
      <c r="D1138" s="178" t="s">
        <v>388</v>
      </c>
      <c r="E1138" s="178"/>
      <c r="F1138" s="186"/>
      <c r="G1138" s="170" t="b">
        <f t="shared" ca="1" si="36"/>
        <v>1</v>
      </c>
      <c r="H1138" s="186"/>
      <c r="I1138" s="186"/>
      <c r="J1138" s="170" t="s">
        <v>500</v>
      </c>
      <c r="K1138" s="171" t="e">
        <f t="shared" ca="1" si="1"/>
        <v>#NAME?</v>
      </c>
      <c r="L1138" s="186"/>
      <c r="M1138" s="171">
        <v>2221</v>
      </c>
      <c r="N1138" s="179" t="e">
        <f t="shared" ca="1" si="2"/>
        <v>#NAME?</v>
      </c>
      <c r="O1138" t="b">
        <f t="shared" si="3"/>
        <v>0</v>
      </c>
      <c r="S1138" s="180" t="b">
        <f t="shared" si="4"/>
        <v>0</v>
      </c>
      <c r="T1138" s="180">
        <f t="shared" ca="1" si="5"/>
        <v>0</v>
      </c>
    </row>
    <row r="1139" spans="1:20" ht="16" hidden="1">
      <c r="A1139" s="170">
        <f t="shared" si="6"/>
        <v>1138</v>
      </c>
      <c r="B1139" s="181" t="s">
        <v>1622</v>
      </c>
      <c r="C1139" s="186"/>
      <c r="D1139" s="178" t="s">
        <v>388</v>
      </c>
      <c r="E1139" s="178"/>
      <c r="F1139" s="186"/>
      <c r="G1139" s="170" t="b">
        <f t="shared" ca="1" si="36"/>
        <v>1</v>
      </c>
      <c r="H1139" s="186"/>
      <c r="I1139" s="186"/>
      <c r="J1139" s="170" t="s">
        <v>500</v>
      </c>
      <c r="K1139" s="171" t="e">
        <f t="shared" ca="1" si="1"/>
        <v>#NAME?</v>
      </c>
      <c r="L1139" s="186"/>
      <c r="M1139" s="171">
        <v>388</v>
      </c>
      <c r="N1139" s="179" t="e">
        <f t="shared" ca="1" si="2"/>
        <v>#NAME?</v>
      </c>
      <c r="O1139" t="b">
        <f t="shared" si="3"/>
        <v>0</v>
      </c>
      <c r="S1139" s="180" t="b">
        <f t="shared" si="4"/>
        <v>0</v>
      </c>
      <c r="T1139" s="180">
        <f t="shared" ca="1" si="5"/>
        <v>0</v>
      </c>
    </row>
    <row r="1140" spans="1:20" ht="16" hidden="1">
      <c r="A1140" s="170">
        <f t="shared" si="6"/>
        <v>1139</v>
      </c>
      <c r="B1140" s="176" t="s">
        <v>1623</v>
      </c>
      <c r="C1140" s="186"/>
      <c r="D1140" s="178" t="s">
        <v>388</v>
      </c>
      <c r="E1140" s="178"/>
      <c r="F1140" s="186"/>
      <c r="G1140" s="170" t="b">
        <f t="shared" ca="1" si="36"/>
        <v>1</v>
      </c>
      <c r="H1140" s="186"/>
      <c r="I1140" s="186"/>
      <c r="J1140" s="170" t="s">
        <v>500</v>
      </c>
      <c r="K1140" s="171" t="e">
        <f t="shared" ca="1" si="1"/>
        <v>#NAME?</v>
      </c>
      <c r="L1140" s="186"/>
      <c r="M1140" s="171">
        <v>2895</v>
      </c>
      <c r="N1140" s="179" t="e">
        <f t="shared" ca="1" si="2"/>
        <v>#NAME?</v>
      </c>
      <c r="O1140" t="b">
        <f t="shared" si="3"/>
        <v>0</v>
      </c>
      <c r="S1140" s="180" t="b">
        <f t="shared" si="4"/>
        <v>0</v>
      </c>
      <c r="T1140" s="180">
        <f t="shared" ca="1" si="5"/>
        <v>0</v>
      </c>
    </row>
    <row r="1141" spans="1:20" ht="16" hidden="1">
      <c r="A1141" s="170">
        <f t="shared" si="6"/>
        <v>1140</v>
      </c>
      <c r="B1141" s="181" t="s">
        <v>1624</v>
      </c>
      <c r="C1141" s="186"/>
      <c r="D1141" s="178" t="s">
        <v>388</v>
      </c>
      <c r="E1141" s="178"/>
      <c r="F1141" s="186"/>
      <c r="G1141" s="170" t="b">
        <f t="shared" ca="1" si="36"/>
        <v>1</v>
      </c>
      <c r="H1141" s="186"/>
      <c r="I1141" s="186"/>
      <c r="J1141" s="170" t="s">
        <v>500</v>
      </c>
      <c r="K1141" s="171" t="e">
        <f t="shared" ca="1" si="1"/>
        <v>#NAME?</v>
      </c>
      <c r="L1141" s="186"/>
      <c r="M1141" s="171">
        <v>676</v>
      </c>
      <c r="N1141" s="179" t="e">
        <f t="shared" ca="1" si="2"/>
        <v>#NAME?</v>
      </c>
      <c r="O1141" t="b">
        <f t="shared" si="3"/>
        <v>0</v>
      </c>
      <c r="S1141" s="180" t="b">
        <f t="shared" si="4"/>
        <v>0</v>
      </c>
      <c r="T1141" s="180">
        <f t="shared" ca="1" si="5"/>
        <v>0</v>
      </c>
    </row>
    <row r="1142" spans="1:20" ht="16" hidden="1">
      <c r="A1142" s="170">
        <f t="shared" si="6"/>
        <v>1141</v>
      </c>
      <c r="B1142" s="176" t="s">
        <v>1625</v>
      </c>
      <c r="C1142" s="186"/>
      <c r="D1142" s="178" t="s">
        <v>388</v>
      </c>
      <c r="E1142" s="178"/>
      <c r="F1142" s="186"/>
      <c r="G1142" s="170" t="b">
        <f t="shared" ca="1" si="36"/>
        <v>1</v>
      </c>
      <c r="H1142" s="186"/>
      <c r="I1142" s="186"/>
      <c r="J1142" s="170" t="s">
        <v>500</v>
      </c>
      <c r="K1142" s="171" t="e">
        <f t="shared" ca="1" si="1"/>
        <v>#NAME?</v>
      </c>
      <c r="L1142" s="186"/>
      <c r="M1142" s="171">
        <v>463</v>
      </c>
      <c r="N1142" s="179" t="e">
        <f t="shared" ca="1" si="2"/>
        <v>#NAME?</v>
      </c>
      <c r="O1142" t="b">
        <f t="shared" si="3"/>
        <v>0</v>
      </c>
      <c r="S1142" s="180" t="b">
        <f t="shared" si="4"/>
        <v>0</v>
      </c>
      <c r="T1142" s="180">
        <f t="shared" ca="1" si="5"/>
        <v>0</v>
      </c>
    </row>
    <row r="1143" spans="1:20" ht="16" hidden="1">
      <c r="A1143" s="170">
        <f t="shared" si="6"/>
        <v>1142</v>
      </c>
      <c r="B1143" s="181" t="s">
        <v>1626</v>
      </c>
      <c r="C1143" s="186"/>
      <c r="D1143" s="178" t="s">
        <v>380</v>
      </c>
      <c r="E1143" s="178" t="s">
        <v>556</v>
      </c>
      <c r="F1143" s="187">
        <v>43911</v>
      </c>
      <c r="G1143" s="170" t="b">
        <f t="shared" ca="1" si="36"/>
        <v>1</v>
      </c>
      <c r="H1143" s="170" t="s">
        <v>471</v>
      </c>
      <c r="I1143" s="186"/>
      <c r="J1143" s="170" t="s">
        <v>500</v>
      </c>
      <c r="K1143" s="171" t="e">
        <f t="shared" ca="1" si="1"/>
        <v>#NAME?</v>
      </c>
      <c r="L1143" s="186"/>
      <c r="M1143" s="171">
        <v>259</v>
      </c>
      <c r="N1143" s="179" t="e">
        <f t="shared" ca="1" si="2"/>
        <v>#NAME?</v>
      </c>
      <c r="O1143" t="b">
        <f t="shared" si="3"/>
        <v>0</v>
      </c>
      <c r="S1143" s="180" t="b">
        <f t="shared" ca="1" si="4"/>
        <v>0</v>
      </c>
      <c r="T1143" s="180">
        <f t="shared" ca="1" si="5"/>
        <v>0</v>
      </c>
    </row>
    <row r="1144" spans="1:20" ht="16" hidden="1">
      <c r="A1144" s="170">
        <f t="shared" si="6"/>
        <v>1143</v>
      </c>
      <c r="B1144" s="176" t="s">
        <v>1627</v>
      </c>
      <c r="C1144" s="186"/>
      <c r="D1144" s="178" t="s">
        <v>388</v>
      </c>
      <c r="E1144" s="178"/>
      <c r="F1144" s="186"/>
      <c r="G1144" s="170" t="b">
        <f t="shared" ca="1" si="36"/>
        <v>1</v>
      </c>
      <c r="H1144" s="186"/>
      <c r="I1144" s="186"/>
      <c r="J1144" s="170" t="s">
        <v>500</v>
      </c>
      <c r="K1144" s="171" t="e">
        <f t="shared" ca="1" si="1"/>
        <v>#NAME?</v>
      </c>
      <c r="L1144" s="186"/>
      <c r="M1144" s="171">
        <v>2595</v>
      </c>
      <c r="N1144" s="179" t="e">
        <f t="shared" ca="1" si="2"/>
        <v>#NAME?</v>
      </c>
      <c r="O1144" t="b">
        <f t="shared" si="3"/>
        <v>0</v>
      </c>
      <c r="S1144" s="180" t="b">
        <f t="shared" si="4"/>
        <v>0</v>
      </c>
      <c r="T1144" s="180">
        <f t="shared" ca="1" si="5"/>
        <v>0</v>
      </c>
    </row>
    <row r="1145" spans="1:20" ht="16" hidden="1">
      <c r="A1145" s="170">
        <f t="shared" si="6"/>
        <v>1144</v>
      </c>
      <c r="B1145" s="181" t="s">
        <v>1628</v>
      </c>
      <c r="C1145" s="186"/>
      <c r="D1145" s="178" t="s">
        <v>388</v>
      </c>
      <c r="E1145" s="178"/>
      <c r="F1145" s="186"/>
      <c r="G1145" s="170" t="b">
        <f t="shared" ca="1" si="36"/>
        <v>1</v>
      </c>
      <c r="H1145" s="186"/>
      <c r="I1145" s="186"/>
      <c r="J1145" s="170" t="s">
        <v>500</v>
      </c>
      <c r="K1145" s="171" t="e">
        <f t="shared" ca="1" si="1"/>
        <v>#NAME?</v>
      </c>
      <c r="L1145" s="186"/>
      <c r="M1145" s="171">
        <v>2830</v>
      </c>
      <c r="N1145" s="179" t="e">
        <f t="shared" ca="1" si="2"/>
        <v>#NAME?</v>
      </c>
      <c r="O1145" t="b">
        <f t="shared" si="3"/>
        <v>0</v>
      </c>
      <c r="S1145" s="180" t="b">
        <f t="shared" si="4"/>
        <v>0</v>
      </c>
      <c r="T1145" s="180">
        <f t="shared" ca="1" si="5"/>
        <v>0</v>
      </c>
    </row>
    <row r="1146" spans="1:20" ht="16" hidden="1">
      <c r="A1146" s="170">
        <f t="shared" si="6"/>
        <v>1145</v>
      </c>
      <c r="B1146" s="176" t="s">
        <v>1629</v>
      </c>
      <c r="C1146" s="186"/>
      <c r="D1146" s="178" t="s">
        <v>388</v>
      </c>
      <c r="E1146" s="178"/>
      <c r="F1146" s="186"/>
      <c r="G1146" s="170" t="b">
        <f t="shared" ca="1" si="36"/>
        <v>1</v>
      </c>
      <c r="H1146" s="186"/>
      <c r="I1146" s="186"/>
      <c r="J1146" s="170" t="s">
        <v>500</v>
      </c>
      <c r="K1146" s="171" t="e">
        <f t="shared" ca="1" si="1"/>
        <v>#NAME?</v>
      </c>
      <c r="L1146" s="186"/>
      <c r="M1146" s="171">
        <v>289</v>
      </c>
      <c r="N1146" s="179" t="e">
        <f t="shared" ca="1" si="2"/>
        <v>#NAME?</v>
      </c>
      <c r="O1146" t="b">
        <f t="shared" si="3"/>
        <v>0</v>
      </c>
      <c r="S1146" s="180" t="b">
        <f t="shared" si="4"/>
        <v>0</v>
      </c>
      <c r="T1146" s="180">
        <f t="shared" ca="1" si="5"/>
        <v>0</v>
      </c>
    </row>
    <row r="1147" spans="1:20" ht="16" hidden="1">
      <c r="A1147" s="170">
        <f t="shared" si="6"/>
        <v>1146</v>
      </c>
      <c r="B1147" s="181" t="s">
        <v>1630</v>
      </c>
      <c r="C1147" s="186"/>
      <c r="D1147" s="178" t="s">
        <v>380</v>
      </c>
      <c r="E1147" s="178" t="s">
        <v>380</v>
      </c>
      <c r="F1147" s="187">
        <v>43836</v>
      </c>
      <c r="G1147" s="170" t="b">
        <f t="shared" ca="1" si="36"/>
        <v>1</v>
      </c>
      <c r="H1147" s="170" t="s">
        <v>516</v>
      </c>
      <c r="I1147" s="186"/>
      <c r="J1147" s="170" t="s">
        <v>500</v>
      </c>
      <c r="K1147" s="171" t="e">
        <f t="shared" ca="1" si="1"/>
        <v>#NAME?</v>
      </c>
      <c r="L1147" s="186"/>
      <c r="M1147" s="171">
        <v>2019</v>
      </c>
      <c r="N1147" s="179" t="e">
        <f t="shared" ca="1" si="2"/>
        <v>#NAME?</v>
      </c>
      <c r="O1147" t="b">
        <f t="shared" si="3"/>
        <v>0</v>
      </c>
      <c r="S1147" s="180" t="b">
        <f t="shared" ca="1" si="4"/>
        <v>0</v>
      </c>
      <c r="T1147" s="180">
        <f t="shared" ca="1" si="5"/>
        <v>0</v>
      </c>
    </row>
    <row r="1148" spans="1:20" ht="16" hidden="1">
      <c r="A1148" s="170">
        <f t="shared" si="6"/>
        <v>1147</v>
      </c>
      <c r="B1148" s="176" t="s">
        <v>1631</v>
      </c>
      <c r="C1148" s="186"/>
      <c r="D1148" s="178" t="s">
        <v>388</v>
      </c>
      <c r="E1148" s="178"/>
      <c r="F1148" s="186"/>
      <c r="G1148" s="170" t="b">
        <f t="shared" ca="1" si="36"/>
        <v>1</v>
      </c>
      <c r="H1148" s="186"/>
      <c r="I1148" s="186"/>
      <c r="J1148" s="170" t="s">
        <v>500</v>
      </c>
      <c r="K1148" s="171" t="e">
        <f t="shared" ca="1" si="1"/>
        <v>#NAME?</v>
      </c>
      <c r="L1148" s="186"/>
      <c r="M1148" s="171">
        <v>3070</v>
      </c>
      <c r="N1148" s="179" t="e">
        <f t="shared" ca="1" si="2"/>
        <v>#NAME?</v>
      </c>
      <c r="O1148" t="b">
        <f t="shared" si="3"/>
        <v>0</v>
      </c>
      <c r="S1148" s="180" t="b">
        <f t="shared" si="4"/>
        <v>0</v>
      </c>
      <c r="T1148" s="180">
        <f t="shared" ca="1" si="5"/>
        <v>0</v>
      </c>
    </row>
    <row r="1149" spans="1:20" ht="16" hidden="1">
      <c r="A1149" s="170">
        <f t="shared" si="6"/>
        <v>1148</v>
      </c>
      <c r="B1149" s="181" t="s">
        <v>1632</v>
      </c>
      <c r="C1149" s="186"/>
      <c r="D1149" s="178" t="s">
        <v>388</v>
      </c>
      <c r="E1149" s="178"/>
      <c r="F1149" s="186"/>
      <c r="G1149" s="170" t="b">
        <f t="shared" ca="1" si="36"/>
        <v>1</v>
      </c>
      <c r="H1149" s="186"/>
      <c r="I1149" s="186"/>
      <c r="J1149" s="170" t="s">
        <v>500</v>
      </c>
      <c r="K1149" s="171" t="e">
        <f t="shared" ca="1" si="1"/>
        <v>#NAME?</v>
      </c>
      <c r="L1149" s="186"/>
      <c r="M1149" s="171">
        <v>425</v>
      </c>
      <c r="N1149" s="179" t="e">
        <f t="shared" ca="1" si="2"/>
        <v>#NAME?</v>
      </c>
      <c r="O1149" t="b">
        <f t="shared" si="3"/>
        <v>0</v>
      </c>
      <c r="S1149" s="180" t="b">
        <f t="shared" si="4"/>
        <v>0</v>
      </c>
      <c r="T1149" s="180">
        <f t="shared" ca="1" si="5"/>
        <v>0</v>
      </c>
    </row>
    <row r="1150" spans="1:20" ht="16" hidden="1">
      <c r="A1150" s="170">
        <f t="shared" si="6"/>
        <v>1149</v>
      </c>
      <c r="B1150" s="176" t="s">
        <v>1633</v>
      </c>
      <c r="C1150" s="186"/>
      <c r="D1150" s="178" t="s">
        <v>388</v>
      </c>
      <c r="E1150" s="178"/>
      <c r="F1150" s="186"/>
      <c r="G1150" s="170" t="b">
        <f t="shared" ca="1" si="36"/>
        <v>1</v>
      </c>
      <c r="H1150" s="186"/>
      <c r="I1150" s="186"/>
      <c r="J1150" s="170" t="s">
        <v>500</v>
      </c>
      <c r="K1150" s="171" t="e">
        <f t="shared" ca="1" si="1"/>
        <v>#NAME?</v>
      </c>
      <c r="L1150" s="186"/>
      <c r="M1150" s="171">
        <v>2678</v>
      </c>
      <c r="N1150" s="179" t="e">
        <f t="shared" ca="1" si="2"/>
        <v>#NAME?</v>
      </c>
      <c r="O1150" t="b">
        <f t="shared" si="3"/>
        <v>0</v>
      </c>
      <c r="S1150" s="180" t="b">
        <f t="shared" si="4"/>
        <v>0</v>
      </c>
      <c r="T1150" s="180">
        <f t="shared" ca="1" si="5"/>
        <v>0</v>
      </c>
    </row>
    <row r="1151" spans="1:20" ht="16" hidden="1">
      <c r="A1151" s="170">
        <f t="shared" si="6"/>
        <v>1150</v>
      </c>
      <c r="B1151" s="181" t="s">
        <v>1634</v>
      </c>
      <c r="C1151" s="186"/>
      <c r="D1151" s="178" t="s">
        <v>388</v>
      </c>
      <c r="E1151" s="178"/>
      <c r="F1151" s="186"/>
      <c r="G1151" s="170" t="b">
        <f t="shared" ca="1" si="36"/>
        <v>1</v>
      </c>
      <c r="H1151" s="186"/>
      <c r="I1151" s="186"/>
      <c r="J1151" s="170" t="s">
        <v>500</v>
      </c>
      <c r="K1151" s="171" t="e">
        <f t="shared" ca="1" si="1"/>
        <v>#NAME?</v>
      </c>
      <c r="L1151" s="186"/>
      <c r="M1151" s="171">
        <v>530</v>
      </c>
      <c r="N1151" s="179" t="e">
        <f t="shared" ca="1" si="2"/>
        <v>#NAME?</v>
      </c>
      <c r="O1151" t="b">
        <f t="shared" si="3"/>
        <v>0</v>
      </c>
      <c r="S1151" s="180" t="b">
        <f t="shared" si="4"/>
        <v>0</v>
      </c>
      <c r="T1151" s="180">
        <f t="shared" ca="1" si="5"/>
        <v>0</v>
      </c>
    </row>
    <row r="1152" spans="1:20" ht="16" hidden="1">
      <c r="A1152" s="170">
        <f t="shared" si="6"/>
        <v>1151</v>
      </c>
      <c r="B1152" s="176" t="s">
        <v>1635</v>
      </c>
      <c r="C1152" s="186"/>
      <c r="D1152" s="178" t="s">
        <v>388</v>
      </c>
      <c r="E1152" s="178"/>
      <c r="F1152" s="186"/>
      <c r="G1152" s="170" t="b">
        <f t="shared" ca="1" si="36"/>
        <v>1</v>
      </c>
      <c r="H1152" s="186"/>
      <c r="I1152" s="186"/>
      <c r="J1152" s="170" t="s">
        <v>500</v>
      </c>
      <c r="K1152" s="171" t="e">
        <f t="shared" ca="1" si="1"/>
        <v>#NAME?</v>
      </c>
      <c r="L1152" s="186"/>
      <c r="M1152" s="171">
        <v>3115</v>
      </c>
      <c r="N1152" s="179" t="e">
        <f t="shared" ca="1" si="2"/>
        <v>#NAME?</v>
      </c>
      <c r="O1152" t="b">
        <f t="shared" si="3"/>
        <v>0</v>
      </c>
      <c r="S1152" s="180" t="b">
        <f t="shared" si="4"/>
        <v>0</v>
      </c>
      <c r="T1152" s="180">
        <f t="shared" ca="1" si="5"/>
        <v>0</v>
      </c>
    </row>
    <row r="1153" spans="1:20" ht="16" hidden="1">
      <c r="A1153" s="170">
        <f t="shared" si="6"/>
        <v>1152</v>
      </c>
      <c r="B1153" s="181" t="s">
        <v>1636</v>
      </c>
      <c r="C1153" s="186"/>
      <c r="D1153" s="178" t="s">
        <v>388</v>
      </c>
      <c r="E1153" s="178"/>
      <c r="F1153" s="186"/>
      <c r="G1153" s="170" t="b">
        <f t="shared" ca="1" si="36"/>
        <v>1</v>
      </c>
      <c r="H1153" s="186"/>
      <c r="I1153" s="186"/>
      <c r="J1153" s="170" t="s">
        <v>500</v>
      </c>
      <c r="K1153" s="171" t="e">
        <f t="shared" ca="1" si="1"/>
        <v>#NAME?</v>
      </c>
      <c r="L1153" s="186"/>
      <c r="M1153" s="171">
        <v>1892</v>
      </c>
      <c r="N1153" s="179" t="e">
        <f t="shared" ca="1" si="2"/>
        <v>#NAME?</v>
      </c>
      <c r="O1153" t="b">
        <f t="shared" si="3"/>
        <v>0</v>
      </c>
      <c r="S1153" s="180" t="b">
        <f t="shared" si="4"/>
        <v>0</v>
      </c>
      <c r="T1153" s="180">
        <f t="shared" ca="1" si="5"/>
        <v>0</v>
      </c>
    </row>
    <row r="1154" spans="1:20" ht="16" hidden="1">
      <c r="A1154" s="170">
        <f t="shared" si="6"/>
        <v>1153</v>
      </c>
      <c r="B1154" s="176" t="s">
        <v>1637</v>
      </c>
      <c r="C1154" s="186"/>
      <c r="D1154" s="178" t="s">
        <v>388</v>
      </c>
      <c r="E1154" s="178"/>
      <c r="F1154" s="186"/>
      <c r="G1154" s="170" t="b">
        <f t="shared" ca="1" si="36"/>
        <v>1</v>
      </c>
      <c r="H1154" s="186"/>
      <c r="I1154" s="186"/>
      <c r="J1154" s="170" t="s">
        <v>500</v>
      </c>
      <c r="K1154" s="171" t="e">
        <f t="shared" ca="1" si="1"/>
        <v>#NAME?</v>
      </c>
      <c r="L1154" s="186"/>
      <c r="M1154" s="171">
        <v>2652</v>
      </c>
      <c r="N1154" s="179" t="e">
        <f t="shared" ca="1" si="2"/>
        <v>#NAME?</v>
      </c>
      <c r="O1154" t="b">
        <f t="shared" si="3"/>
        <v>0</v>
      </c>
      <c r="S1154" s="180" t="b">
        <f t="shared" si="4"/>
        <v>0</v>
      </c>
      <c r="T1154" s="180">
        <f t="shared" ca="1" si="5"/>
        <v>0</v>
      </c>
    </row>
    <row r="1155" spans="1:20" ht="16" hidden="1">
      <c r="A1155" s="170">
        <f t="shared" si="6"/>
        <v>1154</v>
      </c>
      <c r="B1155" s="181" t="s">
        <v>1638</v>
      </c>
      <c r="C1155" s="186"/>
      <c r="D1155" s="178" t="s">
        <v>380</v>
      </c>
      <c r="E1155" s="178"/>
      <c r="F1155" s="187">
        <v>43865</v>
      </c>
      <c r="G1155" s="170" t="b">
        <f t="shared" ca="1" si="36"/>
        <v>1</v>
      </c>
      <c r="H1155" s="170" t="s">
        <v>471</v>
      </c>
      <c r="I1155" s="186"/>
      <c r="J1155" s="170" t="s">
        <v>500</v>
      </c>
      <c r="K1155" s="171" t="e">
        <f t="shared" ca="1" si="1"/>
        <v>#NAME?</v>
      </c>
      <c r="L1155" s="186"/>
      <c r="M1155" s="171">
        <v>2067</v>
      </c>
      <c r="N1155" s="179" t="e">
        <f t="shared" ca="1" si="2"/>
        <v>#NAME?</v>
      </c>
      <c r="O1155" t="b">
        <f t="shared" si="3"/>
        <v>0</v>
      </c>
      <c r="S1155" s="180" t="b">
        <f t="shared" ca="1" si="4"/>
        <v>0</v>
      </c>
      <c r="T1155" s="180">
        <f t="shared" ca="1" si="5"/>
        <v>0</v>
      </c>
    </row>
    <row r="1156" spans="1:20" ht="16" hidden="1">
      <c r="A1156" s="170">
        <f t="shared" si="6"/>
        <v>1155</v>
      </c>
      <c r="B1156" s="176" t="s">
        <v>1639</v>
      </c>
      <c r="C1156" s="186"/>
      <c r="D1156" s="178" t="s">
        <v>388</v>
      </c>
      <c r="E1156" s="178"/>
      <c r="F1156" s="186"/>
      <c r="G1156" s="170" t="b">
        <f t="shared" ca="1" si="36"/>
        <v>1</v>
      </c>
      <c r="H1156" s="186"/>
      <c r="I1156" s="186"/>
      <c r="J1156" s="170" t="s">
        <v>500</v>
      </c>
      <c r="K1156" s="171" t="e">
        <f t="shared" ca="1" si="1"/>
        <v>#NAME?</v>
      </c>
      <c r="L1156" s="186"/>
      <c r="M1156" s="171">
        <v>1590</v>
      </c>
      <c r="N1156" s="179" t="e">
        <f t="shared" ca="1" si="2"/>
        <v>#NAME?</v>
      </c>
      <c r="O1156" t="b">
        <f t="shared" si="3"/>
        <v>0</v>
      </c>
      <c r="S1156" s="180" t="b">
        <f t="shared" si="4"/>
        <v>0</v>
      </c>
      <c r="T1156" s="180">
        <f t="shared" ca="1" si="5"/>
        <v>0</v>
      </c>
    </row>
    <row r="1157" spans="1:20" ht="16" hidden="1">
      <c r="A1157" s="170">
        <f t="shared" si="6"/>
        <v>1156</v>
      </c>
      <c r="B1157" s="181" t="s">
        <v>1640</v>
      </c>
      <c r="C1157" s="186"/>
      <c r="D1157" s="178" t="s">
        <v>388</v>
      </c>
      <c r="E1157" s="178"/>
      <c r="F1157" s="186"/>
      <c r="G1157" s="170" t="b">
        <f t="shared" ca="1" si="36"/>
        <v>1</v>
      </c>
      <c r="H1157" s="186"/>
      <c r="I1157" s="186"/>
      <c r="J1157" s="170" t="s">
        <v>500</v>
      </c>
      <c r="K1157" s="171" t="e">
        <f t="shared" ca="1" si="1"/>
        <v>#NAME?</v>
      </c>
      <c r="L1157" s="186"/>
      <c r="M1157" s="171">
        <v>626</v>
      </c>
      <c r="N1157" s="179" t="e">
        <f t="shared" ca="1" si="2"/>
        <v>#NAME?</v>
      </c>
      <c r="O1157" t="b">
        <f t="shared" si="3"/>
        <v>0</v>
      </c>
      <c r="S1157" s="180" t="b">
        <f t="shared" si="4"/>
        <v>0</v>
      </c>
      <c r="T1157" s="180">
        <f t="shared" ca="1" si="5"/>
        <v>0</v>
      </c>
    </row>
    <row r="1158" spans="1:20" ht="16" hidden="1">
      <c r="A1158" s="170">
        <f t="shared" si="6"/>
        <v>1157</v>
      </c>
      <c r="B1158" s="176" t="s">
        <v>1641</v>
      </c>
      <c r="C1158" s="186"/>
      <c r="D1158" s="178" t="s">
        <v>388</v>
      </c>
      <c r="E1158" s="178"/>
      <c r="F1158" s="186"/>
      <c r="G1158" s="170" t="b">
        <f t="shared" ca="1" si="36"/>
        <v>1</v>
      </c>
      <c r="H1158" s="186"/>
      <c r="I1158" s="186"/>
      <c r="J1158" s="170" t="s">
        <v>500</v>
      </c>
      <c r="K1158" s="171" t="e">
        <f t="shared" ca="1" si="1"/>
        <v>#NAME?</v>
      </c>
      <c r="L1158" s="186"/>
      <c r="M1158" s="171">
        <v>1551</v>
      </c>
      <c r="N1158" s="179" t="e">
        <f t="shared" ca="1" si="2"/>
        <v>#NAME?</v>
      </c>
      <c r="O1158" t="b">
        <f t="shared" si="3"/>
        <v>0</v>
      </c>
      <c r="S1158" s="180" t="b">
        <f t="shared" si="4"/>
        <v>0</v>
      </c>
      <c r="T1158" s="180">
        <f t="shared" ca="1" si="5"/>
        <v>0</v>
      </c>
    </row>
    <row r="1159" spans="1:20" ht="16" hidden="1">
      <c r="A1159" s="170">
        <f t="shared" si="6"/>
        <v>1158</v>
      </c>
      <c r="B1159" s="181" t="s">
        <v>1642</v>
      </c>
      <c r="C1159" s="186"/>
      <c r="D1159" s="178" t="s">
        <v>388</v>
      </c>
      <c r="E1159" s="178"/>
      <c r="F1159" s="186"/>
      <c r="G1159" s="170" t="b">
        <f t="shared" ca="1" si="36"/>
        <v>1</v>
      </c>
      <c r="H1159" s="186"/>
      <c r="I1159" s="186"/>
      <c r="J1159" s="170" t="s">
        <v>500</v>
      </c>
      <c r="K1159" s="171" t="e">
        <f t="shared" ca="1" si="1"/>
        <v>#NAME?</v>
      </c>
      <c r="L1159" s="186"/>
      <c r="M1159" s="171">
        <v>637</v>
      </c>
      <c r="N1159" s="179" t="e">
        <f t="shared" ca="1" si="2"/>
        <v>#NAME?</v>
      </c>
      <c r="O1159" t="b">
        <f t="shared" si="3"/>
        <v>0</v>
      </c>
      <c r="S1159" s="180" t="b">
        <f t="shared" si="4"/>
        <v>0</v>
      </c>
      <c r="T1159" s="180">
        <f t="shared" ca="1" si="5"/>
        <v>0</v>
      </c>
    </row>
    <row r="1160" spans="1:20" ht="16" hidden="1">
      <c r="A1160" s="170">
        <f t="shared" si="6"/>
        <v>1159</v>
      </c>
      <c r="B1160" s="176" t="s">
        <v>1643</v>
      </c>
      <c r="C1160" s="186"/>
      <c r="D1160" s="178" t="s">
        <v>388</v>
      </c>
      <c r="E1160" s="178"/>
      <c r="F1160" s="186"/>
      <c r="G1160" s="170" t="b">
        <f t="shared" ca="1" si="36"/>
        <v>1</v>
      </c>
      <c r="H1160" s="186"/>
      <c r="I1160" s="186"/>
      <c r="J1160" s="170" t="s">
        <v>500</v>
      </c>
      <c r="K1160" s="171" t="e">
        <f t="shared" ca="1" si="1"/>
        <v>#NAME?</v>
      </c>
      <c r="L1160" s="186"/>
      <c r="M1160" s="171">
        <v>1342</v>
      </c>
      <c r="N1160" s="179" t="e">
        <f t="shared" ca="1" si="2"/>
        <v>#NAME?</v>
      </c>
      <c r="O1160" t="b">
        <f t="shared" si="3"/>
        <v>0</v>
      </c>
      <c r="S1160" s="180" t="b">
        <f t="shared" si="4"/>
        <v>0</v>
      </c>
      <c r="T1160" s="180">
        <f t="shared" ca="1" si="5"/>
        <v>0</v>
      </c>
    </row>
    <row r="1161" spans="1:20" ht="16" hidden="1">
      <c r="A1161" s="170">
        <f t="shared" si="6"/>
        <v>1160</v>
      </c>
      <c r="B1161" s="181" t="s">
        <v>1644</v>
      </c>
      <c r="C1161" s="186"/>
      <c r="D1161" s="178" t="s">
        <v>388</v>
      </c>
      <c r="E1161" s="178"/>
      <c r="F1161" s="186"/>
      <c r="G1161" s="170" t="b">
        <f t="shared" ca="1" si="36"/>
        <v>1</v>
      </c>
      <c r="H1161" s="186"/>
      <c r="I1161" s="186"/>
      <c r="J1161" s="170" t="s">
        <v>500</v>
      </c>
      <c r="K1161" s="171" t="e">
        <f t="shared" ca="1" si="1"/>
        <v>#NAME?</v>
      </c>
      <c r="L1161" s="186"/>
      <c r="M1161" s="171">
        <v>28</v>
      </c>
      <c r="N1161" s="179" t="e">
        <f t="shared" ca="1" si="2"/>
        <v>#NAME?</v>
      </c>
      <c r="O1161" t="b">
        <f t="shared" si="3"/>
        <v>0</v>
      </c>
      <c r="S1161" s="180" t="b">
        <f t="shared" si="4"/>
        <v>0</v>
      </c>
      <c r="T1161" s="180">
        <f t="shared" ca="1" si="5"/>
        <v>0</v>
      </c>
    </row>
    <row r="1162" spans="1:20" ht="16">
      <c r="A1162" s="170">
        <f t="shared" si="6"/>
        <v>1161</v>
      </c>
      <c r="B1162" s="176" t="s">
        <v>1645</v>
      </c>
      <c r="C1162" s="186"/>
      <c r="D1162" s="178" t="s">
        <v>380</v>
      </c>
      <c r="E1162" s="178" t="s">
        <v>515</v>
      </c>
      <c r="F1162" s="187">
        <v>43975</v>
      </c>
      <c r="G1162" s="170" t="b">
        <f t="shared" ca="1" si="36"/>
        <v>1</v>
      </c>
      <c r="H1162" s="170" t="s">
        <v>471</v>
      </c>
      <c r="I1162" s="170">
        <v>0</v>
      </c>
      <c r="J1162" s="170" t="s">
        <v>500</v>
      </c>
      <c r="K1162" s="171" t="e">
        <f t="shared" ca="1" si="1"/>
        <v>#NAME?</v>
      </c>
      <c r="L1162" s="186"/>
      <c r="M1162" s="171">
        <v>3033</v>
      </c>
      <c r="N1162" s="179" t="e">
        <f t="shared" ca="1" si="2"/>
        <v>#NAME?</v>
      </c>
      <c r="O1162" t="b">
        <f t="shared" si="3"/>
        <v>0</v>
      </c>
      <c r="S1162" s="180" t="b">
        <f t="shared" ca="1" si="4"/>
        <v>0</v>
      </c>
      <c r="T1162" s="180">
        <f t="shared" ca="1" si="5"/>
        <v>0</v>
      </c>
    </row>
    <row r="1163" spans="1:20" ht="16" hidden="1">
      <c r="A1163" s="170">
        <f t="shared" si="6"/>
        <v>1162</v>
      </c>
      <c r="B1163" s="181" t="s">
        <v>1646</v>
      </c>
      <c r="C1163" s="186"/>
      <c r="D1163" s="178" t="s">
        <v>388</v>
      </c>
      <c r="E1163" s="178"/>
      <c r="F1163" s="186"/>
      <c r="G1163" s="170" t="b">
        <f t="shared" ca="1" si="36"/>
        <v>1</v>
      </c>
      <c r="H1163" s="186"/>
      <c r="I1163" s="186"/>
      <c r="J1163" s="170" t="s">
        <v>500</v>
      </c>
      <c r="K1163" s="171" t="e">
        <f t="shared" ca="1" si="1"/>
        <v>#NAME?</v>
      </c>
      <c r="L1163" s="186"/>
      <c r="M1163" s="171">
        <v>1773</v>
      </c>
      <c r="N1163" s="179" t="e">
        <f t="shared" ca="1" si="2"/>
        <v>#NAME?</v>
      </c>
      <c r="O1163" t="b">
        <f t="shared" si="3"/>
        <v>0</v>
      </c>
      <c r="S1163" s="180" t="b">
        <f t="shared" si="4"/>
        <v>0</v>
      </c>
      <c r="T1163" s="180">
        <f t="shared" ca="1" si="5"/>
        <v>0</v>
      </c>
    </row>
    <row r="1164" spans="1:20" ht="16" hidden="1">
      <c r="A1164" s="170">
        <f t="shared" si="6"/>
        <v>1163</v>
      </c>
      <c r="B1164" s="176" t="s">
        <v>1647</v>
      </c>
      <c r="C1164" s="186"/>
      <c r="D1164" s="178" t="s">
        <v>388</v>
      </c>
      <c r="E1164" s="178"/>
      <c r="F1164" s="186"/>
      <c r="G1164" s="170" t="b">
        <f t="shared" ca="1" si="36"/>
        <v>1</v>
      </c>
      <c r="H1164" s="186"/>
      <c r="I1164" s="186"/>
      <c r="J1164" s="170" t="s">
        <v>500</v>
      </c>
      <c r="K1164" s="171" t="e">
        <f t="shared" ca="1" si="1"/>
        <v>#NAME?</v>
      </c>
      <c r="L1164" s="186"/>
      <c r="M1164" s="171">
        <v>2590</v>
      </c>
      <c r="N1164" s="179" t="e">
        <f t="shared" ca="1" si="2"/>
        <v>#NAME?</v>
      </c>
      <c r="O1164" t="b">
        <f t="shared" si="3"/>
        <v>0</v>
      </c>
      <c r="S1164" s="180" t="b">
        <f t="shared" si="4"/>
        <v>0</v>
      </c>
      <c r="T1164" s="180">
        <f t="shared" ca="1" si="5"/>
        <v>0</v>
      </c>
    </row>
    <row r="1165" spans="1:20" ht="16" hidden="1">
      <c r="A1165" s="170">
        <f t="shared" si="6"/>
        <v>1164</v>
      </c>
      <c r="B1165" s="181" t="s">
        <v>1648</v>
      </c>
      <c r="C1165" s="186"/>
      <c r="D1165" s="178" t="s">
        <v>388</v>
      </c>
      <c r="E1165" s="178"/>
      <c r="F1165" s="186"/>
      <c r="G1165" s="170" t="b">
        <f t="shared" ca="1" si="36"/>
        <v>1</v>
      </c>
      <c r="H1165" s="186"/>
      <c r="I1165" s="186"/>
      <c r="J1165" s="170" t="s">
        <v>500</v>
      </c>
      <c r="K1165" s="171" t="e">
        <f t="shared" ca="1" si="1"/>
        <v>#NAME?</v>
      </c>
      <c r="L1165" s="186"/>
      <c r="M1165" s="171">
        <v>786</v>
      </c>
      <c r="N1165" s="179" t="e">
        <f t="shared" ca="1" si="2"/>
        <v>#NAME?</v>
      </c>
      <c r="O1165" t="b">
        <f t="shared" si="3"/>
        <v>0</v>
      </c>
      <c r="S1165" s="180" t="b">
        <f t="shared" si="4"/>
        <v>0</v>
      </c>
      <c r="T1165" s="180">
        <f t="shared" ca="1" si="5"/>
        <v>0</v>
      </c>
    </row>
    <row r="1166" spans="1:20" ht="16" hidden="1">
      <c r="A1166" s="170">
        <f t="shared" si="6"/>
        <v>1165</v>
      </c>
      <c r="B1166" s="176" t="s">
        <v>1649</v>
      </c>
      <c r="C1166" s="186"/>
      <c r="D1166" s="178" t="s">
        <v>388</v>
      </c>
      <c r="E1166" s="178"/>
      <c r="F1166" s="186"/>
      <c r="G1166" s="170" t="b">
        <f t="shared" ca="1" si="36"/>
        <v>1</v>
      </c>
      <c r="H1166" s="186"/>
      <c r="I1166" s="186"/>
      <c r="J1166" s="170" t="s">
        <v>500</v>
      </c>
      <c r="K1166" s="171" t="e">
        <f t="shared" ca="1" si="1"/>
        <v>#NAME?</v>
      </c>
      <c r="L1166" s="186"/>
      <c r="M1166" s="171">
        <v>270</v>
      </c>
      <c r="N1166" s="179" t="e">
        <f t="shared" ca="1" si="2"/>
        <v>#NAME?</v>
      </c>
      <c r="O1166" t="b">
        <f t="shared" si="3"/>
        <v>0</v>
      </c>
      <c r="S1166" s="180" t="b">
        <f t="shared" si="4"/>
        <v>0</v>
      </c>
      <c r="T1166" s="180">
        <f t="shared" ca="1" si="5"/>
        <v>0</v>
      </c>
    </row>
    <row r="1167" spans="1:20" ht="16" hidden="1">
      <c r="A1167" s="170">
        <f t="shared" si="6"/>
        <v>1166</v>
      </c>
      <c r="B1167" s="181" t="s">
        <v>1650</v>
      </c>
      <c r="C1167" s="186"/>
      <c r="D1167" s="178" t="s">
        <v>388</v>
      </c>
      <c r="E1167" s="178"/>
      <c r="F1167" s="186"/>
      <c r="G1167" s="170" t="b">
        <f t="shared" ca="1" si="36"/>
        <v>1</v>
      </c>
      <c r="H1167" s="186"/>
      <c r="I1167" s="186"/>
      <c r="J1167" s="170" t="s">
        <v>500</v>
      </c>
      <c r="K1167" s="171" t="e">
        <f t="shared" ca="1" si="1"/>
        <v>#NAME?</v>
      </c>
      <c r="L1167" s="186"/>
      <c r="M1167" s="171">
        <v>1626</v>
      </c>
      <c r="N1167" s="179" t="e">
        <f t="shared" ca="1" si="2"/>
        <v>#NAME?</v>
      </c>
      <c r="O1167" t="b">
        <f t="shared" si="3"/>
        <v>0</v>
      </c>
      <c r="S1167" s="180" t="b">
        <f t="shared" si="4"/>
        <v>0</v>
      </c>
      <c r="T1167" s="180">
        <f t="shared" ca="1" si="5"/>
        <v>0</v>
      </c>
    </row>
    <row r="1168" spans="1:20" ht="16" hidden="1">
      <c r="A1168" s="170">
        <f t="shared" si="6"/>
        <v>1167</v>
      </c>
      <c r="B1168" s="176" t="s">
        <v>1651</v>
      </c>
      <c r="C1168" s="186"/>
      <c r="D1168" s="178" t="s">
        <v>388</v>
      </c>
      <c r="E1168" s="178"/>
      <c r="F1168" s="186"/>
      <c r="G1168" s="170" t="b">
        <f t="shared" ca="1" si="36"/>
        <v>1</v>
      </c>
      <c r="H1168" s="186"/>
      <c r="I1168" s="186"/>
      <c r="J1168" s="170" t="s">
        <v>500</v>
      </c>
      <c r="K1168" s="171" t="e">
        <f t="shared" ca="1" si="1"/>
        <v>#NAME?</v>
      </c>
      <c r="L1168" s="186"/>
      <c r="M1168" s="171">
        <v>1060</v>
      </c>
      <c r="N1168" s="179" t="e">
        <f t="shared" ca="1" si="2"/>
        <v>#NAME?</v>
      </c>
      <c r="O1168" t="b">
        <f t="shared" si="3"/>
        <v>0</v>
      </c>
      <c r="S1168" s="180" t="b">
        <f t="shared" si="4"/>
        <v>0</v>
      </c>
      <c r="T1168" s="180">
        <f t="shared" ca="1" si="5"/>
        <v>0</v>
      </c>
    </row>
    <row r="1169" spans="1:20" ht="16" hidden="1">
      <c r="A1169" s="170">
        <f t="shared" si="6"/>
        <v>1168</v>
      </c>
      <c r="B1169" s="181" t="s">
        <v>1652</v>
      </c>
      <c r="C1169" s="186"/>
      <c r="D1169" s="178" t="s">
        <v>380</v>
      </c>
      <c r="E1169" s="178"/>
      <c r="F1169" s="187">
        <v>43976</v>
      </c>
      <c r="G1169" s="170" t="b">
        <f t="shared" ca="1" si="36"/>
        <v>1</v>
      </c>
      <c r="H1169" s="170" t="s">
        <v>1008</v>
      </c>
      <c r="I1169" s="186"/>
      <c r="J1169" s="170" t="s">
        <v>500</v>
      </c>
      <c r="K1169" s="171" t="e">
        <f t="shared" ca="1" si="1"/>
        <v>#NAME?</v>
      </c>
      <c r="L1169" s="186"/>
      <c r="M1169" s="171">
        <v>1648</v>
      </c>
      <c r="N1169" s="179" t="e">
        <f t="shared" ca="1" si="2"/>
        <v>#NAME?</v>
      </c>
      <c r="O1169" t="b">
        <f t="shared" si="3"/>
        <v>0</v>
      </c>
      <c r="S1169" s="180" t="b">
        <f t="shared" ca="1" si="4"/>
        <v>0</v>
      </c>
      <c r="T1169" s="180">
        <f t="shared" ca="1" si="5"/>
        <v>0</v>
      </c>
    </row>
    <row r="1170" spans="1:20" ht="16" hidden="1">
      <c r="A1170" s="170">
        <f t="shared" si="6"/>
        <v>1169</v>
      </c>
      <c r="B1170" s="176" t="s">
        <v>1653</v>
      </c>
      <c r="C1170" s="186"/>
      <c r="D1170" s="178" t="s">
        <v>380</v>
      </c>
      <c r="E1170" s="178" t="s">
        <v>1654</v>
      </c>
      <c r="F1170" s="187">
        <v>43846</v>
      </c>
      <c r="G1170" s="170" t="b">
        <f t="shared" ca="1" si="36"/>
        <v>1</v>
      </c>
      <c r="H1170" s="170" t="s">
        <v>471</v>
      </c>
      <c r="I1170" s="186"/>
      <c r="J1170" s="170" t="s">
        <v>500</v>
      </c>
      <c r="K1170" s="171" t="e">
        <f t="shared" ca="1" si="1"/>
        <v>#NAME?</v>
      </c>
      <c r="L1170" s="186"/>
      <c r="M1170" s="171">
        <v>411</v>
      </c>
      <c r="N1170" s="179" t="e">
        <f t="shared" ca="1" si="2"/>
        <v>#NAME?</v>
      </c>
      <c r="O1170" t="b">
        <f t="shared" si="3"/>
        <v>0</v>
      </c>
      <c r="S1170" s="180" t="b">
        <f t="shared" ca="1" si="4"/>
        <v>0</v>
      </c>
      <c r="T1170" s="180">
        <f t="shared" ca="1" si="5"/>
        <v>0</v>
      </c>
    </row>
    <row r="1171" spans="1:20" ht="16" hidden="1">
      <c r="A1171" s="170">
        <f t="shared" si="6"/>
        <v>1170</v>
      </c>
      <c r="B1171" s="181" t="s">
        <v>1655</v>
      </c>
      <c r="C1171" s="186"/>
      <c r="D1171" s="178" t="s">
        <v>380</v>
      </c>
      <c r="E1171" s="178" t="s">
        <v>1016</v>
      </c>
      <c r="F1171" s="187">
        <v>43918</v>
      </c>
      <c r="G1171" s="170" t="b">
        <f t="shared" ca="1" si="36"/>
        <v>1</v>
      </c>
      <c r="H1171" s="170" t="s">
        <v>471</v>
      </c>
      <c r="I1171" s="186"/>
      <c r="J1171" s="170" t="s">
        <v>500</v>
      </c>
      <c r="K1171" s="171" t="e">
        <f t="shared" ca="1" si="1"/>
        <v>#NAME?</v>
      </c>
      <c r="L1171" s="186"/>
      <c r="M1171" s="171">
        <v>1888</v>
      </c>
      <c r="N1171" s="179" t="e">
        <f t="shared" ca="1" si="2"/>
        <v>#NAME?</v>
      </c>
      <c r="O1171" t="b">
        <f t="shared" si="3"/>
        <v>0</v>
      </c>
      <c r="S1171" s="180" t="b">
        <f t="shared" ca="1" si="4"/>
        <v>0</v>
      </c>
      <c r="T1171" s="180">
        <f t="shared" ca="1" si="5"/>
        <v>0</v>
      </c>
    </row>
    <row r="1172" spans="1:20" ht="16" hidden="1">
      <c r="A1172" s="170">
        <f t="shared" si="6"/>
        <v>1171</v>
      </c>
      <c r="B1172" s="176" t="s">
        <v>1656</v>
      </c>
      <c r="C1172" s="186"/>
      <c r="D1172" s="178" t="s">
        <v>380</v>
      </c>
      <c r="E1172" s="178" t="s">
        <v>515</v>
      </c>
      <c r="F1172" s="187">
        <v>43873</v>
      </c>
      <c r="G1172" s="170" t="b">
        <f t="shared" ca="1" si="36"/>
        <v>1</v>
      </c>
      <c r="H1172" s="170" t="s">
        <v>471</v>
      </c>
      <c r="I1172" s="186"/>
      <c r="J1172" s="170" t="s">
        <v>500</v>
      </c>
      <c r="K1172" s="171" t="e">
        <f t="shared" ca="1" si="1"/>
        <v>#NAME?</v>
      </c>
      <c r="L1172" s="186"/>
      <c r="M1172" s="171">
        <v>2208</v>
      </c>
      <c r="N1172" s="179" t="e">
        <f t="shared" ca="1" si="2"/>
        <v>#NAME?</v>
      </c>
      <c r="O1172" t="b">
        <f t="shared" si="3"/>
        <v>0</v>
      </c>
      <c r="S1172" s="180" t="b">
        <f t="shared" ca="1" si="4"/>
        <v>0</v>
      </c>
      <c r="T1172" s="180">
        <f t="shared" ca="1" si="5"/>
        <v>0</v>
      </c>
    </row>
    <row r="1173" spans="1:20" ht="16" hidden="1">
      <c r="A1173" s="170">
        <f t="shared" si="6"/>
        <v>1172</v>
      </c>
      <c r="B1173" s="181" t="s">
        <v>1657</v>
      </c>
      <c r="C1173" s="186"/>
      <c r="D1173" s="178" t="s">
        <v>388</v>
      </c>
      <c r="E1173" s="178"/>
      <c r="F1173" s="186"/>
      <c r="G1173" s="170" t="b">
        <f t="shared" ca="1" si="36"/>
        <v>1</v>
      </c>
      <c r="H1173" s="186"/>
      <c r="I1173" s="186"/>
      <c r="J1173" s="170" t="s">
        <v>500</v>
      </c>
      <c r="K1173" s="171" t="e">
        <f t="shared" ca="1" si="1"/>
        <v>#NAME?</v>
      </c>
      <c r="L1173" s="186"/>
      <c r="M1173" s="171">
        <v>1644</v>
      </c>
      <c r="N1173" s="179" t="e">
        <f t="shared" ca="1" si="2"/>
        <v>#NAME?</v>
      </c>
      <c r="O1173" t="b">
        <f t="shared" si="3"/>
        <v>0</v>
      </c>
      <c r="S1173" s="180" t="b">
        <f t="shared" si="4"/>
        <v>0</v>
      </c>
      <c r="T1173" s="180">
        <f t="shared" ca="1" si="5"/>
        <v>0</v>
      </c>
    </row>
    <row r="1174" spans="1:20" ht="16" hidden="1">
      <c r="A1174" s="170">
        <f t="shared" si="6"/>
        <v>1173</v>
      </c>
      <c r="B1174" s="176" t="s">
        <v>1658</v>
      </c>
      <c r="C1174" s="186"/>
      <c r="D1174" s="178" t="s">
        <v>380</v>
      </c>
      <c r="E1174" s="178" t="s">
        <v>515</v>
      </c>
      <c r="F1174" s="187">
        <v>43923</v>
      </c>
      <c r="G1174" s="170" t="b">
        <f t="shared" ca="1" si="36"/>
        <v>1</v>
      </c>
      <c r="H1174" s="170" t="s">
        <v>471</v>
      </c>
      <c r="I1174" s="186"/>
      <c r="J1174" s="170" t="s">
        <v>500</v>
      </c>
      <c r="K1174" s="171" t="e">
        <f t="shared" ca="1" si="1"/>
        <v>#NAME?</v>
      </c>
      <c r="L1174" s="186"/>
      <c r="M1174" s="171">
        <v>2635</v>
      </c>
      <c r="N1174" s="179" t="e">
        <f t="shared" ca="1" si="2"/>
        <v>#NAME?</v>
      </c>
      <c r="O1174" t="b">
        <f t="shared" si="3"/>
        <v>0</v>
      </c>
      <c r="S1174" s="180" t="b">
        <f t="shared" ca="1" si="4"/>
        <v>0</v>
      </c>
      <c r="T1174" s="180">
        <f t="shared" ca="1" si="5"/>
        <v>0</v>
      </c>
    </row>
    <row r="1175" spans="1:20" ht="16" hidden="1">
      <c r="A1175" s="170">
        <f t="shared" si="6"/>
        <v>1174</v>
      </c>
      <c r="B1175" s="181" t="s">
        <v>1659</v>
      </c>
      <c r="C1175" s="186"/>
      <c r="D1175" s="178" t="s">
        <v>388</v>
      </c>
      <c r="E1175" s="178"/>
      <c r="F1175" s="186"/>
      <c r="G1175" s="170" t="b">
        <f t="shared" ca="1" si="36"/>
        <v>1</v>
      </c>
      <c r="H1175" s="186"/>
      <c r="I1175" s="186"/>
      <c r="J1175" s="170" t="s">
        <v>500</v>
      </c>
      <c r="K1175" s="171" t="e">
        <f t="shared" ca="1" si="1"/>
        <v>#NAME?</v>
      </c>
      <c r="L1175" s="186"/>
      <c r="M1175" s="171">
        <v>854</v>
      </c>
      <c r="N1175" s="179" t="e">
        <f t="shared" ca="1" si="2"/>
        <v>#NAME?</v>
      </c>
      <c r="O1175" t="b">
        <f t="shared" si="3"/>
        <v>0</v>
      </c>
      <c r="S1175" s="180" t="b">
        <f t="shared" si="4"/>
        <v>0</v>
      </c>
      <c r="T1175" s="180">
        <f t="shared" ca="1" si="5"/>
        <v>0</v>
      </c>
    </row>
    <row r="1176" spans="1:20" ht="16" hidden="1">
      <c r="A1176" s="170">
        <f t="shared" si="6"/>
        <v>1175</v>
      </c>
      <c r="B1176" s="176" t="s">
        <v>1660</v>
      </c>
      <c r="C1176" s="186"/>
      <c r="D1176" s="178" t="s">
        <v>388</v>
      </c>
      <c r="E1176" s="178"/>
      <c r="F1176" s="186"/>
      <c r="G1176" s="170" t="b">
        <f t="shared" ca="1" si="36"/>
        <v>1</v>
      </c>
      <c r="H1176" s="186"/>
      <c r="I1176" s="186"/>
      <c r="J1176" s="170" t="s">
        <v>500</v>
      </c>
      <c r="K1176" s="171" t="e">
        <f t="shared" ca="1" si="1"/>
        <v>#NAME?</v>
      </c>
      <c r="L1176" s="186"/>
      <c r="M1176" s="171">
        <v>2021</v>
      </c>
      <c r="N1176" s="179" t="e">
        <f t="shared" ca="1" si="2"/>
        <v>#NAME?</v>
      </c>
      <c r="O1176" t="b">
        <f t="shared" si="3"/>
        <v>0</v>
      </c>
      <c r="S1176" s="180" t="b">
        <f t="shared" si="4"/>
        <v>0</v>
      </c>
      <c r="T1176" s="180">
        <f t="shared" ca="1" si="5"/>
        <v>0</v>
      </c>
    </row>
    <row r="1177" spans="1:20" ht="16" hidden="1">
      <c r="A1177" s="170">
        <f t="shared" si="6"/>
        <v>1176</v>
      </c>
      <c r="B1177" s="181" t="s">
        <v>1661</v>
      </c>
      <c r="C1177" s="186"/>
      <c r="D1177" s="178" t="s">
        <v>388</v>
      </c>
      <c r="E1177" s="178"/>
      <c r="F1177" s="186"/>
      <c r="G1177" s="170" t="b">
        <f t="shared" ca="1" si="36"/>
        <v>1</v>
      </c>
      <c r="H1177" s="186"/>
      <c r="I1177" s="186"/>
      <c r="J1177" s="170" t="s">
        <v>500</v>
      </c>
      <c r="K1177" s="171" t="e">
        <f t="shared" ca="1" si="1"/>
        <v>#NAME?</v>
      </c>
      <c r="L1177" s="186"/>
      <c r="M1177" s="171">
        <v>1574</v>
      </c>
      <c r="N1177" s="179" t="e">
        <f t="shared" ca="1" si="2"/>
        <v>#NAME?</v>
      </c>
      <c r="O1177" t="b">
        <f t="shared" si="3"/>
        <v>0</v>
      </c>
      <c r="S1177" s="180" t="b">
        <f t="shared" si="4"/>
        <v>0</v>
      </c>
      <c r="T1177" s="180">
        <f t="shared" ca="1" si="5"/>
        <v>0</v>
      </c>
    </row>
    <row r="1178" spans="1:20" ht="16" hidden="1">
      <c r="A1178" s="170">
        <f t="shared" si="6"/>
        <v>1177</v>
      </c>
      <c r="B1178" s="176" t="s">
        <v>1662</v>
      </c>
      <c r="C1178" s="186"/>
      <c r="D1178" s="178" t="s">
        <v>388</v>
      </c>
      <c r="E1178" s="178"/>
      <c r="F1178" s="186"/>
      <c r="G1178" s="170" t="b">
        <f t="shared" ca="1" si="36"/>
        <v>1</v>
      </c>
      <c r="H1178" s="186"/>
      <c r="I1178" s="186"/>
      <c r="J1178" s="170" t="s">
        <v>500</v>
      </c>
      <c r="K1178" s="171" t="e">
        <f t="shared" ca="1" si="1"/>
        <v>#NAME?</v>
      </c>
      <c r="L1178" s="186"/>
      <c r="M1178" s="171">
        <v>430</v>
      </c>
      <c r="N1178" s="179" t="e">
        <f t="shared" ca="1" si="2"/>
        <v>#NAME?</v>
      </c>
      <c r="O1178" t="b">
        <f t="shared" si="3"/>
        <v>0</v>
      </c>
      <c r="S1178" s="180" t="b">
        <f t="shared" si="4"/>
        <v>0</v>
      </c>
      <c r="T1178" s="180">
        <f t="shared" ca="1" si="5"/>
        <v>0</v>
      </c>
    </row>
    <row r="1179" spans="1:20" ht="16" hidden="1">
      <c r="A1179" s="170">
        <f t="shared" si="6"/>
        <v>1178</v>
      </c>
      <c r="B1179" s="181" t="s">
        <v>1663</v>
      </c>
      <c r="C1179" s="186"/>
      <c r="D1179" s="178" t="s">
        <v>388</v>
      </c>
      <c r="E1179" s="178"/>
      <c r="F1179" s="186"/>
      <c r="G1179" s="170" t="b">
        <f t="shared" ca="1" si="36"/>
        <v>1</v>
      </c>
      <c r="H1179" s="186"/>
      <c r="I1179" s="186"/>
      <c r="J1179" s="170" t="s">
        <v>500</v>
      </c>
      <c r="K1179" s="171" t="e">
        <f t="shared" ca="1" si="1"/>
        <v>#NAME?</v>
      </c>
      <c r="L1179" s="186"/>
      <c r="M1179" s="171">
        <v>343</v>
      </c>
      <c r="N1179" s="179" t="e">
        <f t="shared" ca="1" si="2"/>
        <v>#NAME?</v>
      </c>
      <c r="O1179" t="b">
        <f t="shared" si="3"/>
        <v>0</v>
      </c>
      <c r="S1179" s="180" t="b">
        <f t="shared" si="4"/>
        <v>0</v>
      </c>
      <c r="T1179" s="180">
        <f t="shared" ca="1" si="5"/>
        <v>0</v>
      </c>
    </row>
    <row r="1180" spans="1:20" ht="16" hidden="1">
      <c r="A1180" s="170">
        <f t="shared" si="6"/>
        <v>1179</v>
      </c>
      <c r="B1180" s="176" t="s">
        <v>1664</v>
      </c>
      <c r="C1180" s="186"/>
      <c r="D1180" s="178" t="s">
        <v>388</v>
      </c>
      <c r="E1180" s="178"/>
      <c r="F1180" s="186"/>
      <c r="G1180" s="170" t="b">
        <f t="shared" ca="1" si="36"/>
        <v>1</v>
      </c>
      <c r="H1180" s="186"/>
      <c r="I1180" s="186"/>
      <c r="J1180" s="170" t="s">
        <v>500</v>
      </c>
      <c r="K1180" s="171" t="e">
        <f t="shared" ca="1" si="1"/>
        <v>#NAME?</v>
      </c>
      <c r="L1180" s="186"/>
      <c r="M1180" s="171">
        <v>3121</v>
      </c>
      <c r="N1180" s="179" t="e">
        <f t="shared" ca="1" si="2"/>
        <v>#NAME?</v>
      </c>
      <c r="O1180" t="b">
        <f t="shared" si="3"/>
        <v>0</v>
      </c>
      <c r="S1180" s="180" t="b">
        <f t="shared" si="4"/>
        <v>0</v>
      </c>
      <c r="T1180" s="180">
        <f t="shared" ca="1" si="5"/>
        <v>0</v>
      </c>
    </row>
    <row r="1181" spans="1:20" ht="16" hidden="1">
      <c r="A1181" s="170">
        <f t="shared" si="6"/>
        <v>1180</v>
      </c>
      <c r="B1181" s="181" t="s">
        <v>1665</v>
      </c>
      <c r="C1181" s="186"/>
      <c r="D1181" s="178" t="s">
        <v>388</v>
      </c>
      <c r="E1181" s="178"/>
      <c r="F1181" s="186"/>
      <c r="G1181" s="170" t="b">
        <f t="shared" ca="1" si="36"/>
        <v>1</v>
      </c>
      <c r="H1181" s="186"/>
      <c r="I1181" s="186"/>
      <c r="J1181" s="170" t="s">
        <v>500</v>
      </c>
      <c r="K1181" s="171" t="e">
        <f t="shared" ca="1" si="1"/>
        <v>#NAME?</v>
      </c>
      <c r="L1181" s="186"/>
      <c r="M1181" s="171">
        <v>1687</v>
      </c>
      <c r="N1181" s="179" t="e">
        <f t="shared" ca="1" si="2"/>
        <v>#NAME?</v>
      </c>
      <c r="O1181" t="b">
        <f t="shared" si="3"/>
        <v>0</v>
      </c>
      <c r="S1181" s="180" t="b">
        <f t="shared" si="4"/>
        <v>0</v>
      </c>
      <c r="T1181" s="180">
        <f t="shared" ca="1" si="5"/>
        <v>0</v>
      </c>
    </row>
    <row r="1182" spans="1:20" ht="16" hidden="1">
      <c r="A1182" s="170">
        <f t="shared" si="6"/>
        <v>1181</v>
      </c>
      <c r="B1182" s="176" t="s">
        <v>1666</v>
      </c>
      <c r="C1182" s="186"/>
      <c r="D1182" s="178" t="s">
        <v>380</v>
      </c>
      <c r="E1182" s="178" t="s">
        <v>1667</v>
      </c>
      <c r="F1182" s="189">
        <v>43816</v>
      </c>
      <c r="G1182" s="170" t="b">
        <f t="shared" ca="1" si="36"/>
        <v>1</v>
      </c>
      <c r="H1182" s="170" t="s">
        <v>516</v>
      </c>
      <c r="I1182" s="186"/>
      <c r="J1182" s="170" t="s">
        <v>500</v>
      </c>
      <c r="K1182" s="171" t="e">
        <f t="shared" ca="1" si="1"/>
        <v>#NAME?</v>
      </c>
      <c r="L1182" s="186"/>
      <c r="M1182" s="171">
        <v>81</v>
      </c>
      <c r="N1182" s="179" t="e">
        <f t="shared" ca="1" si="2"/>
        <v>#NAME?</v>
      </c>
      <c r="O1182" t="b">
        <f t="shared" si="3"/>
        <v>0</v>
      </c>
      <c r="S1182" s="180" t="b">
        <f t="shared" ca="1" si="4"/>
        <v>0</v>
      </c>
      <c r="T1182" s="180">
        <f t="shared" ca="1" si="5"/>
        <v>0</v>
      </c>
    </row>
    <row r="1183" spans="1:20" ht="16" hidden="1">
      <c r="A1183" s="170">
        <f t="shared" si="6"/>
        <v>1182</v>
      </c>
      <c r="B1183" s="181" t="s">
        <v>1668</v>
      </c>
      <c r="C1183" s="186"/>
      <c r="D1183" s="178" t="s">
        <v>388</v>
      </c>
      <c r="E1183" s="178"/>
      <c r="F1183" s="186"/>
      <c r="G1183" s="170" t="b">
        <f t="shared" ca="1" si="36"/>
        <v>1</v>
      </c>
      <c r="H1183" s="186"/>
      <c r="I1183" s="186"/>
      <c r="J1183" s="170" t="s">
        <v>500</v>
      </c>
      <c r="K1183" s="171" t="e">
        <f t="shared" ca="1" si="1"/>
        <v>#NAME?</v>
      </c>
      <c r="L1183" s="186"/>
      <c r="M1183" s="171">
        <v>85</v>
      </c>
      <c r="N1183" s="179" t="e">
        <f t="shared" ca="1" si="2"/>
        <v>#NAME?</v>
      </c>
      <c r="O1183" t="b">
        <f t="shared" si="3"/>
        <v>0</v>
      </c>
      <c r="S1183" s="180" t="b">
        <f t="shared" si="4"/>
        <v>0</v>
      </c>
      <c r="T1183" s="180">
        <f t="shared" ca="1" si="5"/>
        <v>0</v>
      </c>
    </row>
    <row r="1184" spans="1:20" ht="16" hidden="1">
      <c r="A1184" s="170">
        <f t="shared" si="6"/>
        <v>1183</v>
      </c>
      <c r="B1184" s="176" t="s">
        <v>1669</v>
      </c>
      <c r="C1184" s="186"/>
      <c r="D1184" s="178" t="s">
        <v>380</v>
      </c>
      <c r="E1184" s="178"/>
      <c r="F1184" s="187">
        <v>43873</v>
      </c>
      <c r="G1184" s="170" t="b">
        <f t="shared" ca="1" si="36"/>
        <v>1</v>
      </c>
      <c r="H1184" s="170" t="s">
        <v>471</v>
      </c>
      <c r="I1184" s="186"/>
      <c r="J1184" s="170" t="s">
        <v>500</v>
      </c>
      <c r="K1184" s="171" t="e">
        <f t="shared" ca="1" si="1"/>
        <v>#NAME?</v>
      </c>
      <c r="L1184" s="186"/>
      <c r="M1184" s="171">
        <v>2349</v>
      </c>
      <c r="N1184" s="179" t="e">
        <f t="shared" ca="1" si="2"/>
        <v>#NAME?</v>
      </c>
      <c r="O1184" t="b">
        <f t="shared" si="3"/>
        <v>0</v>
      </c>
      <c r="S1184" s="180" t="b">
        <f t="shared" ca="1" si="4"/>
        <v>0</v>
      </c>
      <c r="T1184" s="180">
        <f t="shared" ca="1" si="5"/>
        <v>0</v>
      </c>
    </row>
    <row r="1185" spans="1:20" ht="16" hidden="1">
      <c r="A1185" s="170">
        <f t="shared" si="6"/>
        <v>1184</v>
      </c>
      <c r="B1185" s="181" t="s">
        <v>1670</v>
      </c>
      <c r="C1185" s="186"/>
      <c r="D1185" s="178" t="s">
        <v>380</v>
      </c>
      <c r="E1185" s="178" t="s">
        <v>515</v>
      </c>
      <c r="F1185" s="187">
        <v>43850</v>
      </c>
      <c r="G1185" s="170" t="b">
        <f t="shared" ca="1" si="36"/>
        <v>1</v>
      </c>
      <c r="H1185" s="170" t="s">
        <v>471</v>
      </c>
      <c r="I1185" s="186"/>
      <c r="J1185" s="170" t="s">
        <v>500</v>
      </c>
      <c r="K1185" s="171" t="e">
        <f t="shared" ca="1" si="1"/>
        <v>#NAME?</v>
      </c>
      <c r="L1185" s="186"/>
      <c r="M1185" s="171">
        <v>109</v>
      </c>
      <c r="N1185" s="179" t="e">
        <f t="shared" ca="1" si="2"/>
        <v>#NAME?</v>
      </c>
      <c r="O1185" t="b">
        <f t="shared" si="3"/>
        <v>0</v>
      </c>
      <c r="S1185" s="180" t="b">
        <f t="shared" ca="1" si="4"/>
        <v>0</v>
      </c>
      <c r="T1185" s="180">
        <f t="shared" ca="1" si="5"/>
        <v>0</v>
      </c>
    </row>
    <row r="1186" spans="1:20" ht="16" hidden="1">
      <c r="A1186" s="170">
        <f t="shared" si="6"/>
        <v>1185</v>
      </c>
      <c r="B1186" s="176" t="s">
        <v>1671</v>
      </c>
      <c r="C1186" s="186"/>
      <c r="D1186" s="178" t="s">
        <v>380</v>
      </c>
      <c r="E1186" s="178" t="s">
        <v>556</v>
      </c>
      <c r="F1186" s="187">
        <v>43836</v>
      </c>
      <c r="G1186" s="170" t="b">
        <f t="shared" ca="1" si="36"/>
        <v>1</v>
      </c>
      <c r="H1186" s="170" t="s">
        <v>471</v>
      </c>
      <c r="I1186" s="186"/>
      <c r="J1186" s="170" t="s">
        <v>500</v>
      </c>
      <c r="K1186" s="171" t="e">
        <f t="shared" ca="1" si="1"/>
        <v>#NAME?</v>
      </c>
      <c r="L1186" s="186"/>
      <c r="M1186" s="171">
        <v>735</v>
      </c>
      <c r="N1186" s="179" t="e">
        <f t="shared" ca="1" si="2"/>
        <v>#NAME?</v>
      </c>
      <c r="O1186" t="b">
        <f t="shared" si="3"/>
        <v>0</v>
      </c>
      <c r="S1186" s="180" t="b">
        <f t="shared" ca="1" si="4"/>
        <v>0</v>
      </c>
      <c r="T1186" s="180">
        <f t="shared" ca="1" si="5"/>
        <v>0</v>
      </c>
    </row>
    <row r="1187" spans="1:20" ht="16" hidden="1">
      <c r="A1187" s="170">
        <f t="shared" si="6"/>
        <v>1186</v>
      </c>
      <c r="B1187" s="181" t="s">
        <v>1672</v>
      </c>
      <c r="C1187" s="186"/>
      <c r="D1187" s="178" t="s">
        <v>380</v>
      </c>
      <c r="E1187" s="178"/>
      <c r="F1187" s="187">
        <v>43921</v>
      </c>
      <c r="G1187" s="170" t="b">
        <f t="shared" ca="1" si="36"/>
        <v>1</v>
      </c>
      <c r="H1187" s="186"/>
      <c r="I1187" s="186"/>
      <c r="J1187" s="170" t="s">
        <v>500</v>
      </c>
      <c r="K1187" s="171" t="e">
        <f t="shared" ca="1" si="1"/>
        <v>#NAME?</v>
      </c>
      <c r="L1187" s="186"/>
      <c r="M1187" s="171">
        <v>3102</v>
      </c>
      <c r="N1187" s="179" t="e">
        <f t="shared" ca="1" si="2"/>
        <v>#NAME?</v>
      </c>
      <c r="O1187" t="b">
        <f t="shared" si="3"/>
        <v>0</v>
      </c>
      <c r="S1187" s="180" t="b">
        <f t="shared" ca="1" si="4"/>
        <v>0</v>
      </c>
      <c r="T1187" s="180">
        <f t="shared" ca="1" si="5"/>
        <v>0</v>
      </c>
    </row>
    <row r="1188" spans="1:20" ht="16" hidden="1">
      <c r="A1188" s="170">
        <f t="shared" si="6"/>
        <v>1187</v>
      </c>
      <c r="B1188" s="176" t="s">
        <v>1673</v>
      </c>
      <c r="C1188" s="186"/>
      <c r="D1188" s="178" t="s">
        <v>388</v>
      </c>
      <c r="E1188" s="178"/>
      <c r="F1188" s="186"/>
      <c r="G1188" s="170" t="b">
        <f t="shared" ca="1" si="36"/>
        <v>1</v>
      </c>
      <c r="H1188" s="186"/>
      <c r="I1188" s="186"/>
      <c r="J1188" s="170" t="s">
        <v>500</v>
      </c>
      <c r="K1188" s="171" t="e">
        <f t="shared" ca="1" si="1"/>
        <v>#NAME?</v>
      </c>
      <c r="L1188" s="186"/>
      <c r="M1188" s="171">
        <v>414</v>
      </c>
      <c r="N1188" s="179" t="e">
        <f t="shared" ca="1" si="2"/>
        <v>#NAME?</v>
      </c>
      <c r="O1188" t="b">
        <f t="shared" si="3"/>
        <v>0</v>
      </c>
      <c r="S1188" s="180" t="b">
        <f t="shared" si="4"/>
        <v>0</v>
      </c>
      <c r="T1188" s="180">
        <f t="shared" ca="1" si="5"/>
        <v>0</v>
      </c>
    </row>
    <row r="1189" spans="1:20" ht="16" hidden="1">
      <c r="A1189" s="170">
        <f t="shared" si="6"/>
        <v>1188</v>
      </c>
      <c r="B1189" s="181" t="s">
        <v>1674</v>
      </c>
      <c r="C1189" s="186"/>
      <c r="D1189" s="178" t="s">
        <v>388</v>
      </c>
      <c r="E1189" s="178"/>
      <c r="F1189" s="186"/>
      <c r="G1189" s="170" t="b">
        <f t="shared" ca="1" si="36"/>
        <v>1</v>
      </c>
      <c r="H1189" s="186"/>
      <c r="I1189" s="186"/>
      <c r="J1189" s="170" t="s">
        <v>500</v>
      </c>
      <c r="K1189" s="171" t="e">
        <f t="shared" ca="1" si="1"/>
        <v>#NAME?</v>
      </c>
      <c r="L1189" s="186"/>
      <c r="M1189" s="171">
        <v>3169</v>
      </c>
      <c r="N1189" s="179" t="e">
        <f t="shared" ca="1" si="2"/>
        <v>#NAME?</v>
      </c>
      <c r="O1189" t="b">
        <f t="shared" si="3"/>
        <v>0</v>
      </c>
      <c r="S1189" s="180" t="b">
        <f t="shared" si="4"/>
        <v>0</v>
      </c>
      <c r="T1189" s="180">
        <f t="shared" ca="1" si="5"/>
        <v>0</v>
      </c>
    </row>
    <row r="1190" spans="1:20" ht="16" hidden="1">
      <c r="A1190" s="170">
        <f t="shared" si="6"/>
        <v>1189</v>
      </c>
      <c r="B1190" s="176" t="s">
        <v>1675</v>
      </c>
      <c r="C1190" s="186"/>
      <c r="D1190" s="178" t="s">
        <v>388</v>
      </c>
      <c r="E1190" s="178"/>
      <c r="F1190" s="186"/>
      <c r="G1190" s="170" t="b">
        <f t="shared" ca="1" si="36"/>
        <v>1</v>
      </c>
      <c r="H1190" s="186"/>
      <c r="I1190" s="186"/>
      <c r="J1190" s="170" t="s">
        <v>500</v>
      </c>
      <c r="K1190" s="171" t="e">
        <f t="shared" ca="1" si="1"/>
        <v>#NAME?</v>
      </c>
      <c r="L1190" s="186"/>
      <c r="M1190" s="171">
        <v>2473</v>
      </c>
      <c r="N1190" s="179" t="e">
        <f t="shared" ca="1" si="2"/>
        <v>#NAME?</v>
      </c>
      <c r="O1190" t="b">
        <f t="shared" si="3"/>
        <v>0</v>
      </c>
      <c r="S1190" s="180" t="b">
        <f t="shared" si="4"/>
        <v>0</v>
      </c>
      <c r="T1190" s="180">
        <f t="shared" ca="1" si="5"/>
        <v>0</v>
      </c>
    </row>
    <row r="1191" spans="1:20" ht="16" hidden="1">
      <c r="A1191" s="170">
        <f t="shared" si="6"/>
        <v>1190</v>
      </c>
      <c r="B1191" s="181" t="s">
        <v>1676</v>
      </c>
      <c r="C1191" s="186"/>
      <c r="D1191" s="178" t="s">
        <v>388</v>
      </c>
      <c r="E1191" s="178"/>
      <c r="F1191" s="186"/>
      <c r="G1191" s="170" t="b">
        <f t="shared" ca="1" si="36"/>
        <v>1</v>
      </c>
      <c r="H1191" s="186"/>
      <c r="I1191" s="186"/>
      <c r="J1191" s="170" t="s">
        <v>500</v>
      </c>
      <c r="K1191" s="171" t="e">
        <f t="shared" ca="1" si="1"/>
        <v>#NAME?</v>
      </c>
      <c r="L1191" s="186"/>
      <c r="M1191" s="171">
        <v>1455</v>
      </c>
      <c r="N1191" s="179" t="e">
        <f t="shared" ca="1" si="2"/>
        <v>#NAME?</v>
      </c>
      <c r="O1191" t="b">
        <f t="shared" si="3"/>
        <v>0</v>
      </c>
      <c r="S1191" s="180" t="b">
        <f t="shared" si="4"/>
        <v>0</v>
      </c>
      <c r="T1191" s="180">
        <f t="shared" ca="1" si="5"/>
        <v>0</v>
      </c>
    </row>
    <row r="1192" spans="1:20" ht="16" hidden="1">
      <c r="A1192" s="170">
        <f t="shared" si="6"/>
        <v>1191</v>
      </c>
      <c r="B1192" s="176" t="s">
        <v>1677</v>
      </c>
      <c r="C1192" s="186"/>
      <c r="D1192" s="178" t="s">
        <v>388</v>
      </c>
      <c r="E1192" s="178"/>
      <c r="F1192" s="186"/>
      <c r="G1192" s="170" t="b">
        <f t="shared" ca="1" si="36"/>
        <v>1</v>
      </c>
      <c r="H1192" s="186"/>
      <c r="I1192" s="186"/>
      <c r="J1192" s="170" t="s">
        <v>500</v>
      </c>
      <c r="K1192" s="171" t="e">
        <f t="shared" ca="1" si="1"/>
        <v>#NAME?</v>
      </c>
      <c r="L1192" s="186"/>
      <c r="M1192" s="171">
        <v>2741</v>
      </c>
      <c r="N1192" s="179" t="e">
        <f t="shared" ca="1" si="2"/>
        <v>#NAME?</v>
      </c>
      <c r="O1192" t="b">
        <f t="shared" si="3"/>
        <v>0</v>
      </c>
      <c r="S1192" s="180" t="b">
        <f t="shared" si="4"/>
        <v>0</v>
      </c>
      <c r="T1192" s="180">
        <f t="shared" ca="1" si="5"/>
        <v>0</v>
      </c>
    </row>
    <row r="1193" spans="1:20" ht="16" hidden="1">
      <c r="A1193" s="170">
        <f t="shared" si="6"/>
        <v>1192</v>
      </c>
      <c r="B1193" s="181" t="s">
        <v>1678</v>
      </c>
      <c r="C1193" s="186"/>
      <c r="D1193" s="178" t="s">
        <v>388</v>
      </c>
      <c r="E1193" s="178"/>
      <c r="F1193" s="186"/>
      <c r="G1193" s="170" t="b">
        <f t="shared" ca="1" si="36"/>
        <v>1</v>
      </c>
      <c r="H1193" s="186"/>
      <c r="I1193" s="186"/>
      <c r="J1193" s="170" t="s">
        <v>500</v>
      </c>
      <c r="K1193" s="171" t="e">
        <f t="shared" ca="1" si="1"/>
        <v>#NAME?</v>
      </c>
      <c r="L1193" s="186"/>
      <c r="M1193" s="171">
        <v>2790</v>
      </c>
      <c r="N1193" s="179" t="e">
        <f t="shared" ca="1" si="2"/>
        <v>#NAME?</v>
      </c>
      <c r="O1193" t="b">
        <f t="shared" si="3"/>
        <v>0</v>
      </c>
      <c r="S1193" s="180" t="b">
        <f t="shared" si="4"/>
        <v>0</v>
      </c>
      <c r="T1193" s="180">
        <f t="shared" ca="1" si="5"/>
        <v>0</v>
      </c>
    </row>
    <row r="1194" spans="1:20" ht="16" hidden="1">
      <c r="A1194" s="170">
        <f t="shared" si="6"/>
        <v>1193</v>
      </c>
      <c r="B1194" s="176" t="s">
        <v>1679</v>
      </c>
      <c r="C1194" s="186"/>
      <c r="D1194" s="178" t="s">
        <v>380</v>
      </c>
      <c r="E1194" s="178" t="s">
        <v>1680</v>
      </c>
      <c r="F1194" s="187">
        <v>43844</v>
      </c>
      <c r="G1194" s="170" t="b">
        <f t="shared" ca="1" si="36"/>
        <v>1</v>
      </c>
      <c r="H1194" s="170" t="s">
        <v>471</v>
      </c>
      <c r="I1194" s="186"/>
      <c r="J1194" s="170" t="s">
        <v>500</v>
      </c>
      <c r="K1194" s="171" t="e">
        <f t="shared" ca="1" si="1"/>
        <v>#NAME?</v>
      </c>
      <c r="L1194" s="186"/>
      <c r="M1194" s="171">
        <v>189</v>
      </c>
      <c r="N1194" s="179" t="e">
        <f t="shared" ca="1" si="2"/>
        <v>#NAME?</v>
      </c>
      <c r="O1194" t="b">
        <f t="shared" si="3"/>
        <v>0</v>
      </c>
      <c r="S1194" s="180" t="b">
        <f t="shared" ca="1" si="4"/>
        <v>0</v>
      </c>
      <c r="T1194" s="180">
        <f t="shared" ca="1" si="5"/>
        <v>0</v>
      </c>
    </row>
    <row r="1195" spans="1:20" ht="16" hidden="1">
      <c r="A1195" s="170">
        <f t="shared" si="6"/>
        <v>1194</v>
      </c>
      <c r="B1195" s="181" t="s">
        <v>1681</v>
      </c>
      <c r="C1195" s="186"/>
      <c r="D1195" s="178" t="s">
        <v>388</v>
      </c>
      <c r="E1195" s="178"/>
      <c r="F1195" s="186"/>
      <c r="G1195" s="170" t="b">
        <f t="shared" ca="1" si="36"/>
        <v>1</v>
      </c>
      <c r="H1195" s="186"/>
      <c r="I1195" s="186"/>
      <c r="J1195" s="170" t="s">
        <v>500</v>
      </c>
      <c r="K1195" s="171" t="e">
        <f t="shared" ca="1" si="1"/>
        <v>#NAME?</v>
      </c>
      <c r="L1195" s="186"/>
      <c r="M1195" s="171">
        <v>205</v>
      </c>
      <c r="N1195" s="179" t="e">
        <f t="shared" ca="1" si="2"/>
        <v>#NAME?</v>
      </c>
      <c r="O1195" t="b">
        <f t="shared" si="3"/>
        <v>0</v>
      </c>
      <c r="S1195" s="180" t="b">
        <f t="shared" si="4"/>
        <v>0</v>
      </c>
      <c r="T1195" s="180">
        <f t="shared" ca="1" si="5"/>
        <v>0</v>
      </c>
    </row>
    <row r="1196" spans="1:20" ht="16" hidden="1">
      <c r="A1196" s="170">
        <f t="shared" si="6"/>
        <v>1195</v>
      </c>
      <c r="B1196" s="176" t="s">
        <v>1682</v>
      </c>
      <c r="C1196" s="186"/>
      <c r="D1196" s="178" t="s">
        <v>388</v>
      </c>
      <c r="E1196" s="178"/>
      <c r="F1196" s="186"/>
      <c r="G1196" s="170" t="b">
        <f t="shared" ca="1" si="36"/>
        <v>1</v>
      </c>
      <c r="H1196" s="186"/>
      <c r="I1196" s="186"/>
      <c r="J1196" s="170" t="s">
        <v>500</v>
      </c>
      <c r="K1196" s="171" t="e">
        <f t="shared" ca="1" si="1"/>
        <v>#NAME?</v>
      </c>
      <c r="L1196" s="186"/>
      <c r="M1196" s="171">
        <v>725</v>
      </c>
      <c r="N1196" s="179" t="e">
        <f t="shared" ca="1" si="2"/>
        <v>#NAME?</v>
      </c>
      <c r="O1196" t="b">
        <f t="shared" si="3"/>
        <v>0</v>
      </c>
      <c r="S1196" s="180" t="b">
        <f t="shared" si="4"/>
        <v>0</v>
      </c>
      <c r="T1196" s="180">
        <f t="shared" ca="1" si="5"/>
        <v>0</v>
      </c>
    </row>
    <row r="1197" spans="1:20" ht="16" hidden="1">
      <c r="A1197" s="170">
        <f t="shared" si="6"/>
        <v>1196</v>
      </c>
      <c r="B1197" s="181" t="s">
        <v>1683</v>
      </c>
      <c r="C1197" s="186"/>
      <c r="D1197" s="178" t="s">
        <v>380</v>
      </c>
      <c r="E1197" s="178"/>
      <c r="F1197" s="187">
        <v>43865</v>
      </c>
      <c r="G1197" s="170" t="b">
        <f t="shared" ca="1" si="36"/>
        <v>1</v>
      </c>
      <c r="H1197" s="170" t="s">
        <v>471</v>
      </c>
      <c r="I1197" s="170"/>
      <c r="J1197" s="170" t="s">
        <v>500</v>
      </c>
      <c r="K1197" s="171" t="e">
        <f t="shared" ca="1" si="1"/>
        <v>#NAME?</v>
      </c>
      <c r="L1197" s="186"/>
      <c r="M1197" s="171">
        <v>13</v>
      </c>
      <c r="N1197" s="179" t="e">
        <f t="shared" ca="1" si="2"/>
        <v>#NAME?</v>
      </c>
      <c r="O1197" t="b">
        <f t="shared" si="3"/>
        <v>0</v>
      </c>
      <c r="S1197" s="180" t="b">
        <f t="shared" ca="1" si="4"/>
        <v>0</v>
      </c>
      <c r="T1197" s="180">
        <f t="shared" ca="1" si="5"/>
        <v>0</v>
      </c>
    </row>
    <row r="1198" spans="1:20" ht="16" hidden="1">
      <c r="A1198" s="170">
        <f t="shared" si="6"/>
        <v>1197</v>
      </c>
      <c r="B1198" s="176" t="s">
        <v>1684</v>
      </c>
      <c r="C1198" s="186"/>
      <c r="D1198" s="178" t="s">
        <v>388</v>
      </c>
      <c r="E1198" s="178"/>
      <c r="F1198" s="186"/>
      <c r="G1198" s="170" t="b">
        <f t="shared" ca="1" si="36"/>
        <v>1</v>
      </c>
      <c r="H1198" s="186"/>
      <c r="I1198" s="186"/>
      <c r="J1198" s="170" t="s">
        <v>500</v>
      </c>
      <c r="K1198" s="171" t="e">
        <f t="shared" ca="1" si="1"/>
        <v>#NAME?</v>
      </c>
      <c r="L1198" s="186"/>
      <c r="M1198" s="171">
        <v>2809</v>
      </c>
      <c r="N1198" s="179" t="e">
        <f t="shared" ca="1" si="2"/>
        <v>#NAME?</v>
      </c>
      <c r="O1198" t="b">
        <f t="shared" si="3"/>
        <v>0</v>
      </c>
      <c r="S1198" s="180" t="b">
        <f t="shared" si="4"/>
        <v>0</v>
      </c>
      <c r="T1198" s="180">
        <f t="shared" ca="1" si="5"/>
        <v>0</v>
      </c>
    </row>
    <row r="1199" spans="1:20" ht="16" hidden="1">
      <c r="A1199" s="170">
        <f t="shared" si="6"/>
        <v>1198</v>
      </c>
      <c r="B1199" s="181" t="s">
        <v>1685</v>
      </c>
      <c r="C1199" s="186"/>
      <c r="D1199" s="178" t="s">
        <v>388</v>
      </c>
      <c r="E1199" s="178"/>
      <c r="F1199" s="186"/>
      <c r="G1199" s="170" t="b">
        <f t="shared" ca="1" si="36"/>
        <v>1</v>
      </c>
      <c r="H1199" s="186"/>
      <c r="I1199" s="186"/>
      <c r="J1199" s="170" t="s">
        <v>500</v>
      </c>
      <c r="K1199" s="171" t="e">
        <f t="shared" ca="1" si="1"/>
        <v>#NAME?</v>
      </c>
      <c r="L1199" s="186"/>
      <c r="M1199" s="171">
        <v>258</v>
      </c>
      <c r="N1199" s="179" t="e">
        <f t="shared" ca="1" si="2"/>
        <v>#NAME?</v>
      </c>
      <c r="O1199" t="b">
        <f t="shared" si="3"/>
        <v>0</v>
      </c>
      <c r="S1199" s="180" t="b">
        <f t="shared" si="4"/>
        <v>0</v>
      </c>
      <c r="T1199" s="180">
        <f t="shared" ca="1" si="5"/>
        <v>0</v>
      </c>
    </row>
    <row r="1200" spans="1:20" ht="16" hidden="1">
      <c r="A1200" s="170">
        <f t="shared" si="6"/>
        <v>1199</v>
      </c>
      <c r="B1200" s="176" t="s">
        <v>1686</v>
      </c>
      <c r="C1200" s="186"/>
      <c r="D1200" s="178" t="s">
        <v>388</v>
      </c>
      <c r="E1200" s="178"/>
      <c r="F1200" s="186"/>
      <c r="G1200" s="170" t="b">
        <f t="shared" ca="1" si="36"/>
        <v>1</v>
      </c>
      <c r="H1200" s="186"/>
      <c r="I1200" s="186"/>
      <c r="J1200" s="170" t="s">
        <v>500</v>
      </c>
      <c r="K1200" s="171" t="e">
        <f t="shared" ca="1" si="1"/>
        <v>#NAME?</v>
      </c>
      <c r="L1200" s="186"/>
      <c r="M1200" s="171">
        <v>2133</v>
      </c>
      <c r="N1200" s="179" t="e">
        <f t="shared" ca="1" si="2"/>
        <v>#NAME?</v>
      </c>
      <c r="O1200" t="b">
        <f t="shared" si="3"/>
        <v>0</v>
      </c>
      <c r="S1200" s="180" t="b">
        <f t="shared" si="4"/>
        <v>0</v>
      </c>
      <c r="T1200" s="180">
        <f t="shared" ca="1" si="5"/>
        <v>0</v>
      </c>
    </row>
    <row r="1201" spans="1:20" ht="16" hidden="1">
      <c r="A1201" s="170">
        <f t="shared" si="6"/>
        <v>1200</v>
      </c>
      <c r="B1201" s="181" t="s">
        <v>1687</v>
      </c>
      <c r="C1201" s="186"/>
      <c r="D1201" s="178" t="s">
        <v>388</v>
      </c>
      <c r="E1201" s="178"/>
      <c r="F1201" s="186"/>
      <c r="G1201" s="170" t="b">
        <f t="shared" ca="1" si="36"/>
        <v>1</v>
      </c>
      <c r="H1201" s="186"/>
      <c r="I1201" s="186"/>
      <c r="J1201" s="170" t="s">
        <v>500</v>
      </c>
      <c r="K1201" s="171" t="e">
        <f t="shared" ca="1" si="1"/>
        <v>#NAME?</v>
      </c>
      <c r="L1201" s="186"/>
      <c r="M1201" s="171">
        <v>1859</v>
      </c>
      <c r="N1201" s="179" t="e">
        <f t="shared" ca="1" si="2"/>
        <v>#NAME?</v>
      </c>
      <c r="O1201" t="b">
        <f t="shared" si="3"/>
        <v>0</v>
      </c>
      <c r="S1201" s="180" t="b">
        <f t="shared" si="4"/>
        <v>0</v>
      </c>
      <c r="T1201" s="180">
        <f t="shared" ca="1" si="5"/>
        <v>0</v>
      </c>
    </row>
    <row r="1202" spans="1:20" ht="27.75" hidden="1" customHeight="1">
      <c r="A1202" s="170">
        <f t="shared" si="6"/>
        <v>1201</v>
      </c>
      <c r="B1202" s="192" t="s">
        <v>1688</v>
      </c>
      <c r="C1202" s="186"/>
      <c r="D1202" s="178" t="s">
        <v>388</v>
      </c>
      <c r="E1202" s="178"/>
      <c r="F1202" s="186"/>
      <c r="G1202" s="170" t="b">
        <f t="shared" ca="1" si="36"/>
        <v>1</v>
      </c>
      <c r="H1202" s="186"/>
      <c r="I1202" s="186"/>
      <c r="J1202" s="170" t="s">
        <v>500</v>
      </c>
      <c r="K1202" s="171" t="e">
        <f t="shared" ca="1" si="1"/>
        <v>#NAME?</v>
      </c>
      <c r="L1202" s="186"/>
      <c r="M1202" s="171">
        <v>1634</v>
      </c>
      <c r="N1202" s="179" t="e">
        <f t="shared" ca="1" si="2"/>
        <v>#NAME?</v>
      </c>
      <c r="O1202" t="b">
        <f t="shared" si="3"/>
        <v>0</v>
      </c>
      <c r="S1202" s="180" t="b">
        <f t="shared" si="4"/>
        <v>0</v>
      </c>
      <c r="T1202" s="180">
        <f t="shared" ca="1" si="5"/>
        <v>0</v>
      </c>
    </row>
    <row r="1203" spans="1:20" ht="16" hidden="1">
      <c r="A1203" s="170">
        <f t="shared" si="6"/>
        <v>1202</v>
      </c>
      <c r="B1203" s="190" t="s">
        <v>1689</v>
      </c>
      <c r="C1203" s="186"/>
      <c r="D1203" s="178" t="s">
        <v>388</v>
      </c>
      <c r="E1203" s="178"/>
      <c r="F1203" s="186"/>
      <c r="G1203" s="170" t="b">
        <f t="shared" ca="1" si="36"/>
        <v>1</v>
      </c>
      <c r="H1203" s="186"/>
      <c r="I1203" s="186"/>
      <c r="J1203" s="170"/>
      <c r="K1203" s="171" t="e">
        <f t="shared" ca="1" si="1"/>
        <v>#NAME?</v>
      </c>
      <c r="L1203" s="186"/>
      <c r="M1203" s="171">
        <v>1977</v>
      </c>
      <c r="N1203" s="179" t="e">
        <f t="shared" ca="1" si="2"/>
        <v>#NAME?</v>
      </c>
      <c r="O1203" t="b">
        <f t="shared" si="3"/>
        <v>0</v>
      </c>
      <c r="S1203" s="180" t="b">
        <f t="shared" si="4"/>
        <v>0</v>
      </c>
      <c r="T1203" s="180">
        <f t="shared" ca="1" si="5"/>
        <v>0</v>
      </c>
    </row>
    <row r="1204" spans="1:20" ht="16" hidden="1">
      <c r="A1204" s="170">
        <f t="shared" si="6"/>
        <v>1203</v>
      </c>
      <c r="B1204" s="176" t="s">
        <v>1690</v>
      </c>
      <c r="C1204" s="186"/>
      <c r="D1204" s="178" t="s">
        <v>388</v>
      </c>
      <c r="E1204" s="178"/>
      <c r="F1204" s="186"/>
      <c r="G1204" s="170" t="b">
        <f t="shared" ca="1" si="36"/>
        <v>1</v>
      </c>
      <c r="H1204" s="186"/>
      <c r="I1204" s="186"/>
      <c r="J1204" s="170" t="s">
        <v>500</v>
      </c>
      <c r="K1204" s="171" t="e">
        <f t="shared" ca="1" si="1"/>
        <v>#NAME?</v>
      </c>
      <c r="L1204" s="186"/>
      <c r="M1204" s="171">
        <v>1739</v>
      </c>
      <c r="N1204" s="179" t="e">
        <f t="shared" ca="1" si="2"/>
        <v>#NAME?</v>
      </c>
      <c r="O1204" t="b">
        <f t="shared" si="3"/>
        <v>0</v>
      </c>
      <c r="S1204" s="180" t="b">
        <f t="shared" si="4"/>
        <v>0</v>
      </c>
      <c r="T1204" s="180">
        <f t="shared" ca="1" si="5"/>
        <v>0</v>
      </c>
    </row>
    <row r="1205" spans="1:20" ht="16">
      <c r="A1205" s="170">
        <f t="shared" si="6"/>
        <v>1204</v>
      </c>
      <c r="B1205" s="184" t="s">
        <v>507</v>
      </c>
      <c r="C1205" s="186"/>
      <c r="D1205" s="178" t="s">
        <v>388</v>
      </c>
      <c r="E1205" s="178"/>
      <c r="F1205" s="186"/>
      <c r="G1205" s="170"/>
      <c r="H1205" s="186"/>
      <c r="I1205" s="186"/>
      <c r="J1205" s="170"/>
      <c r="K1205" s="171" t="e">
        <f t="shared" ca="1" si="1"/>
        <v>#NAME?</v>
      </c>
      <c r="L1205" s="186"/>
      <c r="M1205" s="171">
        <v>1588</v>
      </c>
      <c r="N1205" s="179" t="e">
        <f t="shared" ca="1" si="2"/>
        <v>#NAME?</v>
      </c>
      <c r="O1205" t="b">
        <f t="shared" si="3"/>
        <v>1</v>
      </c>
      <c r="S1205" s="180" t="b">
        <f t="shared" si="4"/>
        <v>0</v>
      </c>
      <c r="T1205" s="180">
        <f t="shared" ca="1" si="5"/>
        <v>0</v>
      </c>
    </row>
    <row r="1206" spans="1:20" ht="16" hidden="1">
      <c r="A1206" s="170">
        <f t="shared" si="6"/>
        <v>1205</v>
      </c>
      <c r="B1206" s="176" t="s">
        <v>1691</v>
      </c>
      <c r="C1206" s="186"/>
      <c r="D1206" s="178" t="s">
        <v>388</v>
      </c>
      <c r="E1206" s="178"/>
      <c r="F1206" s="186"/>
      <c r="G1206" s="170" t="b">
        <f ca="1">OR((ISBLANK(F1206)),TODAY()-F1206 &gt;=90)</f>
        <v>1</v>
      </c>
      <c r="H1206" s="186"/>
      <c r="I1206" s="186"/>
      <c r="J1206" s="170" t="s">
        <v>500</v>
      </c>
      <c r="K1206" s="171" t="e">
        <f t="shared" ca="1" si="1"/>
        <v>#NAME?</v>
      </c>
      <c r="L1206" s="186"/>
      <c r="M1206" s="171">
        <v>2591</v>
      </c>
      <c r="N1206" s="179" t="e">
        <f t="shared" ca="1" si="2"/>
        <v>#NAME?</v>
      </c>
      <c r="O1206" t="b">
        <f t="shared" si="3"/>
        <v>0</v>
      </c>
      <c r="S1206" s="180" t="b">
        <f t="shared" si="4"/>
        <v>0</v>
      </c>
      <c r="T1206" s="180">
        <f t="shared" ca="1" si="5"/>
        <v>0</v>
      </c>
    </row>
    <row r="1207" spans="1:20" ht="16" hidden="1">
      <c r="A1207" s="170">
        <f t="shared" si="6"/>
        <v>1206</v>
      </c>
      <c r="B1207" s="184" t="s">
        <v>507</v>
      </c>
      <c r="C1207" s="186"/>
      <c r="D1207" s="178" t="s">
        <v>388</v>
      </c>
      <c r="E1207" s="178"/>
      <c r="F1207" s="186"/>
      <c r="G1207" s="170"/>
      <c r="H1207" s="186"/>
      <c r="I1207" s="186"/>
      <c r="J1207" s="170"/>
      <c r="K1207" s="171" t="e">
        <f t="shared" ca="1" si="1"/>
        <v>#NAME?</v>
      </c>
      <c r="L1207" s="186"/>
      <c r="M1207" s="171">
        <v>479</v>
      </c>
      <c r="N1207" s="179" t="e">
        <f t="shared" ca="1" si="2"/>
        <v>#NAME?</v>
      </c>
      <c r="O1207" t="b">
        <f t="shared" si="3"/>
        <v>1</v>
      </c>
      <c r="S1207" s="180" t="b">
        <f t="shared" si="4"/>
        <v>0</v>
      </c>
      <c r="T1207" s="180">
        <f t="shared" ca="1" si="5"/>
        <v>0</v>
      </c>
    </row>
    <row r="1208" spans="1:20" ht="16" hidden="1">
      <c r="A1208" s="170">
        <f t="shared" si="6"/>
        <v>1207</v>
      </c>
      <c r="B1208" s="176" t="s">
        <v>1692</v>
      </c>
      <c r="C1208" s="186"/>
      <c r="D1208" s="178" t="s">
        <v>380</v>
      </c>
      <c r="E1208" s="178"/>
      <c r="F1208" s="187">
        <v>43976</v>
      </c>
      <c r="G1208" s="170" t="b">
        <f t="shared" ref="G1208:G1235" ca="1" si="37">OR((ISBLANK(F1208)),TODAY()-F1208 &gt;=90)</f>
        <v>1</v>
      </c>
      <c r="H1208" s="170" t="s">
        <v>471</v>
      </c>
      <c r="I1208" s="186"/>
      <c r="J1208" s="170" t="s">
        <v>500</v>
      </c>
      <c r="K1208" s="171" t="e">
        <f t="shared" ca="1" si="1"/>
        <v>#NAME?</v>
      </c>
      <c r="L1208" s="186"/>
      <c r="M1208" s="171">
        <v>1147</v>
      </c>
      <c r="N1208" s="179" t="e">
        <f t="shared" ca="1" si="2"/>
        <v>#NAME?</v>
      </c>
      <c r="O1208" t="b">
        <f t="shared" si="3"/>
        <v>0</v>
      </c>
      <c r="S1208" s="180" t="b">
        <f t="shared" ca="1" si="4"/>
        <v>0</v>
      </c>
      <c r="T1208" s="180">
        <f t="shared" ca="1" si="5"/>
        <v>0</v>
      </c>
    </row>
    <row r="1209" spans="1:20" ht="16" hidden="1">
      <c r="A1209" s="170">
        <f t="shared" si="6"/>
        <v>1208</v>
      </c>
      <c r="B1209" s="181" t="s">
        <v>1693</v>
      </c>
      <c r="C1209" s="186"/>
      <c r="D1209" s="178" t="s">
        <v>388</v>
      </c>
      <c r="E1209" s="178"/>
      <c r="F1209" s="186"/>
      <c r="G1209" s="170" t="b">
        <f t="shared" ca="1" si="37"/>
        <v>1</v>
      </c>
      <c r="H1209" s="186"/>
      <c r="I1209" s="186"/>
      <c r="J1209" s="170" t="s">
        <v>500</v>
      </c>
      <c r="K1209" s="171" t="e">
        <f t="shared" ca="1" si="1"/>
        <v>#NAME?</v>
      </c>
      <c r="L1209" s="186"/>
      <c r="M1209" s="171">
        <v>1927</v>
      </c>
      <c r="N1209" s="179" t="e">
        <f t="shared" ca="1" si="2"/>
        <v>#NAME?</v>
      </c>
      <c r="O1209" t="b">
        <f t="shared" si="3"/>
        <v>0</v>
      </c>
      <c r="S1209" s="180" t="b">
        <f t="shared" si="4"/>
        <v>0</v>
      </c>
      <c r="T1209" s="180">
        <f t="shared" ca="1" si="5"/>
        <v>0</v>
      </c>
    </row>
    <row r="1210" spans="1:20" ht="16" hidden="1">
      <c r="A1210" s="170">
        <f t="shared" si="6"/>
        <v>1209</v>
      </c>
      <c r="B1210" s="176" t="s">
        <v>1694</v>
      </c>
      <c r="C1210" s="186"/>
      <c r="D1210" s="178" t="s">
        <v>388</v>
      </c>
      <c r="E1210" s="178"/>
      <c r="F1210" s="186"/>
      <c r="G1210" s="170" t="b">
        <f t="shared" ca="1" si="37"/>
        <v>1</v>
      </c>
      <c r="H1210" s="186"/>
      <c r="I1210" s="186"/>
      <c r="J1210" s="170" t="s">
        <v>500</v>
      </c>
      <c r="K1210" s="171" t="e">
        <f t="shared" ca="1" si="1"/>
        <v>#NAME?</v>
      </c>
      <c r="L1210" s="186"/>
      <c r="M1210" s="171">
        <v>1300</v>
      </c>
      <c r="N1210" s="179" t="e">
        <f t="shared" ca="1" si="2"/>
        <v>#NAME?</v>
      </c>
      <c r="O1210" t="b">
        <f t="shared" si="3"/>
        <v>0</v>
      </c>
      <c r="S1210" s="180" t="b">
        <f t="shared" si="4"/>
        <v>0</v>
      </c>
      <c r="T1210" s="180">
        <f t="shared" ca="1" si="5"/>
        <v>0</v>
      </c>
    </row>
    <row r="1211" spans="1:20" ht="16" hidden="1">
      <c r="A1211" s="170">
        <f t="shared" si="6"/>
        <v>1210</v>
      </c>
      <c r="B1211" s="181" t="s">
        <v>1695</v>
      </c>
      <c r="C1211" s="186"/>
      <c r="D1211" s="178" t="s">
        <v>388</v>
      </c>
      <c r="E1211" s="178"/>
      <c r="F1211" s="186"/>
      <c r="G1211" s="170" t="b">
        <f t="shared" ca="1" si="37"/>
        <v>1</v>
      </c>
      <c r="H1211" s="186"/>
      <c r="I1211" s="186"/>
      <c r="J1211" s="170" t="s">
        <v>500</v>
      </c>
      <c r="K1211" s="171" t="e">
        <f t="shared" ca="1" si="1"/>
        <v>#NAME?</v>
      </c>
      <c r="L1211" s="186"/>
      <c r="M1211" s="171">
        <v>1784</v>
      </c>
      <c r="N1211" s="179" t="e">
        <f t="shared" ca="1" si="2"/>
        <v>#NAME?</v>
      </c>
      <c r="O1211" t="b">
        <f t="shared" si="3"/>
        <v>0</v>
      </c>
      <c r="S1211" s="180" t="b">
        <f t="shared" si="4"/>
        <v>0</v>
      </c>
      <c r="T1211" s="180">
        <f t="shared" ca="1" si="5"/>
        <v>0</v>
      </c>
    </row>
    <row r="1212" spans="1:20" ht="16" hidden="1">
      <c r="A1212" s="170">
        <f t="shared" si="6"/>
        <v>1211</v>
      </c>
      <c r="B1212" s="176" t="s">
        <v>1696</v>
      </c>
      <c r="C1212" s="186"/>
      <c r="D1212" s="178" t="s">
        <v>388</v>
      </c>
      <c r="E1212" s="178"/>
      <c r="F1212" s="186"/>
      <c r="G1212" s="170" t="b">
        <f t="shared" ca="1" si="37"/>
        <v>1</v>
      </c>
      <c r="H1212" s="186"/>
      <c r="I1212" s="186"/>
      <c r="J1212" s="170" t="s">
        <v>500</v>
      </c>
      <c r="K1212" s="171" t="e">
        <f t="shared" ca="1" si="1"/>
        <v>#NAME?</v>
      </c>
      <c r="L1212" s="186"/>
      <c r="M1212" s="171">
        <v>2057</v>
      </c>
      <c r="N1212" s="179" t="e">
        <f t="shared" ca="1" si="2"/>
        <v>#NAME?</v>
      </c>
      <c r="O1212" t="b">
        <f t="shared" si="3"/>
        <v>0</v>
      </c>
      <c r="S1212" s="180" t="b">
        <f t="shared" si="4"/>
        <v>0</v>
      </c>
      <c r="T1212" s="180">
        <f t="shared" ca="1" si="5"/>
        <v>0</v>
      </c>
    </row>
    <row r="1213" spans="1:20" ht="16" hidden="1">
      <c r="A1213" s="170">
        <f t="shared" si="6"/>
        <v>1212</v>
      </c>
      <c r="B1213" s="181" t="s">
        <v>1697</v>
      </c>
      <c r="C1213" s="186"/>
      <c r="D1213" s="178" t="s">
        <v>388</v>
      </c>
      <c r="E1213" s="178"/>
      <c r="F1213" s="186"/>
      <c r="G1213" s="170" t="b">
        <f t="shared" ca="1" si="37"/>
        <v>1</v>
      </c>
      <c r="H1213" s="186"/>
      <c r="I1213" s="186"/>
      <c r="J1213" s="170" t="s">
        <v>500</v>
      </c>
      <c r="K1213" s="171" t="e">
        <f t="shared" ca="1" si="1"/>
        <v>#NAME?</v>
      </c>
      <c r="L1213" s="186"/>
      <c r="M1213" s="171">
        <v>1752</v>
      </c>
      <c r="N1213" s="179" t="e">
        <f t="shared" ca="1" si="2"/>
        <v>#NAME?</v>
      </c>
      <c r="O1213" t="b">
        <f t="shared" si="3"/>
        <v>0</v>
      </c>
      <c r="S1213" s="180" t="b">
        <f t="shared" si="4"/>
        <v>0</v>
      </c>
      <c r="T1213" s="180">
        <f t="shared" ca="1" si="5"/>
        <v>0</v>
      </c>
    </row>
    <row r="1214" spans="1:20" ht="16" hidden="1">
      <c r="A1214" s="170">
        <f t="shared" si="6"/>
        <v>1213</v>
      </c>
      <c r="B1214" s="176" t="s">
        <v>1698</v>
      </c>
      <c r="C1214" s="186"/>
      <c r="D1214" s="178" t="s">
        <v>388</v>
      </c>
      <c r="E1214" s="178"/>
      <c r="F1214" s="186"/>
      <c r="G1214" s="170" t="b">
        <f t="shared" ca="1" si="37"/>
        <v>1</v>
      </c>
      <c r="H1214" s="186"/>
      <c r="I1214" s="186"/>
      <c r="J1214" s="170" t="s">
        <v>500</v>
      </c>
      <c r="K1214" s="171" t="e">
        <f t="shared" ca="1" si="1"/>
        <v>#NAME?</v>
      </c>
      <c r="L1214" s="186"/>
      <c r="M1214" s="171">
        <v>2515</v>
      </c>
      <c r="N1214" s="179" t="e">
        <f t="shared" ca="1" si="2"/>
        <v>#NAME?</v>
      </c>
      <c r="O1214" t="b">
        <f t="shared" si="3"/>
        <v>0</v>
      </c>
      <c r="S1214" s="180" t="b">
        <f t="shared" si="4"/>
        <v>0</v>
      </c>
      <c r="T1214" s="180">
        <f t="shared" ca="1" si="5"/>
        <v>0</v>
      </c>
    </row>
    <row r="1215" spans="1:20" ht="16" hidden="1">
      <c r="A1215" s="170">
        <f t="shared" si="6"/>
        <v>1214</v>
      </c>
      <c r="B1215" s="181" t="s">
        <v>1699</v>
      </c>
      <c r="C1215" s="186"/>
      <c r="D1215" s="178" t="s">
        <v>388</v>
      </c>
      <c r="E1215" s="178"/>
      <c r="F1215" s="186"/>
      <c r="G1215" s="170" t="b">
        <f t="shared" ca="1" si="37"/>
        <v>1</v>
      </c>
      <c r="H1215" s="186"/>
      <c r="I1215" s="186"/>
      <c r="J1215" s="170" t="s">
        <v>500</v>
      </c>
      <c r="K1215" s="171" t="e">
        <f t="shared" ca="1" si="1"/>
        <v>#NAME?</v>
      </c>
      <c r="L1215" s="186"/>
      <c r="M1215" s="171">
        <v>2229</v>
      </c>
      <c r="N1215" s="179" t="e">
        <f t="shared" ca="1" si="2"/>
        <v>#NAME?</v>
      </c>
      <c r="O1215" t="b">
        <f t="shared" si="3"/>
        <v>0</v>
      </c>
      <c r="S1215" s="180" t="b">
        <f t="shared" si="4"/>
        <v>0</v>
      </c>
      <c r="T1215" s="180">
        <f t="shared" ca="1" si="5"/>
        <v>0</v>
      </c>
    </row>
    <row r="1216" spans="1:20" ht="16" hidden="1">
      <c r="A1216" s="170">
        <f t="shared" si="6"/>
        <v>1215</v>
      </c>
      <c r="B1216" s="176" t="s">
        <v>1700</v>
      </c>
      <c r="C1216" s="186"/>
      <c r="D1216" s="178" t="s">
        <v>380</v>
      </c>
      <c r="E1216" s="178" t="s">
        <v>556</v>
      </c>
      <c r="F1216" s="187">
        <v>43806</v>
      </c>
      <c r="G1216" s="170" t="b">
        <f t="shared" ca="1" si="37"/>
        <v>1</v>
      </c>
      <c r="H1216" s="170" t="s">
        <v>471</v>
      </c>
      <c r="I1216" s="170"/>
      <c r="J1216" s="170" t="s">
        <v>500</v>
      </c>
      <c r="K1216" s="171" t="e">
        <f t="shared" ca="1" si="1"/>
        <v>#NAME?</v>
      </c>
      <c r="L1216" s="186"/>
      <c r="M1216" s="171">
        <v>1364</v>
      </c>
      <c r="N1216" s="179" t="e">
        <f t="shared" ca="1" si="2"/>
        <v>#NAME?</v>
      </c>
      <c r="O1216" t="b">
        <f t="shared" si="3"/>
        <v>0</v>
      </c>
      <c r="S1216" s="180" t="b">
        <f t="shared" ca="1" si="4"/>
        <v>0</v>
      </c>
      <c r="T1216" s="180">
        <f t="shared" ca="1" si="5"/>
        <v>0</v>
      </c>
    </row>
    <row r="1217" spans="1:20" ht="16" hidden="1">
      <c r="A1217" s="170">
        <f t="shared" si="6"/>
        <v>1216</v>
      </c>
      <c r="B1217" s="181" t="s">
        <v>1701</v>
      </c>
      <c r="C1217" s="186"/>
      <c r="D1217" s="178" t="s">
        <v>388</v>
      </c>
      <c r="E1217" s="178"/>
      <c r="F1217" s="186"/>
      <c r="G1217" s="170" t="b">
        <f t="shared" ca="1" si="37"/>
        <v>1</v>
      </c>
      <c r="H1217" s="186"/>
      <c r="I1217" s="186"/>
      <c r="J1217" s="170" t="s">
        <v>500</v>
      </c>
      <c r="K1217" s="171" t="e">
        <f t="shared" ca="1" si="1"/>
        <v>#NAME?</v>
      </c>
      <c r="L1217" s="186"/>
      <c r="M1217" s="171">
        <v>1221</v>
      </c>
      <c r="N1217" s="179" t="e">
        <f t="shared" ca="1" si="2"/>
        <v>#NAME?</v>
      </c>
      <c r="O1217" t="b">
        <f t="shared" si="3"/>
        <v>0</v>
      </c>
      <c r="S1217" s="180" t="b">
        <f t="shared" si="4"/>
        <v>0</v>
      </c>
      <c r="T1217" s="180">
        <f t="shared" ca="1" si="5"/>
        <v>0</v>
      </c>
    </row>
    <row r="1218" spans="1:20" ht="16" hidden="1">
      <c r="A1218" s="170">
        <f t="shared" si="6"/>
        <v>1217</v>
      </c>
      <c r="B1218" s="176" t="s">
        <v>1702</v>
      </c>
      <c r="C1218" s="186"/>
      <c r="D1218" s="178" t="s">
        <v>388</v>
      </c>
      <c r="E1218" s="178"/>
      <c r="F1218" s="186"/>
      <c r="G1218" s="170" t="b">
        <f t="shared" ca="1" si="37"/>
        <v>1</v>
      </c>
      <c r="H1218" s="186"/>
      <c r="I1218" s="186"/>
      <c r="J1218" s="170" t="s">
        <v>500</v>
      </c>
      <c r="K1218" s="171" t="e">
        <f t="shared" ca="1" si="1"/>
        <v>#NAME?</v>
      </c>
      <c r="L1218" s="186"/>
      <c r="M1218" s="171">
        <v>765</v>
      </c>
      <c r="N1218" s="179" t="e">
        <f t="shared" ca="1" si="2"/>
        <v>#NAME?</v>
      </c>
      <c r="O1218" t="b">
        <f t="shared" si="3"/>
        <v>0</v>
      </c>
      <c r="S1218" s="180" t="b">
        <f t="shared" si="4"/>
        <v>0</v>
      </c>
      <c r="T1218" s="180">
        <f t="shared" ca="1" si="5"/>
        <v>0</v>
      </c>
    </row>
    <row r="1219" spans="1:20" ht="16" hidden="1">
      <c r="A1219" s="170">
        <f t="shared" si="6"/>
        <v>1218</v>
      </c>
      <c r="B1219" s="181" t="s">
        <v>1703</v>
      </c>
      <c r="C1219" s="186"/>
      <c r="D1219" s="178" t="s">
        <v>388</v>
      </c>
      <c r="E1219" s="178"/>
      <c r="F1219" s="186"/>
      <c r="G1219" s="170" t="b">
        <f t="shared" ca="1" si="37"/>
        <v>1</v>
      </c>
      <c r="H1219" s="186"/>
      <c r="I1219" s="186"/>
      <c r="J1219" s="170" t="s">
        <v>500</v>
      </c>
      <c r="K1219" s="171" t="e">
        <f t="shared" ca="1" si="1"/>
        <v>#NAME?</v>
      </c>
      <c r="L1219" s="186"/>
      <c r="M1219" s="171">
        <v>688</v>
      </c>
      <c r="N1219" s="179" t="e">
        <f t="shared" ca="1" si="2"/>
        <v>#NAME?</v>
      </c>
      <c r="O1219" t="b">
        <f t="shared" si="3"/>
        <v>0</v>
      </c>
      <c r="S1219" s="180" t="b">
        <f t="shared" si="4"/>
        <v>0</v>
      </c>
      <c r="T1219" s="180">
        <f t="shared" ca="1" si="5"/>
        <v>0</v>
      </c>
    </row>
    <row r="1220" spans="1:20" ht="16" hidden="1">
      <c r="A1220" s="170">
        <f t="shared" si="6"/>
        <v>1219</v>
      </c>
      <c r="B1220" s="176" t="s">
        <v>1704</v>
      </c>
      <c r="C1220" s="186"/>
      <c r="D1220" s="178" t="s">
        <v>388</v>
      </c>
      <c r="E1220" s="178"/>
      <c r="F1220" s="186"/>
      <c r="G1220" s="170" t="b">
        <f t="shared" ca="1" si="37"/>
        <v>1</v>
      </c>
      <c r="H1220" s="186"/>
      <c r="I1220" s="186"/>
      <c r="J1220" s="170" t="s">
        <v>500</v>
      </c>
      <c r="K1220" s="171" t="e">
        <f t="shared" ca="1" si="1"/>
        <v>#NAME?</v>
      </c>
      <c r="L1220" s="186"/>
      <c r="M1220" s="171">
        <v>2445</v>
      </c>
      <c r="N1220" s="179" t="e">
        <f t="shared" ca="1" si="2"/>
        <v>#NAME?</v>
      </c>
      <c r="O1220" t="b">
        <f t="shared" si="3"/>
        <v>0</v>
      </c>
      <c r="S1220" s="180" t="b">
        <f t="shared" si="4"/>
        <v>0</v>
      </c>
      <c r="T1220" s="180">
        <f t="shared" ca="1" si="5"/>
        <v>0</v>
      </c>
    </row>
    <row r="1221" spans="1:20" ht="16" hidden="1">
      <c r="A1221" s="170">
        <f t="shared" si="6"/>
        <v>1220</v>
      </c>
      <c r="B1221" s="181" t="s">
        <v>1705</v>
      </c>
      <c r="C1221" s="186"/>
      <c r="D1221" s="178" t="s">
        <v>388</v>
      </c>
      <c r="E1221" s="178"/>
      <c r="F1221" s="186"/>
      <c r="G1221" s="170" t="b">
        <f t="shared" ca="1" si="37"/>
        <v>1</v>
      </c>
      <c r="H1221" s="186"/>
      <c r="I1221" s="186"/>
      <c r="J1221" s="170" t="s">
        <v>500</v>
      </c>
      <c r="K1221" s="171" t="e">
        <f t="shared" ca="1" si="1"/>
        <v>#NAME?</v>
      </c>
      <c r="L1221" s="186"/>
      <c r="M1221" s="171">
        <v>452</v>
      </c>
      <c r="N1221" s="179" t="e">
        <f t="shared" ca="1" si="2"/>
        <v>#NAME?</v>
      </c>
      <c r="O1221" t="b">
        <f t="shared" si="3"/>
        <v>0</v>
      </c>
      <c r="S1221" s="180" t="b">
        <f t="shared" si="4"/>
        <v>0</v>
      </c>
      <c r="T1221" s="180">
        <f t="shared" ca="1" si="5"/>
        <v>0</v>
      </c>
    </row>
    <row r="1222" spans="1:20" ht="16" hidden="1">
      <c r="A1222" s="170">
        <f t="shared" si="6"/>
        <v>1221</v>
      </c>
      <c r="B1222" s="176" t="s">
        <v>1706</v>
      </c>
      <c r="C1222" s="186"/>
      <c r="D1222" s="178" t="s">
        <v>388</v>
      </c>
      <c r="E1222" s="178"/>
      <c r="F1222" s="186"/>
      <c r="G1222" s="170" t="b">
        <f t="shared" ca="1" si="37"/>
        <v>1</v>
      </c>
      <c r="H1222" s="186"/>
      <c r="I1222" s="186"/>
      <c r="J1222" s="170" t="s">
        <v>500</v>
      </c>
      <c r="K1222" s="171" t="e">
        <f t="shared" ca="1" si="1"/>
        <v>#NAME?</v>
      </c>
      <c r="L1222" s="186"/>
      <c r="M1222" s="171">
        <v>2875</v>
      </c>
      <c r="N1222" s="179" t="e">
        <f t="shared" ca="1" si="2"/>
        <v>#NAME?</v>
      </c>
      <c r="O1222" t="b">
        <f t="shared" si="3"/>
        <v>0</v>
      </c>
      <c r="S1222" s="180" t="b">
        <f t="shared" si="4"/>
        <v>0</v>
      </c>
      <c r="T1222" s="180">
        <f t="shared" ca="1" si="5"/>
        <v>0</v>
      </c>
    </row>
    <row r="1223" spans="1:20" ht="16" hidden="1">
      <c r="A1223" s="170">
        <f t="shared" si="6"/>
        <v>1222</v>
      </c>
      <c r="B1223" s="181" t="s">
        <v>1707</v>
      </c>
      <c r="C1223" s="186"/>
      <c r="D1223" s="178" t="s">
        <v>388</v>
      </c>
      <c r="E1223" s="178"/>
      <c r="F1223" s="186"/>
      <c r="G1223" s="170" t="b">
        <f t="shared" ca="1" si="37"/>
        <v>1</v>
      </c>
      <c r="H1223" s="186"/>
      <c r="I1223" s="186"/>
      <c r="J1223" s="170" t="s">
        <v>500</v>
      </c>
      <c r="K1223" s="171" t="e">
        <f t="shared" ca="1" si="1"/>
        <v>#NAME?</v>
      </c>
      <c r="L1223" s="186"/>
      <c r="M1223" s="171">
        <v>1544</v>
      </c>
      <c r="N1223" s="179" t="e">
        <f t="shared" ca="1" si="2"/>
        <v>#NAME?</v>
      </c>
      <c r="O1223" t="b">
        <f t="shared" si="3"/>
        <v>0</v>
      </c>
      <c r="S1223" s="180" t="b">
        <f t="shared" si="4"/>
        <v>0</v>
      </c>
      <c r="T1223" s="180">
        <f t="shared" ca="1" si="5"/>
        <v>0</v>
      </c>
    </row>
    <row r="1224" spans="1:20" ht="16" hidden="1">
      <c r="A1224" s="170">
        <f t="shared" si="6"/>
        <v>1223</v>
      </c>
      <c r="B1224" s="176" t="s">
        <v>1708</v>
      </c>
      <c r="C1224" s="186"/>
      <c r="D1224" s="178" t="s">
        <v>380</v>
      </c>
      <c r="E1224" s="178" t="s">
        <v>1709</v>
      </c>
      <c r="F1224" s="187">
        <v>43918</v>
      </c>
      <c r="G1224" s="170" t="b">
        <f t="shared" ca="1" si="37"/>
        <v>1</v>
      </c>
      <c r="H1224" s="170" t="s">
        <v>471</v>
      </c>
      <c r="I1224" s="186"/>
      <c r="J1224" s="170" t="s">
        <v>500</v>
      </c>
      <c r="K1224" s="171" t="e">
        <f t="shared" ca="1" si="1"/>
        <v>#NAME?</v>
      </c>
      <c r="L1224" s="186"/>
      <c r="M1224" s="171">
        <v>2214</v>
      </c>
      <c r="N1224" s="179" t="e">
        <f t="shared" ca="1" si="2"/>
        <v>#NAME?</v>
      </c>
      <c r="O1224" t="b">
        <f t="shared" si="3"/>
        <v>0</v>
      </c>
      <c r="S1224" s="180" t="b">
        <f t="shared" ca="1" si="4"/>
        <v>0</v>
      </c>
      <c r="T1224" s="180">
        <f t="shared" ca="1" si="5"/>
        <v>0</v>
      </c>
    </row>
    <row r="1225" spans="1:20" ht="16" hidden="1">
      <c r="A1225" s="170">
        <f t="shared" si="6"/>
        <v>1224</v>
      </c>
      <c r="B1225" s="181" t="s">
        <v>1710</v>
      </c>
      <c r="C1225" s="186"/>
      <c r="D1225" s="178" t="s">
        <v>380</v>
      </c>
      <c r="E1225" s="178"/>
      <c r="F1225" s="189">
        <v>43811</v>
      </c>
      <c r="G1225" s="170" t="b">
        <f t="shared" ca="1" si="37"/>
        <v>1</v>
      </c>
      <c r="H1225" s="170" t="s">
        <v>471</v>
      </c>
      <c r="I1225" s="186"/>
      <c r="J1225" s="170" t="s">
        <v>500</v>
      </c>
      <c r="K1225" s="171" t="e">
        <f t="shared" ca="1" si="1"/>
        <v>#NAME?</v>
      </c>
      <c r="L1225" s="186"/>
      <c r="M1225" s="171">
        <v>2204</v>
      </c>
      <c r="N1225" s="179" t="e">
        <f t="shared" ca="1" si="2"/>
        <v>#NAME?</v>
      </c>
      <c r="O1225" t="b">
        <f t="shared" si="3"/>
        <v>0</v>
      </c>
      <c r="S1225" s="180" t="b">
        <f t="shared" ca="1" si="4"/>
        <v>0</v>
      </c>
      <c r="T1225" s="180">
        <f t="shared" ca="1" si="5"/>
        <v>0</v>
      </c>
    </row>
    <row r="1226" spans="1:20" ht="16" hidden="1">
      <c r="A1226" s="170">
        <f t="shared" si="6"/>
        <v>1225</v>
      </c>
      <c r="B1226" s="176" t="s">
        <v>1711</v>
      </c>
      <c r="C1226" s="186"/>
      <c r="D1226" s="178" t="s">
        <v>388</v>
      </c>
      <c r="E1226" s="178"/>
      <c r="F1226" s="186"/>
      <c r="G1226" s="170" t="b">
        <f t="shared" ca="1" si="37"/>
        <v>1</v>
      </c>
      <c r="H1226" s="186"/>
      <c r="I1226" s="186"/>
      <c r="J1226" s="170" t="s">
        <v>500</v>
      </c>
      <c r="K1226" s="171" t="e">
        <f t="shared" ca="1" si="1"/>
        <v>#NAME?</v>
      </c>
      <c r="L1226" s="186"/>
      <c r="M1226" s="171">
        <v>638</v>
      </c>
      <c r="N1226" s="179" t="e">
        <f t="shared" ca="1" si="2"/>
        <v>#NAME?</v>
      </c>
      <c r="O1226" t="b">
        <f t="shared" si="3"/>
        <v>0</v>
      </c>
      <c r="S1226" s="180" t="b">
        <f t="shared" si="4"/>
        <v>0</v>
      </c>
      <c r="T1226" s="180">
        <f t="shared" ca="1" si="5"/>
        <v>0</v>
      </c>
    </row>
    <row r="1227" spans="1:20" ht="16" hidden="1">
      <c r="A1227" s="170">
        <f t="shared" si="6"/>
        <v>1226</v>
      </c>
      <c r="B1227" s="181" t="s">
        <v>1712</v>
      </c>
      <c r="C1227" s="186"/>
      <c r="D1227" s="178" t="s">
        <v>388</v>
      </c>
      <c r="E1227" s="178"/>
      <c r="F1227" s="186"/>
      <c r="G1227" s="170" t="b">
        <f t="shared" ca="1" si="37"/>
        <v>1</v>
      </c>
      <c r="H1227" s="186"/>
      <c r="I1227" s="186"/>
      <c r="J1227" s="170" t="s">
        <v>500</v>
      </c>
      <c r="K1227" s="171" t="e">
        <f t="shared" ca="1" si="1"/>
        <v>#NAME?</v>
      </c>
      <c r="L1227" s="186"/>
      <c r="M1227" s="171">
        <v>782</v>
      </c>
      <c r="N1227" s="179" t="e">
        <f t="shared" ca="1" si="2"/>
        <v>#NAME?</v>
      </c>
      <c r="O1227" t="b">
        <f t="shared" si="3"/>
        <v>0</v>
      </c>
      <c r="S1227" s="180" t="b">
        <f t="shared" si="4"/>
        <v>0</v>
      </c>
      <c r="T1227" s="180">
        <f t="shared" ca="1" si="5"/>
        <v>0</v>
      </c>
    </row>
    <row r="1228" spans="1:20" ht="16" hidden="1">
      <c r="A1228" s="170">
        <f t="shared" si="6"/>
        <v>1227</v>
      </c>
      <c r="B1228" s="176" t="s">
        <v>1713</v>
      </c>
      <c r="C1228" s="186"/>
      <c r="D1228" s="178" t="s">
        <v>388</v>
      </c>
      <c r="E1228" s="178"/>
      <c r="F1228" s="186"/>
      <c r="G1228" s="170" t="b">
        <f t="shared" ca="1" si="37"/>
        <v>1</v>
      </c>
      <c r="H1228" s="186"/>
      <c r="I1228" s="186"/>
      <c r="J1228" s="170" t="s">
        <v>500</v>
      </c>
      <c r="K1228" s="171" t="e">
        <f t="shared" ca="1" si="1"/>
        <v>#NAME?</v>
      </c>
      <c r="L1228" s="186"/>
      <c r="M1228" s="171">
        <v>2234</v>
      </c>
      <c r="N1228" s="179" t="e">
        <f t="shared" ca="1" si="2"/>
        <v>#NAME?</v>
      </c>
      <c r="O1228" t="b">
        <f t="shared" si="3"/>
        <v>0</v>
      </c>
      <c r="S1228" s="180" t="b">
        <f t="shared" si="4"/>
        <v>0</v>
      </c>
      <c r="T1228" s="180">
        <f t="shared" ca="1" si="5"/>
        <v>0</v>
      </c>
    </row>
    <row r="1229" spans="1:20" ht="16" hidden="1">
      <c r="A1229" s="170">
        <f t="shared" si="6"/>
        <v>1228</v>
      </c>
      <c r="B1229" s="181" t="s">
        <v>1714</v>
      </c>
      <c r="C1229" s="186"/>
      <c r="D1229" s="178" t="s">
        <v>380</v>
      </c>
      <c r="E1229" s="178" t="s">
        <v>556</v>
      </c>
      <c r="F1229" s="187">
        <v>43914</v>
      </c>
      <c r="G1229" s="170" t="b">
        <f t="shared" ca="1" si="37"/>
        <v>1</v>
      </c>
      <c r="H1229" s="170" t="s">
        <v>471</v>
      </c>
      <c r="I1229" s="186"/>
      <c r="J1229" s="170" t="s">
        <v>500</v>
      </c>
      <c r="K1229" s="171" t="e">
        <f t="shared" ca="1" si="1"/>
        <v>#NAME?</v>
      </c>
      <c r="L1229" s="186"/>
      <c r="M1229" s="171">
        <v>1809</v>
      </c>
      <c r="N1229" s="179" t="e">
        <f t="shared" ca="1" si="2"/>
        <v>#NAME?</v>
      </c>
      <c r="O1229" t="b">
        <f t="shared" si="3"/>
        <v>0</v>
      </c>
      <c r="S1229" s="180" t="b">
        <f t="shared" ca="1" si="4"/>
        <v>0</v>
      </c>
      <c r="T1229" s="180">
        <f t="shared" ca="1" si="5"/>
        <v>0</v>
      </c>
    </row>
    <row r="1230" spans="1:20" ht="16" hidden="1">
      <c r="A1230" s="170">
        <f t="shared" si="6"/>
        <v>1229</v>
      </c>
      <c r="B1230" s="176" t="s">
        <v>1715</v>
      </c>
      <c r="C1230" s="186"/>
      <c r="D1230" s="178" t="s">
        <v>388</v>
      </c>
      <c r="E1230" s="178"/>
      <c r="F1230" s="186"/>
      <c r="G1230" s="170" t="b">
        <f t="shared" ca="1" si="37"/>
        <v>1</v>
      </c>
      <c r="H1230" s="186"/>
      <c r="I1230" s="186"/>
      <c r="J1230" s="170" t="s">
        <v>500</v>
      </c>
      <c r="K1230" s="171" t="e">
        <f t="shared" ca="1" si="1"/>
        <v>#NAME?</v>
      </c>
      <c r="L1230" s="186"/>
      <c r="M1230" s="171">
        <v>713</v>
      </c>
      <c r="N1230" s="179" t="e">
        <f t="shared" ca="1" si="2"/>
        <v>#NAME?</v>
      </c>
      <c r="O1230" t="b">
        <f t="shared" si="3"/>
        <v>0</v>
      </c>
      <c r="S1230" s="180" t="b">
        <f t="shared" si="4"/>
        <v>0</v>
      </c>
      <c r="T1230" s="180">
        <f t="shared" ca="1" si="5"/>
        <v>0</v>
      </c>
    </row>
    <row r="1231" spans="1:20" ht="16" hidden="1">
      <c r="A1231" s="170">
        <f t="shared" si="6"/>
        <v>1230</v>
      </c>
      <c r="B1231" s="181" t="s">
        <v>1716</v>
      </c>
      <c r="C1231" s="186"/>
      <c r="D1231" s="178" t="s">
        <v>388</v>
      </c>
      <c r="E1231" s="178"/>
      <c r="F1231" s="186"/>
      <c r="G1231" s="170" t="b">
        <f t="shared" ca="1" si="37"/>
        <v>1</v>
      </c>
      <c r="H1231" s="186"/>
      <c r="I1231" s="186"/>
      <c r="J1231" s="170" t="s">
        <v>500</v>
      </c>
      <c r="K1231" s="171" t="e">
        <f t="shared" ca="1" si="1"/>
        <v>#NAME?</v>
      </c>
      <c r="L1231" s="186"/>
      <c r="M1231" s="171">
        <v>1804</v>
      </c>
      <c r="N1231" s="179" t="e">
        <f t="shared" ca="1" si="2"/>
        <v>#NAME?</v>
      </c>
      <c r="O1231" t="b">
        <f t="shared" si="3"/>
        <v>0</v>
      </c>
      <c r="S1231" s="180" t="b">
        <f t="shared" si="4"/>
        <v>0</v>
      </c>
      <c r="T1231" s="180">
        <f t="shared" ca="1" si="5"/>
        <v>0</v>
      </c>
    </row>
    <row r="1232" spans="1:20" ht="16" hidden="1">
      <c r="A1232" s="170">
        <f t="shared" si="6"/>
        <v>1231</v>
      </c>
      <c r="B1232" s="176" t="s">
        <v>1717</v>
      </c>
      <c r="C1232" s="186"/>
      <c r="D1232" s="178" t="s">
        <v>388</v>
      </c>
      <c r="E1232" s="178"/>
      <c r="F1232" s="186"/>
      <c r="G1232" s="170" t="b">
        <f t="shared" ca="1" si="37"/>
        <v>1</v>
      </c>
      <c r="H1232" s="186"/>
      <c r="I1232" s="186"/>
      <c r="J1232" s="170" t="s">
        <v>500</v>
      </c>
      <c r="K1232" s="171" t="e">
        <f t="shared" ca="1" si="1"/>
        <v>#NAME?</v>
      </c>
      <c r="L1232" s="186"/>
      <c r="M1232" s="171">
        <v>1287</v>
      </c>
      <c r="N1232" s="179" t="e">
        <f t="shared" ca="1" si="2"/>
        <v>#NAME?</v>
      </c>
      <c r="O1232" t="b">
        <f t="shared" si="3"/>
        <v>0</v>
      </c>
      <c r="S1232" s="180" t="b">
        <f t="shared" si="4"/>
        <v>0</v>
      </c>
      <c r="T1232" s="180">
        <f t="shared" ca="1" si="5"/>
        <v>0</v>
      </c>
    </row>
    <row r="1233" spans="1:20" ht="16" hidden="1">
      <c r="A1233" s="170">
        <f t="shared" si="6"/>
        <v>1232</v>
      </c>
      <c r="B1233" s="181" t="s">
        <v>1718</v>
      </c>
      <c r="C1233" s="186"/>
      <c r="D1233" s="178" t="s">
        <v>380</v>
      </c>
      <c r="E1233" s="178" t="s">
        <v>556</v>
      </c>
      <c r="F1233" s="187">
        <v>43914</v>
      </c>
      <c r="G1233" s="170" t="b">
        <f t="shared" ca="1" si="37"/>
        <v>1</v>
      </c>
      <c r="H1233" s="170" t="s">
        <v>471</v>
      </c>
      <c r="I1233" s="186"/>
      <c r="J1233" s="170" t="s">
        <v>500</v>
      </c>
      <c r="K1233" s="171" t="e">
        <f t="shared" ca="1" si="1"/>
        <v>#NAME?</v>
      </c>
      <c r="L1233" s="186"/>
      <c r="M1233" s="171">
        <v>130</v>
      </c>
      <c r="N1233" s="179" t="e">
        <f t="shared" ca="1" si="2"/>
        <v>#NAME?</v>
      </c>
      <c r="O1233" t="b">
        <f t="shared" si="3"/>
        <v>0</v>
      </c>
      <c r="S1233" s="180" t="b">
        <f t="shared" ca="1" si="4"/>
        <v>0</v>
      </c>
      <c r="T1233" s="180">
        <f t="shared" ca="1" si="5"/>
        <v>0</v>
      </c>
    </row>
    <row r="1234" spans="1:20" ht="16" hidden="1">
      <c r="A1234" s="170">
        <f t="shared" si="6"/>
        <v>1233</v>
      </c>
      <c r="B1234" s="176" t="s">
        <v>1719</v>
      </c>
      <c r="C1234" s="186"/>
      <c r="D1234" s="178" t="s">
        <v>388</v>
      </c>
      <c r="E1234" s="178"/>
      <c r="F1234" s="186"/>
      <c r="G1234" s="170" t="b">
        <f t="shared" ca="1" si="37"/>
        <v>1</v>
      </c>
      <c r="H1234" s="186"/>
      <c r="I1234" s="186"/>
      <c r="J1234" s="170" t="s">
        <v>500</v>
      </c>
      <c r="K1234" s="171" t="e">
        <f t="shared" ca="1" si="1"/>
        <v>#NAME?</v>
      </c>
      <c r="L1234" s="186"/>
      <c r="M1234" s="171">
        <v>558</v>
      </c>
      <c r="N1234" s="179" t="e">
        <f t="shared" ca="1" si="2"/>
        <v>#NAME?</v>
      </c>
      <c r="O1234" t="b">
        <f t="shared" si="3"/>
        <v>0</v>
      </c>
      <c r="S1234" s="180" t="b">
        <f t="shared" si="4"/>
        <v>0</v>
      </c>
      <c r="T1234" s="180">
        <f t="shared" ca="1" si="5"/>
        <v>0</v>
      </c>
    </row>
    <row r="1235" spans="1:20" ht="16" hidden="1">
      <c r="A1235" s="170">
        <f t="shared" si="6"/>
        <v>1234</v>
      </c>
      <c r="B1235" s="181" t="s">
        <v>1720</v>
      </c>
      <c r="C1235" s="186"/>
      <c r="D1235" s="178" t="s">
        <v>380</v>
      </c>
      <c r="E1235" s="178" t="s">
        <v>515</v>
      </c>
      <c r="F1235" s="187">
        <v>43850</v>
      </c>
      <c r="G1235" s="170" t="b">
        <f t="shared" ca="1" si="37"/>
        <v>1</v>
      </c>
      <c r="H1235" s="170" t="s">
        <v>471</v>
      </c>
      <c r="I1235" s="186"/>
      <c r="J1235" s="170" t="s">
        <v>500</v>
      </c>
      <c r="K1235" s="171" t="e">
        <f t="shared" ca="1" si="1"/>
        <v>#NAME?</v>
      </c>
      <c r="L1235" s="186"/>
      <c r="M1235" s="171">
        <v>784</v>
      </c>
      <c r="N1235" s="179" t="e">
        <f t="shared" ca="1" si="2"/>
        <v>#NAME?</v>
      </c>
      <c r="O1235" t="b">
        <f t="shared" si="3"/>
        <v>0</v>
      </c>
      <c r="S1235" s="180" t="b">
        <f t="shared" ca="1" si="4"/>
        <v>0</v>
      </c>
      <c r="T1235" s="180">
        <f t="shared" ca="1" si="5"/>
        <v>0</v>
      </c>
    </row>
    <row r="1236" spans="1:20" ht="16" hidden="1">
      <c r="A1236" s="170">
        <f t="shared" si="6"/>
        <v>1235</v>
      </c>
      <c r="B1236" s="185" t="s">
        <v>507</v>
      </c>
      <c r="C1236" s="186"/>
      <c r="D1236" s="178" t="s">
        <v>388</v>
      </c>
      <c r="E1236" s="178"/>
      <c r="F1236" s="186"/>
      <c r="G1236" s="170"/>
      <c r="H1236" s="186"/>
      <c r="I1236" s="186"/>
      <c r="J1236" s="170"/>
      <c r="K1236" s="171" t="e">
        <f t="shared" ca="1" si="1"/>
        <v>#NAME?</v>
      </c>
      <c r="L1236" s="186"/>
      <c r="M1236" s="171">
        <v>1969</v>
      </c>
      <c r="N1236" s="179" t="e">
        <f t="shared" ca="1" si="2"/>
        <v>#NAME?</v>
      </c>
      <c r="O1236" t="b">
        <f t="shared" si="3"/>
        <v>1</v>
      </c>
      <c r="S1236" s="180" t="b">
        <f t="shared" si="4"/>
        <v>0</v>
      </c>
      <c r="T1236" s="180">
        <f t="shared" ca="1" si="5"/>
        <v>0</v>
      </c>
    </row>
    <row r="1237" spans="1:20" ht="16" hidden="1">
      <c r="A1237" s="170">
        <f t="shared" si="6"/>
        <v>1236</v>
      </c>
      <c r="B1237" s="181" t="s">
        <v>1721</v>
      </c>
      <c r="C1237" s="186"/>
      <c r="D1237" s="178" t="s">
        <v>388</v>
      </c>
      <c r="E1237" s="178"/>
      <c r="F1237" s="186"/>
      <c r="G1237" s="170" t="b">
        <f t="shared" ref="G1237:G1244" ca="1" si="38">OR((ISBLANK(F1237)),TODAY()-F1237 &gt;=90)</f>
        <v>1</v>
      </c>
      <c r="H1237" s="186"/>
      <c r="I1237" s="186"/>
      <c r="J1237" s="170" t="s">
        <v>500</v>
      </c>
      <c r="K1237" s="171" t="e">
        <f t="shared" ca="1" si="1"/>
        <v>#NAME?</v>
      </c>
      <c r="L1237" s="186"/>
      <c r="M1237" s="171">
        <v>676</v>
      </c>
      <c r="N1237" s="179" t="e">
        <f t="shared" ca="1" si="2"/>
        <v>#NAME?</v>
      </c>
      <c r="O1237" t="b">
        <f t="shared" si="3"/>
        <v>0</v>
      </c>
      <c r="S1237" s="180" t="b">
        <f t="shared" si="4"/>
        <v>0</v>
      </c>
      <c r="T1237" s="180">
        <f t="shared" ca="1" si="5"/>
        <v>0</v>
      </c>
    </row>
    <row r="1238" spans="1:20" ht="16" hidden="1">
      <c r="A1238" s="170">
        <f t="shared" si="6"/>
        <v>1237</v>
      </c>
      <c r="B1238" s="176" t="s">
        <v>1722</v>
      </c>
      <c r="C1238" s="186"/>
      <c r="D1238" s="178" t="s">
        <v>388</v>
      </c>
      <c r="E1238" s="178"/>
      <c r="F1238" s="186"/>
      <c r="G1238" s="170" t="b">
        <f t="shared" ca="1" si="38"/>
        <v>1</v>
      </c>
      <c r="H1238" s="186"/>
      <c r="I1238" s="186"/>
      <c r="J1238" s="170" t="s">
        <v>500</v>
      </c>
      <c r="K1238" s="171" t="e">
        <f t="shared" ca="1" si="1"/>
        <v>#NAME?</v>
      </c>
      <c r="L1238" s="186"/>
      <c r="M1238" s="171">
        <v>642</v>
      </c>
      <c r="N1238" s="179" t="e">
        <f t="shared" ca="1" si="2"/>
        <v>#NAME?</v>
      </c>
      <c r="O1238" t="b">
        <f t="shared" si="3"/>
        <v>0</v>
      </c>
      <c r="S1238" s="180" t="b">
        <f t="shared" si="4"/>
        <v>0</v>
      </c>
      <c r="T1238" s="180">
        <f t="shared" ca="1" si="5"/>
        <v>0</v>
      </c>
    </row>
    <row r="1239" spans="1:20" ht="16" hidden="1">
      <c r="A1239" s="170">
        <f t="shared" si="6"/>
        <v>1238</v>
      </c>
      <c r="B1239" s="181" t="s">
        <v>1723</v>
      </c>
      <c r="C1239" s="186"/>
      <c r="D1239" s="178" t="s">
        <v>388</v>
      </c>
      <c r="E1239" s="178"/>
      <c r="F1239" s="186"/>
      <c r="G1239" s="170" t="b">
        <f t="shared" ca="1" si="38"/>
        <v>1</v>
      </c>
      <c r="H1239" s="186"/>
      <c r="I1239" s="186"/>
      <c r="J1239" s="170" t="s">
        <v>500</v>
      </c>
      <c r="K1239" s="171" t="e">
        <f t="shared" ca="1" si="1"/>
        <v>#NAME?</v>
      </c>
      <c r="L1239" s="186"/>
      <c r="M1239" s="171">
        <v>1292</v>
      </c>
      <c r="N1239" s="179" t="e">
        <f t="shared" ca="1" si="2"/>
        <v>#NAME?</v>
      </c>
      <c r="O1239" t="b">
        <f t="shared" si="3"/>
        <v>0</v>
      </c>
      <c r="S1239" s="180" t="b">
        <f t="shared" si="4"/>
        <v>0</v>
      </c>
      <c r="T1239" s="180">
        <f t="shared" ca="1" si="5"/>
        <v>0</v>
      </c>
    </row>
    <row r="1240" spans="1:20" ht="16" hidden="1">
      <c r="A1240" s="170">
        <f t="shared" si="6"/>
        <v>1239</v>
      </c>
      <c r="B1240" s="176" t="s">
        <v>1724</v>
      </c>
      <c r="C1240" s="186"/>
      <c r="D1240" s="178" t="s">
        <v>388</v>
      </c>
      <c r="E1240" s="178"/>
      <c r="F1240" s="186"/>
      <c r="G1240" s="170" t="b">
        <f t="shared" ca="1" si="38"/>
        <v>1</v>
      </c>
      <c r="H1240" s="186"/>
      <c r="I1240" s="186"/>
      <c r="J1240" s="170" t="s">
        <v>500</v>
      </c>
      <c r="K1240" s="171" t="e">
        <f t="shared" ca="1" si="1"/>
        <v>#NAME?</v>
      </c>
      <c r="L1240" s="186"/>
      <c r="M1240" s="171">
        <v>1469</v>
      </c>
      <c r="N1240" s="179" t="e">
        <f t="shared" ca="1" si="2"/>
        <v>#NAME?</v>
      </c>
      <c r="O1240" t="b">
        <f t="shared" si="3"/>
        <v>0</v>
      </c>
      <c r="S1240" s="180" t="b">
        <f t="shared" si="4"/>
        <v>0</v>
      </c>
      <c r="T1240" s="180">
        <f t="shared" ca="1" si="5"/>
        <v>0</v>
      </c>
    </row>
    <row r="1241" spans="1:20" ht="16" hidden="1">
      <c r="A1241" s="170">
        <f t="shared" si="6"/>
        <v>1240</v>
      </c>
      <c r="B1241" s="181" t="s">
        <v>1725</v>
      </c>
      <c r="C1241" s="186"/>
      <c r="D1241" s="178" t="s">
        <v>380</v>
      </c>
      <c r="E1241" s="178" t="s">
        <v>515</v>
      </c>
      <c r="F1241" s="187">
        <v>43858</v>
      </c>
      <c r="G1241" s="170" t="b">
        <f t="shared" ca="1" si="38"/>
        <v>1</v>
      </c>
      <c r="H1241" s="170" t="s">
        <v>471</v>
      </c>
      <c r="I1241" s="186"/>
      <c r="J1241" s="170" t="s">
        <v>500</v>
      </c>
      <c r="K1241" s="171" t="e">
        <f t="shared" ca="1" si="1"/>
        <v>#NAME?</v>
      </c>
      <c r="L1241" s="186"/>
      <c r="M1241" s="171">
        <v>2294</v>
      </c>
      <c r="N1241" s="179" t="e">
        <f t="shared" ca="1" si="2"/>
        <v>#NAME?</v>
      </c>
      <c r="O1241" t="b">
        <f t="shared" si="3"/>
        <v>0</v>
      </c>
      <c r="S1241" s="180" t="b">
        <f t="shared" ca="1" si="4"/>
        <v>0</v>
      </c>
      <c r="T1241" s="180">
        <f t="shared" ca="1" si="5"/>
        <v>0</v>
      </c>
    </row>
    <row r="1242" spans="1:20" ht="16" hidden="1">
      <c r="A1242" s="170">
        <f t="shared" si="6"/>
        <v>1241</v>
      </c>
      <c r="B1242" s="176" t="s">
        <v>1726</v>
      </c>
      <c r="C1242" s="186"/>
      <c r="D1242" s="178" t="s">
        <v>388</v>
      </c>
      <c r="E1242" s="178"/>
      <c r="F1242" s="186"/>
      <c r="G1242" s="170" t="b">
        <f t="shared" ca="1" si="38"/>
        <v>1</v>
      </c>
      <c r="H1242" s="186"/>
      <c r="I1242" s="186"/>
      <c r="J1242" s="170" t="s">
        <v>500</v>
      </c>
      <c r="K1242" s="171" t="e">
        <f t="shared" ca="1" si="1"/>
        <v>#NAME?</v>
      </c>
      <c r="L1242" s="186"/>
      <c r="M1242" s="171">
        <v>1852</v>
      </c>
      <c r="N1242" s="179" t="e">
        <f t="shared" ca="1" si="2"/>
        <v>#NAME?</v>
      </c>
      <c r="O1242" t="b">
        <f t="shared" si="3"/>
        <v>0</v>
      </c>
      <c r="S1242" s="180" t="b">
        <f t="shared" si="4"/>
        <v>0</v>
      </c>
      <c r="T1242" s="180">
        <f t="shared" ca="1" si="5"/>
        <v>0</v>
      </c>
    </row>
    <row r="1243" spans="1:20" ht="16" hidden="1">
      <c r="A1243" s="170">
        <f t="shared" si="6"/>
        <v>1242</v>
      </c>
      <c r="B1243" s="181" t="s">
        <v>1727</v>
      </c>
      <c r="C1243" s="186"/>
      <c r="D1243" s="178" t="s">
        <v>380</v>
      </c>
      <c r="E1243" s="178" t="s">
        <v>515</v>
      </c>
      <c r="F1243" s="187">
        <v>43918</v>
      </c>
      <c r="G1243" s="170" t="b">
        <f t="shared" ca="1" si="38"/>
        <v>1</v>
      </c>
      <c r="H1243" s="170" t="s">
        <v>471</v>
      </c>
      <c r="I1243" s="186"/>
      <c r="J1243" s="170" t="s">
        <v>500</v>
      </c>
      <c r="K1243" s="171" t="e">
        <f t="shared" ca="1" si="1"/>
        <v>#NAME?</v>
      </c>
      <c r="L1243" s="186"/>
      <c r="M1243" s="171">
        <v>2426</v>
      </c>
      <c r="N1243" s="179" t="e">
        <f t="shared" ca="1" si="2"/>
        <v>#NAME?</v>
      </c>
      <c r="O1243" t="b">
        <f t="shared" si="3"/>
        <v>0</v>
      </c>
      <c r="S1243" s="180" t="b">
        <f t="shared" ca="1" si="4"/>
        <v>0</v>
      </c>
      <c r="T1243" s="180">
        <f t="shared" ca="1" si="5"/>
        <v>0</v>
      </c>
    </row>
    <row r="1244" spans="1:20" ht="16" hidden="1">
      <c r="A1244" s="170">
        <f t="shared" si="6"/>
        <v>1243</v>
      </c>
      <c r="B1244" s="176" t="s">
        <v>1728</v>
      </c>
      <c r="C1244" s="186"/>
      <c r="D1244" s="178" t="s">
        <v>388</v>
      </c>
      <c r="E1244" s="178"/>
      <c r="F1244" s="186"/>
      <c r="G1244" s="170" t="b">
        <f t="shared" ca="1" si="38"/>
        <v>1</v>
      </c>
      <c r="H1244" s="186"/>
      <c r="I1244" s="186"/>
      <c r="J1244" s="170" t="s">
        <v>500</v>
      </c>
      <c r="K1244" s="171" t="e">
        <f t="shared" ca="1" si="1"/>
        <v>#NAME?</v>
      </c>
      <c r="L1244" s="186"/>
      <c r="M1244" s="171">
        <v>1547</v>
      </c>
      <c r="N1244" s="179" t="e">
        <f t="shared" ca="1" si="2"/>
        <v>#NAME?</v>
      </c>
      <c r="O1244" t="b">
        <f t="shared" si="3"/>
        <v>0</v>
      </c>
      <c r="S1244" s="180" t="b">
        <f t="shared" si="4"/>
        <v>0</v>
      </c>
      <c r="T1244" s="180">
        <f t="shared" ca="1" si="5"/>
        <v>0</v>
      </c>
    </row>
    <row r="1245" spans="1:20" ht="16" hidden="1">
      <c r="A1245" s="170">
        <f t="shared" si="6"/>
        <v>1244</v>
      </c>
      <c r="B1245" s="184" t="s">
        <v>507</v>
      </c>
      <c r="C1245" s="186"/>
      <c r="D1245" s="178" t="s">
        <v>388</v>
      </c>
      <c r="E1245" s="178"/>
      <c r="F1245" s="186"/>
      <c r="G1245" s="170"/>
      <c r="H1245" s="186"/>
      <c r="I1245" s="186"/>
      <c r="J1245" s="170"/>
      <c r="K1245" s="171" t="e">
        <f t="shared" ca="1" si="1"/>
        <v>#NAME?</v>
      </c>
      <c r="L1245" s="186"/>
      <c r="M1245" s="171">
        <v>2754</v>
      </c>
      <c r="N1245" s="179" t="e">
        <f t="shared" ca="1" si="2"/>
        <v>#NAME?</v>
      </c>
      <c r="O1245" t="b">
        <f t="shared" si="3"/>
        <v>1</v>
      </c>
      <c r="S1245" s="180" t="b">
        <f t="shared" si="4"/>
        <v>0</v>
      </c>
      <c r="T1245" s="180">
        <f t="shared" ca="1" si="5"/>
        <v>0</v>
      </c>
    </row>
    <row r="1246" spans="1:20" ht="16" hidden="1">
      <c r="A1246" s="170">
        <f t="shared" si="6"/>
        <v>1245</v>
      </c>
      <c r="B1246" s="176" t="s">
        <v>1729</v>
      </c>
      <c r="C1246" s="186"/>
      <c r="D1246" s="178" t="s">
        <v>388</v>
      </c>
      <c r="E1246" s="178"/>
      <c r="F1246" s="186"/>
      <c r="G1246" s="170" t="b">
        <f t="shared" ref="G1246:G1265" ca="1" si="39">OR((ISBLANK(F1246)),TODAY()-F1246 &gt;=90)</f>
        <v>1</v>
      </c>
      <c r="H1246" s="186"/>
      <c r="I1246" s="186"/>
      <c r="J1246" s="170" t="s">
        <v>500</v>
      </c>
      <c r="K1246" s="171" t="e">
        <f t="shared" ca="1" si="1"/>
        <v>#NAME?</v>
      </c>
      <c r="L1246" s="186"/>
      <c r="M1246" s="171">
        <v>2149</v>
      </c>
      <c r="N1246" s="179" t="e">
        <f t="shared" ca="1" si="2"/>
        <v>#NAME?</v>
      </c>
      <c r="O1246" t="b">
        <f t="shared" si="3"/>
        <v>0</v>
      </c>
      <c r="S1246" s="180" t="b">
        <f t="shared" si="4"/>
        <v>0</v>
      </c>
      <c r="T1246" s="180">
        <f t="shared" ca="1" si="5"/>
        <v>0</v>
      </c>
    </row>
    <row r="1247" spans="1:20" ht="16" hidden="1">
      <c r="A1247" s="170">
        <f t="shared" si="6"/>
        <v>1246</v>
      </c>
      <c r="B1247" s="181" t="s">
        <v>1730</v>
      </c>
      <c r="C1247" s="186"/>
      <c r="D1247" s="178" t="s">
        <v>388</v>
      </c>
      <c r="E1247" s="178"/>
      <c r="F1247" s="186"/>
      <c r="G1247" s="170" t="b">
        <f t="shared" ca="1" si="39"/>
        <v>1</v>
      </c>
      <c r="H1247" s="186"/>
      <c r="I1247" s="186"/>
      <c r="J1247" s="170" t="s">
        <v>500</v>
      </c>
      <c r="K1247" s="171" t="e">
        <f t="shared" ca="1" si="1"/>
        <v>#NAME?</v>
      </c>
      <c r="L1247" s="186"/>
      <c r="M1247" s="171">
        <v>2988</v>
      </c>
      <c r="N1247" s="179" t="e">
        <f t="shared" ca="1" si="2"/>
        <v>#NAME?</v>
      </c>
      <c r="O1247" t="b">
        <f t="shared" si="3"/>
        <v>0</v>
      </c>
      <c r="S1247" s="180" t="b">
        <f t="shared" si="4"/>
        <v>0</v>
      </c>
      <c r="T1247" s="180">
        <f t="shared" ca="1" si="5"/>
        <v>0</v>
      </c>
    </row>
    <row r="1248" spans="1:20" ht="16" hidden="1">
      <c r="A1248" s="170">
        <f t="shared" si="6"/>
        <v>1247</v>
      </c>
      <c r="B1248" s="176" t="s">
        <v>1731</v>
      </c>
      <c r="C1248" s="186"/>
      <c r="D1248" s="178" t="s">
        <v>380</v>
      </c>
      <c r="E1248" s="178" t="s">
        <v>556</v>
      </c>
      <c r="F1248" s="187">
        <v>43846</v>
      </c>
      <c r="G1248" s="170" t="b">
        <f t="shared" ca="1" si="39"/>
        <v>1</v>
      </c>
      <c r="H1248" s="170" t="s">
        <v>886</v>
      </c>
      <c r="I1248" s="186"/>
      <c r="J1248" s="170" t="s">
        <v>500</v>
      </c>
      <c r="K1248" s="171" t="e">
        <f t="shared" ca="1" si="1"/>
        <v>#NAME?</v>
      </c>
      <c r="L1248" s="186"/>
      <c r="M1248" s="171">
        <v>28</v>
      </c>
      <c r="N1248" s="179" t="e">
        <f t="shared" ca="1" si="2"/>
        <v>#NAME?</v>
      </c>
      <c r="O1248" t="b">
        <f t="shared" si="3"/>
        <v>0</v>
      </c>
      <c r="S1248" s="180" t="b">
        <f t="shared" ca="1" si="4"/>
        <v>0</v>
      </c>
      <c r="T1248" s="180">
        <f t="shared" ca="1" si="5"/>
        <v>0</v>
      </c>
    </row>
    <row r="1249" spans="1:20" ht="16" hidden="1">
      <c r="A1249" s="170">
        <f t="shared" si="6"/>
        <v>1248</v>
      </c>
      <c r="B1249" s="181" t="s">
        <v>1732</v>
      </c>
      <c r="C1249" s="186"/>
      <c r="D1249" s="178" t="s">
        <v>388</v>
      </c>
      <c r="E1249" s="178"/>
      <c r="F1249" s="186"/>
      <c r="G1249" s="170" t="b">
        <f t="shared" ca="1" si="39"/>
        <v>1</v>
      </c>
      <c r="H1249" s="186"/>
      <c r="I1249" s="186"/>
      <c r="J1249" s="170" t="s">
        <v>500</v>
      </c>
      <c r="K1249" s="171" t="e">
        <f t="shared" ca="1" si="1"/>
        <v>#NAME?</v>
      </c>
      <c r="L1249" s="186"/>
      <c r="M1249" s="171">
        <v>2334</v>
      </c>
      <c r="N1249" s="179" t="e">
        <f t="shared" ca="1" si="2"/>
        <v>#NAME?</v>
      </c>
      <c r="O1249" t="b">
        <f t="shared" si="3"/>
        <v>0</v>
      </c>
      <c r="S1249" s="180" t="b">
        <f t="shared" si="4"/>
        <v>0</v>
      </c>
      <c r="T1249" s="180">
        <f t="shared" ca="1" si="5"/>
        <v>0</v>
      </c>
    </row>
    <row r="1250" spans="1:20" ht="16">
      <c r="A1250" s="170">
        <f t="shared" si="6"/>
        <v>1249</v>
      </c>
      <c r="B1250" s="176" t="s">
        <v>1733</v>
      </c>
      <c r="C1250" s="186"/>
      <c r="D1250" s="178" t="s">
        <v>380</v>
      </c>
      <c r="E1250" s="178"/>
      <c r="F1250" s="187">
        <v>43975</v>
      </c>
      <c r="G1250" s="170" t="b">
        <f t="shared" ca="1" si="39"/>
        <v>1</v>
      </c>
      <c r="H1250" s="170" t="s">
        <v>471</v>
      </c>
      <c r="I1250" s="170">
        <v>0</v>
      </c>
      <c r="J1250" s="170" t="s">
        <v>500</v>
      </c>
      <c r="K1250" s="171" t="e">
        <f t="shared" ca="1" si="1"/>
        <v>#NAME?</v>
      </c>
      <c r="L1250" s="186"/>
      <c r="M1250" s="171">
        <v>272</v>
      </c>
      <c r="N1250" s="179" t="e">
        <f t="shared" ca="1" si="2"/>
        <v>#NAME?</v>
      </c>
      <c r="O1250" t="b">
        <f t="shared" si="3"/>
        <v>0</v>
      </c>
      <c r="S1250" s="180" t="b">
        <f t="shared" ca="1" si="4"/>
        <v>0</v>
      </c>
      <c r="T1250" s="180">
        <f t="shared" ca="1" si="5"/>
        <v>0</v>
      </c>
    </row>
    <row r="1251" spans="1:20" ht="16" hidden="1">
      <c r="A1251" s="170">
        <f t="shared" si="6"/>
        <v>1250</v>
      </c>
      <c r="B1251" s="181" t="s">
        <v>1734</v>
      </c>
      <c r="C1251" s="186"/>
      <c r="D1251" s="178" t="s">
        <v>388</v>
      </c>
      <c r="E1251" s="178"/>
      <c r="F1251" s="186"/>
      <c r="G1251" s="170" t="b">
        <f t="shared" ca="1" si="39"/>
        <v>1</v>
      </c>
      <c r="H1251" s="186"/>
      <c r="I1251" s="186"/>
      <c r="J1251" s="170" t="s">
        <v>500</v>
      </c>
      <c r="K1251" s="171" t="e">
        <f t="shared" ca="1" si="1"/>
        <v>#NAME?</v>
      </c>
      <c r="L1251" s="186"/>
      <c r="M1251" s="171">
        <v>1468</v>
      </c>
      <c r="N1251" s="179" t="e">
        <f t="shared" ca="1" si="2"/>
        <v>#NAME?</v>
      </c>
      <c r="O1251" t="b">
        <f t="shared" si="3"/>
        <v>0</v>
      </c>
      <c r="S1251" s="180" t="b">
        <f t="shared" si="4"/>
        <v>0</v>
      </c>
      <c r="T1251" s="180">
        <f t="shared" ca="1" si="5"/>
        <v>0</v>
      </c>
    </row>
    <row r="1252" spans="1:20" ht="16" hidden="1">
      <c r="A1252" s="170">
        <f t="shared" si="6"/>
        <v>1251</v>
      </c>
      <c r="B1252" s="176" t="s">
        <v>1735</v>
      </c>
      <c r="C1252" s="186"/>
      <c r="D1252" s="178" t="s">
        <v>388</v>
      </c>
      <c r="E1252" s="178"/>
      <c r="F1252" s="186"/>
      <c r="G1252" s="170" t="b">
        <f t="shared" ca="1" si="39"/>
        <v>1</v>
      </c>
      <c r="H1252" s="186"/>
      <c r="I1252" s="186"/>
      <c r="J1252" s="170" t="s">
        <v>500</v>
      </c>
      <c r="K1252" s="171" t="e">
        <f t="shared" ca="1" si="1"/>
        <v>#NAME?</v>
      </c>
      <c r="L1252" s="186"/>
      <c r="M1252" s="171">
        <v>74</v>
      </c>
      <c r="N1252" s="179" t="e">
        <f t="shared" ca="1" si="2"/>
        <v>#NAME?</v>
      </c>
      <c r="O1252" t="b">
        <f t="shared" si="3"/>
        <v>0</v>
      </c>
      <c r="S1252" s="180" t="b">
        <f t="shared" si="4"/>
        <v>0</v>
      </c>
      <c r="T1252" s="180">
        <f t="shared" ca="1" si="5"/>
        <v>0</v>
      </c>
    </row>
    <row r="1253" spans="1:20" ht="16" hidden="1">
      <c r="A1253" s="170">
        <f t="shared" si="6"/>
        <v>1252</v>
      </c>
      <c r="B1253" s="181" t="s">
        <v>1736</v>
      </c>
      <c r="C1253" s="186"/>
      <c r="D1253" s="178" t="s">
        <v>388</v>
      </c>
      <c r="E1253" s="178"/>
      <c r="F1253" s="186"/>
      <c r="G1253" s="170" t="b">
        <f t="shared" ca="1" si="39"/>
        <v>1</v>
      </c>
      <c r="H1253" s="186"/>
      <c r="I1253" s="186"/>
      <c r="J1253" s="170" t="s">
        <v>500</v>
      </c>
      <c r="K1253" s="171" t="e">
        <f t="shared" ca="1" si="1"/>
        <v>#NAME?</v>
      </c>
      <c r="L1253" s="186"/>
      <c r="M1253" s="171">
        <v>1394</v>
      </c>
      <c r="N1253" s="179" t="e">
        <f t="shared" ca="1" si="2"/>
        <v>#NAME?</v>
      </c>
      <c r="O1253" t="b">
        <f t="shared" si="3"/>
        <v>0</v>
      </c>
      <c r="S1253" s="180" t="b">
        <f t="shared" si="4"/>
        <v>0</v>
      </c>
      <c r="T1253" s="180">
        <f t="shared" ca="1" si="5"/>
        <v>0</v>
      </c>
    </row>
    <row r="1254" spans="1:20" ht="16" hidden="1">
      <c r="A1254" s="170">
        <f t="shared" si="6"/>
        <v>1253</v>
      </c>
      <c r="B1254" s="176" t="s">
        <v>1737</v>
      </c>
      <c r="C1254" s="186"/>
      <c r="D1254" s="178" t="s">
        <v>388</v>
      </c>
      <c r="E1254" s="178"/>
      <c r="F1254" s="186"/>
      <c r="G1254" s="170" t="b">
        <f t="shared" ca="1" si="39"/>
        <v>1</v>
      </c>
      <c r="H1254" s="186"/>
      <c r="I1254" s="186"/>
      <c r="J1254" s="170" t="s">
        <v>500</v>
      </c>
      <c r="K1254" s="171" t="e">
        <f t="shared" ca="1" si="1"/>
        <v>#NAME?</v>
      </c>
      <c r="L1254" s="186"/>
      <c r="M1254" s="171">
        <v>1299</v>
      </c>
      <c r="N1254" s="179" t="e">
        <f t="shared" ca="1" si="2"/>
        <v>#NAME?</v>
      </c>
      <c r="O1254" t="b">
        <f t="shared" si="3"/>
        <v>0</v>
      </c>
      <c r="S1254" s="180" t="b">
        <f t="shared" si="4"/>
        <v>0</v>
      </c>
      <c r="T1254" s="180">
        <f t="shared" ca="1" si="5"/>
        <v>0</v>
      </c>
    </row>
    <row r="1255" spans="1:20" ht="16" hidden="1">
      <c r="A1255" s="170">
        <f t="shared" si="6"/>
        <v>1254</v>
      </c>
      <c r="B1255" s="181" t="s">
        <v>1738</v>
      </c>
      <c r="C1255" s="186"/>
      <c r="D1255" s="178" t="s">
        <v>388</v>
      </c>
      <c r="E1255" s="178"/>
      <c r="F1255" s="186"/>
      <c r="G1255" s="170" t="b">
        <f t="shared" ca="1" si="39"/>
        <v>1</v>
      </c>
      <c r="H1255" s="186"/>
      <c r="I1255" s="186"/>
      <c r="J1255" s="170" t="s">
        <v>500</v>
      </c>
      <c r="K1255" s="171" t="e">
        <f t="shared" ca="1" si="1"/>
        <v>#NAME?</v>
      </c>
      <c r="L1255" s="186"/>
      <c r="M1255" s="171">
        <v>3062</v>
      </c>
      <c r="N1255" s="179" t="e">
        <f t="shared" ca="1" si="2"/>
        <v>#NAME?</v>
      </c>
      <c r="O1255" t="b">
        <f t="shared" si="3"/>
        <v>0</v>
      </c>
      <c r="S1255" s="180" t="b">
        <f t="shared" si="4"/>
        <v>0</v>
      </c>
      <c r="T1255" s="180">
        <f t="shared" ca="1" si="5"/>
        <v>0</v>
      </c>
    </row>
    <row r="1256" spans="1:20" ht="16" hidden="1">
      <c r="A1256" s="170">
        <f t="shared" si="6"/>
        <v>1255</v>
      </c>
      <c r="B1256" s="176" t="s">
        <v>1739</v>
      </c>
      <c r="C1256" s="186"/>
      <c r="D1256" s="178" t="s">
        <v>388</v>
      </c>
      <c r="E1256" s="178"/>
      <c r="F1256" s="186"/>
      <c r="G1256" s="170" t="b">
        <f t="shared" ca="1" si="39"/>
        <v>1</v>
      </c>
      <c r="H1256" s="186"/>
      <c r="I1256" s="186"/>
      <c r="J1256" s="170" t="s">
        <v>500</v>
      </c>
      <c r="K1256" s="171" t="e">
        <f t="shared" ca="1" si="1"/>
        <v>#NAME?</v>
      </c>
      <c r="L1256" s="186"/>
      <c r="M1256" s="171">
        <v>187</v>
      </c>
      <c r="N1256" s="179" t="e">
        <f t="shared" ca="1" si="2"/>
        <v>#NAME?</v>
      </c>
      <c r="O1256" t="b">
        <f t="shared" si="3"/>
        <v>0</v>
      </c>
      <c r="S1256" s="180" t="b">
        <f t="shared" si="4"/>
        <v>0</v>
      </c>
      <c r="T1256" s="180">
        <f t="shared" ca="1" si="5"/>
        <v>0</v>
      </c>
    </row>
    <row r="1257" spans="1:20" ht="16" hidden="1">
      <c r="A1257" s="170">
        <f t="shared" si="6"/>
        <v>1256</v>
      </c>
      <c r="B1257" s="181" t="s">
        <v>1740</v>
      </c>
      <c r="C1257" s="186"/>
      <c r="D1257" s="178" t="s">
        <v>380</v>
      </c>
      <c r="E1257" s="178" t="s">
        <v>556</v>
      </c>
      <c r="F1257" s="187">
        <v>43873</v>
      </c>
      <c r="G1257" s="170" t="b">
        <f t="shared" ca="1" si="39"/>
        <v>1</v>
      </c>
      <c r="H1257" s="170" t="s">
        <v>471</v>
      </c>
      <c r="I1257" s="186"/>
      <c r="J1257" s="170" t="s">
        <v>500</v>
      </c>
      <c r="K1257" s="171" t="e">
        <f t="shared" ca="1" si="1"/>
        <v>#NAME?</v>
      </c>
      <c r="L1257" s="186"/>
      <c r="M1257" s="171">
        <v>2721</v>
      </c>
      <c r="N1257" s="179" t="e">
        <f t="shared" ca="1" si="2"/>
        <v>#NAME?</v>
      </c>
      <c r="O1257" t="b">
        <f t="shared" si="3"/>
        <v>0</v>
      </c>
      <c r="S1257" s="180" t="b">
        <f t="shared" ca="1" si="4"/>
        <v>0</v>
      </c>
      <c r="T1257" s="180">
        <f t="shared" ca="1" si="5"/>
        <v>0</v>
      </c>
    </row>
    <row r="1258" spans="1:20" ht="16" hidden="1">
      <c r="A1258" s="170">
        <f t="shared" si="6"/>
        <v>1257</v>
      </c>
      <c r="B1258" s="176" t="s">
        <v>1741</v>
      </c>
      <c r="C1258" s="186"/>
      <c r="D1258" s="178" t="s">
        <v>380</v>
      </c>
      <c r="E1258" s="178" t="s">
        <v>556</v>
      </c>
      <c r="F1258" s="187">
        <v>43914</v>
      </c>
      <c r="G1258" s="170" t="b">
        <f t="shared" ca="1" si="39"/>
        <v>1</v>
      </c>
      <c r="H1258" s="170" t="s">
        <v>471</v>
      </c>
      <c r="I1258" s="186"/>
      <c r="J1258" s="170" t="s">
        <v>500</v>
      </c>
      <c r="K1258" s="171" t="e">
        <f t="shared" ca="1" si="1"/>
        <v>#NAME?</v>
      </c>
      <c r="L1258" s="186"/>
      <c r="M1258" s="171">
        <v>2311</v>
      </c>
      <c r="N1258" s="179" t="e">
        <f t="shared" ca="1" si="2"/>
        <v>#NAME?</v>
      </c>
      <c r="O1258" t="b">
        <f t="shared" si="3"/>
        <v>0</v>
      </c>
      <c r="S1258" s="180" t="b">
        <f t="shared" ca="1" si="4"/>
        <v>0</v>
      </c>
      <c r="T1258" s="180">
        <f t="shared" ca="1" si="5"/>
        <v>0</v>
      </c>
    </row>
    <row r="1259" spans="1:20" ht="16" hidden="1">
      <c r="A1259" s="170">
        <f t="shared" si="6"/>
        <v>1258</v>
      </c>
      <c r="B1259" s="181" t="s">
        <v>1742</v>
      </c>
      <c r="C1259" s="186"/>
      <c r="D1259" s="178" t="s">
        <v>388</v>
      </c>
      <c r="E1259" s="178"/>
      <c r="F1259" s="186"/>
      <c r="G1259" s="170" t="b">
        <f t="shared" ca="1" si="39"/>
        <v>1</v>
      </c>
      <c r="H1259" s="186"/>
      <c r="I1259" s="186"/>
      <c r="J1259" s="170" t="s">
        <v>500</v>
      </c>
      <c r="K1259" s="171" t="e">
        <f t="shared" ca="1" si="1"/>
        <v>#NAME?</v>
      </c>
      <c r="L1259" s="186"/>
      <c r="M1259" s="171">
        <v>2556</v>
      </c>
      <c r="N1259" s="179" t="e">
        <f t="shared" ca="1" si="2"/>
        <v>#NAME?</v>
      </c>
      <c r="O1259" t="b">
        <f t="shared" si="3"/>
        <v>0</v>
      </c>
      <c r="S1259" s="180" t="b">
        <f t="shared" si="4"/>
        <v>0</v>
      </c>
      <c r="T1259" s="180">
        <f t="shared" ca="1" si="5"/>
        <v>0</v>
      </c>
    </row>
    <row r="1260" spans="1:20" ht="16" hidden="1">
      <c r="A1260" s="170">
        <f t="shared" si="6"/>
        <v>1259</v>
      </c>
      <c r="B1260" s="176" t="s">
        <v>1743</v>
      </c>
      <c r="C1260" s="186"/>
      <c r="D1260" s="178" t="s">
        <v>388</v>
      </c>
      <c r="E1260" s="178"/>
      <c r="F1260" s="186"/>
      <c r="G1260" s="170" t="b">
        <f t="shared" ca="1" si="39"/>
        <v>1</v>
      </c>
      <c r="H1260" s="186"/>
      <c r="I1260" s="186"/>
      <c r="J1260" s="170" t="s">
        <v>500</v>
      </c>
      <c r="K1260" s="171" t="e">
        <f t="shared" ca="1" si="1"/>
        <v>#NAME?</v>
      </c>
      <c r="L1260" s="186"/>
      <c r="M1260" s="171">
        <v>1235</v>
      </c>
      <c r="N1260" s="179" t="e">
        <f t="shared" ca="1" si="2"/>
        <v>#NAME?</v>
      </c>
      <c r="O1260" t="b">
        <f t="shared" si="3"/>
        <v>0</v>
      </c>
      <c r="S1260" s="180" t="b">
        <f t="shared" si="4"/>
        <v>0</v>
      </c>
      <c r="T1260" s="180">
        <f t="shared" ca="1" si="5"/>
        <v>0</v>
      </c>
    </row>
    <row r="1261" spans="1:20" ht="16" hidden="1">
      <c r="A1261" s="170">
        <f t="shared" si="6"/>
        <v>1260</v>
      </c>
      <c r="B1261" s="181" t="s">
        <v>1744</v>
      </c>
      <c r="C1261" s="186"/>
      <c r="D1261" s="178" t="s">
        <v>388</v>
      </c>
      <c r="E1261" s="178"/>
      <c r="F1261" s="186"/>
      <c r="G1261" s="170" t="b">
        <f t="shared" ca="1" si="39"/>
        <v>1</v>
      </c>
      <c r="H1261" s="186"/>
      <c r="I1261" s="186"/>
      <c r="J1261" s="170" t="s">
        <v>500</v>
      </c>
      <c r="K1261" s="171" t="e">
        <f t="shared" ca="1" si="1"/>
        <v>#NAME?</v>
      </c>
      <c r="L1261" s="186"/>
      <c r="M1261" s="171">
        <v>3039</v>
      </c>
      <c r="N1261" s="179" t="e">
        <f t="shared" ca="1" si="2"/>
        <v>#NAME?</v>
      </c>
      <c r="O1261" t="b">
        <f t="shared" si="3"/>
        <v>0</v>
      </c>
      <c r="S1261" s="180" t="b">
        <f t="shared" si="4"/>
        <v>0</v>
      </c>
      <c r="T1261" s="180">
        <f t="shared" ca="1" si="5"/>
        <v>0</v>
      </c>
    </row>
    <row r="1262" spans="1:20" ht="16" hidden="1">
      <c r="A1262" s="170">
        <f t="shared" si="6"/>
        <v>1261</v>
      </c>
      <c r="B1262" s="176" t="s">
        <v>1745</v>
      </c>
      <c r="C1262" s="186"/>
      <c r="D1262" s="178" t="s">
        <v>388</v>
      </c>
      <c r="E1262" s="178"/>
      <c r="F1262" s="186"/>
      <c r="G1262" s="170" t="b">
        <f t="shared" ca="1" si="39"/>
        <v>1</v>
      </c>
      <c r="H1262" s="186"/>
      <c r="I1262" s="186"/>
      <c r="J1262" s="170" t="s">
        <v>500</v>
      </c>
      <c r="K1262" s="171" t="e">
        <f t="shared" ca="1" si="1"/>
        <v>#NAME?</v>
      </c>
      <c r="L1262" s="186"/>
      <c r="M1262" s="171">
        <v>348</v>
      </c>
      <c r="N1262" s="179" t="e">
        <f t="shared" ca="1" si="2"/>
        <v>#NAME?</v>
      </c>
      <c r="O1262" t="b">
        <f t="shared" si="3"/>
        <v>0</v>
      </c>
      <c r="S1262" s="180" t="b">
        <f t="shared" si="4"/>
        <v>0</v>
      </c>
      <c r="T1262" s="180">
        <f t="shared" ca="1" si="5"/>
        <v>0</v>
      </c>
    </row>
    <row r="1263" spans="1:20" ht="16" hidden="1">
      <c r="A1263" s="170">
        <f t="shared" si="6"/>
        <v>1262</v>
      </c>
      <c r="B1263" s="181" t="s">
        <v>1746</v>
      </c>
      <c r="C1263" s="186"/>
      <c r="D1263" s="178" t="s">
        <v>388</v>
      </c>
      <c r="E1263" s="178"/>
      <c r="F1263" s="186"/>
      <c r="G1263" s="170" t="b">
        <f t="shared" ca="1" si="39"/>
        <v>1</v>
      </c>
      <c r="H1263" s="186"/>
      <c r="I1263" s="186"/>
      <c r="J1263" s="170" t="s">
        <v>500</v>
      </c>
      <c r="K1263" s="171" t="e">
        <f t="shared" ca="1" si="1"/>
        <v>#NAME?</v>
      </c>
      <c r="L1263" s="186"/>
      <c r="M1263" s="171">
        <v>2543</v>
      </c>
      <c r="N1263" s="179" t="e">
        <f t="shared" ca="1" si="2"/>
        <v>#NAME?</v>
      </c>
      <c r="O1263" t="b">
        <f t="shared" si="3"/>
        <v>0</v>
      </c>
      <c r="S1263" s="180" t="b">
        <f t="shared" si="4"/>
        <v>0</v>
      </c>
      <c r="T1263" s="180">
        <f t="shared" ca="1" si="5"/>
        <v>0</v>
      </c>
    </row>
    <row r="1264" spans="1:20" ht="16" hidden="1">
      <c r="A1264" s="170">
        <f t="shared" si="6"/>
        <v>1263</v>
      </c>
      <c r="B1264" s="176" t="s">
        <v>1747</v>
      </c>
      <c r="C1264" s="186"/>
      <c r="D1264" s="178" t="s">
        <v>388</v>
      </c>
      <c r="E1264" s="178"/>
      <c r="F1264" s="186"/>
      <c r="G1264" s="170" t="b">
        <f t="shared" ca="1" si="39"/>
        <v>1</v>
      </c>
      <c r="H1264" s="186"/>
      <c r="I1264" s="186"/>
      <c r="J1264" s="170" t="s">
        <v>500</v>
      </c>
      <c r="K1264" s="171" t="e">
        <f t="shared" ca="1" si="1"/>
        <v>#NAME?</v>
      </c>
      <c r="L1264" s="186"/>
      <c r="M1264" s="171">
        <v>2565</v>
      </c>
      <c r="N1264" s="179" t="e">
        <f t="shared" ca="1" si="2"/>
        <v>#NAME?</v>
      </c>
      <c r="O1264" t="b">
        <f t="shared" si="3"/>
        <v>0</v>
      </c>
      <c r="S1264" s="180" t="b">
        <f t="shared" si="4"/>
        <v>0</v>
      </c>
      <c r="T1264" s="180">
        <f t="shared" ca="1" si="5"/>
        <v>0</v>
      </c>
    </row>
    <row r="1265" spans="1:20" ht="16" hidden="1">
      <c r="A1265" s="170">
        <f t="shared" si="6"/>
        <v>1264</v>
      </c>
      <c r="B1265" s="181" t="s">
        <v>1748</v>
      </c>
      <c r="C1265" s="186"/>
      <c r="D1265" s="178" t="s">
        <v>388</v>
      </c>
      <c r="E1265" s="178"/>
      <c r="F1265" s="186"/>
      <c r="G1265" s="170" t="b">
        <f t="shared" ca="1" si="39"/>
        <v>1</v>
      </c>
      <c r="H1265" s="186"/>
      <c r="I1265" s="186"/>
      <c r="J1265" s="170" t="s">
        <v>500</v>
      </c>
      <c r="K1265" s="171" t="e">
        <f t="shared" ca="1" si="1"/>
        <v>#NAME?</v>
      </c>
      <c r="L1265" s="186"/>
      <c r="M1265" s="171">
        <v>1706</v>
      </c>
      <c r="N1265" s="179" t="e">
        <f t="shared" ca="1" si="2"/>
        <v>#NAME?</v>
      </c>
      <c r="O1265" t="b">
        <f t="shared" si="3"/>
        <v>0</v>
      </c>
      <c r="S1265" s="180" t="b">
        <f t="shared" si="4"/>
        <v>0</v>
      </c>
      <c r="T1265" s="180">
        <f t="shared" ca="1" si="5"/>
        <v>0</v>
      </c>
    </row>
    <row r="1266" spans="1:20" ht="16" hidden="1">
      <c r="A1266" s="170">
        <f t="shared" si="6"/>
        <v>1265</v>
      </c>
      <c r="B1266" s="185" t="s">
        <v>507</v>
      </c>
      <c r="C1266" s="186"/>
      <c r="D1266" s="178" t="s">
        <v>388</v>
      </c>
      <c r="E1266" s="178"/>
      <c r="F1266" s="186"/>
      <c r="G1266" s="170"/>
      <c r="H1266" s="186"/>
      <c r="I1266" s="186"/>
      <c r="J1266" s="170"/>
      <c r="K1266" s="171" t="e">
        <f t="shared" ca="1" si="1"/>
        <v>#NAME?</v>
      </c>
      <c r="L1266" s="186"/>
      <c r="M1266" s="171">
        <v>2457</v>
      </c>
      <c r="N1266" s="179" t="e">
        <f t="shared" ca="1" si="2"/>
        <v>#NAME?</v>
      </c>
      <c r="O1266" t="b">
        <f t="shared" si="3"/>
        <v>1</v>
      </c>
      <c r="S1266" s="180" t="b">
        <f t="shared" si="4"/>
        <v>0</v>
      </c>
      <c r="T1266" s="180">
        <f t="shared" ca="1" si="5"/>
        <v>0</v>
      </c>
    </row>
    <row r="1267" spans="1:20" ht="16" hidden="1">
      <c r="A1267" s="170">
        <f t="shared" si="6"/>
        <v>1266</v>
      </c>
      <c r="B1267" s="181" t="s">
        <v>1749</v>
      </c>
      <c r="C1267" s="186"/>
      <c r="D1267" s="178" t="s">
        <v>388</v>
      </c>
      <c r="E1267" s="178"/>
      <c r="F1267" s="186"/>
      <c r="G1267" s="170" t="b">
        <f t="shared" ref="G1267:G1374" ca="1" si="40">OR((ISBLANK(F1267)),TODAY()-F1267 &gt;=90)</f>
        <v>1</v>
      </c>
      <c r="H1267" s="186"/>
      <c r="I1267" s="186"/>
      <c r="J1267" s="170" t="s">
        <v>500</v>
      </c>
      <c r="K1267" s="171" t="e">
        <f t="shared" ca="1" si="1"/>
        <v>#NAME?</v>
      </c>
      <c r="L1267" s="186"/>
      <c r="M1267" s="171">
        <v>1060</v>
      </c>
      <c r="N1267" s="179" t="e">
        <f t="shared" ca="1" si="2"/>
        <v>#NAME?</v>
      </c>
      <c r="O1267" t="b">
        <f t="shared" si="3"/>
        <v>0</v>
      </c>
      <c r="S1267" s="180" t="b">
        <f t="shared" si="4"/>
        <v>0</v>
      </c>
      <c r="T1267" s="180">
        <f t="shared" ca="1" si="5"/>
        <v>0</v>
      </c>
    </row>
    <row r="1268" spans="1:20" ht="16" hidden="1">
      <c r="A1268" s="170">
        <f t="shared" si="6"/>
        <v>1267</v>
      </c>
      <c r="B1268" s="176" t="s">
        <v>1750</v>
      </c>
      <c r="C1268" s="186"/>
      <c r="D1268" s="178" t="s">
        <v>380</v>
      </c>
      <c r="E1268" s="178" t="s">
        <v>515</v>
      </c>
      <c r="F1268" s="187">
        <v>43850</v>
      </c>
      <c r="G1268" s="170" t="b">
        <f t="shared" ca="1" si="40"/>
        <v>1</v>
      </c>
      <c r="H1268" s="170" t="s">
        <v>471</v>
      </c>
      <c r="I1268" s="186"/>
      <c r="J1268" s="170" t="s">
        <v>500</v>
      </c>
      <c r="K1268" s="171" t="e">
        <f t="shared" ca="1" si="1"/>
        <v>#NAME?</v>
      </c>
      <c r="L1268" s="186"/>
      <c r="M1268" s="171">
        <v>2948</v>
      </c>
      <c r="N1268" s="179" t="e">
        <f t="shared" ca="1" si="2"/>
        <v>#NAME?</v>
      </c>
      <c r="O1268" t="b">
        <f t="shared" si="3"/>
        <v>0</v>
      </c>
      <c r="S1268" s="180" t="b">
        <f t="shared" ca="1" si="4"/>
        <v>0</v>
      </c>
      <c r="T1268" s="180">
        <f t="shared" ca="1" si="5"/>
        <v>0</v>
      </c>
    </row>
    <row r="1269" spans="1:20" ht="16" hidden="1">
      <c r="A1269" s="170">
        <f t="shared" si="6"/>
        <v>1268</v>
      </c>
      <c r="B1269" s="181" t="s">
        <v>1751</v>
      </c>
      <c r="C1269" s="186"/>
      <c r="D1269" s="178" t="s">
        <v>388</v>
      </c>
      <c r="E1269" s="178"/>
      <c r="F1269" s="186"/>
      <c r="G1269" s="170" t="b">
        <f t="shared" ca="1" si="40"/>
        <v>1</v>
      </c>
      <c r="H1269" s="186"/>
      <c r="I1269" s="186"/>
      <c r="J1269" s="170" t="s">
        <v>500</v>
      </c>
      <c r="K1269" s="171" t="e">
        <f t="shared" ca="1" si="1"/>
        <v>#NAME?</v>
      </c>
      <c r="L1269" s="186"/>
      <c r="M1269" s="171">
        <v>175</v>
      </c>
      <c r="N1269" s="179" t="e">
        <f t="shared" ca="1" si="2"/>
        <v>#NAME?</v>
      </c>
      <c r="O1269" t="b">
        <f t="shared" si="3"/>
        <v>0</v>
      </c>
      <c r="S1269" s="180" t="b">
        <f t="shared" si="4"/>
        <v>0</v>
      </c>
      <c r="T1269" s="180">
        <f t="shared" ca="1" si="5"/>
        <v>0</v>
      </c>
    </row>
    <row r="1270" spans="1:20" ht="16" hidden="1">
      <c r="A1270" s="170">
        <f t="shared" si="6"/>
        <v>1269</v>
      </c>
      <c r="B1270" s="176" t="s">
        <v>1752</v>
      </c>
      <c r="C1270" s="186"/>
      <c r="D1270" s="178" t="s">
        <v>388</v>
      </c>
      <c r="E1270" s="178"/>
      <c r="F1270" s="186"/>
      <c r="G1270" s="170" t="b">
        <f t="shared" ca="1" si="40"/>
        <v>1</v>
      </c>
      <c r="H1270" s="186"/>
      <c r="I1270" s="186"/>
      <c r="J1270" s="170" t="s">
        <v>500</v>
      </c>
      <c r="K1270" s="171" t="e">
        <f t="shared" ca="1" si="1"/>
        <v>#NAME?</v>
      </c>
      <c r="L1270" s="186"/>
      <c r="M1270" s="171">
        <v>181</v>
      </c>
      <c r="N1270" s="179" t="e">
        <f t="shared" ca="1" si="2"/>
        <v>#NAME?</v>
      </c>
      <c r="O1270" t="b">
        <f t="shared" si="3"/>
        <v>0</v>
      </c>
      <c r="S1270" s="180" t="b">
        <f t="shared" si="4"/>
        <v>0</v>
      </c>
      <c r="T1270" s="180">
        <f t="shared" ca="1" si="5"/>
        <v>0</v>
      </c>
    </row>
    <row r="1271" spans="1:20" ht="16" hidden="1">
      <c r="A1271" s="170">
        <f t="shared" si="6"/>
        <v>1270</v>
      </c>
      <c r="B1271" s="181" t="s">
        <v>1753</v>
      </c>
      <c r="C1271" s="186"/>
      <c r="D1271" s="178" t="s">
        <v>388</v>
      </c>
      <c r="E1271" s="178"/>
      <c r="F1271" s="186"/>
      <c r="G1271" s="170" t="b">
        <f t="shared" ca="1" si="40"/>
        <v>1</v>
      </c>
      <c r="H1271" s="186"/>
      <c r="I1271" s="186"/>
      <c r="J1271" s="170" t="s">
        <v>500</v>
      </c>
      <c r="K1271" s="171" t="e">
        <f t="shared" ca="1" si="1"/>
        <v>#NAME?</v>
      </c>
      <c r="L1271" s="186"/>
      <c r="M1271" s="171">
        <v>220</v>
      </c>
      <c r="N1271" s="179" t="e">
        <f t="shared" ca="1" si="2"/>
        <v>#NAME?</v>
      </c>
      <c r="O1271" t="b">
        <f t="shared" si="3"/>
        <v>0</v>
      </c>
      <c r="S1271" s="180" t="b">
        <f t="shared" si="4"/>
        <v>0</v>
      </c>
      <c r="T1271" s="180">
        <f t="shared" ca="1" si="5"/>
        <v>0</v>
      </c>
    </row>
    <row r="1272" spans="1:20" ht="16">
      <c r="A1272" s="170">
        <f t="shared" si="6"/>
        <v>1271</v>
      </c>
      <c r="B1272" s="176" t="s">
        <v>1754</v>
      </c>
      <c r="C1272" s="186"/>
      <c r="D1272" s="178" t="s">
        <v>380</v>
      </c>
      <c r="E1272" s="178" t="s">
        <v>515</v>
      </c>
      <c r="F1272" s="187">
        <v>43975</v>
      </c>
      <c r="G1272" s="170" t="b">
        <f t="shared" ca="1" si="40"/>
        <v>1</v>
      </c>
      <c r="H1272" s="170" t="s">
        <v>471</v>
      </c>
      <c r="I1272" s="170">
        <v>0</v>
      </c>
      <c r="J1272" s="170" t="s">
        <v>500</v>
      </c>
      <c r="K1272" s="171" t="e">
        <f t="shared" ca="1" si="1"/>
        <v>#NAME?</v>
      </c>
      <c r="L1272" s="186"/>
      <c r="M1272" s="171">
        <v>2467</v>
      </c>
      <c r="N1272" s="179" t="e">
        <f t="shared" ca="1" si="2"/>
        <v>#NAME?</v>
      </c>
      <c r="O1272" t="b">
        <f t="shared" si="3"/>
        <v>0</v>
      </c>
      <c r="S1272" s="180" t="b">
        <f t="shared" ca="1" si="4"/>
        <v>0</v>
      </c>
      <c r="T1272" s="180">
        <f t="shared" ca="1" si="5"/>
        <v>0</v>
      </c>
    </row>
    <row r="1273" spans="1:20" ht="16" hidden="1">
      <c r="A1273" s="170">
        <f t="shared" si="6"/>
        <v>1272</v>
      </c>
      <c r="B1273" s="181" t="s">
        <v>1755</v>
      </c>
      <c r="C1273" s="186"/>
      <c r="D1273" s="178" t="s">
        <v>388</v>
      </c>
      <c r="E1273" s="178"/>
      <c r="F1273" s="186"/>
      <c r="G1273" s="170" t="b">
        <f t="shared" ca="1" si="40"/>
        <v>1</v>
      </c>
      <c r="H1273" s="186"/>
      <c r="I1273" s="186"/>
      <c r="J1273" s="170" t="s">
        <v>500</v>
      </c>
      <c r="K1273" s="171" t="e">
        <f t="shared" ca="1" si="1"/>
        <v>#NAME?</v>
      </c>
      <c r="L1273" s="186"/>
      <c r="M1273" s="171">
        <v>723</v>
      </c>
      <c r="N1273" s="179" t="e">
        <f t="shared" ca="1" si="2"/>
        <v>#NAME?</v>
      </c>
      <c r="O1273" t="b">
        <f t="shared" si="3"/>
        <v>0</v>
      </c>
      <c r="S1273" s="180" t="b">
        <f t="shared" si="4"/>
        <v>0</v>
      </c>
      <c r="T1273" s="180">
        <f t="shared" ca="1" si="5"/>
        <v>0</v>
      </c>
    </row>
    <row r="1274" spans="1:20" ht="16" hidden="1">
      <c r="A1274" s="170">
        <f t="shared" si="6"/>
        <v>1273</v>
      </c>
      <c r="B1274" s="176" t="s">
        <v>1756</v>
      </c>
      <c r="C1274" s="186"/>
      <c r="D1274" s="178" t="s">
        <v>388</v>
      </c>
      <c r="E1274" s="178"/>
      <c r="F1274" s="186"/>
      <c r="G1274" s="170" t="b">
        <f t="shared" ca="1" si="40"/>
        <v>1</v>
      </c>
      <c r="H1274" s="186"/>
      <c r="I1274" s="186"/>
      <c r="J1274" s="170" t="s">
        <v>500</v>
      </c>
      <c r="K1274" s="171" t="e">
        <f t="shared" ca="1" si="1"/>
        <v>#NAME?</v>
      </c>
      <c r="L1274" s="186"/>
      <c r="M1274" s="171">
        <v>1710</v>
      </c>
      <c r="N1274" s="179" t="e">
        <f t="shared" ca="1" si="2"/>
        <v>#NAME?</v>
      </c>
      <c r="O1274" t="b">
        <f t="shared" si="3"/>
        <v>0</v>
      </c>
      <c r="S1274" s="180" t="b">
        <f t="shared" si="4"/>
        <v>0</v>
      </c>
      <c r="T1274" s="180">
        <f t="shared" ca="1" si="5"/>
        <v>0</v>
      </c>
    </row>
    <row r="1275" spans="1:20" ht="16" hidden="1">
      <c r="A1275" s="170">
        <f t="shared" si="6"/>
        <v>1274</v>
      </c>
      <c r="B1275" s="181" t="s">
        <v>1757</v>
      </c>
      <c r="C1275" s="186"/>
      <c r="D1275" s="178" t="s">
        <v>388</v>
      </c>
      <c r="E1275" s="178"/>
      <c r="F1275" s="186"/>
      <c r="G1275" s="170" t="b">
        <f t="shared" ca="1" si="40"/>
        <v>1</v>
      </c>
      <c r="H1275" s="186"/>
      <c r="I1275" s="186"/>
      <c r="J1275" s="170" t="s">
        <v>500</v>
      </c>
      <c r="K1275" s="171" t="e">
        <f t="shared" ca="1" si="1"/>
        <v>#NAME?</v>
      </c>
      <c r="L1275" s="186"/>
      <c r="M1275" s="171">
        <v>1803</v>
      </c>
      <c r="N1275" s="179" t="e">
        <f t="shared" ca="1" si="2"/>
        <v>#NAME?</v>
      </c>
      <c r="O1275" t="b">
        <f t="shared" si="3"/>
        <v>0</v>
      </c>
      <c r="S1275" s="180" t="b">
        <f t="shared" si="4"/>
        <v>0</v>
      </c>
      <c r="T1275" s="180">
        <f t="shared" ca="1" si="5"/>
        <v>0</v>
      </c>
    </row>
    <row r="1276" spans="1:20" ht="16" hidden="1">
      <c r="A1276" s="170">
        <f t="shared" si="6"/>
        <v>1275</v>
      </c>
      <c r="B1276" s="176" t="s">
        <v>1758</v>
      </c>
      <c r="C1276" s="186"/>
      <c r="D1276" s="178" t="s">
        <v>388</v>
      </c>
      <c r="E1276" s="178"/>
      <c r="F1276" s="186"/>
      <c r="G1276" s="170" t="b">
        <f t="shared" ca="1" si="40"/>
        <v>1</v>
      </c>
      <c r="H1276" s="186"/>
      <c r="I1276" s="186"/>
      <c r="J1276" s="170" t="s">
        <v>500</v>
      </c>
      <c r="K1276" s="171" t="e">
        <f t="shared" ca="1" si="1"/>
        <v>#NAME?</v>
      </c>
      <c r="L1276" s="186"/>
      <c r="M1276" s="171">
        <v>2546</v>
      </c>
      <c r="N1276" s="179" t="e">
        <f t="shared" ca="1" si="2"/>
        <v>#NAME?</v>
      </c>
      <c r="O1276" t="b">
        <f t="shared" si="3"/>
        <v>0</v>
      </c>
      <c r="S1276" s="180" t="b">
        <f t="shared" si="4"/>
        <v>0</v>
      </c>
      <c r="T1276" s="180">
        <f t="shared" ca="1" si="5"/>
        <v>0</v>
      </c>
    </row>
    <row r="1277" spans="1:20" ht="16" hidden="1">
      <c r="A1277" s="170">
        <f t="shared" si="6"/>
        <v>1276</v>
      </c>
      <c r="B1277" s="181" t="s">
        <v>1759</v>
      </c>
      <c r="C1277" s="186"/>
      <c r="D1277" s="178" t="s">
        <v>388</v>
      </c>
      <c r="E1277" s="178"/>
      <c r="F1277" s="186"/>
      <c r="G1277" s="170" t="b">
        <f t="shared" ca="1" si="40"/>
        <v>1</v>
      </c>
      <c r="H1277" s="186"/>
      <c r="I1277" s="186"/>
      <c r="J1277" s="170" t="s">
        <v>500</v>
      </c>
      <c r="K1277" s="171" t="e">
        <f t="shared" ca="1" si="1"/>
        <v>#NAME?</v>
      </c>
      <c r="L1277" s="186"/>
      <c r="M1277" s="171">
        <v>1540</v>
      </c>
      <c r="N1277" s="179" t="e">
        <f t="shared" ca="1" si="2"/>
        <v>#NAME?</v>
      </c>
      <c r="O1277" t="b">
        <f t="shared" si="3"/>
        <v>0</v>
      </c>
      <c r="S1277" s="180" t="b">
        <f t="shared" si="4"/>
        <v>0</v>
      </c>
      <c r="T1277" s="180">
        <f t="shared" ca="1" si="5"/>
        <v>0</v>
      </c>
    </row>
    <row r="1278" spans="1:20" ht="16" hidden="1">
      <c r="A1278" s="170">
        <f t="shared" si="6"/>
        <v>1277</v>
      </c>
      <c r="B1278" s="176" t="s">
        <v>1760</v>
      </c>
      <c r="C1278" s="186"/>
      <c r="D1278" s="178" t="s">
        <v>388</v>
      </c>
      <c r="E1278" s="178"/>
      <c r="F1278" s="186"/>
      <c r="G1278" s="170" t="b">
        <f t="shared" ca="1" si="40"/>
        <v>1</v>
      </c>
      <c r="H1278" s="186"/>
      <c r="I1278" s="186"/>
      <c r="J1278" s="170" t="s">
        <v>500</v>
      </c>
      <c r="K1278" s="171" t="e">
        <f t="shared" ca="1" si="1"/>
        <v>#NAME?</v>
      </c>
      <c r="L1278" s="186"/>
      <c r="M1278" s="171">
        <v>3001</v>
      </c>
      <c r="N1278" s="179" t="e">
        <f t="shared" ca="1" si="2"/>
        <v>#NAME?</v>
      </c>
      <c r="O1278" t="b">
        <f t="shared" si="3"/>
        <v>0</v>
      </c>
      <c r="S1278" s="180" t="b">
        <f t="shared" si="4"/>
        <v>0</v>
      </c>
      <c r="T1278" s="180">
        <f t="shared" ca="1" si="5"/>
        <v>0</v>
      </c>
    </row>
    <row r="1279" spans="1:20" ht="16" hidden="1">
      <c r="A1279" s="170">
        <f t="shared" si="6"/>
        <v>1278</v>
      </c>
      <c r="B1279" s="181" t="s">
        <v>1761</v>
      </c>
      <c r="C1279" s="186"/>
      <c r="D1279" s="178" t="s">
        <v>388</v>
      </c>
      <c r="E1279" s="178"/>
      <c r="F1279" s="186"/>
      <c r="G1279" s="170" t="b">
        <f t="shared" ca="1" si="40"/>
        <v>1</v>
      </c>
      <c r="H1279" s="186"/>
      <c r="I1279" s="186"/>
      <c r="J1279" s="170" t="s">
        <v>500</v>
      </c>
      <c r="K1279" s="171" t="e">
        <f t="shared" ca="1" si="1"/>
        <v>#NAME?</v>
      </c>
      <c r="L1279" s="186"/>
      <c r="M1279" s="171">
        <v>3200</v>
      </c>
      <c r="N1279" s="179" t="e">
        <f t="shared" ca="1" si="2"/>
        <v>#NAME?</v>
      </c>
      <c r="O1279" t="b">
        <f t="shared" si="3"/>
        <v>0</v>
      </c>
      <c r="S1279" s="180" t="b">
        <f t="shared" si="4"/>
        <v>0</v>
      </c>
      <c r="T1279" s="180">
        <f t="shared" ca="1" si="5"/>
        <v>0</v>
      </c>
    </row>
    <row r="1280" spans="1:20" ht="16" hidden="1">
      <c r="A1280" s="170">
        <f t="shared" si="6"/>
        <v>1279</v>
      </c>
      <c r="B1280" s="176" t="s">
        <v>1762</v>
      </c>
      <c r="C1280" s="186"/>
      <c r="D1280" s="178" t="s">
        <v>388</v>
      </c>
      <c r="E1280" s="178"/>
      <c r="F1280" s="186"/>
      <c r="G1280" s="170" t="b">
        <f t="shared" ca="1" si="40"/>
        <v>1</v>
      </c>
      <c r="H1280" s="186"/>
      <c r="I1280" s="186"/>
      <c r="J1280" s="170" t="s">
        <v>500</v>
      </c>
      <c r="K1280" s="171" t="e">
        <f t="shared" ca="1" si="1"/>
        <v>#NAME?</v>
      </c>
      <c r="L1280" s="186"/>
      <c r="M1280" s="171">
        <v>477</v>
      </c>
      <c r="N1280" s="179" t="e">
        <f t="shared" ca="1" si="2"/>
        <v>#NAME?</v>
      </c>
      <c r="O1280" t="b">
        <f t="shared" si="3"/>
        <v>0</v>
      </c>
      <c r="S1280" s="180" t="b">
        <f t="shared" si="4"/>
        <v>0</v>
      </c>
      <c r="T1280" s="180">
        <f t="shared" ca="1" si="5"/>
        <v>0</v>
      </c>
    </row>
    <row r="1281" spans="1:20" ht="16" hidden="1">
      <c r="A1281" s="170">
        <f t="shared" si="6"/>
        <v>1280</v>
      </c>
      <c r="B1281" s="181" t="s">
        <v>1763</v>
      </c>
      <c r="C1281" s="186"/>
      <c r="D1281" s="178" t="s">
        <v>388</v>
      </c>
      <c r="E1281" s="178"/>
      <c r="F1281" s="186"/>
      <c r="G1281" s="170" t="b">
        <f t="shared" ca="1" si="40"/>
        <v>1</v>
      </c>
      <c r="H1281" s="186"/>
      <c r="I1281" s="186"/>
      <c r="J1281" s="170" t="s">
        <v>500</v>
      </c>
      <c r="K1281" s="171" t="e">
        <f t="shared" ca="1" si="1"/>
        <v>#NAME?</v>
      </c>
      <c r="L1281" s="186"/>
      <c r="M1281" s="171">
        <v>1817</v>
      </c>
      <c r="N1281" s="179" t="e">
        <f t="shared" ca="1" si="2"/>
        <v>#NAME?</v>
      </c>
      <c r="O1281" t="b">
        <f t="shared" si="3"/>
        <v>0</v>
      </c>
      <c r="S1281" s="180" t="b">
        <f t="shared" si="4"/>
        <v>0</v>
      </c>
      <c r="T1281" s="180">
        <f t="shared" ca="1" si="5"/>
        <v>0</v>
      </c>
    </row>
    <row r="1282" spans="1:20" ht="16" hidden="1">
      <c r="A1282" s="170">
        <f t="shared" si="6"/>
        <v>1281</v>
      </c>
      <c r="B1282" s="176" t="s">
        <v>1764</v>
      </c>
      <c r="C1282" s="186"/>
      <c r="D1282" s="178" t="s">
        <v>380</v>
      </c>
      <c r="E1282" s="178" t="s">
        <v>515</v>
      </c>
      <c r="F1282" s="187">
        <v>43966</v>
      </c>
      <c r="G1282" s="170" t="b">
        <f t="shared" ca="1" si="40"/>
        <v>1</v>
      </c>
      <c r="H1282" s="170" t="s">
        <v>471</v>
      </c>
      <c r="I1282" s="170">
        <v>0</v>
      </c>
      <c r="J1282" s="170" t="s">
        <v>500</v>
      </c>
      <c r="K1282" s="171" t="e">
        <f t="shared" ca="1" si="1"/>
        <v>#NAME?</v>
      </c>
      <c r="L1282" s="186"/>
      <c r="M1282" s="171">
        <v>3120</v>
      </c>
      <c r="N1282" s="179" t="e">
        <f t="shared" ca="1" si="2"/>
        <v>#NAME?</v>
      </c>
      <c r="O1282" t="b">
        <f t="shared" si="3"/>
        <v>0</v>
      </c>
      <c r="S1282" s="180" t="b">
        <f t="shared" ca="1" si="4"/>
        <v>0</v>
      </c>
      <c r="T1282" s="180">
        <f t="shared" ca="1" si="5"/>
        <v>0</v>
      </c>
    </row>
    <row r="1283" spans="1:20" ht="16" hidden="1">
      <c r="A1283" s="170">
        <f t="shared" si="6"/>
        <v>1282</v>
      </c>
      <c r="B1283" s="181" t="s">
        <v>1765</v>
      </c>
      <c r="C1283" s="186"/>
      <c r="D1283" s="178" t="s">
        <v>388</v>
      </c>
      <c r="E1283" s="178"/>
      <c r="F1283" s="186"/>
      <c r="G1283" s="170" t="b">
        <f t="shared" ca="1" si="40"/>
        <v>1</v>
      </c>
      <c r="H1283" s="186"/>
      <c r="I1283" s="186"/>
      <c r="J1283" s="170" t="s">
        <v>500</v>
      </c>
      <c r="K1283" s="171" t="e">
        <f t="shared" ca="1" si="1"/>
        <v>#NAME?</v>
      </c>
      <c r="L1283" s="186"/>
      <c r="M1283" s="171">
        <v>50</v>
      </c>
      <c r="N1283" s="179" t="e">
        <f t="shared" ca="1" si="2"/>
        <v>#NAME?</v>
      </c>
      <c r="O1283" t="b">
        <f t="shared" si="3"/>
        <v>0</v>
      </c>
      <c r="S1283" s="180" t="b">
        <f t="shared" si="4"/>
        <v>0</v>
      </c>
      <c r="T1283" s="180">
        <f t="shared" ca="1" si="5"/>
        <v>0</v>
      </c>
    </row>
    <row r="1284" spans="1:20" ht="16" hidden="1">
      <c r="A1284" s="170">
        <f t="shared" si="6"/>
        <v>1283</v>
      </c>
      <c r="B1284" s="176" t="s">
        <v>1766</v>
      </c>
      <c r="C1284" s="186"/>
      <c r="D1284" s="178" t="s">
        <v>388</v>
      </c>
      <c r="E1284" s="178"/>
      <c r="F1284" s="186"/>
      <c r="G1284" s="170" t="b">
        <f t="shared" ca="1" si="40"/>
        <v>1</v>
      </c>
      <c r="H1284" s="186"/>
      <c r="I1284" s="186"/>
      <c r="J1284" s="170" t="s">
        <v>500</v>
      </c>
      <c r="K1284" s="171" t="e">
        <f t="shared" ca="1" si="1"/>
        <v>#NAME?</v>
      </c>
      <c r="L1284" s="186"/>
      <c r="M1284" s="171">
        <v>1106</v>
      </c>
      <c r="N1284" s="179" t="e">
        <f t="shared" ca="1" si="2"/>
        <v>#NAME?</v>
      </c>
      <c r="O1284" t="b">
        <f t="shared" si="3"/>
        <v>0</v>
      </c>
      <c r="S1284" s="180" t="b">
        <f t="shared" si="4"/>
        <v>0</v>
      </c>
      <c r="T1284" s="180">
        <f t="shared" ca="1" si="5"/>
        <v>0</v>
      </c>
    </row>
    <row r="1285" spans="1:20" ht="16" hidden="1">
      <c r="A1285" s="170">
        <f t="shared" si="6"/>
        <v>1284</v>
      </c>
      <c r="B1285" s="181" t="s">
        <v>1767</v>
      </c>
      <c r="C1285" s="186"/>
      <c r="D1285" s="178" t="s">
        <v>388</v>
      </c>
      <c r="E1285" s="178"/>
      <c r="F1285" s="186"/>
      <c r="G1285" s="170" t="b">
        <f t="shared" ca="1" si="40"/>
        <v>1</v>
      </c>
      <c r="H1285" s="186"/>
      <c r="I1285" s="186"/>
      <c r="J1285" s="170" t="s">
        <v>500</v>
      </c>
      <c r="K1285" s="171" t="e">
        <f t="shared" ca="1" si="1"/>
        <v>#NAME?</v>
      </c>
      <c r="L1285" s="186"/>
      <c r="M1285" s="171">
        <v>674</v>
      </c>
      <c r="N1285" s="179" t="e">
        <f t="shared" ca="1" si="2"/>
        <v>#NAME?</v>
      </c>
      <c r="O1285" t="b">
        <f t="shared" si="3"/>
        <v>0</v>
      </c>
      <c r="S1285" s="180" t="b">
        <f t="shared" si="4"/>
        <v>0</v>
      </c>
      <c r="T1285" s="180">
        <f t="shared" ca="1" si="5"/>
        <v>0</v>
      </c>
    </row>
    <row r="1286" spans="1:20" ht="16" hidden="1">
      <c r="A1286" s="170">
        <f t="shared" si="6"/>
        <v>1285</v>
      </c>
      <c r="B1286" s="176" t="s">
        <v>1768</v>
      </c>
      <c r="C1286" s="186"/>
      <c r="D1286" s="178" t="s">
        <v>388</v>
      </c>
      <c r="E1286" s="178"/>
      <c r="F1286" s="186"/>
      <c r="G1286" s="170" t="b">
        <f t="shared" ca="1" si="40"/>
        <v>1</v>
      </c>
      <c r="H1286" s="186"/>
      <c r="I1286" s="186"/>
      <c r="J1286" s="170" t="s">
        <v>500</v>
      </c>
      <c r="K1286" s="171" t="e">
        <f t="shared" ca="1" si="1"/>
        <v>#NAME?</v>
      </c>
      <c r="L1286" s="186"/>
      <c r="M1286" s="171">
        <v>1811</v>
      </c>
      <c r="N1286" s="179" t="e">
        <f t="shared" ca="1" si="2"/>
        <v>#NAME?</v>
      </c>
      <c r="O1286" t="b">
        <f t="shared" si="3"/>
        <v>0</v>
      </c>
      <c r="S1286" s="180" t="b">
        <f t="shared" si="4"/>
        <v>0</v>
      </c>
      <c r="T1286" s="180">
        <f t="shared" ca="1" si="5"/>
        <v>0</v>
      </c>
    </row>
    <row r="1287" spans="1:20" ht="16" hidden="1">
      <c r="A1287" s="170">
        <f t="shared" si="6"/>
        <v>1286</v>
      </c>
      <c r="B1287" s="181" t="s">
        <v>1769</v>
      </c>
      <c r="C1287" s="186"/>
      <c r="D1287" s="178" t="s">
        <v>380</v>
      </c>
      <c r="E1287" s="178" t="s">
        <v>556</v>
      </c>
      <c r="F1287" s="187">
        <v>43966</v>
      </c>
      <c r="G1287" s="170" t="b">
        <f t="shared" ca="1" si="40"/>
        <v>1</v>
      </c>
      <c r="H1287" s="170" t="s">
        <v>471</v>
      </c>
      <c r="I1287" s="170">
        <v>0</v>
      </c>
      <c r="J1287" s="170" t="s">
        <v>500</v>
      </c>
      <c r="K1287" s="171" t="e">
        <f t="shared" ca="1" si="1"/>
        <v>#NAME?</v>
      </c>
      <c r="L1287" s="186"/>
      <c r="M1287" s="171">
        <v>1865</v>
      </c>
      <c r="N1287" s="179" t="e">
        <f t="shared" ca="1" si="2"/>
        <v>#NAME?</v>
      </c>
      <c r="O1287" t="b">
        <f t="shared" si="3"/>
        <v>0</v>
      </c>
      <c r="S1287" s="180" t="b">
        <f t="shared" ca="1" si="4"/>
        <v>0</v>
      </c>
      <c r="T1287" s="180">
        <f t="shared" ca="1" si="5"/>
        <v>0</v>
      </c>
    </row>
    <row r="1288" spans="1:20" ht="16" hidden="1">
      <c r="A1288" s="170">
        <f t="shared" si="6"/>
        <v>1287</v>
      </c>
      <c r="B1288" s="176" t="s">
        <v>1770</v>
      </c>
      <c r="C1288" s="186"/>
      <c r="D1288" s="178" t="s">
        <v>388</v>
      </c>
      <c r="E1288" s="178"/>
      <c r="F1288" s="186"/>
      <c r="G1288" s="170" t="b">
        <f t="shared" ca="1" si="40"/>
        <v>1</v>
      </c>
      <c r="H1288" s="186"/>
      <c r="I1288" s="186"/>
      <c r="J1288" s="170" t="s">
        <v>500</v>
      </c>
      <c r="K1288" s="171" t="e">
        <f t="shared" ca="1" si="1"/>
        <v>#NAME?</v>
      </c>
      <c r="L1288" s="186"/>
      <c r="M1288" s="171">
        <v>2283</v>
      </c>
      <c r="N1288" s="179" t="e">
        <f t="shared" ca="1" si="2"/>
        <v>#NAME?</v>
      </c>
      <c r="O1288" t="b">
        <f t="shared" si="3"/>
        <v>0</v>
      </c>
      <c r="S1288" s="180" t="b">
        <f t="shared" si="4"/>
        <v>0</v>
      </c>
      <c r="T1288" s="180">
        <f t="shared" ca="1" si="5"/>
        <v>0</v>
      </c>
    </row>
    <row r="1289" spans="1:20" ht="16" hidden="1">
      <c r="A1289" s="170">
        <f t="shared" si="6"/>
        <v>1288</v>
      </c>
      <c r="B1289" s="181" t="s">
        <v>1771</v>
      </c>
      <c r="C1289" s="186"/>
      <c r="D1289" s="178" t="s">
        <v>388</v>
      </c>
      <c r="E1289" s="178"/>
      <c r="F1289" s="186"/>
      <c r="G1289" s="170" t="b">
        <f t="shared" ca="1" si="40"/>
        <v>1</v>
      </c>
      <c r="H1289" s="186"/>
      <c r="I1289" s="186"/>
      <c r="J1289" s="170" t="s">
        <v>500</v>
      </c>
      <c r="K1289" s="171" t="e">
        <f t="shared" ca="1" si="1"/>
        <v>#NAME?</v>
      </c>
      <c r="L1289" s="186"/>
      <c r="M1289" s="171">
        <v>1017</v>
      </c>
      <c r="N1289" s="179" t="e">
        <f t="shared" ca="1" si="2"/>
        <v>#NAME?</v>
      </c>
      <c r="O1289" t="b">
        <f t="shared" si="3"/>
        <v>0</v>
      </c>
      <c r="S1289" s="180" t="b">
        <f t="shared" si="4"/>
        <v>0</v>
      </c>
      <c r="T1289" s="180">
        <f t="shared" ca="1" si="5"/>
        <v>0</v>
      </c>
    </row>
    <row r="1290" spans="1:20" ht="16" hidden="1">
      <c r="A1290" s="170">
        <f t="shared" si="6"/>
        <v>1289</v>
      </c>
      <c r="B1290" s="176" t="s">
        <v>1772</v>
      </c>
      <c r="C1290" s="186"/>
      <c r="D1290" s="178" t="s">
        <v>380</v>
      </c>
      <c r="E1290" s="178" t="s">
        <v>668</v>
      </c>
      <c r="F1290" s="187">
        <v>43922</v>
      </c>
      <c r="G1290" s="170" t="b">
        <f t="shared" ca="1" si="40"/>
        <v>1</v>
      </c>
      <c r="H1290" s="170" t="s">
        <v>471</v>
      </c>
      <c r="I1290" s="186"/>
      <c r="J1290" s="170" t="s">
        <v>500</v>
      </c>
      <c r="K1290" s="171" t="e">
        <f t="shared" ca="1" si="1"/>
        <v>#NAME?</v>
      </c>
      <c r="L1290" s="186"/>
      <c r="M1290" s="171">
        <v>1663</v>
      </c>
      <c r="N1290" s="179" t="e">
        <f t="shared" ca="1" si="2"/>
        <v>#NAME?</v>
      </c>
      <c r="O1290" t="b">
        <f t="shared" si="3"/>
        <v>0</v>
      </c>
      <c r="S1290" s="180" t="b">
        <f t="shared" ca="1" si="4"/>
        <v>0</v>
      </c>
      <c r="T1290" s="180">
        <f t="shared" ca="1" si="5"/>
        <v>0</v>
      </c>
    </row>
    <row r="1291" spans="1:20" ht="16" hidden="1">
      <c r="A1291" s="170">
        <f t="shared" si="6"/>
        <v>1290</v>
      </c>
      <c r="B1291" s="181" t="s">
        <v>1773</v>
      </c>
      <c r="C1291" s="186"/>
      <c r="D1291" s="178" t="s">
        <v>388</v>
      </c>
      <c r="E1291" s="178"/>
      <c r="F1291" s="186"/>
      <c r="G1291" s="170" t="b">
        <f t="shared" ca="1" si="40"/>
        <v>1</v>
      </c>
      <c r="H1291" s="186"/>
      <c r="I1291" s="186"/>
      <c r="J1291" s="170" t="s">
        <v>500</v>
      </c>
      <c r="K1291" s="171" t="e">
        <f t="shared" ca="1" si="1"/>
        <v>#NAME?</v>
      </c>
      <c r="L1291" s="186"/>
      <c r="M1291" s="171">
        <v>2755</v>
      </c>
      <c r="N1291" s="179" t="e">
        <f t="shared" ca="1" si="2"/>
        <v>#NAME?</v>
      </c>
      <c r="O1291" t="b">
        <f t="shared" si="3"/>
        <v>0</v>
      </c>
      <c r="S1291" s="180" t="b">
        <f t="shared" si="4"/>
        <v>0</v>
      </c>
      <c r="T1291" s="180">
        <f t="shared" ca="1" si="5"/>
        <v>0</v>
      </c>
    </row>
    <row r="1292" spans="1:20" ht="16" hidden="1">
      <c r="A1292" s="170">
        <f t="shared" si="6"/>
        <v>1291</v>
      </c>
      <c r="B1292" s="176" t="s">
        <v>1774</v>
      </c>
      <c r="C1292" s="186"/>
      <c r="D1292" s="178" t="s">
        <v>380</v>
      </c>
      <c r="E1292" s="178" t="s">
        <v>515</v>
      </c>
      <c r="F1292" s="187">
        <v>43865</v>
      </c>
      <c r="G1292" s="170" t="b">
        <f t="shared" ca="1" si="40"/>
        <v>1</v>
      </c>
      <c r="H1292" s="170" t="s">
        <v>471</v>
      </c>
      <c r="I1292" s="170"/>
      <c r="J1292" s="170" t="s">
        <v>500</v>
      </c>
      <c r="K1292" s="171" t="e">
        <f t="shared" ca="1" si="1"/>
        <v>#NAME?</v>
      </c>
      <c r="L1292" s="186"/>
      <c r="M1292" s="171">
        <v>1025</v>
      </c>
      <c r="N1292" s="179" t="e">
        <f t="shared" ca="1" si="2"/>
        <v>#NAME?</v>
      </c>
      <c r="O1292" t="b">
        <f t="shared" si="3"/>
        <v>0</v>
      </c>
      <c r="S1292" s="180" t="b">
        <f t="shared" ca="1" si="4"/>
        <v>0</v>
      </c>
      <c r="T1292" s="180">
        <f t="shared" ca="1" si="5"/>
        <v>0</v>
      </c>
    </row>
    <row r="1293" spans="1:20" ht="16" hidden="1">
      <c r="A1293" s="170">
        <f t="shared" si="6"/>
        <v>1292</v>
      </c>
      <c r="B1293" s="181" t="s">
        <v>1775</v>
      </c>
      <c r="C1293" s="186"/>
      <c r="D1293" s="178" t="s">
        <v>388</v>
      </c>
      <c r="E1293" s="178"/>
      <c r="F1293" s="186"/>
      <c r="G1293" s="170" t="b">
        <f t="shared" ca="1" si="40"/>
        <v>1</v>
      </c>
      <c r="H1293" s="186"/>
      <c r="I1293" s="186"/>
      <c r="J1293" s="170" t="s">
        <v>500</v>
      </c>
      <c r="K1293" s="171" t="e">
        <f t="shared" ca="1" si="1"/>
        <v>#NAME?</v>
      </c>
      <c r="L1293" s="186"/>
      <c r="M1293" s="171">
        <v>641</v>
      </c>
      <c r="N1293" s="179" t="e">
        <f t="shared" ca="1" si="2"/>
        <v>#NAME?</v>
      </c>
      <c r="O1293" t="b">
        <f t="shared" si="3"/>
        <v>0</v>
      </c>
      <c r="S1293" s="180" t="b">
        <f t="shared" si="4"/>
        <v>0</v>
      </c>
      <c r="T1293" s="180">
        <f t="shared" ca="1" si="5"/>
        <v>0</v>
      </c>
    </row>
    <row r="1294" spans="1:20" ht="16" hidden="1">
      <c r="A1294" s="170">
        <f t="shared" si="6"/>
        <v>1293</v>
      </c>
      <c r="B1294" s="176" t="s">
        <v>1776</v>
      </c>
      <c r="C1294" s="186"/>
      <c r="D1294" s="178" t="s">
        <v>388</v>
      </c>
      <c r="E1294" s="178"/>
      <c r="F1294" s="186"/>
      <c r="G1294" s="170" t="b">
        <f t="shared" ca="1" si="40"/>
        <v>1</v>
      </c>
      <c r="H1294" s="186"/>
      <c r="I1294" s="186"/>
      <c r="J1294" s="170" t="s">
        <v>500</v>
      </c>
      <c r="K1294" s="171" t="e">
        <f t="shared" ca="1" si="1"/>
        <v>#NAME?</v>
      </c>
      <c r="L1294" s="186"/>
      <c r="M1294" s="171">
        <v>1882</v>
      </c>
      <c r="N1294" s="179" t="e">
        <f t="shared" ca="1" si="2"/>
        <v>#NAME?</v>
      </c>
      <c r="O1294" t="b">
        <f t="shared" si="3"/>
        <v>0</v>
      </c>
      <c r="S1294" s="180" t="b">
        <f t="shared" si="4"/>
        <v>0</v>
      </c>
      <c r="T1294" s="180">
        <f t="shared" ca="1" si="5"/>
        <v>0</v>
      </c>
    </row>
    <row r="1295" spans="1:20" ht="16" hidden="1">
      <c r="A1295" s="170">
        <f t="shared" si="6"/>
        <v>1294</v>
      </c>
      <c r="B1295" s="181" t="s">
        <v>1777</v>
      </c>
      <c r="C1295" s="186"/>
      <c r="D1295" s="178" t="s">
        <v>388</v>
      </c>
      <c r="E1295" s="178"/>
      <c r="F1295" s="186"/>
      <c r="G1295" s="170" t="b">
        <f t="shared" ca="1" si="40"/>
        <v>1</v>
      </c>
      <c r="H1295" s="186"/>
      <c r="I1295" s="186"/>
      <c r="J1295" s="170" t="s">
        <v>500</v>
      </c>
      <c r="K1295" s="171" t="e">
        <f t="shared" ca="1" si="1"/>
        <v>#NAME?</v>
      </c>
      <c r="L1295" s="186"/>
      <c r="M1295" s="171">
        <v>2183</v>
      </c>
      <c r="N1295" s="179" t="e">
        <f t="shared" ca="1" si="2"/>
        <v>#NAME?</v>
      </c>
      <c r="O1295" t="b">
        <f t="shared" si="3"/>
        <v>0</v>
      </c>
      <c r="S1295" s="180" t="b">
        <f t="shared" si="4"/>
        <v>0</v>
      </c>
      <c r="T1295" s="180">
        <f t="shared" ca="1" si="5"/>
        <v>0</v>
      </c>
    </row>
    <row r="1296" spans="1:20" ht="16" hidden="1">
      <c r="A1296" s="170">
        <f t="shared" si="6"/>
        <v>1295</v>
      </c>
      <c r="B1296" s="176" t="s">
        <v>1778</v>
      </c>
      <c r="C1296" s="186"/>
      <c r="D1296" s="178" t="s">
        <v>388</v>
      </c>
      <c r="E1296" s="178"/>
      <c r="F1296" s="186"/>
      <c r="G1296" s="170" t="b">
        <f t="shared" ca="1" si="40"/>
        <v>1</v>
      </c>
      <c r="H1296" s="186"/>
      <c r="I1296" s="186"/>
      <c r="J1296" s="170" t="s">
        <v>500</v>
      </c>
      <c r="K1296" s="171" t="e">
        <f t="shared" ca="1" si="1"/>
        <v>#NAME?</v>
      </c>
      <c r="L1296" s="186"/>
      <c r="M1296" s="171">
        <v>619</v>
      </c>
      <c r="N1296" s="179" t="e">
        <f t="shared" ca="1" si="2"/>
        <v>#NAME?</v>
      </c>
      <c r="O1296" t="b">
        <f t="shared" si="3"/>
        <v>0</v>
      </c>
      <c r="S1296" s="180" t="b">
        <f t="shared" si="4"/>
        <v>0</v>
      </c>
      <c r="T1296" s="180">
        <f t="shared" ca="1" si="5"/>
        <v>0</v>
      </c>
    </row>
    <row r="1297" spans="1:20" ht="16" hidden="1">
      <c r="A1297" s="170">
        <f t="shared" si="6"/>
        <v>1296</v>
      </c>
      <c r="B1297" s="181" t="s">
        <v>1779</v>
      </c>
      <c r="C1297" s="186"/>
      <c r="D1297" s="178" t="s">
        <v>388</v>
      </c>
      <c r="E1297" s="178"/>
      <c r="F1297" s="186"/>
      <c r="G1297" s="170" t="b">
        <f t="shared" ca="1" si="40"/>
        <v>1</v>
      </c>
      <c r="H1297" s="186"/>
      <c r="I1297" s="186"/>
      <c r="J1297" s="170" t="s">
        <v>500</v>
      </c>
      <c r="K1297" s="171" t="e">
        <f t="shared" ca="1" si="1"/>
        <v>#NAME?</v>
      </c>
      <c r="L1297" s="186"/>
      <c r="M1297" s="171">
        <v>534</v>
      </c>
      <c r="N1297" s="179" t="e">
        <f t="shared" ca="1" si="2"/>
        <v>#NAME?</v>
      </c>
      <c r="O1297" t="b">
        <f t="shared" si="3"/>
        <v>0</v>
      </c>
      <c r="S1297" s="180" t="b">
        <f t="shared" si="4"/>
        <v>0</v>
      </c>
      <c r="T1297" s="180">
        <f t="shared" ca="1" si="5"/>
        <v>0</v>
      </c>
    </row>
    <row r="1298" spans="1:20" ht="16" hidden="1">
      <c r="A1298" s="170">
        <f t="shared" si="6"/>
        <v>1297</v>
      </c>
      <c r="B1298" s="176" t="s">
        <v>1780</v>
      </c>
      <c r="C1298" s="186"/>
      <c r="D1298" s="178" t="s">
        <v>388</v>
      </c>
      <c r="E1298" s="178"/>
      <c r="F1298" s="186"/>
      <c r="G1298" s="170" t="b">
        <f t="shared" ca="1" si="40"/>
        <v>1</v>
      </c>
      <c r="H1298" s="186"/>
      <c r="I1298" s="186"/>
      <c r="J1298" s="170" t="s">
        <v>500</v>
      </c>
      <c r="K1298" s="171" t="e">
        <f t="shared" ca="1" si="1"/>
        <v>#NAME?</v>
      </c>
      <c r="L1298" s="186"/>
      <c r="M1298" s="171">
        <v>2756</v>
      </c>
      <c r="N1298" s="179" t="e">
        <f t="shared" ca="1" si="2"/>
        <v>#NAME?</v>
      </c>
      <c r="O1298" t="b">
        <f t="shared" si="3"/>
        <v>0</v>
      </c>
      <c r="S1298" s="180" t="b">
        <f t="shared" si="4"/>
        <v>0</v>
      </c>
      <c r="T1298" s="180">
        <f t="shared" ca="1" si="5"/>
        <v>0</v>
      </c>
    </row>
    <row r="1299" spans="1:20" ht="16" hidden="1">
      <c r="A1299" s="170">
        <f t="shared" si="6"/>
        <v>1298</v>
      </c>
      <c r="B1299" s="181" t="s">
        <v>1781</v>
      </c>
      <c r="C1299" s="186"/>
      <c r="D1299" s="178" t="s">
        <v>388</v>
      </c>
      <c r="E1299" s="178"/>
      <c r="F1299" s="186"/>
      <c r="G1299" s="170" t="b">
        <f t="shared" ca="1" si="40"/>
        <v>1</v>
      </c>
      <c r="H1299" s="186"/>
      <c r="I1299" s="186"/>
      <c r="J1299" s="170" t="s">
        <v>500</v>
      </c>
      <c r="K1299" s="171" t="e">
        <f t="shared" ca="1" si="1"/>
        <v>#NAME?</v>
      </c>
      <c r="L1299" s="186"/>
      <c r="M1299" s="171">
        <v>872</v>
      </c>
      <c r="N1299" s="179" t="e">
        <f t="shared" ca="1" si="2"/>
        <v>#NAME?</v>
      </c>
      <c r="O1299" t="b">
        <f t="shared" si="3"/>
        <v>0</v>
      </c>
      <c r="S1299" s="180" t="b">
        <f t="shared" si="4"/>
        <v>0</v>
      </c>
      <c r="T1299" s="180">
        <f t="shared" ca="1" si="5"/>
        <v>0</v>
      </c>
    </row>
    <row r="1300" spans="1:20" ht="16" hidden="1">
      <c r="A1300" s="170">
        <f t="shared" si="6"/>
        <v>1299</v>
      </c>
      <c r="B1300" s="176" t="s">
        <v>1782</v>
      </c>
      <c r="C1300" s="186"/>
      <c r="D1300" s="178" t="s">
        <v>380</v>
      </c>
      <c r="E1300" s="178" t="s">
        <v>668</v>
      </c>
      <c r="F1300" s="183">
        <v>43801</v>
      </c>
      <c r="G1300" s="170" t="b">
        <f t="shared" ca="1" si="40"/>
        <v>1</v>
      </c>
      <c r="H1300" s="170" t="s">
        <v>471</v>
      </c>
      <c r="I1300" s="170"/>
      <c r="J1300" s="170" t="s">
        <v>500</v>
      </c>
      <c r="K1300" s="171" t="e">
        <f t="shared" ca="1" si="1"/>
        <v>#NAME?</v>
      </c>
      <c r="L1300" s="186"/>
      <c r="M1300" s="171">
        <v>1456</v>
      </c>
      <c r="N1300" s="179" t="e">
        <f t="shared" ca="1" si="2"/>
        <v>#NAME?</v>
      </c>
      <c r="O1300" t="b">
        <f t="shared" si="3"/>
        <v>0</v>
      </c>
      <c r="S1300" s="180" t="b">
        <f t="shared" ca="1" si="4"/>
        <v>0</v>
      </c>
      <c r="T1300" s="180">
        <f t="shared" ca="1" si="5"/>
        <v>0</v>
      </c>
    </row>
    <row r="1301" spans="1:20" ht="16" hidden="1">
      <c r="A1301" s="170">
        <f t="shared" si="6"/>
        <v>1300</v>
      </c>
      <c r="B1301" s="181" t="s">
        <v>1783</v>
      </c>
      <c r="C1301" s="186"/>
      <c r="D1301" s="178" t="s">
        <v>388</v>
      </c>
      <c r="E1301" s="178"/>
      <c r="F1301" s="186"/>
      <c r="G1301" s="170" t="b">
        <f t="shared" ca="1" si="40"/>
        <v>1</v>
      </c>
      <c r="H1301" s="186"/>
      <c r="I1301" s="186"/>
      <c r="J1301" s="170" t="s">
        <v>500</v>
      </c>
      <c r="K1301" s="171" t="e">
        <f t="shared" ca="1" si="1"/>
        <v>#NAME?</v>
      </c>
      <c r="L1301" s="186"/>
      <c r="M1301" s="171">
        <v>247</v>
      </c>
      <c r="N1301" s="179" t="e">
        <f t="shared" ca="1" si="2"/>
        <v>#NAME?</v>
      </c>
      <c r="O1301" t="b">
        <f t="shared" si="3"/>
        <v>0</v>
      </c>
      <c r="S1301" s="180" t="b">
        <f t="shared" si="4"/>
        <v>0</v>
      </c>
      <c r="T1301" s="180">
        <f t="shared" ca="1" si="5"/>
        <v>0</v>
      </c>
    </row>
    <row r="1302" spans="1:20" ht="16" hidden="1">
      <c r="A1302" s="170">
        <f t="shared" si="6"/>
        <v>1301</v>
      </c>
      <c r="B1302" s="176" t="s">
        <v>1784</v>
      </c>
      <c r="C1302" s="186"/>
      <c r="D1302" s="178" t="s">
        <v>388</v>
      </c>
      <c r="E1302" s="178"/>
      <c r="F1302" s="186"/>
      <c r="G1302" s="170" t="b">
        <f t="shared" ca="1" si="40"/>
        <v>1</v>
      </c>
      <c r="H1302" s="186"/>
      <c r="I1302" s="186"/>
      <c r="J1302" s="170" t="s">
        <v>500</v>
      </c>
      <c r="K1302" s="171" t="e">
        <f t="shared" ca="1" si="1"/>
        <v>#NAME?</v>
      </c>
      <c r="L1302" s="186"/>
      <c r="M1302" s="171">
        <v>658</v>
      </c>
      <c r="N1302" s="179" t="e">
        <f t="shared" ca="1" si="2"/>
        <v>#NAME?</v>
      </c>
      <c r="O1302" t="b">
        <f t="shared" si="3"/>
        <v>0</v>
      </c>
      <c r="S1302" s="180" t="b">
        <f t="shared" si="4"/>
        <v>0</v>
      </c>
      <c r="T1302" s="180">
        <f t="shared" ca="1" si="5"/>
        <v>0</v>
      </c>
    </row>
    <row r="1303" spans="1:20" ht="16" hidden="1">
      <c r="A1303" s="170">
        <f t="shared" si="6"/>
        <v>1302</v>
      </c>
      <c r="B1303" s="181" t="s">
        <v>1785</v>
      </c>
      <c r="C1303" s="186"/>
      <c r="D1303" s="178" t="s">
        <v>380</v>
      </c>
      <c r="E1303" s="178" t="s">
        <v>668</v>
      </c>
      <c r="F1303" s="187">
        <v>43918</v>
      </c>
      <c r="G1303" s="170" t="b">
        <f t="shared" ca="1" si="40"/>
        <v>1</v>
      </c>
      <c r="H1303" s="170" t="s">
        <v>471</v>
      </c>
      <c r="I1303" s="186"/>
      <c r="J1303" s="170" t="s">
        <v>500</v>
      </c>
      <c r="K1303" s="171" t="e">
        <f t="shared" ca="1" si="1"/>
        <v>#NAME?</v>
      </c>
      <c r="L1303" s="186"/>
      <c r="M1303" s="171">
        <v>2358</v>
      </c>
      <c r="N1303" s="179" t="e">
        <f t="shared" ca="1" si="2"/>
        <v>#NAME?</v>
      </c>
      <c r="O1303" t="b">
        <f t="shared" si="3"/>
        <v>0</v>
      </c>
      <c r="S1303" s="180" t="b">
        <f t="shared" ca="1" si="4"/>
        <v>0</v>
      </c>
      <c r="T1303" s="180">
        <f t="shared" ca="1" si="5"/>
        <v>0</v>
      </c>
    </row>
    <row r="1304" spans="1:20" ht="16" hidden="1">
      <c r="A1304" s="170">
        <f t="shared" si="6"/>
        <v>1303</v>
      </c>
      <c r="B1304" s="176" t="s">
        <v>1786</v>
      </c>
      <c r="C1304" s="186"/>
      <c r="D1304" s="178" t="s">
        <v>388</v>
      </c>
      <c r="E1304" s="178"/>
      <c r="F1304" s="186"/>
      <c r="G1304" s="170" t="b">
        <f t="shared" ca="1" si="40"/>
        <v>1</v>
      </c>
      <c r="H1304" s="186"/>
      <c r="I1304" s="186"/>
      <c r="J1304" s="170" t="s">
        <v>500</v>
      </c>
      <c r="K1304" s="171" t="e">
        <f t="shared" ca="1" si="1"/>
        <v>#NAME?</v>
      </c>
      <c r="L1304" s="186"/>
      <c r="M1304" s="171">
        <v>885</v>
      </c>
      <c r="N1304" s="179" t="e">
        <f t="shared" ca="1" si="2"/>
        <v>#NAME?</v>
      </c>
      <c r="O1304" t="b">
        <f t="shared" si="3"/>
        <v>0</v>
      </c>
      <c r="S1304" s="180" t="b">
        <f t="shared" si="4"/>
        <v>0</v>
      </c>
      <c r="T1304" s="180">
        <f t="shared" ca="1" si="5"/>
        <v>0</v>
      </c>
    </row>
    <row r="1305" spans="1:20" ht="16" hidden="1">
      <c r="A1305" s="170">
        <f t="shared" si="6"/>
        <v>1304</v>
      </c>
      <c r="B1305" s="181" t="s">
        <v>1787</v>
      </c>
      <c r="C1305" s="186"/>
      <c r="D1305" s="178" t="s">
        <v>388</v>
      </c>
      <c r="E1305" s="178"/>
      <c r="F1305" s="186"/>
      <c r="G1305" s="170" t="b">
        <f t="shared" ca="1" si="40"/>
        <v>1</v>
      </c>
      <c r="H1305" s="186"/>
      <c r="I1305" s="186"/>
      <c r="J1305" s="170" t="s">
        <v>500</v>
      </c>
      <c r="K1305" s="171" t="e">
        <f t="shared" ca="1" si="1"/>
        <v>#NAME?</v>
      </c>
      <c r="L1305" s="186"/>
      <c r="M1305" s="171">
        <v>2093</v>
      </c>
      <c r="N1305" s="179" t="e">
        <f t="shared" ca="1" si="2"/>
        <v>#NAME?</v>
      </c>
      <c r="O1305" t="b">
        <f t="shared" si="3"/>
        <v>0</v>
      </c>
      <c r="S1305" s="180" t="b">
        <f t="shared" si="4"/>
        <v>0</v>
      </c>
      <c r="T1305" s="180">
        <f t="shared" ca="1" si="5"/>
        <v>0</v>
      </c>
    </row>
    <row r="1306" spans="1:20" ht="16" hidden="1">
      <c r="A1306" s="170">
        <f t="shared" si="6"/>
        <v>1305</v>
      </c>
      <c r="B1306" s="176" t="s">
        <v>1788</v>
      </c>
      <c r="C1306" s="186"/>
      <c r="D1306" s="178" t="s">
        <v>388</v>
      </c>
      <c r="E1306" s="178"/>
      <c r="F1306" s="186"/>
      <c r="G1306" s="170" t="b">
        <f t="shared" ca="1" si="40"/>
        <v>1</v>
      </c>
      <c r="H1306" s="186"/>
      <c r="I1306" s="186"/>
      <c r="J1306" s="170" t="s">
        <v>500</v>
      </c>
      <c r="K1306" s="171" t="e">
        <f t="shared" ca="1" si="1"/>
        <v>#NAME?</v>
      </c>
      <c r="L1306" s="186"/>
      <c r="M1306" s="171">
        <v>1111</v>
      </c>
      <c r="N1306" s="179" t="e">
        <f t="shared" ca="1" si="2"/>
        <v>#NAME?</v>
      </c>
      <c r="O1306" t="b">
        <f t="shared" si="3"/>
        <v>0</v>
      </c>
      <c r="S1306" s="180" t="b">
        <f t="shared" si="4"/>
        <v>0</v>
      </c>
      <c r="T1306" s="180">
        <f t="shared" ca="1" si="5"/>
        <v>0</v>
      </c>
    </row>
    <row r="1307" spans="1:20" ht="16" hidden="1">
      <c r="A1307" s="170">
        <f t="shared" si="6"/>
        <v>1306</v>
      </c>
      <c r="B1307" s="181" t="s">
        <v>1789</v>
      </c>
      <c r="C1307" s="186"/>
      <c r="D1307" s="178" t="s">
        <v>388</v>
      </c>
      <c r="E1307" s="178"/>
      <c r="F1307" s="186"/>
      <c r="G1307" s="170" t="b">
        <f t="shared" ca="1" si="40"/>
        <v>1</v>
      </c>
      <c r="H1307" s="186"/>
      <c r="I1307" s="186"/>
      <c r="J1307" s="170" t="s">
        <v>500</v>
      </c>
      <c r="K1307" s="171" t="e">
        <f t="shared" ca="1" si="1"/>
        <v>#NAME?</v>
      </c>
      <c r="L1307" s="186"/>
      <c r="M1307" s="171">
        <v>1442</v>
      </c>
      <c r="N1307" s="179" t="e">
        <f t="shared" ca="1" si="2"/>
        <v>#NAME?</v>
      </c>
      <c r="O1307" t="b">
        <f t="shared" si="3"/>
        <v>0</v>
      </c>
      <c r="S1307" s="180" t="b">
        <f t="shared" si="4"/>
        <v>0</v>
      </c>
      <c r="T1307" s="180">
        <f t="shared" ca="1" si="5"/>
        <v>0</v>
      </c>
    </row>
    <row r="1308" spans="1:20" ht="16" hidden="1">
      <c r="A1308" s="170">
        <f t="shared" si="6"/>
        <v>1307</v>
      </c>
      <c r="B1308" s="176" t="s">
        <v>1790</v>
      </c>
      <c r="C1308" s="186"/>
      <c r="D1308" s="178" t="s">
        <v>388</v>
      </c>
      <c r="E1308" s="178"/>
      <c r="F1308" s="186"/>
      <c r="G1308" s="170" t="b">
        <f t="shared" ca="1" si="40"/>
        <v>1</v>
      </c>
      <c r="H1308" s="186"/>
      <c r="I1308" s="186"/>
      <c r="J1308" s="170" t="s">
        <v>500</v>
      </c>
      <c r="K1308" s="171" t="e">
        <f t="shared" ca="1" si="1"/>
        <v>#NAME?</v>
      </c>
      <c r="L1308" s="186"/>
      <c r="M1308" s="171">
        <v>239</v>
      </c>
      <c r="N1308" s="179" t="e">
        <f t="shared" ca="1" si="2"/>
        <v>#NAME?</v>
      </c>
      <c r="O1308" t="b">
        <f t="shared" si="3"/>
        <v>0</v>
      </c>
      <c r="S1308" s="180" t="b">
        <f t="shared" si="4"/>
        <v>0</v>
      </c>
      <c r="T1308" s="180">
        <f t="shared" ca="1" si="5"/>
        <v>0</v>
      </c>
    </row>
    <row r="1309" spans="1:20" ht="16" hidden="1">
      <c r="A1309" s="170">
        <f t="shared" si="6"/>
        <v>1308</v>
      </c>
      <c r="B1309" s="181" t="s">
        <v>1791</v>
      </c>
      <c r="C1309" s="186"/>
      <c r="D1309" s="178" t="s">
        <v>380</v>
      </c>
      <c r="E1309" s="178"/>
      <c r="F1309" s="187">
        <v>43921</v>
      </c>
      <c r="G1309" s="170" t="b">
        <f t="shared" ca="1" si="40"/>
        <v>1</v>
      </c>
      <c r="H1309" s="186"/>
      <c r="I1309" s="186"/>
      <c r="J1309" s="170" t="s">
        <v>500</v>
      </c>
      <c r="K1309" s="171" t="e">
        <f t="shared" ca="1" si="1"/>
        <v>#NAME?</v>
      </c>
      <c r="L1309" s="186"/>
      <c r="M1309" s="171">
        <v>3022</v>
      </c>
      <c r="N1309" s="179" t="e">
        <f t="shared" ca="1" si="2"/>
        <v>#NAME?</v>
      </c>
      <c r="O1309" t="b">
        <f t="shared" si="3"/>
        <v>0</v>
      </c>
      <c r="S1309" s="180" t="b">
        <f t="shared" ca="1" si="4"/>
        <v>0</v>
      </c>
      <c r="T1309" s="180">
        <f t="shared" ca="1" si="5"/>
        <v>0</v>
      </c>
    </row>
    <row r="1310" spans="1:20" ht="16" hidden="1">
      <c r="A1310" s="170">
        <f t="shared" si="6"/>
        <v>1309</v>
      </c>
      <c r="B1310" s="176" t="s">
        <v>1792</v>
      </c>
      <c r="C1310" s="186"/>
      <c r="D1310" s="178" t="s">
        <v>388</v>
      </c>
      <c r="E1310" s="178"/>
      <c r="F1310" s="186"/>
      <c r="G1310" s="170" t="b">
        <f t="shared" ca="1" si="40"/>
        <v>1</v>
      </c>
      <c r="H1310" s="186"/>
      <c r="I1310" s="186"/>
      <c r="J1310" s="170" t="s">
        <v>500</v>
      </c>
      <c r="K1310" s="171" t="e">
        <f t="shared" ca="1" si="1"/>
        <v>#NAME?</v>
      </c>
      <c r="L1310" s="186"/>
      <c r="M1310" s="171">
        <v>2002</v>
      </c>
      <c r="N1310" s="179" t="e">
        <f t="shared" ca="1" si="2"/>
        <v>#NAME?</v>
      </c>
      <c r="O1310" t="b">
        <f t="shared" si="3"/>
        <v>0</v>
      </c>
      <c r="S1310" s="180" t="b">
        <f t="shared" si="4"/>
        <v>0</v>
      </c>
      <c r="T1310" s="180">
        <f t="shared" ca="1" si="5"/>
        <v>0</v>
      </c>
    </row>
    <row r="1311" spans="1:20" ht="16" hidden="1">
      <c r="A1311" s="170">
        <f t="shared" si="6"/>
        <v>1310</v>
      </c>
      <c r="B1311" s="181" t="s">
        <v>1793</v>
      </c>
      <c r="C1311" s="186"/>
      <c r="D1311" s="178" t="s">
        <v>388</v>
      </c>
      <c r="E1311" s="178"/>
      <c r="F1311" s="186"/>
      <c r="G1311" s="170" t="b">
        <f t="shared" ca="1" si="40"/>
        <v>1</v>
      </c>
      <c r="H1311" s="186"/>
      <c r="I1311" s="186"/>
      <c r="J1311" s="170" t="s">
        <v>500</v>
      </c>
      <c r="K1311" s="171" t="e">
        <f t="shared" ca="1" si="1"/>
        <v>#NAME?</v>
      </c>
      <c r="L1311" s="186"/>
      <c r="M1311" s="171">
        <v>1916</v>
      </c>
      <c r="N1311" s="179" t="e">
        <f t="shared" ca="1" si="2"/>
        <v>#NAME?</v>
      </c>
      <c r="O1311" t="b">
        <f t="shared" si="3"/>
        <v>0</v>
      </c>
      <c r="S1311" s="180" t="b">
        <f t="shared" si="4"/>
        <v>0</v>
      </c>
      <c r="T1311" s="180">
        <f t="shared" ca="1" si="5"/>
        <v>0</v>
      </c>
    </row>
    <row r="1312" spans="1:20" ht="16" hidden="1">
      <c r="A1312" s="170">
        <f t="shared" si="6"/>
        <v>1311</v>
      </c>
      <c r="B1312" s="176" t="s">
        <v>1794</v>
      </c>
      <c r="C1312" s="186"/>
      <c r="D1312" s="178" t="s">
        <v>388</v>
      </c>
      <c r="E1312" s="178"/>
      <c r="F1312" s="186"/>
      <c r="G1312" s="170" t="b">
        <f t="shared" ca="1" si="40"/>
        <v>1</v>
      </c>
      <c r="H1312" s="186"/>
      <c r="I1312" s="186"/>
      <c r="J1312" s="170" t="s">
        <v>500</v>
      </c>
      <c r="K1312" s="171" t="e">
        <f t="shared" ca="1" si="1"/>
        <v>#NAME?</v>
      </c>
      <c r="L1312" s="186"/>
      <c r="M1312" s="171">
        <v>954</v>
      </c>
      <c r="N1312" s="179" t="e">
        <f t="shared" ca="1" si="2"/>
        <v>#NAME?</v>
      </c>
      <c r="O1312" t="b">
        <f t="shared" si="3"/>
        <v>0</v>
      </c>
      <c r="S1312" s="180" t="b">
        <f t="shared" si="4"/>
        <v>0</v>
      </c>
      <c r="T1312" s="180">
        <f t="shared" ca="1" si="5"/>
        <v>0</v>
      </c>
    </row>
    <row r="1313" spans="1:20" ht="16" hidden="1">
      <c r="A1313" s="170">
        <f t="shared" si="6"/>
        <v>1312</v>
      </c>
      <c r="B1313" s="181" t="s">
        <v>1795</v>
      </c>
      <c r="C1313" s="186"/>
      <c r="D1313" s="178" t="s">
        <v>388</v>
      </c>
      <c r="E1313" s="178"/>
      <c r="F1313" s="186"/>
      <c r="G1313" s="170" t="b">
        <f t="shared" ca="1" si="40"/>
        <v>1</v>
      </c>
      <c r="H1313" s="186"/>
      <c r="I1313" s="186"/>
      <c r="J1313" s="170" t="s">
        <v>500</v>
      </c>
      <c r="K1313" s="171" t="e">
        <f t="shared" ca="1" si="1"/>
        <v>#NAME?</v>
      </c>
      <c r="L1313" s="186"/>
      <c r="M1313" s="171">
        <v>2652</v>
      </c>
      <c r="N1313" s="179" t="e">
        <f t="shared" ca="1" si="2"/>
        <v>#NAME?</v>
      </c>
      <c r="O1313" t="b">
        <f t="shared" si="3"/>
        <v>0</v>
      </c>
      <c r="S1313" s="180" t="b">
        <f t="shared" si="4"/>
        <v>0</v>
      </c>
      <c r="T1313" s="180">
        <f t="shared" ca="1" si="5"/>
        <v>0</v>
      </c>
    </row>
    <row r="1314" spans="1:20" ht="16" hidden="1">
      <c r="A1314" s="170">
        <f t="shared" si="6"/>
        <v>1313</v>
      </c>
      <c r="B1314" s="176" t="s">
        <v>1796</v>
      </c>
      <c r="C1314" s="186"/>
      <c r="D1314" s="178" t="s">
        <v>380</v>
      </c>
      <c r="E1314" s="178" t="s">
        <v>515</v>
      </c>
      <c r="F1314" s="187">
        <v>43921</v>
      </c>
      <c r="G1314" s="170" t="b">
        <f t="shared" ca="1" si="40"/>
        <v>1</v>
      </c>
      <c r="H1314" s="170" t="s">
        <v>471</v>
      </c>
      <c r="I1314" s="186"/>
      <c r="J1314" s="170" t="s">
        <v>500</v>
      </c>
      <c r="K1314" s="171" t="e">
        <f t="shared" ca="1" si="1"/>
        <v>#NAME?</v>
      </c>
      <c r="L1314" s="186"/>
      <c r="M1314" s="171">
        <v>1077</v>
      </c>
      <c r="N1314" s="179" t="e">
        <f t="shared" ca="1" si="2"/>
        <v>#NAME?</v>
      </c>
      <c r="O1314" t="b">
        <f t="shared" si="3"/>
        <v>0</v>
      </c>
      <c r="S1314" s="180" t="b">
        <f t="shared" ca="1" si="4"/>
        <v>0</v>
      </c>
      <c r="T1314" s="180">
        <f t="shared" ca="1" si="5"/>
        <v>0</v>
      </c>
    </row>
    <row r="1315" spans="1:20" ht="16" hidden="1">
      <c r="A1315" s="170">
        <f t="shared" si="6"/>
        <v>1314</v>
      </c>
      <c r="B1315" s="181" t="s">
        <v>1797</v>
      </c>
      <c r="C1315" s="186"/>
      <c r="D1315" s="178" t="s">
        <v>388</v>
      </c>
      <c r="E1315" s="178"/>
      <c r="F1315" s="186"/>
      <c r="G1315" s="170" t="b">
        <f t="shared" ca="1" si="40"/>
        <v>1</v>
      </c>
      <c r="H1315" s="186"/>
      <c r="I1315" s="186"/>
      <c r="J1315" s="170" t="s">
        <v>500</v>
      </c>
      <c r="K1315" s="171" t="e">
        <f t="shared" ca="1" si="1"/>
        <v>#NAME?</v>
      </c>
      <c r="L1315" s="186"/>
      <c r="M1315" s="171">
        <v>2798</v>
      </c>
      <c r="N1315" s="179" t="e">
        <f t="shared" ca="1" si="2"/>
        <v>#NAME?</v>
      </c>
      <c r="O1315" t="b">
        <f t="shared" si="3"/>
        <v>0</v>
      </c>
      <c r="S1315" s="180" t="b">
        <f t="shared" si="4"/>
        <v>0</v>
      </c>
      <c r="T1315" s="180">
        <f t="shared" ca="1" si="5"/>
        <v>0</v>
      </c>
    </row>
    <row r="1316" spans="1:20" ht="16" hidden="1">
      <c r="A1316" s="170">
        <f t="shared" si="6"/>
        <v>1315</v>
      </c>
      <c r="B1316" s="176" t="s">
        <v>1798</v>
      </c>
      <c r="C1316" s="186"/>
      <c r="D1316" s="178" t="s">
        <v>388</v>
      </c>
      <c r="E1316" s="178"/>
      <c r="F1316" s="186"/>
      <c r="G1316" s="170" t="b">
        <f t="shared" ca="1" si="40"/>
        <v>1</v>
      </c>
      <c r="H1316" s="186"/>
      <c r="I1316" s="186"/>
      <c r="J1316" s="170" t="s">
        <v>500</v>
      </c>
      <c r="K1316" s="171" t="e">
        <f t="shared" ca="1" si="1"/>
        <v>#NAME?</v>
      </c>
      <c r="L1316" s="186"/>
      <c r="M1316" s="171">
        <v>2096</v>
      </c>
      <c r="N1316" s="179" t="e">
        <f t="shared" ca="1" si="2"/>
        <v>#NAME?</v>
      </c>
      <c r="O1316" t="b">
        <f t="shared" si="3"/>
        <v>0</v>
      </c>
      <c r="S1316" s="180" t="b">
        <f t="shared" si="4"/>
        <v>0</v>
      </c>
      <c r="T1316" s="180">
        <f t="shared" ca="1" si="5"/>
        <v>0</v>
      </c>
    </row>
    <row r="1317" spans="1:20" ht="16" hidden="1">
      <c r="A1317" s="170">
        <f t="shared" si="6"/>
        <v>1316</v>
      </c>
      <c r="B1317" s="181" t="s">
        <v>1799</v>
      </c>
      <c r="C1317" s="186"/>
      <c r="D1317" s="178" t="s">
        <v>388</v>
      </c>
      <c r="E1317" s="178"/>
      <c r="F1317" s="186"/>
      <c r="G1317" s="170" t="b">
        <f t="shared" ca="1" si="40"/>
        <v>1</v>
      </c>
      <c r="H1317" s="186"/>
      <c r="I1317" s="186"/>
      <c r="J1317" s="170" t="s">
        <v>500</v>
      </c>
      <c r="K1317" s="171" t="e">
        <f t="shared" ca="1" si="1"/>
        <v>#NAME?</v>
      </c>
      <c r="L1317" s="186"/>
      <c r="M1317" s="171">
        <v>1162</v>
      </c>
      <c r="N1317" s="179" t="e">
        <f t="shared" ca="1" si="2"/>
        <v>#NAME?</v>
      </c>
      <c r="O1317" t="b">
        <f t="shared" si="3"/>
        <v>0</v>
      </c>
      <c r="S1317" s="180" t="b">
        <f t="shared" si="4"/>
        <v>0</v>
      </c>
      <c r="T1317" s="180">
        <f t="shared" ca="1" si="5"/>
        <v>0</v>
      </c>
    </row>
    <row r="1318" spans="1:20" ht="16" hidden="1">
      <c r="A1318" s="170">
        <f t="shared" si="6"/>
        <v>1317</v>
      </c>
      <c r="B1318" s="176" t="s">
        <v>1800</v>
      </c>
      <c r="C1318" s="186"/>
      <c r="D1318" s="178" t="s">
        <v>388</v>
      </c>
      <c r="E1318" s="178"/>
      <c r="F1318" s="186"/>
      <c r="G1318" s="170" t="b">
        <f t="shared" ca="1" si="40"/>
        <v>1</v>
      </c>
      <c r="H1318" s="186"/>
      <c r="I1318" s="186"/>
      <c r="J1318" s="170" t="s">
        <v>500</v>
      </c>
      <c r="K1318" s="171" t="e">
        <f t="shared" ca="1" si="1"/>
        <v>#NAME?</v>
      </c>
      <c r="L1318" s="186"/>
      <c r="M1318" s="171">
        <v>2538</v>
      </c>
      <c r="N1318" s="179" t="e">
        <f t="shared" ca="1" si="2"/>
        <v>#NAME?</v>
      </c>
      <c r="O1318" t="b">
        <f t="shared" si="3"/>
        <v>0</v>
      </c>
      <c r="S1318" s="180" t="b">
        <f t="shared" si="4"/>
        <v>0</v>
      </c>
      <c r="T1318" s="180">
        <f t="shared" ca="1" si="5"/>
        <v>0</v>
      </c>
    </row>
    <row r="1319" spans="1:20" ht="16" hidden="1">
      <c r="A1319" s="170">
        <f t="shared" si="6"/>
        <v>1318</v>
      </c>
      <c r="B1319" s="181" t="s">
        <v>1801</v>
      </c>
      <c r="C1319" s="186"/>
      <c r="D1319" s="178" t="s">
        <v>388</v>
      </c>
      <c r="E1319" s="178"/>
      <c r="F1319" s="186"/>
      <c r="G1319" s="170" t="b">
        <f t="shared" ca="1" si="40"/>
        <v>1</v>
      </c>
      <c r="H1319" s="186"/>
      <c r="I1319" s="186"/>
      <c r="J1319" s="170" t="s">
        <v>500</v>
      </c>
      <c r="K1319" s="171" t="e">
        <f t="shared" ca="1" si="1"/>
        <v>#NAME?</v>
      </c>
      <c r="L1319" s="186"/>
      <c r="M1319" s="171">
        <v>2914</v>
      </c>
      <c r="N1319" s="179" t="e">
        <f t="shared" ca="1" si="2"/>
        <v>#NAME?</v>
      </c>
      <c r="O1319" t="b">
        <f t="shared" si="3"/>
        <v>0</v>
      </c>
      <c r="S1319" s="180" t="b">
        <f t="shared" si="4"/>
        <v>0</v>
      </c>
      <c r="T1319" s="180">
        <f t="shared" ca="1" si="5"/>
        <v>0</v>
      </c>
    </row>
    <row r="1320" spans="1:20" ht="16" hidden="1">
      <c r="A1320" s="170">
        <f t="shared" si="6"/>
        <v>1319</v>
      </c>
      <c r="B1320" s="176" t="s">
        <v>1802</v>
      </c>
      <c r="C1320" s="186"/>
      <c r="D1320" s="178" t="s">
        <v>388</v>
      </c>
      <c r="E1320" s="178"/>
      <c r="F1320" s="186"/>
      <c r="G1320" s="170" t="b">
        <f t="shared" ca="1" si="40"/>
        <v>1</v>
      </c>
      <c r="H1320" s="186"/>
      <c r="I1320" s="186"/>
      <c r="J1320" s="170" t="s">
        <v>500</v>
      </c>
      <c r="K1320" s="171" t="e">
        <f t="shared" ca="1" si="1"/>
        <v>#NAME?</v>
      </c>
      <c r="L1320" s="186"/>
      <c r="M1320" s="171">
        <v>1240</v>
      </c>
      <c r="N1320" s="179" t="e">
        <f t="shared" ca="1" si="2"/>
        <v>#NAME?</v>
      </c>
      <c r="O1320" t="b">
        <f t="shared" si="3"/>
        <v>0</v>
      </c>
      <c r="S1320" s="180" t="b">
        <f t="shared" si="4"/>
        <v>0</v>
      </c>
      <c r="T1320" s="180">
        <f t="shared" ca="1" si="5"/>
        <v>0</v>
      </c>
    </row>
    <row r="1321" spans="1:20" ht="16" hidden="1">
      <c r="A1321" s="170">
        <f t="shared" si="6"/>
        <v>1320</v>
      </c>
      <c r="B1321" s="181" t="s">
        <v>1803</v>
      </c>
      <c r="C1321" s="186"/>
      <c r="D1321" s="178" t="s">
        <v>388</v>
      </c>
      <c r="E1321" s="178"/>
      <c r="F1321" s="186"/>
      <c r="G1321" s="170" t="b">
        <f t="shared" ca="1" si="40"/>
        <v>1</v>
      </c>
      <c r="H1321" s="186"/>
      <c r="I1321" s="186"/>
      <c r="J1321" s="170" t="s">
        <v>500</v>
      </c>
      <c r="K1321" s="171" t="e">
        <f t="shared" ca="1" si="1"/>
        <v>#NAME?</v>
      </c>
      <c r="L1321" s="186"/>
      <c r="M1321" s="171">
        <v>1666</v>
      </c>
      <c r="N1321" s="179" t="e">
        <f t="shared" ca="1" si="2"/>
        <v>#NAME?</v>
      </c>
      <c r="O1321" t="b">
        <f t="shared" si="3"/>
        <v>0</v>
      </c>
      <c r="S1321" s="180" t="b">
        <f t="shared" si="4"/>
        <v>0</v>
      </c>
      <c r="T1321" s="180">
        <f t="shared" ca="1" si="5"/>
        <v>0</v>
      </c>
    </row>
    <row r="1322" spans="1:20" ht="16" hidden="1">
      <c r="A1322" s="170">
        <f t="shared" si="6"/>
        <v>1321</v>
      </c>
      <c r="B1322" s="176" t="s">
        <v>1804</v>
      </c>
      <c r="C1322" s="186"/>
      <c r="D1322" s="178" t="s">
        <v>388</v>
      </c>
      <c r="E1322" s="178"/>
      <c r="F1322" s="186"/>
      <c r="G1322" s="170" t="b">
        <f t="shared" ca="1" si="40"/>
        <v>1</v>
      </c>
      <c r="H1322" s="186"/>
      <c r="I1322" s="186"/>
      <c r="J1322" s="170" t="s">
        <v>500</v>
      </c>
      <c r="K1322" s="171" t="e">
        <f t="shared" ca="1" si="1"/>
        <v>#NAME?</v>
      </c>
      <c r="L1322" s="186"/>
      <c r="M1322" s="171">
        <v>2092</v>
      </c>
      <c r="N1322" s="179" t="e">
        <f t="shared" ca="1" si="2"/>
        <v>#NAME?</v>
      </c>
      <c r="O1322" t="b">
        <f t="shared" si="3"/>
        <v>0</v>
      </c>
      <c r="S1322" s="180" t="b">
        <f t="shared" si="4"/>
        <v>0</v>
      </c>
      <c r="T1322" s="180">
        <f t="shared" ca="1" si="5"/>
        <v>0</v>
      </c>
    </row>
    <row r="1323" spans="1:20" ht="16" hidden="1">
      <c r="A1323" s="170">
        <f t="shared" si="6"/>
        <v>1322</v>
      </c>
      <c r="B1323" s="181" t="s">
        <v>1805</v>
      </c>
      <c r="C1323" s="186"/>
      <c r="D1323" s="178" t="s">
        <v>388</v>
      </c>
      <c r="E1323" s="178"/>
      <c r="F1323" s="186"/>
      <c r="G1323" s="170" t="b">
        <f t="shared" ca="1" si="40"/>
        <v>1</v>
      </c>
      <c r="H1323" s="186"/>
      <c r="I1323" s="186"/>
      <c r="J1323" s="170" t="s">
        <v>500</v>
      </c>
      <c r="K1323" s="171" t="e">
        <f t="shared" ca="1" si="1"/>
        <v>#NAME?</v>
      </c>
      <c r="L1323" s="186"/>
      <c r="M1323" s="171">
        <v>585</v>
      </c>
      <c r="N1323" s="179" t="e">
        <f t="shared" ca="1" si="2"/>
        <v>#NAME?</v>
      </c>
      <c r="O1323" t="b">
        <f t="shared" si="3"/>
        <v>0</v>
      </c>
      <c r="S1323" s="180" t="b">
        <f t="shared" si="4"/>
        <v>0</v>
      </c>
      <c r="T1323" s="180">
        <f t="shared" ca="1" si="5"/>
        <v>0</v>
      </c>
    </row>
    <row r="1324" spans="1:20" ht="16" hidden="1">
      <c r="A1324" s="170">
        <f t="shared" si="6"/>
        <v>1323</v>
      </c>
      <c r="B1324" s="176" t="s">
        <v>1806</v>
      </c>
      <c r="C1324" s="186"/>
      <c r="D1324" s="178" t="s">
        <v>388</v>
      </c>
      <c r="E1324" s="178"/>
      <c r="F1324" s="186"/>
      <c r="G1324" s="170" t="b">
        <f t="shared" ca="1" si="40"/>
        <v>1</v>
      </c>
      <c r="H1324" s="186"/>
      <c r="I1324" s="186"/>
      <c r="J1324" s="170" t="s">
        <v>500</v>
      </c>
      <c r="K1324" s="171" t="e">
        <f t="shared" ca="1" si="1"/>
        <v>#NAME?</v>
      </c>
      <c r="L1324" s="186"/>
      <c r="M1324" s="171">
        <v>1345</v>
      </c>
      <c r="N1324" s="179" t="e">
        <f t="shared" ca="1" si="2"/>
        <v>#NAME?</v>
      </c>
      <c r="O1324" t="b">
        <f t="shared" si="3"/>
        <v>0</v>
      </c>
      <c r="S1324" s="180" t="b">
        <f t="shared" si="4"/>
        <v>0</v>
      </c>
      <c r="T1324" s="180">
        <f t="shared" ca="1" si="5"/>
        <v>0</v>
      </c>
    </row>
    <row r="1325" spans="1:20" ht="16" hidden="1">
      <c r="A1325" s="170">
        <f t="shared" si="6"/>
        <v>1324</v>
      </c>
      <c r="B1325" s="181" t="s">
        <v>1807</v>
      </c>
      <c r="C1325" s="186"/>
      <c r="D1325" s="178" t="s">
        <v>388</v>
      </c>
      <c r="E1325" s="178"/>
      <c r="F1325" s="186"/>
      <c r="G1325" s="170" t="b">
        <f t="shared" ca="1" si="40"/>
        <v>1</v>
      </c>
      <c r="H1325" s="186"/>
      <c r="I1325" s="186"/>
      <c r="J1325" s="170" t="s">
        <v>500</v>
      </c>
      <c r="K1325" s="171" t="e">
        <f t="shared" ca="1" si="1"/>
        <v>#NAME?</v>
      </c>
      <c r="L1325" s="186"/>
      <c r="M1325" s="171">
        <v>534</v>
      </c>
      <c r="N1325" s="179" t="e">
        <f t="shared" ca="1" si="2"/>
        <v>#NAME?</v>
      </c>
      <c r="O1325" t="b">
        <f t="shared" si="3"/>
        <v>0</v>
      </c>
      <c r="S1325" s="180" t="b">
        <f t="shared" si="4"/>
        <v>0</v>
      </c>
      <c r="T1325" s="180">
        <f t="shared" ca="1" si="5"/>
        <v>0</v>
      </c>
    </row>
    <row r="1326" spans="1:20" ht="16" hidden="1">
      <c r="A1326" s="170">
        <f t="shared" si="6"/>
        <v>1325</v>
      </c>
      <c r="B1326" s="176" t="s">
        <v>1808</v>
      </c>
      <c r="C1326" s="186"/>
      <c r="D1326" s="178" t="s">
        <v>388</v>
      </c>
      <c r="E1326" s="178"/>
      <c r="F1326" s="186"/>
      <c r="G1326" s="170" t="b">
        <f t="shared" ca="1" si="40"/>
        <v>1</v>
      </c>
      <c r="H1326" s="186"/>
      <c r="I1326" s="186"/>
      <c r="J1326" s="170" t="s">
        <v>500</v>
      </c>
      <c r="K1326" s="171" t="e">
        <f t="shared" ca="1" si="1"/>
        <v>#NAME?</v>
      </c>
      <c r="L1326" s="186"/>
      <c r="M1326" s="171">
        <v>1747</v>
      </c>
      <c r="N1326" s="179" t="e">
        <f t="shared" ca="1" si="2"/>
        <v>#NAME?</v>
      </c>
      <c r="O1326" t="b">
        <f t="shared" si="3"/>
        <v>0</v>
      </c>
      <c r="S1326" s="180" t="b">
        <f t="shared" si="4"/>
        <v>0</v>
      </c>
      <c r="T1326" s="180">
        <f t="shared" ca="1" si="5"/>
        <v>0</v>
      </c>
    </row>
    <row r="1327" spans="1:20" ht="16" hidden="1">
      <c r="A1327" s="170">
        <f t="shared" si="6"/>
        <v>1326</v>
      </c>
      <c r="B1327" s="181" t="s">
        <v>1809</v>
      </c>
      <c r="C1327" s="186"/>
      <c r="D1327" s="178" t="s">
        <v>388</v>
      </c>
      <c r="E1327" s="178"/>
      <c r="F1327" s="186"/>
      <c r="G1327" s="170" t="b">
        <f t="shared" ca="1" si="40"/>
        <v>1</v>
      </c>
      <c r="H1327" s="186"/>
      <c r="I1327" s="186"/>
      <c r="J1327" s="170" t="s">
        <v>500</v>
      </c>
      <c r="K1327" s="171" t="e">
        <f t="shared" ca="1" si="1"/>
        <v>#NAME?</v>
      </c>
      <c r="L1327" s="186"/>
      <c r="M1327" s="171">
        <v>2516</v>
      </c>
      <c r="N1327" s="179" t="e">
        <f t="shared" ca="1" si="2"/>
        <v>#NAME?</v>
      </c>
      <c r="O1327" t="b">
        <f t="shared" si="3"/>
        <v>0</v>
      </c>
      <c r="S1327" s="180" t="b">
        <f t="shared" si="4"/>
        <v>0</v>
      </c>
      <c r="T1327" s="180">
        <f t="shared" ca="1" si="5"/>
        <v>0</v>
      </c>
    </row>
    <row r="1328" spans="1:20" ht="16" hidden="1">
      <c r="A1328" s="170">
        <f t="shared" si="6"/>
        <v>1327</v>
      </c>
      <c r="B1328" s="176" t="s">
        <v>1810</v>
      </c>
      <c r="C1328" s="186"/>
      <c r="D1328" s="178" t="s">
        <v>388</v>
      </c>
      <c r="E1328" s="178"/>
      <c r="F1328" s="186"/>
      <c r="G1328" s="170" t="b">
        <f t="shared" ca="1" si="40"/>
        <v>1</v>
      </c>
      <c r="H1328" s="186"/>
      <c r="I1328" s="186"/>
      <c r="J1328" s="170" t="s">
        <v>500</v>
      </c>
      <c r="K1328" s="171" t="e">
        <f t="shared" ca="1" si="1"/>
        <v>#NAME?</v>
      </c>
      <c r="L1328" s="186"/>
      <c r="M1328" s="171">
        <v>2400</v>
      </c>
      <c r="N1328" s="179" t="e">
        <f t="shared" ca="1" si="2"/>
        <v>#NAME?</v>
      </c>
      <c r="O1328" t="b">
        <f t="shared" si="3"/>
        <v>0</v>
      </c>
      <c r="S1328" s="180" t="b">
        <f t="shared" si="4"/>
        <v>0</v>
      </c>
      <c r="T1328" s="180">
        <f t="shared" ca="1" si="5"/>
        <v>0</v>
      </c>
    </row>
    <row r="1329" spans="1:20" ht="16" hidden="1">
      <c r="A1329" s="170">
        <f t="shared" si="6"/>
        <v>1328</v>
      </c>
      <c r="B1329" s="181" t="s">
        <v>1811</v>
      </c>
      <c r="C1329" s="186"/>
      <c r="D1329" s="178" t="s">
        <v>388</v>
      </c>
      <c r="E1329" s="178"/>
      <c r="F1329" s="186"/>
      <c r="G1329" s="170" t="b">
        <f t="shared" ca="1" si="40"/>
        <v>1</v>
      </c>
      <c r="H1329" s="186"/>
      <c r="I1329" s="186"/>
      <c r="J1329" s="170" t="s">
        <v>500</v>
      </c>
      <c r="K1329" s="171" t="e">
        <f t="shared" ca="1" si="1"/>
        <v>#NAME?</v>
      </c>
      <c r="L1329" s="186"/>
      <c r="M1329" s="171">
        <v>783</v>
      </c>
      <c r="N1329" s="179" t="e">
        <f t="shared" ca="1" si="2"/>
        <v>#NAME?</v>
      </c>
      <c r="O1329" t="b">
        <f t="shared" si="3"/>
        <v>0</v>
      </c>
      <c r="S1329" s="180" t="b">
        <f t="shared" si="4"/>
        <v>0</v>
      </c>
      <c r="T1329" s="180">
        <f t="shared" ca="1" si="5"/>
        <v>0</v>
      </c>
    </row>
    <row r="1330" spans="1:20" ht="16" hidden="1">
      <c r="A1330" s="170">
        <f t="shared" si="6"/>
        <v>1329</v>
      </c>
      <c r="B1330" s="176" t="s">
        <v>1812</v>
      </c>
      <c r="C1330" s="186"/>
      <c r="D1330" s="178" t="s">
        <v>388</v>
      </c>
      <c r="E1330" s="178"/>
      <c r="F1330" s="186"/>
      <c r="G1330" s="170" t="b">
        <f t="shared" ca="1" si="40"/>
        <v>1</v>
      </c>
      <c r="H1330" s="186"/>
      <c r="I1330" s="186"/>
      <c r="J1330" s="170" t="s">
        <v>500</v>
      </c>
      <c r="K1330" s="171" t="e">
        <f t="shared" ca="1" si="1"/>
        <v>#NAME?</v>
      </c>
      <c r="L1330" s="186"/>
      <c r="M1330" s="171">
        <v>2924</v>
      </c>
      <c r="N1330" s="179" t="e">
        <f t="shared" ca="1" si="2"/>
        <v>#NAME?</v>
      </c>
      <c r="O1330" t="b">
        <f t="shared" si="3"/>
        <v>0</v>
      </c>
      <c r="S1330" s="180" t="b">
        <f t="shared" si="4"/>
        <v>0</v>
      </c>
      <c r="T1330" s="180">
        <f t="shared" ca="1" si="5"/>
        <v>0</v>
      </c>
    </row>
    <row r="1331" spans="1:20" ht="16" hidden="1">
      <c r="A1331" s="170">
        <f t="shared" si="6"/>
        <v>1330</v>
      </c>
      <c r="B1331" s="181" t="s">
        <v>1813</v>
      </c>
      <c r="C1331" s="186"/>
      <c r="D1331" s="178" t="s">
        <v>388</v>
      </c>
      <c r="E1331" s="178"/>
      <c r="F1331" s="186"/>
      <c r="G1331" s="170" t="b">
        <f t="shared" ca="1" si="40"/>
        <v>1</v>
      </c>
      <c r="H1331" s="186"/>
      <c r="I1331" s="186"/>
      <c r="J1331" s="170" t="s">
        <v>500</v>
      </c>
      <c r="K1331" s="171" t="e">
        <f t="shared" ca="1" si="1"/>
        <v>#NAME?</v>
      </c>
      <c r="L1331" s="186"/>
      <c r="M1331" s="171">
        <v>29</v>
      </c>
      <c r="N1331" s="179" t="e">
        <f t="shared" ca="1" si="2"/>
        <v>#NAME?</v>
      </c>
      <c r="O1331" t="b">
        <f t="shared" si="3"/>
        <v>0</v>
      </c>
      <c r="S1331" s="180" t="b">
        <f t="shared" si="4"/>
        <v>0</v>
      </c>
      <c r="T1331" s="180">
        <f t="shared" ca="1" si="5"/>
        <v>0</v>
      </c>
    </row>
    <row r="1332" spans="1:20" ht="16" hidden="1">
      <c r="A1332" s="170">
        <f t="shared" si="6"/>
        <v>1331</v>
      </c>
      <c r="B1332" s="176" t="s">
        <v>1814</v>
      </c>
      <c r="C1332" s="186"/>
      <c r="D1332" s="178" t="s">
        <v>388</v>
      </c>
      <c r="E1332" s="178"/>
      <c r="F1332" s="186"/>
      <c r="G1332" s="170" t="b">
        <f t="shared" ca="1" si="40"/>
        <v>1</v>
      </c>
      <c r="H1332" s="186"/>
      <c r="I1332" s="186"/>
      <c r="J1332" s="170" t="s">
        <v>500</v>
      </c>
      <c r="K1332" s="171" t="e">
        <f t="shared" ca="1" si="1"/>
        <v>#NAME?</v>
      </c>
      <c r="L1332" s="186"/>
      <c r="M1332" s="171">
        <v>1897</v>
      </c>
      <c r="N1332" s="179" t="e">
        <f t="shared" ca="1" si="2"/>
        <v>#NAME?</v>
      </c>
      <c r="O1332" t="b">
        <f t="shared" si="3"/>
        <v>0</v>
      </c>
      <c r="S1332" s="180" t="b">
        <f t="shared" si="4"/>
        <v>0</v>
      </c>
      <c r="T1332" s="180">
        <f t="shared" ca="1" si="5"/>
        <v>0</v>
      </c>
    </row>
    <row r="1333" spans="1:20" ht="16" hidden="1">
      <c r="A1333" s="170">
        <f t="shared" si="6"/>
        <v>1332</v>
      </c>
      <c r="B1333" s="181" t="s">
        <v>1815</v>
      </c>
      <c r="C1333" s="186"/>
      <c r="D1333" s="178" t="s">
        <v>388</v>
      </c>
      <c r="E1333" s="178"/>
      <c r="F1333" s="186"/>
      <c r="G1333" s="170" t="b">
        <f t="shared" ca="1" si="40"/>
        <v>1</v>
      </c>
      <c r="H1333" s="186"/>
      <c r="I1333" s="186"/>
      <c r="J1333" s="170" t="s">
        <v>500</v>
      </c>
      <c r="K1333" s="171" t="e">
        <f t="shared" ca="1" si="1"/>
        <v>#NAME?</v>
      </c>
      <c r="L1333" s="186"/>
      <c r="M1333" s="171">
        <v>1778</v>
      </c>
      <c r="N1333" s="179" t="e">
        <f t="shared" ca="1" si="2"/>
        <v>#NAME?</v>
      </c>
      <c r="O1333" t="b">
        <f t="shared" si="3"/>
        <v>0</v>
      </c>
      <c r="S1333" s="180" t="b">
        <f t="shared" si="4"/>
        <v>0</v>
      </c>
      <c r="T1333" s="180">
        <f t="shared" ca="1" si="5"/>
        <v>0</v>
      </c>
    </row>
    <row r="1334" spans="1:20" ht="16" hidden="1">
      <c r="A1334" s="170">
        <f t="shared" si="6"/>
        <v>1333</v>
      </c>
      <c r="B1334" s="176" t="s">
        <v>1816</v>
      </c>
      <c r="C1334" s="186"/>
      <c r="D1334" s="178" t="s">
        <v>388</v>
      </c>
      <c r="E1334" s="178"/>
      <c r="F1334" s="186"/>
      <c r="G1334" s="170" t="b">
        <f t="shared" ca="1" si="40"/>
        <v>1</v>
      </c>
      <c r="H1334" s="186"/>
      <c r="I1334" s="186"/>
      <c r="J1334" s="170" t="s">
        <v>500</v>
      </c>
      <c r="K1334" s="171" t="e">
        <f t="shared" ca="1" si="1"/>
        <v>#NAME?</v>
      </c>
      <c r="L1334" s="186"/>
      <c r="M1334" s="171">
        <v>1056</v>
      </c>
      <c r="N1334" s="179" t="e">
        <f t="shared" ca="1" si="2"/>
        <v>#NAME?</v>
      </c>
      <c r="O1334" t="b">
        <f t="shared" si="3"/>
        <v>0</v>
      </c>
      <c r="S1334" s="180" t="b">
        <f t="shared" si="4"/>
        <v>0</v>
      </c>
      <c r="T1334" s="180">
        <f t="shared" ca="1" si="5"/>
        <v>0</v>
      </c>
    </row>
    <row r="1335" spans="1:20" ht="16" hidden="1">
      <c r="A1335" s="170">
        <f t="shared" si="6"/>
        <v>1334</v>
      </c>
      <c r="B1335" s="181" t="s">
        <v>1817</v>
      </c>
      <c r="C1335" s="186"/>
      <c r="D1335" s="178" t="s">
        <v>380</v>
      </c>
      <c r="E1335" s="178" t="s">
        <v>556</v>
      </c>
      <c r="F1335" s="187">
        <v>43858</v>
      </c>
      <c r="G1335" s="170" t="b">
        <f t="shared" ca="1" si="40"/>
        <v>1</v>
      </c>
      <c r="H1335" s="170" t="s">
        <v>471</v>
      </c>
      <c r="I1335" s="186"/>
      <c r="J1335" s="170" t="s">
        <v>500</v>
      </c>
      <c r="K1335" s="171" t="e">
        <f t="shared" ca="1" si="1"/>
        <v>#NAME?</v>
      </c>
      <c r="L1335" s="186"/>
      <c r="M1335" s="171">
        <v>2860</v>
      </c>
      <c r="N1335" s="179" t="e">
        <f t="shared" ca="1" si="2"/>
        <v>#NAME?</v>
      </c>
      <c r="O1335" t="b">
        <f t="shared" si="3"/>
        <v>0</v>
      </c>
      <c r="S1335" s="180" t="b">
        <f t="shared" ca="1" si="4"/>
        <v>0</v>
      </c>
      <c r="T1335" s="180">
        <f t="shared" ca="1" si="5"/>
        <v>0</v>
      </c>
    </row>
    <row r="1336" spans="1:20" ht="16" hidden="1">
      <c r="A1336" s="170">
        <f t="shared" si="6"/>
        <v>1335</v>
      </c>
      <c r="B1336" s="176" t="s">
        <v>1818</v>
      </c>
      <c r="C1336" s="186"/>
      <c r="D1336" s="178" t="s">
        <v>388</v>
      </c>
      <c r="E1336" s="178"/>
      <c r="F1336" s="186"/>
      <c r="G1336" s="170" t="b">
        <f t="shared" ca="1" si="40"/>
        <v>1</v>
      </c>
      <c r="H1336" s="186"/>
      <c r="I1336" s="186"/>
      <c r="J1336" s="170" t="s">
        <v>500</v>
      </c>
      <c r="K1336" s="171" t="e">
        <f t="shared" ca="1" si="1"/>
        <v>#NAME?</v>
      </c>
      <c r="L1336" s="186"/>
      <c r="M1336" s="171">
        <v>519</v>
      </c>
      <c r="N1336" s="179" t="e">
        <f t="shared" ca="1" si="2"/>
        <v>#NAME?</v>
      </c>
      <c r="O1336" t="b">
        <f t="shared" si="3"/>
        <v>0</v>
      </c>
      <c r="S1336" s="180" t="b">
        <f t="shared" si="4"/>
        <v>0</v>
      </c>
      <c r="T1336" s="180">
        <f t="shared" ca="1" si="5"/>
        <v>0</v>
      </c>
    </row>
    <row r="1337" spans="1:20" ht="16" hidden="1">
      <c r="A1337" s="170">
        <f t="shared" si="6"/>
        <v>1336</v>
      </c>
      <c r="B1337" s="181" t="s">
        <v>1819</v>
      </c>
      <c r="C1337" s="186"/>
      <c r="D1337" s="178" t="s">
        <v>388</v>
      </c>
      <c r="E1337" s="178"/>
      <c r="F1337" s="186"/>
      <c r="G1337" s="170" t="b">
        <f t="shared" ca="1" si="40"/>
        <v>1</v>
      </c>
      <c r="H1337" s="186"/>
      <c r="I1337" s="186"/>
      <c r="J1337" s="170" t="s">
        <v>500</v>
      </c>
      <c r="K1337" s="171" t="e">
        <f t="shared" ca="1" si="1"/>
        <v>#NAME?</v>
      </c>
      <c r="L1337" s="186"/>
      <c r="M1337" s="171">
        <v>255</v>
      </c>
      <c r="N1337" s="179" t="e">
        <f t="shared" ca="1" si="2"/>
        <v>#NAME?</v>
      </c>
      <c r="O1337" t="b">
        <f t="shared" si="3"/>
        <v>0</v>
      </c>
      <c r="S1337" s="180" t="b">
        <f t="shared" si="4"/>
        <v>0</v>
      </c>
      <c r="T1337" s="180">
        <f t="shared" ca="1" si="5"/>
        <v>0</v>
      </c>
    </row>
    <row r="1338" spans="1:20" ht="16" hidden="1">
      <c r="A1338" s="170">
        <f t="shared" si="6"/>
        <v>1337</v>
      </c>
      <c r="B1338" s="176" t="s">
        <v>1820</v>
      </c>
      <c r="C1338" s="186"/>
      <c r="D1338" s="178" t="s">
        <v>380</v>
      </c>
      <c r="E1338" s="178" t="s">
        <v>515</v>
      </c>
      <c r="F1338" s="187">
        <v>43858</v>
      </c>
      <c r="G1338" s="170" t="b">
        <f t="shared" ca="1" si="40"/>
        <v>1</v>
      </c>
      <c r="H1338" s="170" t="s">
        <v>471</v>
      </c>
      <c r="I1338" s="186"/>
      <c r="J1338" s="170" t="s">
        <v>500</v>
      </c>
      <c r="K1338" s="171" t="e">
        <f t="shared" ca="1" si="1"/>
        <v>#NAME?</v>
      </c>
      <c r="L1338" s="186"/>
      <c r="M1338" s="171">
        <v>1649</v>
      </c>
      <c r="N1338" s="179" t="e">
        <f t="shared" ca="1" si="2"/>
        <v>#NAME?</v>
      </c>
      <c r="O1338" t="b">
        <f t="shared" si="3"/>
        <v>0</v>
      </c>
      <c r="S1338" s="180" t="b">
        <f t="shared" ca="1" si="4"/>
        <v>0</v>
      </c>
      <c r="T1338" s="180">
        <f t="shared" ca="1" si="5"/>
        <v>0</v>
      </c>
    </row>
    <row r="1339" spans="1:20" ht="16" hidden="1">
      <c r="A1339" s="170">
        <f t="shared" si="6"/>
        <v>1338</v>
      </c>
      <c r="B1339" s="181" t="s">
        <v>1821</v>
      </c>
      <c r="C1339" s="186"/>
      <c r="D1339" s="178" t="s">
        <v>388</v>
      </c>
      <c r="E1339" s="178"/>
      <c r="F1339" s="186"/>
      <c r="G1339" s="170" t="b">
        <f t="shared" ca="1" si="40"/>
        <v>1</v>
      </c>
      <c r="H1339" s="186"/>
      <c r="I1339" s="186"/>
      <c r="J1339" s="170" t="s">
        <v>500</v>
      </c>
      <c r="K1339" s="171" t="e">
        <f t="shared" ca="1" si="1"/>
        <v>#NAME?</v>
      </c>
      <c r="L1339" s="186"/>
      <c r="M1339" s="171">
        <v>999</v>
      </c>
      <c r="N1339" s="179" t="e">
        <f t="shared" ca="1" si="2"/>
        <v>#NAME?</v>
      </c>
      <c r="O1339" t="b">
        <f t="shared" si="3"/>
        <v>0</v>
      </c>
      <c r="S1339" s="180" t="b">
        <f t="shared" si="4"/>
        <v>0</v>
      </c>
      <c r="T1339" s="180">
        <f t="shared" ca="1" si="5"/>
        <v>0</v>
      </c>
    </row>
    <row r="1340" spans="1:20" ht="16" hidden="1">
      <c r="A1340" s="170">
        <f t="shared" si="6"/>
        <v>1339</v>
      </c>
      <c r="B1340" s="176" t="s">
        <v>1822</v>
      </c>
      <c r="C1340" s="186"/>
      <c r="D1340" s="178" t="s">
        <v>388</v>
      </c>
      <c r="E1340" s="178"/>
      <c r="F1340" s="186"/>
      <c r="G1340" s="170" t="b">
        <f t="shared" ca="1" si="40"/>
        <v>1</v>
      </c>
      <c r="H1340" s="186"/>
      <c r="I1340" s="186"/>
      <c r="J1340" s="170" t="s">
        <v>500</v>
      </c>
      <c r="K1340" s="171" t="e">
        <f t="shared" ca="1" si="1"/>
        <v>#NAME?</v>
      </c>
      <c r="L1340" s="186"/>
      <c r="M1340" s="171">
        <v>2406</v>
      </c>
      <c r="N1340" s="179" t="e">
        <f t="shared" ca="1" si="2"/>
        <v>#NAME?</v>
      </c>
      <c r="O1340" t="b">
        <f t="shared" si="3"/>
        <v>0</v>
      </c>
      <c r="S1340" s="180" t="b">
        <f t="shared" si="4"/>
        <v>0</v>
      </c>
      <c r="T1340" s="180">
        <f t="shared" ca="1" si="5"/>
        <v>0</v>
      </c>
    </row>
    <row r="1341" spans="1:20" ht="16" hidden="1">
      <c r="A1341" s="170">
        <f t="shared" si="6"/>
        <v>1340</v>
      </c>
      <c r="B1341" s="181" t="s">
        <v>1823</v>
      </c>
      <c r="C1341" s="186"/>
      <c r="D1341" s="178" t="s">
        <v>388</v>
      </c>
      <c r="E1341" s="178"/>
      <c r="F1341" s="186"/>
      <c r="G1341" s="170" t="b">
        <f t="shared" ca="1" si="40"/>
        <v>1</v>
      </c>
      <c r="H1341" s="186"/>
      <c r="I1341" s="186"/>
      <c r="J1341" s="170" t="s">
        <v>500</v>
      </c>
      <c r="K1341" s="171" t="e">
        <f t="shared" ca="1" si="1"/>
        <v>#NAME?</v>
      </c>
      <c r="L1341" s="186"/>
      <c r="M1341" s="171">
        <v>2011</v>
      </c>
      <c r="N1341" s="179" t="e">
        <f t="shared" ca="1" si="2"/>
        <v>#NAME?</v>
      </c>
      <c r="O1341" t="b">
        <f t="shared" si="3"/>
        <v>0</v>
      </c>
      <c r="S1341" s="180" t="b">
        <f t="shared" si="4"/>
        <v>0</v>
      </c>
      <c r="T1341" s="180">
        <f t="shared" ca="1" si="5"/>
        <v>0</v>
      </c>
    </row>
    <row r="1342" spans="1:20" ht="16" hidden="1">
      <c r="A1342" s="170">
        <f t="shared" si="6"/>
        <v>1341</v>
      </c>
      <c r="B1342" s="176" t="s">
        <v>1824</v>
      </c>
      <c r="C1342" s="186"/>
      <c r="D1342" s="178" t="s">
        <v>388</v>
      </c>
      <c r="E1342" s="178"/>
      <c r="F1342" s="186"/>
      <c r="G1342" s="170" t="b">
        <f t="shared" ca="1" si="40"/>
        <v>1</v>
      </c>
      <c r="H1342" s="186"/>
      <c r="I1342" s="186"/>
      <c r="J1342" s="170" t="s">
        <v>500</v>
      </c>
      <c r="K1342" s="171" t="e">
        <f t="shared" ca="1" si="1"/>
        <v>#NAME?</v>
      </c>
      <c r="L1342" s="186"/>
      <c r="M1342" s="171">
        <v>3174</v>
      </c>
      <c r="N1342" s="179" t="e">
        <f t="shared" ca="1" si="2"/>
        <v>#NAME?</v>
      </c>
      <c r="O1342" t="b">
        <f t="shared" si="3"/>
        <v>0</v>
      </c>
      <c r="S1342" s="180" t="b">
        <f t="shared" si="4"/>
        <v>0</v>
      </c>
      <c r="T1342" s="180">
        <f t="shared" ca="1" si="5"/>
        <v>0</v>
      </c>
    </row>
    <row r="1343" spans="1:20" ht="16" hidden="1">
      <c r="A1343" s="170">
        <f t="shared" si="6"/>
        <v>1342</v>
      </c>
      <c r="B1343" s="181" t="s">
        <v>1825</v>
      </c>
      <c r="C1343" s="186"/>
      <c r="D1343" s="178" t="s">
        <v>380</v>
      </c>
      <c r="E1343" s="178" t="s">
        <v>556</v>
      </c>
      <c r="F1343" s="187">
        <v>43918</v>
      </c>
      <c r="G1343" s="170" t="b">
        <f t="shared" ca="1" si="40"/>
        <v>1</v>
      </c>
      <c r="H1343" s="170" t="s">
        <v>471</v>
      </c>
      <c r="I1343" s="186"/>
      <c r="J1343" s="170" t="s">
        <v>500</v>
      </c>
      <c r="K1343" s="171" t="e">
        <f t="shared" ca="1" si="1"/>
        <v>#NAME?</v>
      </c>
      <c r="L1343" s="186"/>
      <c r="M1343" s="171">
        <v>303</v>
      </c>
      <c r="N1343" s="179" t="e">
        <f t="shared" ca="1" si="2"/>
        <v>#NAME?</v>
      </c>
      <c r="O1343" t="b">
        <f t="shared" si="3"/>
        <v>0</v>
      </c>
      <c r="S1343" s="180" t="b">
        <f t="shared" ca="1" si="4"/>
        <v>0</v>
      </c>
      <c r="T1343" s="180">
        <f t="shared" ca="1" si="5"/>
        <v>0</v>
      </c>
    </row>
    <row r="1344" spans="1:20" ht="16" hidden="1">
      <c r="A1344" s="170">
        <f t="shared" si="6"/>
        <v>1343</v>
      </c>
      <c r="B1344" s="176" t="s">
        <v>1826</v>
      </c>
      <c r="C1344" s="186"/>
      <c r="D1344" s="178" t="s">
        <v>388</v>
      </c>
      <c r="E1344" s="178"/>
      <c r="F1344" s="186"/>
      <c r="G1344" s="170" t="b">
        <f t="shared" ca="1" si="40"/>
        <v>1</v>
      </c>
      <c r="H1344" s="186"/>
      <c r="I1344" s="186"/>
      <c r="J1344" s="170" t="s">
        <v>500</v>
      </c>
      <c r="K1344" s="171" t="e">
        <f t="shared" ca="1" si="1"/>
        <v>#NAME?</v>
      </c>
      <c r="L1344" s="186"/>
      <c r="M1344" s="171">
        <v>132</v>
      </c>
      <c r="N1344" s="179" t="e">
        <f t="shared" ca="1" si="2"/>
        <v>#NAME?</v>
      </c>
      <c r="O1344" t="b">
        <f t="shared" si="3"/>
        <v>0</v>
      </c>
      <c r="S1344" s="180" t="b">
        <f t="shared" si="4"/>
        <v>0</v>
      </c>
      <c r="T1344" s="180">
        <f t="shared" ca="1" si="5"/>
        <v>0</v>
      </c>
    </row>
    <row r="1345" spans="1:20" ht="16" hidden="1">
      <c r="A1345" s="170">
        <f t="shared" si="6"/>
        <v>1344</v>
      </c>
      <c r="B1345" s="181" t="s">
        <v>1827</v>
      </c>
      <c r="C1345" s="186"/>
      <c r="D1345" s="178" t="s">
        <v>388</v>
      </c>
      <c r="E1345" s="178"/>
      <c r="F1345" s="186"/>
      <c r="G1345" s="170" t="b">
        <f t="shared" ca="1" si="40"/>
        <v>1</v>
      </c>
      <c r="H1345" s="186"/>
      <c r="I1345" s="186"/>
      <c r="J1345" s="170" t="s">
        <v>500</v>
      </c>
      <c r="K1345" s="171" t="e">
        <f t="shared" ca="1" si="1"/>
        <v>#NAME?</v>
      </c>
      <c r="L1345" s="186"/>
      <c r="M1345" s="171">
        <v>430</v>
      </c>
      <c r="N1345" s="179" t="e">
        <f t="shared" ca="1" si="2"/>
        <v>#NAME?</v>
      </c>
      <c r="O1345" t="b">
        <f t="shared" si="3"/>
        <v>0</v>
      </c>
      <c r="S1345" s="180" t="b">
        <f t="shared" si="4"/>
        <v>0</v>
      </c>
      <c r="T1345" s="180">
        <f t="shared" ca="1" si="5"/>
        <v>0</v>
      </c>
    </row>
    <row r="1346" spans="1:20" ht="16" hidden="1">
      <c r="A1346" s="170">
        <f t="shared" si="6"/>
        <v>1345</v>
      </c>
      <c r="B1346" s="176" t="s">
        <v>1828</v>
      </c>
      <c r="C1346" s="186"/>
      <c r="D1346" s="178" t="s">
        <v>388</v>
      </c>
      <c r="E1346" s="178"/>
      <c r="F1346" s="186"/>
      <c r="G1346" s="170" t="b">
        <f t="shared" ca="1" si="40"/>
        <v>1</v>
      </c>
      <c r="H1346" s="186"/>
      <c r="I1346" s="186"/>
      <c r="J1346" s="170" t="s">
        <v>500</v>
      </c>
      <c r="K1346" s="171" t="e">
        <f t="shared" ca="1" si="1"/>
        <v>#NAME?</v>
      </c>
      <c r="L1346" s="186"/>
      <c r="M1346" s="171">
        <v>1413</v>
      </c>
      <c r="N1346" s="179" t="e">
        <f t="shared" ca="1" si="2"/>
        <v>#NAME?</v>
      </c>
      <c r="O1346" t="b">
        <f t="shared" si="3"/>
        <v>0</v>
      </c>
      <c r="S1346" s="180" t="b">
        <f t="shared" si="4"/>
        <v>0</v>
      </c>
      <c r="T1346" s="180">
        <f t="shared" ca="1" si="5"/>
        <v>0</v>
      </c>
    </row>
    <row r="1347" spans="1:20" ht="16" hidden="1">
      <c r="A1347" s="170">
        <f t="shared" si="6"/>
        <v>1346</v>
      </c>
      <c r="B1347" s="181" t="s">
        <v>1829</v>
      </c>
      <c r="C1347" s="186"/>
      <c r="D1347" s="178" t="s">
        <v>388</v>
      </c>
      <c r="E1347" s="178"/>
      <c r="F1347" s="186"/>
      <c r="G1347" s="170" t="b">
        <f t="shared" ca="1" si="40"/>
        <v>1</v>
      </c>
      <c r="H1347" s="186"/>
      <c r="I1347" s="186"/>
      <c r="J1347" s="170" t="s">
        <v>500</v>
      </c>
      <c r="K1347" s="171" t="e">
        <f t="shared" ca="1" si="1"/>
        <v>#NAME?</v>
      </c>
      <c r="L1347" s="186"/>
      <c r="M1347" s="171">
        <v>740</v>
      </c>
      <c r="N1347" s="179" t="e">
        <f t="shared" ca="1" si="2"/>
        <v>#NAME?</v>
      </c>
      <c r="O1347" t="b">
        <f t="shared" si="3"/>
        <v>0</v>
      </c>
      <c r="S1347" s="180" t="b">
        <f t="shared" si="4"/>
        <v>0</v>
      </c>
      <c r="T1347" s="180">
        <f t="shared" ca="1" si="5"/>
        <v>0</v>
      </c>
    </row>
    <row r="1348" spans="1:20" ht="16" hidden="1">
      <c r="A1348" s="170">
        <f t="shared" si="6"/>
        <v>1347</v>
      </c>
      <c r="B1348" s="176" t="s">
        <v>1830</v>
      </c>
      <c r="C1348" s="186"/>
      <c r="D1348" s="178" t="s">
        <v>380</v>
      </c>
      <c r="E1348" s="178" t="s">
        <v>556</v>
      </c>
      <c r="F1348" s="189">
        <v>43920</v>
      </c>
      <c r="G1348" s="170" t="b">
        <f t="shared" ca="1" si="40"/>
        <v>1</v>
      </c>
      <c r="H1348" s="186"/>
      <c r="I1348" s="186"/>
      <c r="J1348" s="170" t="s">
        <v>500</v>
      </c>
      <c r="K1348" s="171" t="e">
        <f t="shared" ca="1" si="1"/>
        <v>#NAME?</v>
      </c>
      <c r="L1348" s="186"/>
      <c r="M1348" s="171">
        <v>1264</v>
      </c>
      <c r="N1348" s="179" t="e">
        <f t="shared" ca="1" si="2"/>
        <v>#NAME?</v>
      </c>
      <c r="O1348" t="b">
        <f t="shared" si="3"/>
        <v>0</v>
      </c>
      <c r="S1348" s="180" t="b">
        <f t="shared" ca="1" si="4"/>
        <v>0</v>
      </c>
      <c r="T1348" s="180">
        <f t="shared" ca="1" si="5"/>
        <v>0</v>
      </c>
    </row>
    <row r="1349" spans="1:20" ht="16" hidden="1">
      <c r="A1349" s="170">
        <f t="shared" si="6"/>
        <v>1348</v>
      </c>
      <c r="B1349" s="181" t="s">
        <v>1831</v>
      </c>
      <c r="C1349" s="186"/>
      <c r="D1349" s="178" t="s">
        <v>388</v>
      </c>
      <c r="E1349" s="178"/>
      <c r="F1349" s="186"/>
      <c r="G1349" s="170" t="b">
        <f t="shared" ca="1" si="40"/>
        <v>1</v>
      </c>
      <c r="H1349" s="186"/>
      <c r="I1349" s="186"/>
      <c r="J1349" s="170" t="s">
        <v>500</v>
      </c>
      <c r="K1349" s="171" t="e">
        <f t="shared" ca="1" si="1"/>
        <v>#NAME?</v>
      </c>
      <c r="L1349" s="186"/>
      <c r="M1349" s="171">
        <v>1618</v>
      </c>
      <c r="N1349" s="179" t="e">
        <f t="shared" ca="1" si="2"/>
        <v>#NAME?</v>
      </c>
      <c r="O1349" t="b">
        <f t="shared" si="3"/>
        <v>0</v>
      </c>
      <c r="S1349" s="180" t="b">
        <f t="shared" si="4"/>
        <v>0</v>
      </c>
      <c r="T1349" s="180">
        <f t="shared" ca="1" si="5"/>
        <v>0</v>
      </c>
    </row>
    <row r="1350" spans="1:20" ht="16" hidden="1">
      <c r="A1350" s="170">
        <f t="shared" si="6"/>
        <v>1349</v>
      </c>
      <c r="B1350" s="176" t="s">
        <v>1832</v>
      </c>
      <c r="C1350" s="186"/>
      <c r="D1350" s="178" t="s">
        <v>380</v>
      </c>
      <c r="E1350" s="178" t="s">
        <v>556</v>
      </c>
      <c r="F1350" s="187">
        <v>43850</v>
      </c>
      <c r="G1350" s="170" t="b">
        <f t="shared" ca="1" si="40"/>
        <v>1</v>
      </c>
      <c r="H1350" s="170" t="s">
        <v>471</v>
      </c>
      <c r="I1350" s="186"/>
      <c r="J1350" s="170" t="s">
        <v>500</v>
      </c>
      <c r="K1350" s="171" t="e">
        <f t="shared" ca="1" si="1"/>
        <v>#NAME?</v>
      </c>
      <c r="L1350" s="186"/>
      <c r="M1350" s="171">
        <v>1156</v>
      </c>
      <c r="N1350" s="179" t="e">
        <f t="shared" ca="1" si="2"/>
        <v>#NAME?</v>
      </c>
      <c r="O1350" t="b">
        <f t="shared" si="3"/>
        <v>0</v>
      </c>
      <c r="S1350" s="180" t="b">
        <f t="shared" ca="1" si="4"/>
        <v>0</v>
      </c>
      <c r="T1350" s="180">
        <f t="shared" ca="1" si="5"/>
        <v>0</v>
      </c>
    </row>
    <row r="1351" spans="1:20" ht="16" hidden="1">
      <c r="A1351" s="170">
        <f t="shared" si="6"/>
        <v>1350</v>
      </c>
      <c r="B1351" s="181" t="s">
        <v>1833</v>
      </c>
      <c r="C1351" s="186"/>
      <c r="D1351" s="178" t="s">
        <v>388</v>
      </c>
      <c r="E1351" s="178"/>
      <c r="F1351" s="186"/>
      <c r="G1351" s="170" t="b">
        <f t="shared" ca="1" si="40"/>
        <v>1</v>
      </c>
      <c r="H1351" s="186"/>
      <c r="I1351" s="186"/>
      <c r="J1351" s="170" t="s">
        <v>500</v>
      </c>
      <c r="K1351" s="171" t="e">
        <f t="shared" ca="1" si="1"/>
        <v>#NAME?</v>
      </c>
      <c r="L1351" s="186"/>
      <c r="M1351" s="171">
        <v>961</v>
      </c>
      <c r="N1351" s="179" t="e">
        <f t="shared" ca="1" si="2"/>
        <v>#NAME?</v>
      </c>
      <c r="O1351" t="b">
        <f t="shared" si="3"/>
        <v>0</v>
      </c>
      <c r="S1351" s="180" t="b">
        <f t="shared" si="4"/>
        <v>0</v>
      </c>
      <c r="T1351" s="180">
        <f t="shared" ca="1" si="5"/>
        <v>0</v>
      </c>
    </row>
    <row r="1352" spans="1:20" ht="16" hidden="1">
      <c r="A1352" s="170">
        <f t="shared" si="6"/>
        <v>1351</v>
      </c>
      <c r="B1352" s="176" t="s">
        <v>1834</v>
      </c>
      <c r="C1352" s="186"/>
      <c r="D1352" s="178" t="s">
        <v>388</v>
      </c>
      <c r="E1352" s="178"/>
      <c r="F1352" s="186"/>
      <c r="G1352" s="170" t="b">
        <f t="shared" ca="1" si="40"/>
        <v>1</v>
      </c>
      <c r="H1352" s="186"/>
      <c r="I1352" s="186"/>
      <c r="J1352" s="170" t="s">
        <v>500</v>
      </c>
      <c r="K1352" s="171" t="e">
        <f t="shared" ca="1" si="1"/>
        <v>#NAME?</v>
      </c>
      <c r="L1352" s="186"/>
      <c r="M1352" s="171">
        <v>1634</v>
      </c>
      <c r="N1352" s="179" t="e">
        <f t="shared" ca="1" si="2"/>
        <v>#NAME?</v>
      </c>
      <c r="O1352" t="b">
        <f t="shared" si="3"/>
        <v>0</v>
      </c>
      <c r="S1352" s="180" t="b">
        <f t="shared" si="4"/>
        <v>0</v>
      </c>
      <c r="T1352" s="180">
        <f t="shared" ca="1" si="5"/>
        <v>0</v>
      </c>
    </row>
    <row r="1353" spans="1:20" ht="16" hidden="1">
      <c r="A1353" s="170">
        <f t="shared" si="6"/>
        <v>1352</v>
      </c>
      <c r="B1353" s="181" t="s">
        <v>1835</v>
      </c>
      <c r="C1353" s="186"/>
      <c r="D1353" s="178" t="s">
        <v>388</v>
      </c>
      <c r="E1353" s="178"/>
      <c r="F1353" s="186"/>
      <c r="G1353" s="170" t="b">
        <f t="shared" ca="1" si="40"/>
        <v>1</v>
      </c>
      <c r="H1353" s="186"/>
      <c r="I1353" s="186"/>
      <c r="J1353" s="170" t="s">
        <v>500</v>
      </c>
      <c r="K1353" s="171" t="e">
        <f t="shared" ca="1" si="1"/>
        <v>#NAME?</v>
      </c>
      <c r="L1353" s="186"/>
      <c r="M1353" s="171">
        <v>1304</v>
      </c>
      <c r="N1353" s="179" t="e">
        <f t="shared" ca="1" si="2"/>
        <v>#NAME?</v>
      </c>
      <c r="O1353" t="b">
        <f t="shared" si="3"/>
        <v>0</v>
      </c>
      <c r="S1353" s="180" t="b">
        <f t="shared" si="4"/>
        <v>0</v>
      </c>
      <c r="T1353" s="180">
        <f t="shared" ca="1" si="5"/>
        <v>0</v>
      </c>
    </row>
    <row r="1354" spans="1:20" ht="16" hidden="1">
      <c r="A1354" s="170">
        <f t="shared" si="6"/>
        <v>1353</v>
      </c>
      <c r="B1354" s="176" t="s">
        <v>1836</v>
      </c>
      <c r="C1354" s="186"/>
      <c r="D1354" s="178" t="s">
        <v>388</v>
      </c>
      <c r="E1354" s="178"/>
      <c r="F1354" s="186"/>
      <c r="G1354" s="170" t="b">
        <f t="shared" ca="1" si="40"/>
        <v>1</v>
      </c>
      <c r="H1354" s="186"/>
      <c r="I1354" s="186"/>
      <c r="J1354" s="170" t="s">
        <v>500</v>
      </c>
      <c r="K1354" s="171" t="e">
        <f t="shared" ca="1" si="1"/>
        <v>#NAME?</v>
      </c>
      <c r="L1354" s="186"/>
      <c r="M1354" s="171">
        <v>549</v>
      </c>
      <c r="N1354" s="179" t="e">
        <f t="shared" ca="1" si="2"/>
        <v>#NAME?</v>
      </c>
      <c r="O1354" t="b">
        <f t="shared" si="3"/>
        <v>0</v>
      </c>
      <c r="S1354" s="180" t="b">
        <f t="shared" si="4"/>
        <v>0</v>
      </c>
      <c r="T1354" s="180">
        <f t="shared" ca="1" si="5"/>
        <v>0</v>
      </c>
    </row>
    <row r="1355" spans="1:20" ht="16" hidden="1">
      <c r="A1355" s="170">
        <f t="shared" si="6"/>
        <v>1354</v>
      </c>
      <c r="B1355" s="181" t="s">
        <v>1837</v>
      </c>
      <c r="C1355" s="186"/>
      <c r="D1355" s="178" t="s">
        <v>388</v>
      </c>
      <c r="E1355" s="178"/>
      <c r="F1355" s="186"/>
      <c r="G1355" s="170" t="b">
        <f t="shared" ca="1" si="40"/>
        <v>1</v>
      </c>
      <c r="H1355" s="186"/>
      <c r="I1355" s="186"/>
      <c r="J1355" s="170" t="s">
        <v>500</v>
      </c>
      <c r="K1355" s="171" t="e">
        <f t="shared" ca="1" si="1"/>
        <v>#NAME?</v>
      </c>
      <c r="L1355" s="186"/>
      <c r="M1355" s="171">
        <v>1844</v>
      </c>
      <c r="N1355" s="179" t="e">
        <f t="shared" ca="1" si="2"/>
        <v>#NAME?</v>
      </c>
      <c r="O1355" t="b">
        <f t="shared" si="3"/>
        <v>0</v>
      </c>
      <c r="S1355" s="180" t="b">
        <f t="shared" si="4"/>
        <v>0</v>
      </c>
      <c r="T1355" s="180">
        <f t="shared" ca="1" si="5"/>
        <v>0</v>
      </c>
    </row>
    <row r="1356" spans="1:20" ht="16" hidden="1">
      <c r="A1356" s="170">
        <f t="shared" si="6"/>
        <v>1355</v>
      </c>
      <c r="B1356" s="176" t="s">
        <v>1838</v>
      </c>
      <c r="C1356" s="186"/>
      <c r="D1356" s="178" t="s">
        <v>388</v>
      </c>
      <c r="E1356" s="178"/>
      <c r="F1356" s="186"/>
      <c r="G1356" s="170" t="b">
        <f t="shared" ca="1" si="40"/>
        <v>1</v>
      </c>
      <c r="H1356" s="186"/>
      <c r="I1356" s="186"/>
      <c r="J1356" s="170" t="s">
        <v>500</v>
      </c>
      <c r="K1356" s="171" t="e">
        <f t="shared" ca="1" si="1"/>
        <v>#NAME?</v>
      </c>
      <c r="L1356" s="186"/>
      <c r="M1356" s="171">
        <v>2617</v>
      </c>
      <c r="N1356" s="179" t="e">
        <f t="shared" ca="1" si="2"/>
        <v>#NAME?</v>
      </c>
      <c r="O1356" t="b">
        <f t="shared" si="3"/>
        <v>0</v>
      </c>
      <c r="S1356" s="180" t="b">
        <f t="shared" si="4"/>
        <v>0</v>
      </c>
      <c r="T1356" s="180">
        <f t="shared" ca="1" si="5"/>
        <v>0</v>
      </c>
    </row>
    <row r="1357" spans="1:20" ht="16" hidden="1">
      <c r="A1357" s="170">
        <f t="shared" si="6"/>
        <v>1356</v>
      </c>
      <c r="B1357" s="181" t="s">
        <v>1839</v>
      </c>
      <c r="C1357" s="186"/>
      <c r="D1357" s="178" t="s">
        <v>388</v>
      </c>
      <c r="E1357" s="178"/>
      <c r="F1357" s="186"/>
      <c r="G1357" s="170" t="b">
        <f t="shared" ca="1" si="40"/>
        <v>1</v>
      </c>
      <c r="H1357" s="186"/>
      <c r="I1357" s="186"/>
      <c r="J1357" s="170" t="s">
        <v>500</v>
      </c>
      <c r="K1357" s="171" t="e">
        <f t="shared" ca="1" si="1"/>
        <v>#NAME?</v>
      </c>
      <c r="L1357" s="186"/>
      <c r="M1357" s="171">
        <v>1473</v>
      </c>
      <c r="N1357" s="179" t="e">
        <f t="shared" ca="1" si="2"/>
        <v>#NAME?</v>
      </c>
      <c r="O1357" t="b">
        <f t="shared" si="3"/>
        <v>0</v>
      </c>
      <c r="S1357" s="180" t="b">
        <f t="shared" si="4"/>
        <v>0</v>
      </c>
      <c r="T1357" s="180">
        <f t="shared" ca="1" si="5"/>
        <v>0</v>
      </c>
    </row>
    <row r="1358" spans="1:20" ht="16" hidden="1">
      <c r="A1358" s="170">
        <f t="shared" si="6"/>
        <v>1357</v>
      </c>
      <c r="B1358" s="195" t="s">
        <v>1840</v>
      </c>
      <c r="C1358" s="186"/>
      <c r="D1358" s="178" t="s">
        <v>388</v>
      </c>
      <c r="E1358" s="178"/>
      <c r="F1358" s="186"/>
      <c r="G1358" s="170" t="b">
        <f t="shared" ca="1" si="40"/>
        <v>1</v>
      </c>
      <c r="H1358" s="186"/>
      <c r="I1358" s="186"/>
      <c r="J1358" s="170" t="s">
        <v>500</v>
      </c>
      <c r="K1358" s="171" t="e">
        <f t="shared" ca="1" si="1"/>
        <v>#NAME?</v>
      </c>
      <c r="L1358" s="186"/>
      <c r="M1358" s="171">
        <v>2374</v>
      </c>
      <c r="N1358" s="179" t="e">
        <f t="shared" ca="1" si="2"/>
        <v>#NAME?</v>
      </c>
      <c r="O1358" t="b">
        <f t="shared" si="3"/>
        <v>0</v>
      </c>
      <c r="S1358" s="180" t="b">
        <f t="shared" si="4"/>
        <v>0</v>
      </c>
      <c r="T1358" s="180">
        <f t="shared" ca="1" si="5"/>
        <v>0</v>
      </c>
    </row>
    <row r="1359" spans="1:20" ht="16" hidden="1">
      <c r="A1359" s="170">
        <f t="shared" si="6"/>
        <v>1358</v>
      </c>
      <c r="B1359" s="181" t="s">
        <v>1841</v>
      </c>
      <c r="C1359" s="186"/>
      <c r="D1359" s="178" t="s">
        <v>388</v>
      </c>
      <c r="E1359" s="178"/>
      <c r="F1359" s="186"/>
      <c r="G1359" s="170" t="b">
        <f t="shared" ca="1" si="40"/>
        <v>1</v>
      </c>
      <c r="H1359" s="186"/>
      <c r="I1359" s="186"/>
      <c r="J1359" s="170" t="s">
        <v>500</v>
      </c>
      <c r="K1359" s="171" t="e">
        <f t="shared" ca="1" si="1"/>
        <v>#NAME?</v>
      </c>
      <c r="L1359" s="186"/>
      <c r="M1359" s="171">
        <v>414</v>
      </c>
      <c r="N1359" s="179" t="e">
        <f t="shared" ca="1" si="2"/>
        <v>#NAME?</v>
      </c>
      <c r="O1359" t="b">
        <f t="shared" si="3"/>
        <v>0</v>
      </c>
      <c r="S1359" s="180" t="b">
        <f t="shared" si="4"/>
        <v>0</v>
      </c>
      <c r="T1359" s="180">
        <f t="shared" ca="1" si="5"/>
        <v>0</v>
      </c>
    </row>
    <row r="1360" spans="1:20" ht="16" hidden="1">
      <c r="A1360" s="170">
        <f t="shared" si="6"/>
        <v>1359</v>
      </c>
      <c r="B1360" s="176" t="s">
        <v>1842</v>
      </c>
      <c r="C1360" s="186"/>
      <c r="D1360" s="178" t="s">
        <v>388</v>
      </c>
      <c r="E1360" s="178"/>
      <c r="F1360" s="186"/>
      <c r="G1360" s="170" t="b">
        <f t="shared" ca="1" si="40"/>
        <v>1</v>
      </c>
      <c r="H1360" s="186"/>
      <c r="I1360" s="186"/>
      <c r="J1360" s="170" t="s">
        <v>500</v>
      </c>
      <c r="K1360" s="171" t="e">
        <f t="shared" ca="1" si="1"/>
        <v>#NAME?</v>
      </c>
      <c r="L1360" s="186"/>
      <c r="M1360" s="171">
        <v>1207</v>
      </c>
      <c r="N1360" s="179" t="e">
        <f t="shared" ca="1" si="2"/>
        <v>#NAME?</v>
      </c>
      <c r="O1360" t="b">
        <f t="shared" si="3"/>
        <v>0</v>
      </c>
      <c r="S1360" s="180" t="b">
        <f t="shared" si="4"/>
        <v>0</v>
      </c>
      <c r="T1360" s="180">
        <f t="shared" ca="1" si="5"/>
        <v>0</v>
      </c>
    </row>
    <row r="1361" spans="1:20" ht="16" hidden="1">
      <c r="A1361" s="170">
        <f t="shared" si="6"/>
        <v>1360</v>
      </c>
      <c r="B1361" s="181" t="s">
        <v>1843</v>
      </c>
      <c r="C1361" s="186"/>
      <c r="D1361" s="178" t="s">
        <v>388</v>
      </c>
      <c r="E1361" s="178"/>
      <c r="F1361" s="186"/>
      <c r="G1361" s="170" t="b">
        <f t="shared" ca="1" si="40"/>
        <v>1</v>
      </c>
      <c r="H1361" s="186"/>
      <c r="I1361" s="186"/>
      <c r="J1361" s="170" t="s">
        <v>500</v>
      </c>
      <c r="K1361" s="171" t="e">
        <f t="shared" ca="1" si="1"/>
        <v>#NAME?</v>
      </c>
      <c r="L1361" s="186"/>
      <c r="M1361" s="171">
        <v>401</v>
      </c>
      <c r="N1361" s="179" t="e">
        <f t="shared" ca="1" si="2"/>
        <v>#NAME?</v>
      </c>
      <c r="O1361" t="b">
        <f t="shared" si="3"/>
        <v>0</v>
      </c>
      <c r="S1361" s="180" t="b">
        <f t="shared" si="4"/>
        <v>0</v>
      </c>
      <c r="T1361" s="180">
        <f t="shared" ca="1" si="5"/>
        <v>0</v>
      </c>
    </row>
    <row r="1362" spans="1:20" ht="16" hidden="1">
      <c r="A1362" s="170">
        <f t="shared" si="6"/>
        <v>1361</v>
      </c>
      <c r="B1362" s="176" t="s">
        <v>1844</v>
      </c>
      <c r="C1362" s="186"/>
      <c r="D1362" s="178" t="s">
        <v>388</v>
      </c>
      <c r="E1362" s="178"/>
      <c r="F1362" s="186"/>
      <c r="G1362" s="170" t="b">
        <f t="shared" ca="1" si="40"/>
        <v>1</v>
      </c>
      <c r="H1362" s="186"/>
      <c r="I1362" s="186"/>
      <c r="J1362" s="170" t="s">
        <v>500</v>
      </c>
      <c r="K1362" s="171" t="e">
        <f t="shared" ca="1" si="1"/>
        <v>#NAME?</v>
      </c>
      <c r="L1362" s="186"/>
      <c r="M1362" s="171">
        <v>1330</v>
      </c>
      <c r="N1362" s="179" t="e">
        <f t="shared" ca="1" si="2"/>
        <v>#NAME?</v>
      </c>
      <c r="O1362" t="b">
        <f t="shared" si="3"/>
        <v>0</v>
      </c>
      <c r="S1362" s="180" t="b">
        <f t="shared" si="4"/>
        <v>0</v>
      </c>
      <c r="T1362" s="180">
        <f t="shared" ca="1" si="5"/>
        <v>0</v>
      </c>
    </row>
    <row r="1363" spans="1:20" ht="16" hidden="1">
      <c r="A1363" s="170">
        <f t="shared" si="6"/>
        <v>1362</v>
      </c>
      <c r="B1363" s="181" t="s">
        <v>1845</v>
      </c>
      <c r="C1363" s="186"/>
      <c r="D1363" s="178" t="s">
        <v>388</v>
      </c>
      <c r="E1363" s="178"/>
      <c r="F1363" s="186"/>
      <c r="G1363" s="170" t="b">
        <f t="shared" ca="1" si="40"/>
        <v>1</v>
      </c>
      <c r="H1363" s="186"/>
      <c r="I1363" s="186"/>
      <c r="J1363" s="170" t="s">
        <v>500</v>
      </c>
      <c r="K1363" s="171" t="e">
        <f t="shared" ca="1" si="1"/>
        <v>#NAME?</v>
      </c>
      <c r="L1363" s="186"/>
      <c r="M1363" s="171">
        <v>861</v>
      </c>
      <c r="N1363" s="179" t="e">
        <f t="shared" ca="1" si="2"/>
        <v>#NAME?</v>
      </c>
      <c r="O1363" t="b">
        <f t="shared" si="3"/>
        <v>0</v>
      </c>
      <c r="S1363" s="180" t="b">
        <f t="shared" si="4"/>
        <v>0</v>
      </c>
      <c r="T1363" s="180">
        <f t="shared" ca="1" si="5"/>
        <v>0</v>
      </c>
    </row>
    <row r="1364" spans="1:20" ht="16" hidden="1">
      <c r="A1364" s="170">
        <f t="shared" si="6"/>
        <v>1363</v>
      </c>
      <c r="B1364" s="176" t="s">
        <v>1846</v>
      </c>
      <c r="C1364" s="186"/>
      <c r="D1364" s="178" t="s">
        <v>380</v>
      </c>
      <c r="E1364" s="178" t="s">
        <v>515</v>
      </c>
      <c r="F1364" s="187">
        <v>43806</v>
      </c>
      <c r="G1364" s="170" t="b">
        <f t="shared" ca="1" si="40"/>
        <v>1</v>
      </c>
      <c r="H1364" s="170" t="s">
        <v>471</v>
      </c>
      <c r="I1364" s="186"/>
      <c r="J1364" s="170" t="s">
        <v>500</v>
      </c>
      <c r="K1364" s="171" t="e">
        <f t="shared" ca="1" si="1"/>
        <v>#NAME?</v>
      </c>
      <c r="L1364" s="186"/>
      <c r="M1364" s="171">
        <v>2159</v>
      </c>
      <c r="N1364" s="179" t="e">
        <f t="shared" ca="1" si="2"/>
        <v>#NAME?</v>
      </c>
      <c r="O1364" t="b">
        <f t="shared" si="3"/>
        <v>0</v>
      </c>
      <c r="S1364" s="180" t="b">
        <f t="shared" ca="1" si="4"/>
        <v>0</v>
      </c>
      <c r="T1364" s="180">
        <f t="shared" ca="1" si="5"/>
        <v>0</v>
      </c>
    </row>
    <row r="1365" spans="1:20" ht="16" hidden="1">
      <c r="A1365" s="170">
        <f t="shared" si="6"/>
        <v>1364</v>
      </c>
      <c r="B1365" s="181" t="s">
        <v>1847</v>
      </c>
      <c r="C1365" s="186"/>
      <c r="D1365" s="178" t="s">
        <v>388</v>
      </c>
      <c r="E1365" s="178"/>
      <c r="F1365" s="186"/>
      <c r="G1365" s="170" t="b">
        <f t="shared" ca="1" si="40"/>
        <v>1</v>
      </c>
      <c r="H1365" s="186"/>
      <c r="I1365" s="186"/>
      <c r="J1365" s="170" t="s">
        <v>500</v>
      </c>
      <c r="K1365" s="171" t="e">
        <f t="shared" ca="1" si="1"/>
        <v>#NAME?</v>
      </c>
      <c r="L1365" s="186"/>
      <c r="M1365" s="171">
        <v>2565</v>
      </c>
      <c r="N1365" s="179" t="e">
        <f t="shared" ca="1" si="2"/>
        <v>#NAME?</v>
      </c>
      <c r="O1365" t="b">
        <f t="shared" si="3"/>
        <v>0</v>
      </c>
      <c r="S1365" s="180" t="b">
        <f t="shared" si="4"/>
        <v>0</v>
      </c>
      <c r="T1365" s="180">
        <f t="shared" ca="1" si="5"/>
        <v>0</v>
      </c>
    </row>
    <row r="1366" spans="1:20" ht="16" hidden="1">
      <c r="A1366" s="170">
        <f t="shared" si="6"/>
        <v>1365</v>
      </c>
      <c r="B1366" s="176" t="s">
        <v>1848</v>
      </c>
      <c r="C1366" s="186"/>
      <c r="D1366" s="178" t="s">
        <v>388</v>
      </c>
      <c r="E1366" s="178"/>
      <c r="F1366" s="186"/>
      <c r="G1366" s="170" t="b">
        <f t="shared" ca="1" si="40"/>
        <v>1</v>
      </c>
      <c r="H1366" s="186"/>
      <c r="I1366" s="186"/>
      <c r="J1366" s="170" t="s">
        <v>500</v>
      </c>
      <c r="K1366" s="171" t="e">
        <f t="shared" ca="1" si="1"/>
        <v>#NAME?</v>
      </c>
      <c r="L1366" s="186"/>
      <c r="M1366" s="171">
        <v>936</v>
      </c>
      <c r="N1366" s="179" t="e">
        <f t="shared" ca="1" si="2"/>
        <v>#NAME?</v>
      </c>
      <c r="O1366" t="b">
        <f t="shared" si="3"/>
        <v>0</v>
      </c>
      <c r="S1366" s="180" t="b">
        <f t="shared" si="4"/>
        <v>0</v>
      </c>
      <c r="T1366" s="180">
        <f t="shared" ca="1" si="5"/>
        <v>0</v>
      </c>
    </row>
    <row r="1367" spans="1:20" ht="16" hidden="1">
      <c r="A1367" s="170">
        <f t="shared" si="6"/>
        <v>1366</v>
      </c>
      <c r="B1367" s="181" t="s">
        <v>1849</v>
      </c>
      <c r="C1367" s="186"/>
      <c r="D1367" s="178" t="s">
        <v>388</v>
      </c>
      <c r="E1367" s="178"/>
      <c r="F1367" s="186"/>
      <c r="G1367" s="170" t="b">
        <f t="shared" ca="1" si="40"/>
        <v>1</v>
      </c>
      <c r="H1367" s="186"/>
      <c r="I1367" s="186"/>
      <c r="J1367" s="170" t="s">
        <v>500</v>
      </c>
      <c r="K1367" s="171" t="e">
        <f t="shared" ca="1" si="1"/>
        <v>#NAME?</v>
      </c>
      <c r="L1367" s="186"/>
      <c r="M1367" s="171">
        <v>1948</v>
      </c>
      <c r="N1367" s="179" t="e">
        <f t="shared" ca="1" si="2"/>
        <v>#NAME?</v>
      </c>
      <c r="O1367" t="b">
        <f t="shared" si="3"/>
        <v>0</v>
      </c>
      <c r="S1367" s="180" t="b">
        <f t="shared" si="4"/>
        <v>0</v>
      </c>
      <c r="T1367" s="180">
        <f t="shared" ca="1" si="5"/>
        <v>0</v>
      </c>
    </row>
    <row r="1368" spans="1:20" ht="16" hidden="1">
      <c r="A1368" s="170">
        <f t="shared" si="6"/>
        <v>1367</v>
      </c>
      <c r="B1368" s="176" t="s">
        <v>1850</v>
      </c>
      <c r="C1368" s="186"/>
      <c r="D1368" s="178" t="s">
        <v>388</v>
      </c>
      <c r="E1368" s="178"/>
      <c r="F1368" s="186"/>
      <c r="G1368" s="170" t="b">
        <f t="shared" ca="1" si="40"/>
        <v>1</v>
      </c>
      <c r="H1368" s="186"/>
      <c r="I1368" s="186"/>
      <c r="J1368" s="170" t="s">
        <v>500</v>
      </c>
      <c r="K1368" s="171" t="e">
        <f t="shared" ca="1" si="1"/>
        <v>#NAME?</v>
      </c>
      <c r="L1368" s="186"/>
      <c r="M1368" s="171">
        <v>192</v>
      </c>
      <c r="N1368" s="179" t="e">
        <f t="shared" ca="1" si="2"/>
        <v>#NAME?</v>
      </c>
      <c r="O1368" t="b">
        <f t="shared" si="3"/>
        <v>0</v>
      </c>
      <c r="S1368" s="180" t="b">
        <f t="shared" si="4"/>
        <v>0</v>
      </c>
      <c r="T1368" s="180">
        <f t="shared" ca="1" si="5"/>
        <v>0</v>
      </c>
    </row>
    <row r="1369" spans="1:20" ht="16" hidden="1">
      <c r="A1369" s="170">
        <f t="shared" si="6"/>
        <v>1368</v>
      </c>
      <c r="B1369" s="181" t="s">
        <v>1851</v>
      </c>
      <c r="C1369" s="186"/>
      <c r="D1369" s="178" t="s">
        <v>388</v>
      </c>
      <c r="E1369" s="178"/>
      <c r="F1369" s="186"/>
      <c r="G1369" s="170" t="b">
        <f t="shared" ca="1" si="40"/>
        <v>1</v>
      </c>
      <c r="H1369" s="186"/>
      <c r="I1369" s="186"/>
      <c r="J1369" s="170" t="s">
        <v>500</v>
      </c>
      <c r="K1369" s="171" t="e">
        <f t="shared" ca="1" si="1"/>
        <v>#NAME?</v>
      </c>
      <c r="L1369" s="186"/>
      <c r="M1369" s="171">
        <v>2984</v>
      </c>
      <c r="N1369" s="179" t="e">
        <f t="shared" ca="1" si="2"/>
        <v>#NAME?</v>
      </c>
      <c r="O1369" t="b">
        <f t="shared" si="3"/>
        <v>0</v>
      </c>
      <c r="S1369" s="180" t="b">
        <f t="shared" si="4"/>
        <v>0</v>
      </c>
      <c r="T1369" s="180">
        <f t="shared" ca="1" si="5"/>
        <v>0</v>
      </c>
    </row>
    <row r="1370" spans="1:20" ht="16" hidden="1">
      <c r="A1370" s="170">
        <f t="shared" si="6"/>
        <v>1369</v>
      </c>
      <c r="B1370" s="176" t="s">
        <v>1852</v>
      </c>
      <c r="C1370" s="186"/>
      <c r="D1370" s="178" t="s">
        <v>388</v>
      </c>
      <c r="E1370" s="178"/>
      <c r="F1370" s="186"/>
      <c r="G1370" s="170" t="b">
        <f t="shared" ca="1" si="40"/>
        <v>1</v>
      </c>
      <c r="H1370" s="186"/>
      <c r="I1370" s="186"/>
      <c r="J1370" s="170" t="s">
        <v>500</v>
      </c>
      <c r="K1370" s="171" t="e">
        <f t="shared" ca="1" si="1"/>
        <v>#NAME?</v>
      </c>
      <c r="L1370" s="186"/>
      <c r="M1370" s="171">
        <v>1374</v>
      </c>
      <c r="N1370" s="179" t="e">
        <f t="shared" ca="1" si="2"/>
        <v>#NAME?</v>
      </c>
      <c r="O1370" t="b">
        <f t="shared" si="3"/>
        <v>0</v>
      </c>
      <c r="S1370" s="180" t="b">
        <f t="shared" si="4"/>
        <v>0</v>
      </c>
      <c r="T1370" s="180">
        <f t="shared" ca="1" si="5"/>
        <v>0</v>
      </c>
    </row>
    <row r="1371" spans="1:20" ht="16" hidden="1">
      <c r="A1371" s="170">
        <f t="shared" si="6"/>
        <v>1370</v>
      </c>
      <c r="B1371" s="181" t="s">
        <v>1853</v>
      </c>
      <c r="C1371" s="186"/>
      <c r="D1371" s="178" t="s">
        <v>388</v>
      </c>
      <c r="E1371" s="178"/>
      <c r="F1371" s="186"/>
      <c r="G1371" s="170" t="b">
        <f t="shared" ca="1" si="40"/>
        <v>1</v>
      </c>
      <c r="H1371" s="186"/>
      <c r="I1371" s="186"/>
      <c r="J1371" s="170" t="s">
        <v>500</v>
      </c>
      <c r="K1371" s="171" t="e">
        <f t="shared" ca="1" si="1"/>
        <v>#NAME?</v>
      </c>
      <c r="L1371" s="186"/>
      <c r="M1371" s="171">
        <v>1651</v>
      </c>
      <c r="N1371" s="179" t="e">
        <f t="shared" ca="1" si="2"/>
        <v>#NAME?</v>
      </c>
      <c r="O1371" t="b">
        <f t="shared" si="3"/>
        <v>0</v>
      </c>
      <c r="S1371" s="180" t="b">
        <f t="shared" si="4"/>
        <v>0</v>
      </c>
      <c r="T1371" s="180">
        <f t="shared" ca="1" si="5"/>
        <v>0</v>
      </c>
    </row>
    <row r="1372" spans="1:20" ht="16" hidden="1">
      <c r="A1372" s="170">
        <f t="shared" si="6"/>
        <v>1371</v>
      </c>
      <c r="B1372" s="176" t="s">
        <v>1854</v>
      </c>
      <c r="C1372" s="186"/>
      <c r="D1372" s="178" t="s">
        <v>388</v>
      </c>
      <c r="E1372" s="178"/>
      <c r="F1372" s="186"/>
      <c r="G1372" s="170" t="b">
        <f t="shared" ca="1" si="40"/>
        <v>1</v>
      </c>
      <c r="H1372" s="186"/>
      <c r="I1372" s="186"/>
      <c r="J1372" s="170" t="s">
        <v>500</v>
      </c>
      <c r="K1372" s="171" t="e">
        <f t="shared" ca="1" si="1"/>
        <v>#NAME?</v>
      </c>
      <c r="L1372" s="186"/>
      <c r="M1372" s="171">
        <v>135</v>
      </c>
      <c r="N1372" s="179" t="e">
        <f t="shared" ca="1" si="2"/>
        <v>#NAME?</v>
      </c>
      <c r="O1372" t="b">
        <f t="shared" si="3"/>
        <v>0</v>
      </c>
      <c r="S1372" s="180" t="b">
        <f t="shared" si="4"/>
        <v>0</v>
      </c>
      <c r="T1372" s="180">
        <f t="shared" ca="1" si="5"/>
        <v>0</v>
      </c>
    </row>
    <row r="1373" spans="1:20" ht="16" hidden="1">
      <c r="A1373" s="170">
        <f t="shared" si="6"/>
        <v>1372</v>
      </c>
      <c r="B1373" s="181" t="s">
        <v>1855</v>
      </c>
      <c r="C1373" s="186"/>
      <c r="D1373" s="178" t="s">
        <v>388</v>
      </c>
      <c r="E1373" s="178"/>
      <c r="F1373" s="186"/>
      <c r="G1373" s="170" t="b">
        <f t="shared" ca="1" si="40"/>
        <v>1</v>
      </c>
      <c r="H1373" s="186"/>
      <c r="I1373" s="186"/>
      <c r="J1373" s="170" t="s">
        <v>500</v>
      </c>
      <c r="K1373" s="171" t="e">
        <f t="shared" ca="1" si="1"/>
        <v>#NAME?</v>
      </c>
      <c r="L1373" s="186"/>
      <c r="M1373" s="171">
        <v>1414</v>
      </c>
      <c r="N1373" s="179" t="e">
        <f t="shared" ca="1" si="2"/>
        <v>#NAME?</v>
      </c>
      <c r="O1373" t="b">
        <f t="shared" si="3"/>
        <v>0</v>
      </c>
      <c r="S1373" s="180" t="b">
        <f t="shared" si="4"/>
        <v>0</v>
      </c>
      <c r="T1373" s="180">
        <f t="shared" ca="1" si="5"/>
        <v>0</v>
      </c>
    </row>
    <row r="1374" spans="1:20" ht="16" hidden="1">
      <c r="A1374" s="170">
        <f t="shared" si="6"/>
        <v>1373</v>
      </c>
      <c r="B1374" s="176" t="s">
        <v>1856</v>
      </c>
      <c r="C1374" s="186"/>
      <c r="D1374" s="178" t="s">
        <v>388</v>
      </c>
      <c r="E1374" s="178"/>
      <c r="F1374" s="186"/>
      <c r="G1374" s="170" t="b">
        <f t="shared" ca="1" si="40"/>
        <v>1</v>
      </c>
      <c r="H1374" s="186"/>
      <c r="I1374" s="186"/>
      <c r="J1374" s="170" t="s">
        <v>500</v>
      </c>
      <c r="K1374" s="171" t="e">
        <f t="shared" ca="1" si="1"/>
        <v>#NAME?</v>
      </c>
      <c r="L1374" s="186"/>
      <c r="M1374" s="171">
        <v>298</v>
      </c>
      <c r="N1374" s="179" t="e">
        <f t="shared" ca="1" si="2"/>
        <v>#NAME?</v>
      </c>
      <c r="O1374" t="b">
        <f t="shared" si="3"/>
        <v>0</v>
      </c>
      <c r="S1374" s="180" t="b">
        <f t="shared" si="4"/>
        <v>0</v>
      </c>
      <c r="T1374" s="180">
        <f t="shared" ca="1" si="5"/>
        <v>0</v>
      </c>
    </row>
    <row r="1375" spans="1:20" ht="16" hidden="1">
      <c r="A1375" s="170">
        <f t="shared" si="6"/>
        <v>1374</v>
      </c>
      <c r="B1375" s="184" t="s">
        <v>507</v>
      </c>
      <c r="C1375" s="186"/>
      <c r="D1375" s="178" t="s">
        <v>388</v>
      </c>
      <c r="E1375" s="178"/>
      <c r="F1375" s="186"/>
      <c r="G1375" s="170"/>
      <c r="H1375" s="186"/>
      <c r="I1375" s="186"/>
      <c r="J1375" s="170"/>
      <c r="K1375" s="171" t="e">
        <f t="shared" ca="1" si="1"/>
        <v>#NAME?</v>
      </c>
      <c r="L1375" s="186"/>
      <c r="M1375" s="171">
        <v>3122</v>
      </c>
      <c r="N1375" s="179" t="e">
        <f t="shared" ca="1" si="2"/>
        <v>#NAME?</v>
      </c>
      <c r="O1375" t="b">
        <f t="shared" si="3"/>
        <v>1</v>
      </c>
      <c r="S1375" s="180" t="b">
        <f t="shared" si="4"/>
        <v>0</v>
      </c>
      <c r="T1375" s="180">
        <f t="shared" ca="1" si="5"/>
        <v>0</v>
      </c>
    </row>
    <row r="1376" spans="1:20" ht="16" hidden="1">
      <c r="A1376" s="170">
        <f t="shared" si="6"/>
        <v>1375</v>
      </c>
      <c r="B1376" s="176" t="s">
        <v>1857</v>
      </c>
      <c r="C1376" s="186"/>
      <c r="D1376" s="178" t="s">
        <v>388</v>
      </c>
      <c r="E1376" s="178"/>
      <c r="F1376" s="186"/>
      <c r="G1376" s="170" t="b">
        <f t="shared" ref="G1376:G1390" ca="1" si="41">OR((ISBLANK(F1376)),TODAY()-F1376 &gt;=90)</f>
        <v>1</v>
      </c>
      <c r="H1376" s="186"/>
      <c r="I1376" s="186"/>
      <c r="J1376" s="170" t="s">
        <v>500</v>
      </c>
      <c r="K1376" s="171" t="e">
        <f t="shared" ca="1" si="1"/>
        <v>#NAME?</v>
      </c>
      <c r="L1376" s="186"/>
      <c r="M1376" s="171">
        <v>2263</v>
      </c>
      <c r="N1376" s="179" t="e">
        <f t="shared" ca="1" si="2"/>
        <v>#NAME?</v>
      </c>
      <c r="O1376" t="b">
        <f t="shared" si="3"/>
        <v>0</v>
      </c>
      <c r="S1376" s="180" t="b">
        <f t="shared" si="4"/>
        <v>0</v>
      </c>
      <c r="T1376" s="180">
        <f t="shared" ca="1" si="5"/>
        <v>0</v>
      </c>
    </row>
    <row r="1377" spans="1:20" ht="16" hidden="1">
      <c r="A1377" s="170">
        <f t="shared" si="6"/>
        <v>1376</v>
      </c>
      <c r="B1377" s="181" t="s">
        <v>1858</v>
      </c>
      <c r="C1377" s="186"/>
      <c r="D1377" s="178" t="s">
        <v>388</v>
      </c>
      <c r="E1377" s="178"/>
      <c r="F1377" s="186"/>
      <c r="G1377" s="170" t="b">
        <f t="shared" ca="1" si="41"/>
        <v>1</v>
      </c>
      <c r="H1377" s="186"/>
      <c r="I1377" s="186"/>
      <c r="J1377" s="170" t="s">
        <v>500</v>
      </c>
      <c r="K1377" s="171" t="e">
        <f t="shared" ca="1" si="1"/>
        <v>#NAME?</v>
      </c>
      <c r="L1377" s="186"/>
      <c r="M1377" s="171">
        <v>1243</v>
      </c>
      <c r="N1377" s="179" t="e">
        <f t="shared" ca="1" si="2"/>
        <v>#NAME?</v>
      </c>
      <c r="O1377" t="b">
        <f t="shared" si="3"/>
        <v>0</v>
      </c>
      <c r="S1377" s="180" t="b">
        <f t="shared" si="4"/>
        <v>0</v>
      </c>
      <c r="T1377" s="180">
        <f t="shared" ca="1" si="5"/>
        <v>0</v>
      </c>
    </row>
    <row r="1378" spans="1:20" ht="16" hidden="1">
      <c r="A1378" s="170">
        <f t="shared" si="6"/>
        <v>1377</v>
      </c>
      <c r="B1378" s="176" t="s">
        <v>1859</v>
      </c>
      <c r="C1378" s="186"/>
      <c r="D1378" s="178" t="s">
        <v>388</v>
      </c>
      <c r="E1378" s="178"/>
      <c r="F1378" s="186"/>
      <c r="G1378" s="170" t="b">
        <f t="shared" ca="1" si="41"/>
        <v>1</v>
      </c>
      <c r="H1378" s="186"/>
      <c r="I1378" s="186"/>
      <c r="J1378" s="170" t="s">
        <v>500</v>
      </c>
      <c r="K1378" s="171" t="e">
        <f t="shared" ca="1" si="1"/>
        <v>#NAME?</v>
      </c>
      <c r="L1378" s="186"/>
      <c r="M1378" s="171">
        <v>391</v>
      </c>
      <c r="N1378" s="179" t="e">
        <f t="shared" ca="1" si="2"/>
        <v>#NAME?</v>
      </c>
      <c r="O1378" t="b">
        <f t="shared" si="3"/>
        <v>0</v>
      </c>
      <c r="S1378" s="180" t="b">
        <f t="shared" si="4"/>
        <v>0</v>
      </c>
      <c r="T1378" s="180">
        <f t="shared" ca="1" si="5"/>
        <v>0</v>
      </c>
    </row>
    <row r="1379" spans="1:20" ht="16" hidden="1">
      <c r="A1379" s="170">
        <f t="shared" si="6"/>
        <v>1378</v>
      </c>
      <c r="B1379" s="181" t="s">
        <v>1860</v>
      </c>
      <c r="C1379" s="186"/>
      <c r="D1379" s="178" t="s">
        <v>388</v>
      </c>
      <c r="E1379" s="178"/>
      <c r="F1379" s="186"/>
      <c r="G1379" s="170" t="b">
        <f t="shared" ca="1" si="41"/>
        <v>1</v>
      </c>
      <c r="H1379" s="186"/>
      <c r="I1379" s="186"/>
      <c r="J1379" s="170" t="s">
        <v>500</v>
      </c>
      <c r="K1379" s="171" t="e">
        <f t="shared" ca="1" si="1"/>
        <v>#NAME?</v>
      </c>
      <c r="L1379" s="186"/>
      <c r="M1379" s="171">
        <v>1437</v>
      </c>
      <c r="N1379" s="179" t="e">
        <f t="shared" ca="1" si="2"/>
        <v>#NAME?</v>
      </c>
      <c r="O1379" t="b">
        <f t="shared" si="3"/>
        <v>0</v>
      </c>
      <c r="S1379" s="180" t="b">
        <f t="shared" si="4"/>
        <v>0</v>
      </c>
      <c r="T1379" s="180">
        <f t="shared" ca="1" si="5"/>
        <v>0</v>
      </c>
    </row>
    <row r="1380" spans="1:20" ht="16" hidden="1">
      <c r="A1380" s="170">
        <f t="shared" si="6"/>
        <v>1379</v>
      </c>
      <c r="B1380" s="176" t="s">
        <v>1861</v>
      </c>
      <c r="C1380" s="186"/>
      <c r="D1380" s="178" t="s">
        <v>388</v>
      </c>
      <c r="E1380" s="178"/>
      <c r="F1380" s="186"/>
      <c r="G1380" s="170" t="b">
        <f t="shared" ca="1" si="41"/>
        <v>1</v>
      </c>
      <c r="H1380" s="186"/>
      <c r="I1380" s="186"/>
      <c r="J1380" s="170" t="s">
        <v>500</v>
      </c>
      <c r="K1380" s="171" t="e">
        <f t="shared" ca="1" si="1"/>
        <v>#NAME?</v>
      </c>
      <c r="L1380" s="186"/>
      <c r="M1380" s="171">
        <v>2523</v>
      </c>
      <c r="N1380" s="179" t="e">
        <f t="shared" ca="1" si="2"/>
        <v>#NAME?</v>
      </c>
      <c r="O1380" t="b">
        <f t="shared" si="3"/>
        <v>0</v>
      </c>
      <c r="S1380" s="180" t="b">
        <f t="shared" si="4"/>
        <v>0</v>
      </c>
      <c r="T1380" s="180">
        <f t="shared" ca="1" si="5"/>
        <v>0</v>
      </c>
    </row>
    <row r="1381" spans="1:20" ht="16" hidden="1">
      <c r="A1381" s="170">
        <f t="shared" si="6"/>
        <v>1380</v>
      </c>
      <c r="B1381" s="181" t="s">
        <v>1862</v>
      </c>
      <c r="C1381" s="186"/>
      <c r="D1381" s="178" t="s">
        <v>388</v>
      </c>
      <c r="E1381" s="178"/>
      <c r="F1381" s="186"/>
      <c r="G1381" s="170" t="b">
        <f t="shared" ca="1" si="41"/>
        <v>1</v>
      </c>
      <c r="H1381" s="186"/>
      <c r="I1381" s="186"/>
      <c r="J1381" s="170" t="s">
        <v>500</v>
      </c>
      <c r="K1381" s="171" t="e">
        <f t="shared" ca="1" si="1"/>
        <v>#NAME?</v>
      </c>
      <c r="L1381" s="186"/>
      <c r="M1381" s="171">
        <v>1348</v>
      </c>
      <c r="N1381" s="179" t="e">
        <f t="shared" ca="1" si="2"/>
        <v>#NAME?</v>
      </c>
      <c r="O1381" t="b">
        <f t="shared" si="3"/>
        <v>0</v>
      </c>
      <c r="S1381" s="180" t="b">
        <f t="shared" si="4"/>
        <v>0</v>
      </c>
      <c r="T1381" s="180">
        <f t="shared" ca="1" si="5"/>
        <v>0</v>
      </c>
    </row>
    <row r="1382" spans="1:20" ht="16" hidden="1">
      <c r="A1382" s="170">
        <f t="shared" si="6"/>
        <v>1381</v>
      </c>
      <c r="B1382" s="176" t="s">
        <v>1863</v>
      </c>
      <c r="C1382" s="186"/>
      <c r="D1382" s="178" t="s">
        <v>388</v>
      </c>
      <c r="E1382" s="178"/>
      <c r="F1382" s="186"/>
      <c r="G1382" s="170" t="b">
        <f t="shared" ca="1" si="41"/>
        <v>1</v>
      </c>
      <c r="H1382" s="186"/>
      <c r="I1382" s="186"/>
      <c r="J1382" s="170" t="s">
        <v>500</v>
      </c>
      <c r="K1382" s="171" t="e">
        <f t="shared" ca="1" si="1"/>
        <v>#NAME?</v>
      </c>
      <c r="L1382" s="186"/>
      <c r="M1382" s="171">
        <v>1193</v>
      </c>
      <c r="N1382" s="179" t="e">
        <f t="shared" ca="1" si="2"/>
        <v>#NAME?</v>
      </c>
      <c r="O1382" t="b">
        <f t="shared" si="3"/>
        <v>0</v>
      </c>
      <c r="S1382" s="180" t="b">
        <f t="shared" si="4"/>
        <v>0</v>
      </c>
      <c r="T1382" s="180">
        <f t="shared" ca="1" si="5"/>
        <v>0</v>
      </c>
    </row>
    <row r="1383" spans="1:20" ht="16" hidden="1">
      <c r="A1383" s="170">
        <f t="shared" si="6"/>
        <v>1382</v>
      </c>
      <c r="B1383" s="181" t="s">
        <v>1864</v>
      </c>
      <c r="C1383" s="186"/>
      <c r="D1383" s="178" t="s">
        <v>388</v>
      </c>
      <c r="E1383" s="178"/>
      <c r="F1383" s="186"/>
      <c r="G1383" s="170" t="b">
        <f t="shared" ca="1" si="41"/>
        <v>1</v>
      </c>
      <c r="H1383" s="186"/>
      <c r="I1383" s="186"/>
      <c r="J1383" s="170" t="s">
        <v>500</v>
      </c>
      <c r="K1383" s="171" t="e">
        <f t="shared" ca="1" si="1"/>
        <v>#NAME?</v>
      </c>
      <c r="L1383" s="186"/>
      <c r="M1383" s="171">
        <v>806</v>
      </c>
      <c r="N1383" s="179" t="e">
        <f t="shared" ca="1" si="2"/>
        <v>#NAME?</v>
      </c>
      <c r="O1383" t="b">
        <f t="shared" si="3"/>
        <v>0</v>
      </c>
      <c r="S1383" s="180" t="b">
        <f t="shared" si="4"/>
        <v>0</v>
      </c>
      <c r="T1383" s="180">
        <f t="shared" ca="1" si="5"/>
        <v>0</v>
      </c>
    </row>
    <row r="1384" spans="1:20" ht="16" hidden="1">
      <c r="A1384" s="170">
        <f t="shared" si="6"/>
        <v>1383</v>
      </c>
      <c r="B1384" s="176" t="s">
        <v>1865</v>
      </c>
      <c r="C1384" s="186"/>
      <c r="D1384" s="178" t="s">
        <v>388</v>
      </c>
      <c r="E1384" s="178"/>
      <c r="F1384" s="186"/>
      <c r="G1384" s="170" t="b">
        <f t="shared" ca="1" si="41"/>
        <v>1</v>
      </c>
      <c r="H1384" s="186"/>
      <c r="I1384" s="186"/>
      <c r="J1384" s="170" t="s">
        <v>500</v>
      </c>
      <c r="K1384" s="171" t="e">
        <f t="shared" ca="1" si="1"/>
        <v>#NAME?</v>
      </c>
      <c r="L1384" s="186"/>
      <c r="M1384" s="171">
        <v>191</v>
      </c>
      <c r="N1384" s="179" t="e">
        <f t="shared" ca="1" si="2"/>
        <v>#NAME?</v>
      </c>
      <c r="O1384" t="b">
        <f t="shared" si="3"/>
        <v>0</v>
      </c>
      <c r="S1384" s="180" t="b">
        <f t="shared" si="4"/>
        <v>0</v>
      </c>
      <c r="T1384" s="180">
        <f t="shared" ca="1" si="5"/>
        <v>0</v>
      </c>
    </row>
    <row r="1385" spans="1:20" ht="16" hidden="1">
      <c r="A1385" s="170">
        <f t="shared" si="6"/>
        <v>1384</v>
      </c>
      <c r="B1385" s="181" t="s">
        <v>1866</v>
      </c>
      <c r="C1385" s="186"/>
      <c r="D1385" s="178" t="s">
        <v>388</v>
      </c>
      <c r="E1385" s="178"/>
      <c r="F1385" s="186"/>
      <c r="G1385" s="170" t="b">
        <f t="shared" ca="1" si="41"/>
        <v>1</v>
      </c>
      <c r="H1385" s="186"/>
      <c r="I1385" s="186"/>
      <c r="J1385" s="170" t="s">
        <v>500</v>
      </c>
      <c r="K1385" s="171" t="e">
        <f t="shared" ca="1" si="1"/>
        <v>#NAME?</v>
      </c>
      <c r="L1385" s="186"/>
      <c r="M1385" s="171">
        <v>2675</v>
      </c>
      <c r="N1385" s="179" t="e">
        <f t="shared" ca="1" si="2"/>
        <v>#NAME?</v>
      </c>
      <c r="O1385" t="b">
        <f t="shared" si="3"/>
        <v>0</v>
      </c>
      <c r="S1385" s="180" t="b">
        <f t="shared" si="4"/>
        <v>0</v>
      </c>
      <c r="T1385" s="180">
        <f t="shared" ca="1" si="5"/>
        <v>0</v>
      </c>
    </row>
    <row r="1386" spans="1:20" ht="16" hidden="1">
      <c r="A1386" s="170">
        <f t="shared" si="6"/>
        <v>1385</v>
      </c>
      <c r="B1386" s="176" t="s">
        <v>1867</v>
      </c>
      <c r="C1386" s="186"/>
      <c r="D1386" s="178" t="s">
        <v>388</v>
      </c>
      <c r="E1386" s="178"/>
      <c r="F1386" s="186"/>
      <c r="G1386" s="170" t="b">
        <f t="shared" ca="1" si="41"/>
        <v>1</v>
      </c>
      <c r="H1386" s="186"/>
      <c r="I1386" s="186"/>
      <c r="J1386" s="170" t="s">
        <v>500</v>
      </c>
      <c r="K1386" s="171" t="e">
        <f t="shared" ca="1" si="1"/>
        <v>#NAME?</v>
      </c>
      <c r="L1386" s="186"/>
      <c r="M1386" s="171">
        <v>810</v>
      </c>
      <c r="N1386" s="179" t="e">
        <f t="shared" ca="1" si="2"/>
        <v>#NAME?</v>
      </c>
      <c r="O1386" t="b">
        <f t="shared" si="3"/>
        <v>0</v>
      </c>
      <c r="S1386" s="180" t="b">
        <f t="shared" si="4"/>
        <v>0</v>
      </c>
      <c r="T1386" s="180">
        <f t="shared" ca="1" si="5"/>
        <v>0</v>
      </c>
    </row>
    <row r="1387" spans="1:20" ht="16" hidden="1">
      <c r="A1387" s="170">
        <f t="shared" si="6"/>
        <v>1386</v>
      </c>
      <c r="B1387" s="181" t="s">
        <v>1868</v>
      </c>
      <c r="C1387" s="186"/>
      <c r="D1387" s="178" t="s">
        <v>388</v>
      </c>
      <c r="E1387" s="178"/>
      <c r="F1387" s="186"/>
      <c r="G1387" s="170" t="b">
        <f t="shared" ca="1" si="41"/>
        <v>1</v>
      </c>
      <c r="H1387" s="186"/>
      <c r="I1387" s="186"/>
      <c r="J1387" s="170" t="s">
        <v>500</v>
      </c>
      <c r="K1387" s="171" t="e">
        <f t="shared" ca="1" si="1"/>
        <v>#NAME?</v>
      </c>
      <c r="L1387" s="186"/>
      <c r="M1387" s="171">
        <v>1720</v>
      </c>
      <c r="N1387" s="179" t="e">
        <f t="shared" ca="1" si="2"/>
        <v>#NAME?</v>
      </c>
      <c r="O1387" t="b">
        <f t="shared" si="3"/>
        <v>0</v>
      </c>
      <c r="S1387" s="180" t="b">
        <f t="shared" si="4"/>
        <v>0</v>
      </c>
      <c r="T1387" s="180">
        <f t="shared" ca="1" si="5"/>
        <v>0</v>
      </c>
    </row>
    <row r="1388" spans="1:20" ht="16" hidden="1">
      <c r="A1388" s="170">
        <f t="shared" si="6"/>
        <v>1387</v>
      </c>
      <c r="B1388" s="176" t="s">
        <v>1869</v>
      </c>
      <c r="C1388" s="186"/>
      <c r="D1388" s="178" t="s">
        <v>388</v>
      </c>
      <c r="E1388" s="178"/>
      <c r="F1388" s="186"/>
      <c r="G1388" s="170" t="b">
        <f t="shared" ca="1" si="41"/>
        <v>1</v>
      </c>
      <c r="H1388" s="186"/>
      <c r="I1388" s="186"/>
      <c r="J1388" s="170" t="s">
        <v>500</v>
      </c>
      <c r="K1388" s="171" t="e">
        <f t="shared" ca="1" si="1"/>
        <v>#NAME?</v>
      </c>
      <c r="L1388" s="186"/>
      <c r="M1388" s="171">
        <v>1282</v>
      </c>
      <c r="N1388" s="179" t="e">
        <f t="shared" ca="1" si="2"/>
        <v>#NAME?</v>
      </c>
      <c r="O1388" t="b">
        <f t="shared" si="3"/>
        <v>0</v>
      </c>
      <c r="S1388" s="180" t="b">
        <f t="shared" si="4"/>
        <v>0</v>
      </c>
      <c r="T1388" s="180">
        <f t="shared" ca="1" si="5"/>
        <v>0</v>
      </c>
    </row>
    <row r="1389" spans="1:20" ht="16" hidden="1">
      <c r="A1389" s="170">
        <f t="shared" si="6"/>
        <v>1388</v>
      </c>
      <c r="B1389" s="181" t="s">
        <v>611</v>
      </c>
      <c r="C1389" s="186"/>
      <c r="D1389" s="178" t="s">
        <v>388</v>
      </c>
      <c r="E1389" s="178"/>
      <c r="F1389" s="186"/>
      <c r="G1389" s="170" t="b">
        <f t="shared" ca="1" si="41"/>
        <v>1</v>
      </c>
      <c r="H1389" s="186"/>
      <c r="I1389" s="186"/>
      <c r="J1389" s="170" t="s">
        <v>500</v>
      </c>
      <c r="K1389" s="171" t="e">
        <f t="shared" ca="1" si="1"/>
        <v>#NAME?</v>
      </c>
      <c r="L1389" s="186"/>
      <c r="M1389" s="171">
        <v>2338</v>
      </c>
      <c r="N1389" s="179" t="e">
        <f t="shared" ca="1" si="2"/>
        <v>#NAME?</v>
      </c>
      <c r="O1389" t="b">
        <f t="shared" si="3"/>
        <v>0</v>
      </c>
      <c r="S1389" s="180" t="b">
        <f t="shared" si="4"/>
        <v>0</v>
      </c>
      <c r="T1389" s="180">
        <f t="shared" ca="1" si="5"/>
        <v>0</v>
      </c>
    </row>
    <row r="1390" spans="1:20" ht="16" hidden="1">
      <c r="A1390" s="170">
        <f t="shared" si="6"/>
        <v>1389</v>
      </c>
      <c r="B1390" s="176" t="s">
        <v>1870</v>
      </c>
      <c r="C1390" s="186"/>
      <c r="D1390" s="178" t="s">
        <v>388</v>
      </c>
      <c r="E1390" s="178"/>
      <c r="F1390" s="186"/>
      <c r="G1390" s="170" t="b">
        <f t="shared" ca="1" si="41"/>
        <v>1</v>
      </c>
      <c r="H1390" s="186"/>
      <c r="I1390" s="186"/>
      <c r="J1390" s="170" t="s">
        <v>500</v>
      </c>
      <c r="K1390" s="171" t="e">
        <f t="shared" ca="1" si="1"/>
        <v>#NAME?</v>
      </c>
      <c r="L1390" s="186"/>
      <c r="M1390" s="171">
        <v>114</v>
      </c>
      <c r="N1390" s="179" t="e">
        <f t="shared" ca="1" si="2"/>
        <v>#NAME?</v>
      </c>
      <c r="O1390" t="b">
        <f t="shared" si="3"/>
        <v>0</v>
      </c>
      <c r="S1390" s="180" t="b">
        <f t="shared" si="4"/>
        <v>0</v>
      </c>
      <c r="T1390" s="180">
        <f t="shared" ca="1" si="5"/>
        <v>0</v>
      </c>
    </row>
    <row r="1391" spans="1:20" ht="16" hidden="1">
      <c r="A1391" s="170">
        <f t="shared" si="6"/>
        <v>1390</v>
      </c>
      <c r="B1391" s="184" t="s">
        <v>507</v>
      </c>
      <c r="C1391" s="186"/>
      <c r="D1391" s="178" t="s">
        <v>388</v>
      </c>
      <c r="E1391" s="178"/>
      <c r="F1391" s="186"/>
      <c r="G1391" s="170"/>
      <c r="H1391" s="186"/>
      <c r="I1391" s="186"/>
      <c r="J1391" s="170"/>
      <c r="K1391" s="171" t="e">
        <f t="shared" ca="1" si="1"/>
        <v>#NAME?</v>
      </c>
      <c r="L1391" s="186"/>
      <c r="M1391" s="171">
        <v>1024</v>
      </c>
      <c r="N1391" s="179" t="e">
        <f t="shared" ca="1" si="2"/>
        <v>#NAME?</v>
      </c>
      <c r="O1391" t="b">
        <f t="shared" si="3"/>
        <v>1</v>
      </c>
      <c r="S1391" s="180" t="b">
        <f t="shared" si="4"/>
        <v>0</v>
      </c>
      <c r="T1391" s="180">
        <f t="shared" ca="1" si="5"/>
        <v>0</v>
      </c>
    </row>
    <row r="1392" spans="1:20" ht="16" hidden="1">
      <c r="A1392" s="170">
        <f t="shared" si="6"/>
        <v>1391</v>
      </c>
      <c r="B1392" s="176" t="s">
        <v>1871</v>
      </c>
      <c r="C1392" s="186"/>
      <c r="D1392" s="178" t="s">
        <v>388</v>
      </c>
      <c r="E1392" s="178"/>
      <c r="F1392" s="186"/>
      <c r="G1392" s="170" t="b">
        <f t="shared" ref="G1392:G1430" ca="1" si="42">OR((ISBLANK(F1392)),TODAY()-F1392 &gt;=90)</f>
        <v>1</v>
      </c>
      <c r="H1392" s="186"/>
      <c r="I1392" s="186"/>
      <c r="J1392" s="170" t="s">
        <v>500</v>
      </c>
      <c r="K1392" s="171" t="e">
        <f t="shared" ca="1" si="1"/>
        <v>#NAME?</v>
      </c>
      <c r="L1392" s="186"/>
      <c r="M1392" s="171">
        <v>3229</v>
      </c>
      <c r="N1392" s="179" t="e">
        <f t="shared" ca="1" si="2"/>
        <v>#NAME?</v>
      </c>
      <c r="O1392" t="b">
        <f t="shared" si="3"/>
        <v>0</v>
      </c>
      <c r="S1392" s="180" t="b">
        <f t="shared" si="4"/>
        <v>0</v>
      </c>
      <c r="T1392" s="180">
        <f t="shared" ca="1" si="5"/>
        <v>0</v>
      </c>
    </row>
    <row r="1393" spans="1:20" ht="16" hidden="1">
      <c r="A1393" s="170">
        <f t="shared" si="6"/>
        <v>1392</v>
      </c>
      <c r="B1393" s="181" t="s">
        <v>1872</v>
      </c>
      <c r="C1393" s="186"/>
      <c r="D1393" s="178" t="s">
        <v>388</v>
      </c>
      <c r="E1393" s="178"/>
      <c r="F1393" s="186"/>
      <c r="G1393" s="170" t="b">
        <f t="shared" ca="1" si="42"/>
        <v>1</v>
      </c>
      <c r="H1393" s="186"/>
      <c r="I1393" s="186"/>
      <c r="J1393" s="170" t="s">
        <v>500</v>
      </c>
      <c r="K1393" s="171" t="e">
        <f t="shared" ca="1" si="1"/>
        <v>#NAME?</v>
      </c>
      <c r="L1393" s="186"/>
      <c r="M1393" s="171">
        <v>1332</v>
      </c>
      <c r="N1393" s="179" t="e">
        <f t="shared" ca="1" si="2"/>
        <v>#NAME?</v>
      </c>
      <c r="O1393" t="b">
        <f t="shared" si="3"/>
        <v>0</v>
      </c>
      <c r="S1393" s="180" t="b">
        <f t="shared" si="4"/>
        <v>0</v>
      </c>
      <c r="T1393" s="180">
        <f t="shared" ca="1" si="5"/>
        <v>0</v>
      </c>
    </row>
    <row r="1394" spans="1:20" ht="16" hidden="1">
      <c r="A1394" s="170">
        <f t="shared" si="6"/>
        <v>1393</v>
      </c>
      <c r="B1394" s="176" t="s">
        <v>1873</v>
      </c>
      <c r="C1394" s="186"/>
      <c r="D1394" s="178" t="s">
        <v>388</v>
      </c>
      <c r="E1394" s="178"/>
      <c r="F1394" s="186"/>
      <c r="G1394" s="170" t="b">
        <f t="shared" ca="1" si="42"/>
        <v>1</v>
      </c>
      <c r="H1394" s="186"/>
      <c r="I1394" s="186"/>
      <c r="J1394" s="170" t="s">
        <v>500</v>
      </c>
      <c r="K1394" s="171" t="e">
        <f t="shared" ca="1" si="1"/>
        <v>#NAME?</v>
      </c>
      <c r="L1394" s="186"/>
      <c r="M1394" s="171">
        <v>1052</v>
      </c>
      <c r="N1394" s="179" t="e">
        <f t="shared" ca="1" si="2"/>
        <v>#NAME?</v>
      </c>
      <c r="O1394" t="b">
        <f t="shared" si="3"/>
        <v>0</v>
      </c>
      <c r="S1394" s="180" t="b">
        <f t="shared" si="4"/>
        <v>0</v>
      </c>
      <c r="T1394" s="180">
        <f t="shared" ca="1" si="5"/>
        <v>0</v>
      </c>
    </row>
    <row r="1395" spans="1:20" ht="16" hidden="1">
      <c r="A1395" s="170">
        <f t="shared" si="6"/>
        <v>1394</v>
      </c>
      <c r="B1395" s="181" t="s">
        <v>1874</v>
      </c>
      <c r="C1395" s="186"/>
      <c r="D1395" s="178" t="s">
        <v>388</v>
      </c>
      <c r="E1395" s="178"/>
      <c r="F1395" s="186"/>
      <c r="G1395" s="170" t="b">
        <f t="shared" ca="1" si="42"/>
        <v>1</v>
      </c>
      <c r="H1395" s="186"/>
      <c r="I1395" s="186"/>
      <c r="J1395" s="170" t="s">
        <v>500</v>
      </c>
      <c r="K1395" s="171" t="e">
        <f t="shared" ca="1" si="1"/>
        <v>#NAME?</v>
      </c>
      <c r="L1395" s="186"/>
      <c r="M1395" s="171">
        <v>99</v>
      </c>
      <c r="N1395" s="179" t="e">
        <f t="shared" ca="1" si="2"/>
        <v>#NAME?</v>
      </c>
      <c r="O1395" t="b">
        <f t="shared" si="3"/>
        <v>0</v>
      </c>
      <c r="S1395" s="180" t="b">
        <f t="shared" si="4"/>
        <v>0</v>
      </c>
      <c r="T1395" s="180">
        <f t="shared" ca="1" si="5"/>
        <v>0</v>
      </c>
    </row>
    <row r="1396" spans="1:20" ht="16" hidden="1">
      <c r="A1396" s="170">
        <f t="shared" si="6"/>
        <v>1395</v>
      </c>
      <c r="B1396" s="176" t="s">
        <v>1875</v>
      </c>
      <c r="C1396" s="186"/>
      <c r="D1396" s="178" t="s">
        <v>388</v>
      </c>
      <c r="E1396" s="178"/>
      <c r="F1396" s="186"/>
      <c r="G1396" s="170" t="b">
        <f t="shared" ca="1" si="42"/>
        <v>1</v>
      </c>
      <c r="H1396" s="186"/>
      <c r="I1396" s="186"/>
      <c r="J1396" s="170" t="s">
        <v>500</v>
      </c>
      <c r="K1396" s="171" t="e">
        <f t="shared" ca="1" si="1"/>
        <v>#NAME?</v>
      </c>
      <c r="L1396" s="186"/>
      <c r="M1396" s="171">
        <v>2889</v>
      </c>
      <c r="N1396" s="179" t="e">
        <f t="shared" ca="1" si="2"/>
        <v>#NAME?</v>
      </c>
      <c r="O1396" t="b">
        <f t="shared" si="3"/>
        <v>0</v>
      </c>
      <c r="S1396" s="180" t="b">
        <f t="shared" si="4"/>
        <v>0</v>
      </c>
      <c r="T1396" s="180">
        <f t="shared" ca="1" si="5"/>
        <v>0</v>
      </c>
    </row>
    <row r="1397" spans="1:20" ht="16" hidden="1">
      <c r="A1397" s="170">
        <f t="shared" si="6"/>
        <v>1396</v>
      </c>
      <c r="B1397" s="181" t="s">
        <v>1876</v>
      </c>
      <c r="C1397" s="186"/>
      <c r="D1397" s="178" t="s">
        <v>388</v>
      </c>
      <c r="E1397" s="178"/>
      <c r="F1397" s="186"/>
      <c r="G1397" s="170" t="b">
        <f t="shared" ca="1" si="42"/>
        <v>1</v>
      </c>
      <c r="H1397" s="186"/>
      <c r="I1397" s="186"/>
      <c r="J1397" s="170" t="s">
        <v>500</v>
      </c>
      <c r="K1397" s="171" t="e">
        <f t="shared" ca="1" si="1"/>
        <v>#NAME?</v>
      </c>
      <c r="L1397" s="186"/>
      <c r="M1397" s="171">
        <v>756</v>
      </c>
      <c r="N1397" s="179" t="e">
        <f t="shared" ca="1" si="2"/>
        <v>#NAME?</v>
      </c>
      <c r="O1397" t="b">
        <f t="shared" si="3"/>
        <v>0</v>
      </c>
      <c r="S1397" s="180" t="b">
        <f t="shared" si="4"/>
        <v>0</v>
      </c>
      <c r="T1397" s="180">
        <f t="shared" ca="1" si="5"/>
        <v>0</v>
      </c>
    </row>
    <row r="1398" spans="1:20" ht="16" hidden="1">
      <c r="A1398" s="170">
        <f t="shared" si="6"/>
        <v>1397</v>
      </c>
      <c r="B1398" s="176" t="s">
        <v>1877</v>
      </c>
      <c r="C1398" s="186"/>
      <c r="D1398" s="178" t="s">
        <v>388</v>
      </c>
      <c r="E1398" s="178"/>
      <c r="F1398" s="186"/>
      <c r="G1398" s="170" t="b">
        <f t="shared" ca="1" si="42"/>
        <v>1</v>
      </c>
      <c r="H1398" s="186"/>
      <c r="I1398" s="186"/>
      <c r="J1398" s="170" t="s">
        <v>500</v>
      </c>
      <c r="K1398" s="171" t="e">
        <f t="shared" ca="1" si="1"/>
        <v>#NAME?</v>
      </c>
      <c r="L1398" s="186"/>
      <c r="M1398" s="171">
        <v>2303</v>
      </c>
      <c r="N1398" s="179" t="e">
        <f t="shared" ca="1" si="2"/>
        <v>#NAME?</v>
      </c>
      <c r="O1398" t="b">
        <f t="shared" si="3"/>
        <v>0</v>
      </c>
      <c r="S1398" s="180" t="b">
        <f t="shared" si="4"/>
        <v>0</v>
      </c>
      <c r="T1398" s="180">
        <f t="shared" ca="1" si="5"/>
        <v>0</v>
      </c>
    </row>
    <row r="1399" spans="1:20" ht="16" hidden="1">
      <c r="A1399" s="170">
        <f t="shared" si="6"/>
        <v>1398</v>
      </c>
      <c r="B1399" s="181" t="s">
        <v>1878</v>
      </c>
      <c r="C1399" s="186"/>
      <c r="D1399" s="178" t="s">
        <v>388</v>
      </c>
      <c r="E1399" s="178"/>
      <c r="F1399" s="186"/>
      <c r="G1399" s="170" t="b">
        <f t="shared" ca="1" si="42"/>
        <v>1</v>
      </c>
      <c r="H1399" s="186"/>
      <c r="I1399" s="186"/>
      <c r="J1399" s="170" t="s">
        <v>500</v>
      </c>
      <c r="K1399" s="171" t="e">
        <f t="shared" ca="1" si="1"/>
        <v>#NAME?</v>
      </c>
      <c r="L1399" s="186"/>
      <c r="M1399" s="171">
        <v>1344</v>
      </c>
      <c r="N1399" s="179" t="e">
        <f t="shared" ca="1" si="2"/>
        <v>#NAME?</v>
      </c>
      <c r="O1399" t="b">
        <f t="shared" si="3"/>
        <v>0</v>
      </c>
      <c r="S1399" s="180" t="b">
        <f t="shared" si="4"/>
        <v>0</v>
      </c>
      <c r="T1399" s="180">
        <f t="shared" ca="1" si="5"/>
        <v>0</v>
      </c>
    </row>
    <row r="1400" spans="1:20" ht="16" hidden="1">
      <c r="A1400" s="170">
        <f t="shared" si="6"/>
        <v>1399</v>
      </c>
      <c r="B1400" s="176" t="s">
        <v>1879</v>
      </c>
      <c r="C1400" s="186"/>
      <c r="D1400" s="178" t="s">
        <v>388</v>
      </c>
      <c r="E1400" s="178"/>
      <c r="F1400" s="186"/>
      <c r="G1400" s="170" t="b">
        <f t="shared" ca="1" si="42"/>
        <v>1</v>
      </c>
      <c r="H1400" s="186"/>
      <c r="I1400" s="186"/>
      <c r="J1400" s="170" t="s">
        <v>500</v>
      </c>
      <c r="K1400" s="171" t="e">
        <f t="shared" ca="1" si="1"/>
        <v>#NAME?</v>
      </c>
      <c r="L1400" s="186"/>
      <c r="M1400" s="171">
        <v>1918</v>
      </c>
      <c r="N1400" s="179" t="e">
        <f t="shared" ca="1" si="2"/>
        <v>#NAME?</v>
      </c>
      <c r="O1400" t="b">
        <f t="shared" si="3"/>
        <v>0</v>
      </c>
      <c r="S1400" s="180" t="b">
        <f t="shared" si="4"/>
        <v>0</v>
      </c>
      <c r="T1400" s="180">
        <f t="shared" ca="1" si="5"/>
        <v>0</v>
      </c>
    </row>
    <row r="1401" spans="1:20" ht="16" hidden="1">
      <c r="A1401" s="170">
        <f t="shared" si="6"/>
        <v>1400</v>
      </c>
      <c r="B1401" s="181" t="s">
        <v>1880</v>
      </c>
      <c r="C1401" s="186"/>
      <c r="D1401" s="178" t="s">
        <v>388</v>
      </c>
      <c r="E1401" s="178"/>
      <c r="F1401" s="186"/>
      <c r="G1401" s="170" t="b">
        <f t="shared" ca="1" si="42"/>
        <v>1</v>
      </c>
      <c r="H1401" s="186"/>
      <c r="I1401" s="186"/>
      <c r="J1401" s="170" t="s">
        <v>500</v>
      </c>
      <c r="K1401" s="171" t="e">
        <f t="shared" ca="1" si="1"/>
        <v>#NAME?</v>
      </c>
      <c r="L1401" s="186"/>
      <c r="M1401" s="171">
        <v>2825</v>
      </c>
      <c r="N1401" s="179" t="e">
        <f t="shared" ca="1" si="2"/>
        <v>#NAME?</v>
      </c>
      <c r="O1401" t="b">
        <f t="shared" si="3"/>
        <v>0</v>
      </c>
      <c r="S1401" s="180" t="b">
        <f t="shared" si="4"/>
        <v>0</v>
      </c>
      <c r="T1401" s="180">
        <f t="shared" ca="1" si="5"/>
        <v>0</v>
      </c>
    </row>
    <row r="1402" spans="1:20" ht="16" hidden="1">
      <c r="A1402" s="170">
        <f t="shared" si="6"/>
        <v>1401</v>
      </c>
      <c r="B1402" s="176" t="s">
        <v>1881</v>
      </c>
      <c r="C1402" s="186"/>
      <c r="D1402" s="178" t="s">
        <v>388</v>
      </c>
      <c r="E1402" s="178"/>
      <c r="F1402" s="186"/>
      <c r="G1402" s="170" t="b">
        <f t="shared" ca="1" si="42"/>
        <v>1</v>
      </c>
      <c r="H1402" s="186"/>
      <c r="I1402" s="186"/>
      <c r="J1402" s="170" t="s">
        <v>500</v>
      </c>
      <c r="K1402" s="171" t="e">
        <f t="shared" ca="1" si="1"/>
        <v>#NAME?</v>
      </c>
      <c r="L1402" s="186"/>
      <c r="M1402" s="171">
        <v>382</v>
      </c>
      <c r="N1402" s="179" t="e">
        <f t="shared" ca="1" si="2"/>
        <v>#NAME?</v>
      </c>
      <c r="O1402" t="b">
        <f t="shared" si="3"/>
        <v>0</v>
      </c>
      <c r="S1402" s="180" t="b">
        <f t="shared" si="4"/>
        <v>0</v>
      </c>
      <c r="T1402" s="180">
        <f t="shared" ca="1" si="5"/>
        <v>0</v>
      </c>
    </row>
    <row r="1403" spans="1:20" ht="16" hidden="1">
      <c r="A1403" s="170">
        <f t="shared" si="6"/>
        <v>1402</v>
      </c>
      <c r="B1403" s="181" t="s">
        <v>1882</v>
      </c>
      <c r="C1403" s="186"/>
      <c r="D1403" s="178" t="s">
        <v>388</v>
      </c>
      <c r="E1403" s="178"/>
      <c r="F1403" s="186"/>
      <c r="G1403" s="170" t="b">
        <f t="shared" ca="1" si="42"/>
        <v>1</v>
      </c>
      <c r="H1403" s="186"/>
      <c r="I1403" s="186"/>
      <c r="J1403" s="170" t="s">
        <v>500</v>
      </c>
      <c r="K1403" s="171" t="e">
        <f t="shared" ca="1" si="1"/>
        <v>#NAME?</v>
      </c>
      <c r="L1403" s="186"/>
      <c r="M1403" s="171">
        <v>613</v>
      </c>
      <c r="N1403" s="179" t="e">
        <f t="shared" ca="1" si="2"/>
        <v>#NAME?</v>
      </c>
      <c r="O1403" t="b">
        <f t="shared" si="3"/>
        <v>0</v>
      </c>
      <c r="S1403" s="180" t="b">
        <f t="shared" si="4"/>
        <v>0</v>
      </c>
      <c r="T1403" s="180">
        <f t="shared" ca="1" si="5"/>
        <v>0</v>
      </c>
    </row>
    <row r="1404" spans="1:20" ht="16" hidden="1">
      <c r="A1404" s="170">
        <f t="shared" si="6"/>
        <v>1403</v>
      </c>
      <c r="B1404" s="176" t="s">
        <v>1883</v>
      </c>
      <c r="C1404" s="186"/>
      <c r="D1404" s="178" t="s">
        <v>388</v>
      </c>
      <c r="E1404" s="178"/>
      <c r="F1404" s="186"/>
      <c r="G1404" s="170" t="b">
        <f t="shared" ca="1" si="42"/>
        <v>1</v>
      </c>
      <c r="H1404" s="186"/>
      <c r="I1404" s="186"/>
      <c r="J1404" s="170" t="s">
        <v>500</v>
      </c>
      <c r="K1404" s="171" t="e">
        <f t="shared" ca="1" si="1"/>
        <v>#NAME?</v>
      </c>
      <c r="L1404" s="186"/>
      <c r="M1404" s="171">
        <v>726</v>
      </c>
      <c r="N1404" s="179" t="e">
        <f t="shared" ca="1" si="2"/>
        <v>#NAME?</v>
      </c>
      <c r="O1404" t="b">
        <f t="shared" si="3"/>
        <v>0</v>
      </c>
      <c r="S1404" s="180" t="b">
        <f t="shared" si="4"/>
        <v>0</v>
      </c>
      <c r="T1404" s="180">
        <f t="shared" ca="1" si="5"/>
        <v>0</v>
      </c>
    </row>
    <row r="1405" spans="1:20" ht="16" hidden="1">
      <c r="A1405" s="170">
        <f t="shared" si="6"/>
        <v>1404</v>
      </c>
      <c r="B1405" s="181" t="s">
        <v>1884</v>
      </c>
      <c r="C1405" s="186"/>
      <c r="D1405" s="178" t="s">
        <v>388</v>
      </c>
      <c r="E1405" s="178"/>
      <c r="F1405" s="186"/>
      <c r="G1405" s="170" t="b">
        <f t="shared" ca="1" si="42"/>
        <v>1</v>
      </c>
      <c r="H1405" s="186"/>
      <c r="I1405" s="186"/>
      <c r="J1405" s="170" t="s">
        <v>500</v>
      </c>
      <c r="K1405" s="171" t="e">
        <f t="shared" ca="1" si="1"/>
        <v>#NAME?</v>
      </c>
      <c r="L1405" s="186"/>
      <c r="M1405" s="171">
        <v>2146</v>
      </c>
      <c r="N1405" s="179" t="e">
        <f t="shared" ca="1" si="2"/>
        <v>#NAME?</v>
      </c>
      <c r="O1405" t="b">
        <f t="shared" si="3"/>
        <v>0</v>
      </c>
      <c r="S1405" s="180" t="b">
        <f t="shared" si="4"/>
        <v>0</v>
      </c>
      <c r="T1405" s="180">
        <f t="shared" ca="1" si="5"/>
        <v>0</v>
      </c>
    </row>
    <row r="1406" spans="1:20" ht="16" hidden="1">
      <c r="A1406" s="170">
        <f t="shared" si="6"/>
        <v>1405</v>
      </c>
      <c r="B1406" s="176" t="s">
        <v>1885</v>
      </c>
      <c r="C1406" s="186"/>
      <c r="D1406" s="178" t="s">
        <v>388</v>
      </c>
      <c r="E1406" s="178"/>
      <c r="F1406" s="186"/>
      <c r="G1406" s="170" t="b">
        <f t="shared" ca="1" si="42"/>
        <v>1</v>
      </c>
      <c r="H1406" s="186"/>
      <c r="I1406" s="186"/>
      <c r="J1406" s="170" t="s">
        <v>500</v>
      </c>
      <c r="K1406" s="171" t="e">
        <f t="shared" ca="1" si="1"/>
        <v>#NAME?</v>
      </c>
      <c r="L1406" s="186"/>
      <c r="M1406" s="171">
        <v>2404</v>
      </c>
      <c r="N1406" s="179" t="e">
        <f t="shared" ca="1" si="2"/>
        <v>#NAME?</v>
      </c>
      <c r="O1406" t="b">
        <f t="shared" si="3"/>
        <v>0</v>
      </c>
      <c r="S1406" s="180" t="b">
        <f t="shared" si="4"/>
        <v>0</v>
      </c>
      <c r="T1406" s="180">
        <f t="shared" ca="1" si="5"/>
        <v>0</v>
      </c>
    </row>
    <row r="1407" spans="1:20" ht="16" hidden="1">
      <c r="A1407" s="170">
        <f t="shared" si="6"/>
        <v>1406</v>
      </c>
      <c r="B1407" s="181" t="s">
        <v>1886</v>
      </c>
      <c r="C1407" s="186"/>
      <c r="D1407" s="178" t="s">
        <v>388</v>
      </c>
      <c r="E1407" s="178"/>
      <c r="F1407" s="186"/>
      <c r="G1407" s="170" t="b">
        <f t="shared" ca="1" si="42"/>
        <v>1</v>
      </c>
      <c r="H1407" s="186"/>
      <c r="I1407" s="186"/>
      <c r="J1407" s="170" t="s">
        <v>500</v>
      </c>
      <c r="K1407" s="171" t="e">
        <f t="shared" ca="1" si="1"/>
        <v>#NAME?</v>
      </c>
      <c r="L1407" s="186"/>
      <c r="M1407" s="171">
        <v>1633</v>
      </c>
      <c r="N1407" s="179" t="e">
        <f t="shared" ca="1" si="2"/>
        <v>#NAME?</v>
      </c>
      <c r="O1407" t="b">
        <f t="shared" si="3"/>
        <v>0</v>
      </c>
      <c r="S1407" s="180" t="b">
        <f t="shared" si="4"/>
        <v>0</v>
      </c>
      <c r="T1407" s="180">
        <f t="shared" ca="1" si="5"/>
        <v>0</v>
      </c>
    </row>
    <row r="1408" spans="1:20" ht="16" hidden="1">
      <c r="A1408" s="170">
        <f t="shared" si="6"/>
        <v>1407</v>
      </c>
      <c r="B1408" s="176" t="s">
        <v>1887</v>
      </c>
      <c r="C1408" s="186"/>
      <c r="D1408" s="178" t="s">
        <v>388</v>
      </c>
      <c r="E1408" s="178"/>
      <c r="F1408" s="186"/>
      <c r="G1408" s="170" t="b">
        <f t="shared" ca="1" si="42"/>
        <v>1</v>
      </c>
      <c r="H1408" s="186"/>
      <c r="I1408" s="186"/>
      <c r="J1408" s="170" t="s">
        <v>500</v>
      </c>
      <c r="K1408" s="171" t="e">
        <f t="shared" ca="1" si="1"/>
        <v>#NAME?</v>
      </c>
      <c r="L1408" s="186"/>
      <c r="M1408" s="171">
        <v>502</v>
      </c>
      <c r="N1408" s="179" t="e">
        <f t="shared" ca="1" si="2"/>
        <v>#NAME?</v>
      </c>
      <c r="O1408" t="b">
        <f t="shared" si="3"/>
        <v>0</v>
      </c>
      <c r="S1408" s="180" t="b">
        <f t="shared" si="4"/>
        <v>0</v>
      </c>
      <c r="T1408" s="180">
        <f t="shared" ca="1" si="5"/>
        <v>0</v>
      </c>
    </row>
    <row r="1409" spans="1:20" ht="16" hidden="1">
      <c r="A1409" s="170">
        <f t="shared" si="6"/>
        <v>1408</v>
      </c>
      <c r="B1409" s="181" t="s">
        <v>1888</v>
      </c>
      <c r="C1409" s="186"/>
      <c r="D1409" s="178" t="s">
        <v>388</v>
      </c>
      <c r="E1409" s="178"/>
      <c r="F1409" s="186"/>
      <c r="G1409" s="170" t="b">
        <f t="shared" ca="1" si="42"/>
        <v>1</v>
      </c>
      <c r="H1409" s="186"/>
      <c r="I1409" s="186"/>
      <c r="J1409" s="170" t="s">
        <v>500</v>
      </c>
      <c r="K1409" s="171" t="e">
        <f t="shared" ca="1" si="1"/>
        <v>#NAME?</v>
      </c>
      <c r="L1409" s="186"/>
      <c r="M1409" s="171">
        <v>1602</v>
      </c>
      <c r="N1409" s="179" t="e">
        <f t="shared" ca="1" si="2"/>
        <v>#NAME?</v>
      </c>
      <c r="O1409" t="b">
        <f t="shared" si="3"/>
        <v>0</v>
      </c>
      <c r="S1409" s="180" t="b">
        <f t="shared" si="4"/>
        <v>0</v>
      </c>
      <c r="T1409" s="180">
        <f t="shared" ca="1" si="5"/>
        <v>0</v>
      </c>
    </row>
    <row r="1410" spans="1:20" ht="16" hidden="1">
      <c r="A1410" s="170">
        <f t="shared" si="6"/>
        <v>1409</v>
      </c>
      <c r="B1410" s="176" t="s">
        <v>1889</v>
      </c>
      <c r="C1410" s="186"/>
      <c r="D1410" s="178" t="s">
        <v>388</v>
      </c>
      <c r="E1410" s="178"/>
      <c r="F1410" s="186"/>
      <c r="G1410" s="170" t="b">
        <f t="shared" ca="1" si="42"/>
        <v>1</v>
      </c>
      <c r="H1410" s="186"/>
      <c r="I1410" s="186"/>
      <c r="J1410" s="170" t="s">
        <v>500</v>
      </c>
      <c r="K1410" s="171" t="e">
        <f t="shared" ca="1" si="1"/>
        <v>#NAME?</v>
      </c>
      <c r="L1410" s="186"/>
      <c r="M1410" s="171">
        <v>2794</v>
      </c>
      <c r="N1410" s="179" t="e">
        <f t="shared" ca="1" si="2"/>
        <v>#NAME?</v>
      </c>
      <c r="O1410" t="b">
        <f t="shared" si="3"/>
        <v>0</v>
      </c>
      <c r="S1410" s="180" t="b">
        <f t="shared" si="4"/>
        <v>0</v>
      </c>
      <c r="T1410" s="180">
        <f t="shared" ca="1" si="5"/>
        <v>0</v>
      </c>
    </row>
    <row r="1411" spans="1:20" ht="16" hidden="1">
      <c r="A1411" s="170">
        <f t="shared" si="6"/>
        <v>1410</v>
      </c>
      <c r="B1411" s="181" t="s">
        <v>1890</v>
      </c>
      <c r="C1411" s="186"/>
      <c r="D1411" s="178" t="s">
        <v>380</v>
      </c>
      <c r="E1411" s="178" t="s">
        <v>515</v>
      </c>
      <c r="F1411" s="187">
        <v>43921</v>
      </c>
      <c r="G1411" s="170" t="b">
        <f t="shared" ca="1" si="42"/>
        <v>1</v>
      </c>
      <c r="H1411" s="170" t="s">
        <v>471</v>
      </c>
      <c r="I1411" s="186"/>
      <c r="J1411" s="170" t="s">
        <v>500</v>
      </c>
      <c r="K1411" s="171" t="e">
        <f t="shared" ca="1" si="1"/>
        <v>#NAME?</v>
      </c>
      <c r="L1411" s="186"/>
      <c r="M1411" s="171">
        <v>274</v>
      </c>
      <c r="N1411" s="179" t="e">
        <f t="shared" ca="1" si="2"/>
        <v>#NAME?</v>
      </c>
      <c r="O1411" t="b">
        <f t="shared" si="3"/>
        <v>0</v>
      </c>
      <c r="S1411" s="180" t="b">
        <f t="shared" ca="1" si="4"/>
        <v>0</v>
      </c>
      <c r="T1411" s="180">
        <f t="shared" ca="1" si="5"/>
        <v>0</v>
      </c>
    </row>
    <row r="1412" spans="1:20" ht="16" hidden="1">
      <c r="A1412" s="170">
        <f t="shared" si="6"/>
        <v>1411</v>
      </c>
      <c r="B1412" s="176" t="s">
        <v>1891</v>
      </c>
      <c r="C1412" s="186"/>
      <c r="D1412" s="178" t="s">
        <v>380</v>
      </c>
      <c r="E1412" s="178" t="s">
        <v>1457</v>
      </c>
      <c r="F1412" s="187">
        <v>43865</v>
      </c>
      <c r="G1412" s="170" t="b">
        <f t="shared" ca="1" si="42"/>
        <v>1</v>
      </c>
      <c r="H1412" s="170" t="s">
        <v>516</v>
      </c>
      <c r="I1412" s="170"/>
      <c r="J1412" s="170" t="s">
        <v>500</v>
      </c>
      <c r="K1412" s="171" t="e">
        <f t="shared" ca="1" si="1"/>
        <v>#NAME?</v>
      </c>
      <c r="L1412" s="186"/>
      <c r="M1412" s="171">
        <v>931</v>
      </c>
      <c r="N1412" s="179" t="e">
        <f t="shared" ca="1" si="2"/>
        <v>#NAME?</v>
      </c>
      <c r="O1412" t="b">
        <f t="shared" si="3"/>
        <v>0</v>
      </c>
      <c r="S1412" s="180" t="b">
        <f t="shared" ca="1" si="4"/>
        <v>0</v>
      </c>
      <c r="T1412" s="180">
        <f t="shared" ca="1" si="5"/>
        <v>0</v>
      </c>
    </row>
    <row r="1413" spans="1:20" ht="16" hidden="1">
      <c r="A1413" s="170">
        <f t="shared" si="6"/>
        <v>1412</v>
      </c>
      <c r="B1413" s="181" t="s">
        <v>1892</v>
      </c>
      <c r="C1413" s="186"/>
      <c r="D1413" s="178" t="s">
        <v>388</v>
      </c>
      <c r="E1413" s="178"/>
      <c r="F1413" s="186"/>
      <c r="G1413" s="170" t="b">
        <f t="shared" ca="1" si="42"/>
        <v>1</v>
      </c>
      <c r="H1413" s="186"/>
      <c r="I1413" s="186"/>
      <c r="J1413" s="170" t="s">
        <v>500</v>
      </c>
      <c r="K1413" s="171" t="e">
        <f t="shared" ca="1" si="1"/>
        <v>#NAME?</v>
      </c>
      <c r="L1413" s="186"/>
      <c r="M1413" s="171">
        <v>2447</v>
      </c>
      <c r="N1413" s="179" t="e">
        <f t="shared" ca="1" si="2"/>
        <v>#NAME?</v>
      </c>
      <c r="O1413" t="b">
        <f t="shared" si="3"/>
        <v>0</v>
      </c>
      <c r="S1413" s="180" t="b">
        <f t="shared" si="4"/>
        <v>0</v>
      </c>
      <c r="T1413" s="180">
        <f t="shared" ca="1" si="5"/>
        <v>0</v>
      </c>
    </row>
    <row r="1414" spans="1:20" ht="16" hidden="1">
      <c r="A1414" s="170">
        <f t="shared" si="6"/>
        <v>1413</v>
      </c>
      <c r="B1414" s="176" t="s">
        <v>1893</v>
      </c>
      <c r="C1414" s="186"/>
      <c r="D1414" s="178" t="s">
        <v>388</v>
      </c>
      <c r="E1414" s="178"/>
      <c r="F1414" s="186"/>
      <c r="G1414" s="170" t="b">
        <f t="shared" ca="1" si="42"/>
        <v>1</v>
      </c>
      <c r="H1414" s="186"/>
      <c r="I1414" s="186"/>
      <c r="J1414" s="170" t="s">
        <v>500</v>
      </c>
      <c r="K1414" s="171" t="e">
        <f t="shared" ca="1" si="1"/>
        <v>#NAME?</v>
      </c>
      <c r="L1414" s="186"/>
      <c r="M1414" s="171">
        <v>2986</v>
      </c>
      <c r="N1414" s="179" t="e">
        <f t="shared" ca="1" si="2"/>
        <v>#NAME?</v>
      </c>
      <c r="O1414" t="b">
        <f t="shared" si="3"/>
        <v>0</v>
      </c>
      <c r="S1414" s="180" t="b">
        <f t="shared" si="4"/>
        <v>0</v>
      </c>
      <c r="T1414" s="180">
        <f t="shared" ca="1" si="5"/>
        <v>0</v>
      </c>
    </row>
    <row r="1415" spans="1:20" ht="16" hidden="1">
      <c r="A1415" s="170">
        <f t="shared" si="6"/>
        <v>1414</v>
      </c>
      <c r="B1415" s="181" t="s">
        <v>1894</v>
      </c>
      <c r="C1415" s="186"/>
      <c r="D1415" s="178" t="s">
        <v>380</v>
      </c>
      <c r="E1415" s="178" t="s">
        <v>515</v>
      </c>
      <c r="F1415" s="187">
        <v>43921</v>
      </c>
      <c r="G1415" s="170" t="b">
        <f t="shared" ca="1" si="42"/>
        <v>1</v>
      </c>
      <c r="H1415" s="170" t="s">
        <v>471</v>
      </c>
      <c r="I1415" s="186"/>
      <c r="J1415" s="170" t="s">
        <v>500</v>
      </c>
      <c r="K1415" s="171" t="e">
        <f t="shared" ca="1" si="1"/>
        <v>#NAME?</v>
      </c>
      <c r="L1415" s="186"/>
      <c r="M1415" s="171">
        <v>2826</v>
      </c>
      <c r="N1415" s="179" t="e">
        <f t="shared" ca="1" si="2"/>
        <v>#NAME?</v>
      </c>
      <c r="O1415" t="b">
        <f t="shared" si="3"/>
        <v>0</v>
      </c>
      <c r="S1415" s="180" t="b">
        <f t="shared" ca="1" si="4"/>
        <v>0</v>
      </c>
      <c r="T1415" s="180">
        <f t="shared" ca="1" si="5"/>
        <v>0</v>
      </c>
    </row>
    <row r="1416" spans="1:20" ht="16" hidden="1">
      <c r="A1416" s="170">
        <f t="shared" si="6"/>
        <v>1415</v>
      </c>
      <c r="B1416" s="176" t="s">
        <v>1895</v>
      </c>
      <c r="C1416" s="186"/>
      <c r="D1416" s="178" t="s">
        <v>388</v>
      </c>
      <c r="E1416" s="178"/>
      <c r="F1416" s="186"/>
      <c r="G1416" s="170" t="b">
        <f t="shared" ca="1" si="42"/>
        <v>1</v>
      </c>
      <c r="H1416" s="186"/>
      <c r="I1416" s="186"/>
      <c r="J1416" s="170" t="s">
        <v>500</v>
      </c>
      <c r="K1416" s="171" t="e">
        <f t="shared" ca="1" si="1"/>
        <v>#NAME?</v>
      </c>
      <c r="L1416" s="186"/>
      <c r="M1416" s="171">
        <v>2424</v>
      </c>
      <c r="N1416" s="179" t="e">
        <f t="shared" ca="1" si="2"/>
        <v>#NAME?</v>
      </c>
      <c r="O1416" t="b">
        <f t="shared" si="3"/>
        <v>0</v>
      </c>
      <c r="S1416" s="180" t="b">
        <f t="shared" si="4"/>
        <v>0</v>
      </c>
      <c r="T1416" s="180">
        <f t="shared" ca="1" si="5"/>
        <v>0</v>
      </c>
    </row>
    <row r="1417" spans="1:20" ht="16" hidden="1">
      <c r="A1417" s="170">
        <f t="shared" si="6"/>
        <v>1416</v>
      </c>
      <c r="B1417" s="181" t="s">
        <v>1896</v>
      </c>
      <c r="C1417" s="186"/>
      <c r="D1417" s="178" t="s">
        <v>388</v>
      </c>
      <c r="E1417" s="178"/>
      <c r="F1417" s="186"/>
      <c r="G1417" s="170" t="b">
        <f t="shared" ca="1" si="42"/>
        <v>1</v>
      </c>
      <c r="H1417" s="186"/>
      <c r="I1417" s="186"/>
      <c r="J1417" s="170" t="s">
        <v>500</v>
      </c>
      <c r="K1417" s="171" t="e">
        <f t="shared" ca="1" si="1"/>
        <v>#NAME?</v>
      </c>
      <c r="L1417" s="186"/>
      <c r="M1417" s="171">
        <v>415</v>
      </c>
      <c r="N1417" s="179" t="e">
        <f t="shared" ca="1" si="2"/>
        <v>#NAME?</v>
      </c>
      <c r="O1417" t="b">
        <f t="shared" si="3"/>
        <v>0</v>
      </c>
      <c r="S1417" s="180" t="b">
        <f t="shared" si="4"/>
        <v>0</v>
      </c>
      <c r="T1417" s="180">
        <f t="shared" ca="1" si="5"/>
        <v>0</v>
      </c>
    </row>
    <row r="1418" spans="1:20" ht="16" hidden="1">
      <c r="A1418" s="170">
        <f t="shared" si="6"/>
        <v>1417</v>
      </c>
      <c r="B1418" s="176" t="s">
        <v>1897</v>
      </c>
      <c r="C1418" s="186"/>
      <c r="D1418" s="178" t="s">
        <v>388</v>
      </c>
      <c r="E1418" s="178"/>
      <c r="F1418" s="186"/>
      <c r="G1418" s="170" t="b">
        <f t="shared" ca="1" si="42"/>
        <v>1</v>
      </c>
      <c r="H1418" s="186"/>
      <c r="I1418" s="186"/>
      <c r="J1418" s="170" t="s">
        <v>500</v>
      </c>
      <c r="K1418" s="171" t="e">
        <f t="shared" ca="1" si="1"/>
        <v>#NAME?</v>
      </c>
      <c r="L1418" s="186"/>
      <c r="M1418" s="171">
        <v>1700</v>
      </c>
      <c r="N1418" s="179" t="e">
        <f t="shared" ca="1" si="2"/>
        <v>#NAME?</v>
      </c>
      <c r="O1418" t="b">
        <f t="shared" si="3"/>
        <v>0</v>
      </c>
      <c r="S1418" s="180" t="b">
        <f t="shared" si="4"/>
        <v>0</v>
      </c>
      <c r="T1418" s="180">
        <f t="shared" ca="1" si="5"/>
        <v>0</v>
      </c>
    </row>
    <row r="1419" spans="1:20" ht="16" hidden="1">
      <c r="A1419" s="170">
        <f t="shared" si="6"/>
        <v>1418</v>
      </c>
      <c r="B1419" s="181" t="s">
        <v>1898</v>
      </c>
      <c r="C1419" s="186"/>
      <c r="D1419" s="178" t="s">
        <v>380</v>
      </c>
      <c r="E1419" s="178"/>
      <c r="F1419" s="183">
        <v>43803</v>
      </c>
      <c r="G1419" s="170" t="b">
        <f t="shared" ca="1" si="42"/>
        <v>1</v>
      </c>
      <c r="H1419" s="170" t="s">
        <v>516</v>
      </c>
      <c r="I1419" s="186"/>
      <c r="J1419" s="170" t="s">
        <v>500</v>
      </c>
      <c r="K1419" s="171" t="e">
        <f t="shared" ca="1" si="1"/>
        <v>#NAME?</v>
      </c>
      <c r="L1419" s="186"/>
      <c r="M1419" s="171">
        <v>709</v>
      </c>
      <c r="N1419" s="179" t="e">
        <f t="shared" ca="1" si="2"/>
        <v>#NAME?</v>
      </c>
      <c r="O1419" t="b">
        <f t="shared" si="3"/>
        <v>0</v>
      </c>
      <c r="S1419" s="180" t="b">
        <f t="shared" ca="1" si="4"/>
        <v>0</v>
      </c>
      <c r="T1419" s="180">
        <f t="shared" ca="1" si="5"/>
        <v>0</v>
      </c>
    </row>
    <row r="1420" spans="1:20" ht="16" hidden="1">
      <c r="A1420" s="170">
        <f t="shared" si="6"/>
        <v>1419</v>
      </c>
      <c r="B1420" s="176" t="s">
        <v>1899</v>
      </c>
      <c r="C1420" s="186"/>
      <c r="D1420" s="178" t="s">
        <v>388</v>
      </c>
      <c r="E1420" s="178"/>
      <c r="F1420" s="186"/>
      <c r="G1420" s="170" t="b">
        <f t="shared" ca="1" si="42"/>
        <v>1</v>
      </c>
      <c r="H1420" s="186"/>
      <c r="I1420" s="186"/>
      <c r="J1420" s="170" t="s">
        <v>500</v>
      </c>
      <c r="K1420" s="171" t="e">
        <f t="shared" ca="1" si="1"/>
        <v>#NAME?</v>
      </c>
      <c r="L1420" s="186"/>
      <c r="M1420" s="171">
        <v>2118</v>
      </c>
      <c r="N1420" s="179" t="e">
        <f t="shared" ca="1" si="2"/>
        <v>#NAME?</v>
      </c>
      <c r="O1420" t="b">
        <f t="shared" si="3"/>
        <v>0</v>
      </c>
      <c r="S1420" s="180" t="b">
        <f t="shared" si="4"/>
        <v>0</v>
      </c>
      <c r="T1420" s="180">
        <f t="shared" ca="1" si="5"/>
        <v>0</v>
      </c>
    </row>
    <row r="1421" spans="1:20" ht="16" hidden="1">
      <c r="A1421" s="170">
        <f t="shared" si="6"/>
        <v>1420</v>
      </c>
      <c r="B1421" s="181" t="s">
        <v>1900</v>
      </c>
      <c r="C1421" s="186"/>
      <c r="D1421" s="178" t="s">
        <v>388</v>
      </c>
      <c r="E1421" s="178"/>
      <c r="F1421" s="186"/>
      <c r="G1421" s="170" t="b">
        <f t="shared" ca="1" si="42"/>
        <v>1</v>
      </c>
      <c r="H1421" s="186"/>
      <c r="I1421" s="186"/>
      <c r="J1421" s="170" t="s">
        <v>500</v>
      </c>
      <c r="K1421" s="171" t="e">
        <f t="shared" ca="1" si="1"/>
        <v>#NAME?</v>
      </c>
      <c r="L1421" s="186"/>
      <c r="M1421" s="171">
        <v>533</v>
      </c>
      <c r="N1421" s="179" t="e">
        <f t="shared" ca="1" si="2"/>
        <v>#NAME?</v>
      </c>
      <c r="O1421" t="b">
        <f t="shared" si="3"/>
        <v>0</v>
      </c>
      <c r="S1421" s="180" t="b">
        <f t="shared" si="4"/>
        <v>0</v>
      </c>
      <c r="T1421" s="180">
        <f t="shared" ca="1" si="5"/>
        <v>0</v>
      </c>
    </row>
    <row r="1422" spans="1:20" ht="16" hidden="1">
      <c r="A1422" s="170">
        <f t="shared" si="6"/>
        <v>1421</v>
      </c>
      <c r="B1422" s="176" t="s">
        <v>1901</v>
      </c>
      <c r="C1422" s="186"/>
      <c r="D1422" s="178" t="s">
        <v>388</v>
      </c>
      <c r="E1422" s="178"/>
      <c r="F1422" s="186"/>
      <c r="G1422" s="170" t="b">
        <f t="shared" ca="1" si="42"/>
        <v>1</v>
      </c>
      <c r="H1422" s="186"/>
      <c r="I1422" s="186"/>
      <c r="J1422" s="170" t="s">
        <v>500</v>
      </c>
      <c r="K1422" s="171" t="e">
        <f t="shared" ca="1" si="1"/>
        <v>#NAME?</v>
      </c>
      <c r="L1422" s="186"/>
      <c r="M1422" s="171">
        <v>3055</v>
      </c>
      <c r="N1422" s="179" t="e">
        <f t="shared" ca="1" si="2"/>
        <v>#NAME?</v>
      </c>
      <c r="O1422" t="b">
        <f t="shared" si="3"/>
        <v>0</v>
      </c>
      <c r="S1422" s="180" t="b">
        <f t="shared" si="4"/>
        <v>0</v>
      </c>
      <c r="T1422" s="180">
        <f t="shared" ca="1" si="5"/>
        <v>0</v>
      </c>
    </row>
    <row r="1423" spans="1:20" ht="16" hidden="1">
      <c r="A1423" s="170">
        <f t="shared" si="6"/>
        <v>1422</v>
      </c>
      <c r="B1423" s="181" t="s">
        <v>1902</v>
      </c>
      <c r="C1423" s="186"/>
      <c r="D1423" s="178" t="s">
        <v>388</v>
      </c>
      <c r="E1423" s="178"/>
      <c r="F1423" s="186"/>
      <c r="G1423" s="170" t="b">
        <f t="shared" ca="1" si="42"/>
        <v>1</v>
      </c>
      <c r="H1423" s="186"/>
      <c r="I1423" s="186"/>
      <c r="J1423" s="170" t="s">
        <v>500</v>
      </c>
      <c r="K1423" s="171" t="e">
        <f t="shared" ca="1" si="1"/>
        <v>#NAME?</v>
      </c>
      <c r="L1423" s="186"/>
      <c r="M1423" s="171">
        <v>2685</v>
      </c>
      <c r="N1423" s="179" t="e">
        <f t="shared" ca="1" si="2"/>
        <v>#NAME?</v>
      </c>
      <c r="O1423" t="b">
        <f t="shared" si="3"/>
        <v>0</v>
      </c>
      <c r="S1423" s="180" t="b">
        <f t="shared" si="4"/>
        <v>0</v>
      </c>
      <c r="T1423" s="180">
        <f t="shared" ca="1" si="5"/>
        <v>0</v>
      </c>
    </row>
    <row r="1424" spans="1:20" ht="16" hidden="1">
      <c r="A1424" s="170">
        <f t="shared" si="6"/>
        <v>1423</v>
      </c>
      <c r="B1424" s="176" t="s">
        <v>1903</v>
      </c>
      <c r="C1424" s="186"/>
      <c r="D1424" s="178" t="s">
        <v>388</v>
      </c>
      <c r="E1424" s="178"/>
      <c r="F1424" s="186"/>
      <c r="G1424" s="170" t="b">
        <f t="shared" ca="1" si="42"/>
        <v>1</v>
      </c>
      <c r="H1424" s="186"/>
      <c r="I1424" s="186"/>
      <c r="J1424" s="170" t="s">
        <v>500</v>
      </c>
      <c r="K1424" s="171" t="e">
        <f t="shared" ca="1" si="1"/>
        <v>#NAME?</v>
      </c>
      <c r="L1424" s="186"/>
      <c r="M1424" s="171">
        <v>3201</v>
      </c>
      <c r="N1424" s="179" t="e">
        <f t="shared" ca="1" si="2"/>
        <v>#NAME?</v>
      </c>
      <c r="O1424" t="b">
        <f t="shared" si="3"/>
        <v>0</v>
      </c>
      <c r="S1424" s="180" t="b">
        <f t="shared" si="4"/>
        <v>0</v>
      </c>
      <c r="T1424" s="180">
        <f t="shared" ca="1" si="5"/>
        <v>0</v>
      </c>
    </row>
    <row r="1425" spans="1:20" ht="16" hidden="1">
      <c r="A1425" s="170">
        <f t="shared" si="6"/>
        <v>1424</v>
      </c>
      <c r="B1425" s="181" t="s">
        <v>1882</v>
      </c>
      <c r="C1425" s="186"/>
      <c r="D1425" s="178" t="s">
        <v>380</v>
      </c>
      <c r="E1425" s="178"/>
      <c r="F1425" s="187">
        <v>43911</v>
      </c>
      <c r="G1425" s="170" t="b">
        <f t="shared" ca="1" si="42"/>
        <v>1</v>
      </c>
      <c r="H1425" s="170" t="s">
        <v>516</v>
      </c>
      <c r="I1425" s="186"/>
      <c r="J1425" s="170" t="s">
        <v>500</v>
      </c>
      <c r="K1425" s="171" t="e">
        <f t="shared" ca="1" si="1"/>
        <v>#NAME?</v>
      </c>
      <c r="L1425" s="186"/>
      <c r="M1425" s="171">
        <v>1149</v>
      </c>
      <c r="N1425" s="179" t="e">
        <f t="shared" ca="1" si="2"/>
        <v>#NAME?</v>
      </c>
      <c r="O1425" t="b">
        <f t="shared" si="3"/>
        <v>0</v>
      </c>
      <c r="S1425" s="180" t="b">
        <f t="shared" ca="1" si="4"/>
        <v>0</v>
      </c>
      <c r="T1425" s="180">
        <f t="shared" ca="1" si="5"/>
        <v>0</v>
      </c>
    </row>
    <row r="1426" spans="1:20" ht="16" hidden="1">
      <c r="A1426" s="170">
        <f t="shared" si="6"/>
        <v>1425</v>
      </c>
      <c r="B1426" s="176" t="s">
        <v>1904</v>
      </c>
      <c r="C1426" s="186"/>
      <c r="D1426" s="178" t="s">
        <v>388</v>
      </c>
      <c r="E1426" s="178"/>
      <c r="F1426" s="186"/>
      <c r="G1426" s="170" t="b">
        <f t="shared" ca="1" si="42"/>
        <v>1</v>
      </c>
      <c r="H1426" s="186"/>
      <c r="I1426" s="186"/>
      <c r="J1426" s="170" t="s">
        <v>500</v>
      </c>
      <c r="K1426" s="171" t="e">
        <f t="shared" ca="1" si="1"/>
        <v>#NAME?</v>
      </c>
      <c r="L1426" s="186"/>
      <c r="M1426" s="171">
        <v>2351</v>
      </c>
      <c r="N1426" s="179" t="e">
        <f t="shared" ca="1" si="2"/>
        <v>#NAME?</v>
      </c>
      <c r="O1426" t="b">
        <f t="shared" si="3"/>
        <v>0</v>
      </c>
      <c r="S1426" s="180" t="b">
        <f t="shared" si="4"/>
        <v>0</v>
      </c>
      <c r="T1426" s="180">
        <f t="shared" ca="1" si="5"/>
        <v>0</v>
      </c>
    </row>
    <row r="1427" spans="1:20" ht="16" hidden="1">
      <c r="A1427" s="170">
        <f t="shared" si="6"/>
        <v>1426</v>
      </c>
      <c r="B1427" s="181" t="s">
        <v>1905</v>
      </c>
      <c r="C1427" s="186"/>
      <c r="D1427" s="178" t="s">
        <v>388</v>
      </c>
      <c r="E1427" s="178"/>
      <c r="F1427" s="186"/>
      <c r="G1427" s="170" t="b">
        <f t="shared" ca="1" si="42"/>
        <v>1</v>
      </c>
      <c r="H1427" s="186"/>
      <c r="I1427" s="186"/>
      <c r="J1427" s="170" t="s">
        <v>500</v>
      </c>
      <c r="K1427" s="171" t="e">
        <f t="shared" ca="1" si="1"/>
        <v>#NAME?</v>
      </c>
      <c r="L1427" s="186"/>
      <c r="M1427" s="171">
        <v>962</v>
      </c>
      <c r="N1427" s="179" t="e">
        <f t="shared" ca="1" si="2"/>
        <v>#NAME?</v>
      </c>
      <c r="O1427" t="b">
        <f t="shared" si="3"/>
        <v>0</v>
      </c>
      <c r="S1427" s="180" t="b">
        <f t="shared" si="4"/>
        <v>0</v>
      </c>
      <c r="T1427" s="180">
        <f t="shared" ca="1" si="5"/>
        <v>0</v>
      </c>
    </row>
    <row r="1428" spans="1:20" ht="16" hidden="1">
      <c r="A1428" s="170">
        <f t="shared" si="6"/>
        <v>1427</v>
      </c>
      <c r="B1428" s="176" t="s">
        <v>1906</v>
      </c>
      <c r="C1428" s="186"/>
      <c r="D1428" s="178" t="s">
        <v>388</v>
      </c>
      <c r="E1428" s="178"/>
      <c r="F1428" s="186"/>
      <c r="G1428" s="170" t="b">
        <f t="shared" ca="1" si="42"/>
        <v>1</v>
      </c>
      <c r="H1428" s="186"/>
      <c r="I1428" s="186"/>
      <c r="J1428" s="170" t="s">
        <v>500</v>
      </c>
      <c r="K1428" s="171" t="e">
        <f t="shared" ca="1" si="1"/>
        <v>#NAME?</v>
      </c>
      <c r="L1428" s="186"/>
      <c r="M1428" s="171">
        <v>1429</v>
      </c>
      <c r="N1428" s="179" t="e">
        <f t="shared" ca="1" si="2"/>
        <v>#NAME?</v>
      </c>
      <c r="O1428" t="b">
        <f t="shared" si="3"/>
        <v>0</v>
      </c>
      <c r="S1428" s="180" t="b">
        <f t="shared" si="4"/>
        <v>0</v>
      </c>
      <c r="T1428" s="180">
        <f t="shared" ca="1" si="5"/>
        <v>0</v>
      </c>
    </row>
    <row r="1429" spans="1:20" ht="16" hidden="1">
      <c r="A1429" s="170">
        <f t="shared" si="6"/>
        <v>1428</v>
      </c>
      <c r="B1429" s="181" t="s">
        <v>1907</v>
      </c>
      <c r="C1429" s="186"/>
      <c r="D1429" s="178" t="s">
        <v>380</v>
      </c>
      <c r="E1429" s="178" t="s">
        <v>515</v>
      </c>
      <c r="F1429" s="187">
        <v>43844</v>
      </c>
      <c r="G1429" s="170" t="b">
        <f t="shared" ca="1" si="42"/>
        <v>1</v>
      </c>
      <c r="H1429" s="170" t="s">
        <v>471</v>
      </c>
      <c r="I1429" s="186"/>
      <c r="J1429" s="170" t="s">
        <v>500</v>
      </c>
      <c r="K1429" s="171" t="e">
        <f t="shared" ca="1" si="1"/>
        <v>#NAME?</v>
      </c>
      <c r="L1429" s="186"/>
      <c r="M1429" s="171">
        <v>2343</v>
      </c>
      <c r="N1429" s="179" t="e">
        <f t="shared" ca="1" si="2"/>
        <v>#NAME?</v>
      </c>
      <c r="O1429" t="b">
        <f t="shared" si="3"/>
        <v>0</v>
      </c>
      <c r="S1429" s="180" t="b">
        <f t="shared" ca="1" si="4"/>
        <v>0</v>
      </c>
      <c r="T1429" s="180">
        <f t="shared" ca="1" si="5"/>
        <v>0</v>
      </c>
    </row>
    <row r="1430" spans="1:20" ht="16" hidden="1">
      <c r="A1430" s="170">
        <f t="shared" si="6"/>
        <v>1429</v>
      </c>
      <c r="B1430" s="192" t="s">
        <v>1908</v>
      </c>
      <c r="C1430" s="196"/>
      <c r="D1430" s="178" t="s">
        <v>388</v>
      </c>
      <c r="E1430" s="178"/>
      <c r="F1430" s="186"/>
      <c r="G1430" s="170" t="b">
        <f t="shared" ca="1" si="42"/>
        <v>1</v>
      </c>
      <c r="H1430" s="186"/>
      <c r="I1430" s="186"/>
      <c r="J1430" s="170" t="s">
        <v>500</v>
      </c>
      <c r="K1430" s="171" t="e">
        <f t="shared" ca="1" si="1"/>
        <v>#NAME?</v>
      </c>
      <c r="L1430" s="186"/>
      <c r="M1430" s="171">
        <v>2570</v>
      </c>
      <c r="N1430" s="179" t="e">
        <f t="shared" ca="1" si="2"/>
        <v>#NAME?</v>
      </c>
      <c r="O1430" t="b">
        <f t="shared" si="3"/>
        <v>0</v>
      </c>
      <c r="S1430" s="180" t="b">
        <f t="shared" si="4"/>
        <v>0</v>
      </c>
      <c r="T1430" s="180">
        <f t="shared" ca="1" si="5"/>
        <v>0</v>
      </c>
    </row>
    <row r="1431" spans="1:20" ht="16" hidden="1">
      <c r="A1431" s="170">
        <f t="shared" si="6"/>
        <v>1430</v>
      </c>
      <c r="B1431" s="181" t="s">
        <v>1909</v>
      </c>
      <c r="D1431" s="178" t="s">
        <v>388</v>
      </c>
      <c r="J1431" s="170" t="s">
        <v>500</v>
      </c>
      <c r="K1431" s="171" t="e">
        <f t="shared" ca="1" si="1"/>
        <v>#NAME?</v>
      </c>
      <c r="L1431" s="186"/>
      <c r="M1431" s="171">
        <v>1509</v>
      </c>
      <c r="N1431" s="179" t="e">
        <f t="shared" ca="1" si="2"/>
        <v>#NAME?</v>
      </c>
      <c r="O1431" t="b">
        <f t="shared" si="3"/>
        <v>0</v>
      </c>
      <c r="S1431" s="180" t="b">
        <f t="shared" si="4"/>
        <v>0</v>
      </c>
      <c r="T1431" s="180">
        <f t="shared" ca="1" si="5"/>
        <v>0</v>
      </c>
    </row>
    <row r="1432" spans="1:20" ht="16" hidden="1">
      <c r="A1432" s="170">
        <f t="shared" si="6"/>
        <v>1431</v>
      </c>
      <c r="B1432" s="176" t="s">
        <v>1910</v>
      </c>
      <c r="D1432" s="178" t="s">
        <v>388</v>
      </c>
      <c r="J1432" s="170" t="s">
        <v>500</v>
      </c>
      <c r="K1432" s="171" t="e">
        <f t="shared" ca="1" si="1"/>
        <v>#NAME?</v>
      </c>
      <c r="L1432" s="186"/>
      <c r="M1432" s="171">
        <v>503</v>
      </c>
      <c r="N1432" s="179" t="e">
        <f t="shared" ca="1" si="2"/>
        <v>#NAME?</v>
      </c>
      <c r="O1432" t="b">
        <f t="shared" si="3"/>
        <v>0</v>
      </c>
      <c r="S1432" s="180" t="b">
        <f t="shared" si="4"/>
        <v>0</v>
      </c>
      <c r="T1432" s="180">
        <f t="shared" ca="1" si="5"/>
        <v>0</v>
      </c>
    </row>
    <row r="1433" spans="1:20" ht="16" hidden="1">
      <c r="A1433" s="170">
        <f t="shared" si="6"/>
        <v>1432</v>
      </c>
      <c r="B1433" s="181" t="s">
        <v>1911</v>
      </c>
      <c r="D1433" s="178" t="s">
        <v>388</v>
      </c>
      <c r="J1433" s="170" t="s">
        <v>500</v>
      </c>
      <c r="K1433" s="171" t="e">
        <f t="shared" ca="1" si="1"/>
        <v>#NAME?</v>
      </c>
      <c r="L1433" s="186"/>
      <c r="M1433" s="171">
        <v>420</v>
      </c>
      <c r="N1433" s="179" t="e">
        <f t="shared" ca="1" si="2"/>
        <v>#NAME?</v>
      </c>
      <c r="O1433" t="b">
        <f t="shared" si="3"/>
        <v>0</v>
      </c>
      <c r="S1433" s="180" t="b">
        <f t="shared" si="4"/>
        <v>0</v>
      </c>
      <c r="T1433" s="180">
        <f t="shared" ca="1" si="5"/>
        <v>0</v>
      </c>
    </row>
    <row r="1434" spans="1:20" ht="16" hidden="1">
      <c r="A1434" s="170">
        <f t="shared" si="6"/>
        <v>1433</v>
      </c>
      <c r="B1434" s="176" t="s">
        <v>1912</v>
      </c>
      <c r="D1434" s="178" t="s">
        <v>380</v>
      </c>
      <c r="E1434" s="110" t="s">
        <v>515</v>
      </c>
      <c r="F1434" s="191">
        <v>43829</v>
      </c>
      <c r="H1434" s="110" t="s">
        <v>471</v>
      </c>
      <c r="J1434" s="170" t="s">
        <v>500</v>
      </c>
      <c r="K1434" s="171" t="e">
        <f t="shared" ca="1" si="1"/>
        <v>#NAME?</v>
      </c>
      <c r="L1434" s="186"/>
      <c r="M1434" s="171">
        <v>757</v>
      </c>
      <c r="N1434" s="179" t="e">
        <f t="shared" ca="1" si="2"/>
        <v>#NAME?</v>
      </c>
      <c r="O1434" t="b">
        <f t="shared" si="3"/>
        <v>0</v>
      </c>
      <c r="S1434" s="180" t="b">
        <f t="shared" ca="1" si="4"/>
        <v>0</v>
      </c>
      <c r="T1434" s="180">
        <f t="shared" ca="1" si="5"/>
        <v>0</v>
      </c>
    </row>
    <row r="1435" spans="1:20" ht="16" hidden="1">
      <c r="A1435" s="170">
        <f t="shared" si="6"/>
        <v>1434</v>
      </c>
      <c r="B1435" s="181" t="s">
        <v>1913</v>
      </c>
      <c r="D1435" s="178" t="s">
        <v>388</v>
      </c>
      <c r="J1435" s="170" t="s">
        <v>500</v>
      </c>
      <c r="K1435" s="171" t="e">
        <f t="shared" ca="1" si="1"/>
        <v>#NAME?</v>
      </c>
      <c r="L1435" s="186"/>
      <c r="M1435" s="171">
        <v>2613</v>
      </c>
      <c r="N1435" s="179" t="e">
        <f t="shared" ca="1" si="2"/>
        <v>#NAME?</v>
      </c>
      <c r="O1435" t="b">
        <f t="shared" si="3"/>
        <v>0</v>
      </c>
      <c r="S1435" s="180" t="b">
        <f t="shared" si="4"/>
        <v>0</v>
      </c>
      <c r="T1435" s="180">
        <f t="shared" ca="1" si="5"/>
        <v>0</v>
      </c>
    </row>
    <row r="1436" spans="1:20" ht="16" hidden="1">
      <c r="A1436" s="170">
        <f t="shared" si="6"/>
        <v>1435</v>
      </c>
      <c r="B1436" s="176" t="s">
        <v>1914</v>
      </c>
      <c r="D1436" s="178" t="s">
        <v>380</v>
      </c>
      <c r="E1436" s="110" t="s">
        <v>515</v>
      </c>
      <c r="F1436" s="197">
        <v>43918</v>
      </c>
      <c r="H1436" s="110" t="s">
        <v>471</v>
      </c>
      <c r="J1436" s="170" t="s">
        <v>500</v>
      </c>
      <c r="K1436" s="171" t="e">
        <f t="shared" ca="1" si="1"/>
        <v>#NAME?</v>
      </c>
      <c r="L1436" s="186"/>
      <c r="M1436" s="171">
        <v>17</v>
      </c>
      <c r="N1436" s="179" t="e">
        <f t="shared" ca="1" si="2"/>
        <v>#NAME?</v>
      </c>
      <c r="O1436" t="b">
        <f t="shared" si="3"/>
        <v>0</v>
      </c>
      <c r="S1436" s="180" t="b">
        <f t="shared" ca="1" si="4"/>
        <v>0</v>
      </c>
      <c r="T1436" s="180">
        <f t="shared" ca="1" si="5"/>
        <v>0</v>
      </c>
    </row>
    <row r="1437" spans="1:20" ht="16" hidden="1">
      <c r="A1437" s="170">
        <f t="shared" si="6"/>
        <v>1436</v>
      </c>
      <c r="B1437" s="181" t="s">
        <v>1915</v>
      </c>
      <c r="D1437" s="178" t="s">
        <v>388</v>
      </c>
      <c r="J1437" s="170" t="s">
        <v>500</v>
      </c>
      <c r="K1437" s="171" t="e">
        <f t="shared" ca="1" si="1"/>
        <v>#NAME?</v>
      </c>
      <c r="L1437" s="186"/>
      <c r="M1437" s="171">
        <v>324</v>
      </c>
      <c r="N1437" s="179" t="e">
        <f t="shared" ca="1" si="2"/>
        <v>#NAME?</v>
      </c>
      <c r="O1437" t="b">
        <f t="shared" si="3"/>
        <v>0</v>
      </c>
      <c r="S1437" s="180" t="b">
        <f t="shared" si="4"/>
        <v>0</v>
      </c>
      <c r="T1437" s="180">
        <f t="shared" ca="1" si="5"/>
        <v>0</v>
      </c>
    </row>
    <row r="1438" spans="1:20" ht="16" hidden="1">
      <c r="A1438" s="170">
        <f t="shared" si="6"/>
        <v>1437</v>
      </c>
      <c r="B1438" s="176" t="s">
        <v>1916</v>
      </c>
      <c r="D1438" s="178" t="s">
        <v>388</v>
      </c>
      <c r="J1438" s="170" t="s">
        <v>500</v>
      </c>
      <c r="K1438" s="171" t="e">
        <f t="shared" ca="1" si="1"/>
        <v>#NAME?</v>
      </c>
      <c r="L1438" s="186"/>
      <c r="M1438" s="171">
        <v>1907</v>
      </c>
      <c r="N1438" s="179" t="e">
        <f t="shared" ca="1" si="2"/>
        <v>#NAME?</v>
      </c>
      <c r="O1438" t="b">
        <f t="shared" si="3"/>
        <v>0</v>
      </c>
      <c r="S1438" s="180" t="b">
        <f t="shared" si="4"/>
        <v>0</v>
      </c>
      <c r="T1438" s="180">
        <f t="shared" ca="1" si="5"/>
        <v>0</v>
      </c>
    </row>
    <row r="1439" spans="1:20" ht="16" hidden="1">
      <c r="A1439" s="170">
        <f t="shared" si="6"/>
        <v>1438</v>
      </c>
      <c r="B1439" s="181" t="s">
        <v>1917</v>
      </c>
      <c r="D1439" s="178" t="s">
        <v>388</v>
      </c>
      <c r="J1439" s="170" t="s">
        <v>500</v>
      </c>
      <c r="K1439" s="171" t="e">
        <f t="shared" ca="1" si="1"/>
        <v>#NAME?</v>
      </c>
      <c r="L1439" s="186"/>
      <c r="M1439" s="171">
        <v>2535</v>
      </c>
      <c r="N1439" s="179" t="e">
        <f t="shared" ca="1" si="2"/>
        <v>#NAME?</v>
      </c>
      <c r="O1439" t="b">
        <f t="shared" si="3"/>
        <v>0</v>
      </c>
      <c r="S1439" s="180" t="b">
        <f t="shared" si="4"/>
        <v>0</v>
      </c>
      <c r="T1439" s="180">
        <f t="shared" ca="1" si="5"/>
        <v>0</v>
      </c>
    </row>
    <row r="1440" spans="1:20" ht="16" hidden="1">
      <c r="A1440" s="170">
        <f t="shared" si="6"/>
        <v>1439</v>
      </c>
      <c r="B1440" s="176" t="s">
        <v>1918</v>
      </c>
      <c r="D1440" s="178" t="s">
        <v>388</v>
      </c>
      <c r="J1440" s="170" t="s">
        <v>500</v>
      </c>
      <c r="K1440" s="171" t="e">
        <f t="shared" ca="1" si="1"/>
        <v>#NAME?</v>
      </c>
      <c r="L1440" s="186"/>
      <c r="M1440" s="171">
        <v>3051</v>
      </c>
      <c r="N1440" s="179" t="e">
        <f t="shared" ca="1" si="2"/>
        <v>#NAME?</v>
      </c>
      <c r="O1440" t="b">
        <f t="shared" si="3"/>
        <v>0</v>
      </c>
      <c r="S1440" s="180" t="b">
        <f t="shared" si="4"/>
        <v>0</v>
      </c>
      <c r="T1440" s="180">
        <f t="shared" ca="1" si="5"/>
        <v>0</v>
      </c>
    </row>
    <row r="1441" spans="1:20" ht="16" hidden="1">
      <c r="A1441" s="170">
        <f t="shared" si="6"/>
        <v>1440</v>
      </c>
      <c r="B1441" s="181" t="s">
        <v>1919</v>
      </c>
      <c r="D1441" s="178" t="s">
        <v>388</v>
      </c>
      <c r="J1441" s="170" t="s">
        <v>500</v>
      </c>
      <c r="K1441" s="171" t="e">
        <f t="shared" ca="1" si="1"/>
        <v>#NAME?</v>
      </c>
      <c r="L1441" s="186"/>
      <c r="M1441" s="171">
        <v>1484</v>
      </c>
      <c r="N1441" s="179" t="e">
        <f t="shared" ca="1" si="2"/>
        <v>#NAME?</v>
      </c>
      <c r="O1441" t="b">
        <f t="shared" si="3"/>
        <v>0</v>
      </c>
      <c r="S1441" s="180" t="b">
        <f t="shared" si="4"/>
        <v>0</v>
      </c>
      <c r="T1441" s="180">
        <f t="shared" ca="1" si="5"/>
        <v>0</v>
      </c>
    </row>
    <row r="1442" spans="1:20" ht="16" hidden="1">
      <c r="A1442" s="170">
        <f t="shared" si="6"/>
        <v>1441</v>
      </c>
      <c r="B1442" s="176" t="s">
        <v>1920</v>
      </c>
      <c r="D1442" s="178" t="s">
        <v>388</v>
      </c>
      <c r="J1442" s="170" t="s">
        <v>500</v>
      </c>
      <c r="K1442" s="171" t="e">
        <f t="shared" ca="1" si="1"/>
        <v>#NAME?</v>
      </c>
      <c r="L1442" s="186"/>
      <c r="M1442" s="171">
        <v>257</v>
      </c>
      <c r="N1442" s="179" t="e">
        <f t="shared" ca="1" si="2"/>
        <v>#NAME?</v>
      </c>
      <c r="O1442" t="b">
        <f t="shared" si="3"/>
        <v>0</v>
      </c>
      <c r="S1442" s="180" t="b">
        <f t="shared" si="4"/>
        <v>0</v>
      </c>
      <c r="T1442" s="180">
        <f t="shared" ca="1" si="5"/>
        <v>0</v>
      </c>
    </row>
    <row r="1443" spans="1:20" ht="16" hidden="1">
      <c r="A1443" s="170">
        <f t="shared" si="6"/>
        <v>1442</v>
      </c>
      <c r="B1443" s="181" t="s">
        <v>1921</v>
      </c>
      <c r="D1443" s="178" t="s">
        <v>388</v>
      </c>
      <c r="J1443" s="170" t="s">
        <v>500</v>
      </c>
      <c r="K1443" s="171" t="e">
        <f t="shared" ca="1" si="1"/>
        <v>#NAME?</v>
      </c>
      <c r="L1443" s="186"/>
      <c r="M1443" s="171">
        <v>1024</v>
      </c>
      <c r="N1443" s="179" t="e">
        <f t="shared" ca="1" si="2"/>
        <v>#NAME?</v>
      </c>
      <c r="O1443" t="b">
        <f t="shared" si="3"/>
        <v>0</v>
      </c>
      <c r="S1443" s="180" t="b">
        <f t="shared" si="4"/>
        <v>0</v>
      </c>
      <c r="T1443" s="180">
        <f t="shared" ca="1" si="5"/>
        <v>0</v>
      </c>
    </row>
    <row r="1444" spans="1:20" ht="16" hidden="1">
      <c r="A1444" s="170">
        <f t="shared" si="6"/>
        <v>1443</v>
      </c>
      <c r="B1444" s="176" t="s">
        <v>1922</v>
      </c>
      <c r="D1444" s="178" t="s">
        <v>380</v>
      </c>
      <c r="E1444" s="110" t="s">
        <v>640</v>
      </c>
      <c r="F1444" s="191">
        <v>43829</v>
      </c>
      <c r="H1444" s="110" t="s">
        <v>471</v>
      </c>
      <c r="J1444" s="170" t="s">
        <v>500</v>
      </c>
      <c r="K1444" s="171" t="e">
        <f t="shared" ca="1" si="1"/>
        <v>#NAME?</v>
      </c>
      <c r="L1444" s="186"/>
      <c r="M1444" s="171">
        <v>1259</v>
      </c>
      <c r="N1444" s="179" t="e">
        <f t="shared" ca="1" si="2"/>
        <v>#NAME?</v>
      </c>
      <c r="O1444" t="b">
        <f t="shared" si="3"/>
        <v>0</v>
      </c>
      <c r="S1444" s="180" t="b">
        <f t="shared" ca="1" si="4"/>
        <v>0</v>
      </c>
      <c r="T1444" s="180">
        <f t="shared" ca="1" si="5"/>
        <v>0</v>
      </c>
    </row>
    <row r="1445" spans="1:20" ht="16" hidden="1">
      <c r="A1445" s="170">
        <f t="shared" si="6"/>
        <v>1444</v>
      </c>
      <c r="B1445" s="181" t="s">
        <v>1923</v>
      </c>
      <c r="D1445" s="178" t="s">
        <v>388</v>
      </c>
      <c r="J1445" s="170" t="s">
        <v>500</v>
      </c>
      <c r="K1445" s="171" t="e">
        <f t="shared" ca="1" si="1"/>
        <v>#NAME?</v>
      </c>
      <c r="L1445" s="186"/>
      <c r="M1445" s="171">
        <v>3148</v>
      </c>
      <c r="N1445" s="179" t="e">
        <f t="shared" ca="1" si="2"/>
        <v>#NAME?</v>
      </c>
      <c r="O1445" t="b">
        <f t="shared" si="3"/>
        <v>0</v>
      </c>
      <c r="S1445" s="180" t="b">
        <f t="shared" si="4"/>
        <v>0</v>
      </c>
      <c r="T1445" s="180">
        <f t="shared" ca="1" si="5"/>
        <v>0</v>
      </c>
    </row>
    <row r="1446" spans="1:20" ht="16" hidden="1">
      <c r="A1446" s="170">
        <f t="shared" si="6"/>
        <v>1445</v>
      </c>
      <c r="B1446" s="176" t="s">
        <v>1924</v>
      </c>
      <c r="D1446" s="178" t="s">
        <v>388</v>
      </c>
      <c r="J1446" s="170" t="s">
        <v>500</v>
      </c>
      <c r="K1446" s="171" t="e">
        <f t="shared" ca="1" si="1"/>
        <v>#NAME?</v>
      </c>
      <c r="L1446" s="186"/>
      <c r="M1446" s="171">
        <v>1898</v>
      </c>
      <c r="N1446" s="179" t="e">
        <f t="shared" ca="1" si="2"/>
        <v>#NAME?</v>
      </c>
      <c r="O1446" t="b">
        <f t="shared" si="3"/>
        <v>0</v>
      </c>
      <c r="S1446" s="180" t="b">
        <f t="shared" si="4"/>
        <v>0</v>
      </c>
      <c r="T1446" s="180">
        <f t="shared" ca="1" si="5"/>
        <v>0</v>
      </c>
    </row>
    <row r="1447" spans="1:20" ht="16" hidden="1">
      <c r="A1447" s="170">
        <f t="shared" si="6"/>
        <v>1446</v>
      </c>
      <c r="B1447" s="181" t="s">
        <v>1925</v>
      </c>
      <c r="D1447" s="178" t="s">
        <v>388</v>
      </c>
      <c r="J1447" s="170" t="s">
        <v>500</v>
      </c>
      <c r="K1447" s="171" t="e">
        <f t="shared" ca="1" si="1"/>
        <v>#NAME?</v>
      </c>
      <c r="L1447" s="186"/>
      <c r="M1447" s="171">
        <v>2232</v>
      </c>
      <c r="N1447" s="179" t="e">
        <f t="shared" ca="1" si="2"/>
        <v>#NAME?</v>
      </c>
      <c r="O1447" t="b">
        <f t="shared" si="3"/>
        <v>0</v>
      </c>
      <c r="S1447" s="180" t="b">
        <f t="shared" si="4"/>
        <v>0</v>
      </c>
      <c r="T1447" s="180">
        <f t="shared" ca="1" si="5"/>
        <v>0</v>
      </c>
    </row>
    <row r="1448" spans="1:20" ht="16" hidden="1">
      <c r="A1448" s="170">
        <f t="shared" si="6"/>
        <v>1447</v>
      </c>
      <c r="B1448" s="176" t="s">
        <v>1926</v>
      </c>
      <c r="D1448" s="178" t="s">
        <v>388</v>
      </c>
      <c r="J1448" s="170" t="s">
        <v>500</v>
      </c>
      <c r="K1448" s="171" t="e">
        <f t="shared" ca="1" si="1"/>
        <v>#NAME?</v>
      </c>
      <c r="L1448" s="186"/>
      <c r="M1448" s="171">
        <v>1333</v>
      </c>
      <c r="N1448" s="179" t="e">
        <f t="shared" ca="1" si="2"/>
        <v>#NAME?</v>
      </c>
      <c r="O1448" t="b">
        <f t="shared" si="3"/>
        <v>0</v>
      </c>
      <c r="S1448" s="180" t="b">
        <f t="shared" si="4"/>
        <v>0</v>
      </c>
      <c r="T1448" s="180">
        <f t="shared" ca="1" si="5"/>
        <v>0</v>
      </c>
    </row>
    <row r="1449" spans="1:20" ht="16" hidden="1">
      <c r="A1449" s="170">
        <f t="shared" si="6"/>
        <v>1448</v>
      </c>
      <c r="B1449" s="181" t="s">
        <v>1927</v>
      </c>
      <c r="D1449" s="178" t="s">
        <v>388</v>
      </c>
      <c r="J1449" s="170" t="s">
        <v>500</v>
      </c>
      <c r="K1449" s="171" t="e">
        <f t="shared" ca="1" si="1"/>
        <v>#NAME?</v>
      </c>
      <c r="L1449" s="186"/>
      <c r="M1449" s="171">
        <v>3175</v>
      </c>
      <c r="N1449" s="179" t="e">
        <f t="shared" ca="1" si="2"/>
        <v>#NAME?</v>
      </c>
      <c r="O1449" t="b">
        <f t="shared" si="3"/>
        <v>0</v>
      </c>
      <c r="S1449" s="180" t="b">
        <f t="shared" si="4"/>
        <v>0</v>
      </c>
      <c r="T1449" s="180">
        <f t="shared" ca="1" si="5"/>
        <v>0</v>
      </c>
    </row>
    <row r="1450" spans="1:20" ht="16" hidden="1">
      <c r="A1450" s="170">
        <f t="shared" si="6"/>
        <v>1449</v>
      </c>
      <c r="B1450" s="176" t="s">
        <v>1928</v>
      </c>
      <c r="D1450" s="178" t="s">
        <v>388</v>
      </c>
      <c r="J1450" s="170" t="s">
        <v>500</v>
      </c>
      <c r="K1450" s="171" t="e">
        <f t="shared" ca="1" si="1"/>
        <v>#NAME?</v>
      </c>
      <c r="L1450" s="186"/>
      <c r="M1450" s="171">
        <v>2286</v>
      </c>
      <c r="N1450" s="179" t="e">
        <f t="shared" ca="1" si="2"/>
        <v>#NAME?</v>
      </c>
      <c r="O1450" t="b">
        <f t="shared" si="3"/>
        <v>0</v>
      </c>
      <c r="S1450" s="180" t="b">
        <f t="shared" si="4"/>
        <v>0</v>
      </c>
      <c r="T1450" s="180">
        <f t="shared" ca="1" si="5"/>
        <v>0</v>
      </c>
    </row>
    <row r="1451" spans="1:20" ht="16" hidden="1">
      <c r="A1451" s="170">
        <f t="shared" si="6"/>
        <v>1450</v>
      </c>
      <c r="B1451" s="181" t="s">
        <v>1929</v>
      </c>
      <c r="D1451" s="178" t="s">
        <v>388</v>
      </c>
      <c r="J1451" s="170" t="s">
        <v>500</v>
      </c>
      <c r="K1451" s="171" t="e">
        <f t="shared" ca="1" si="1"/>
        <v>#NAME?</v>
      </c>
      <c r="L1451" s="186"/>
      <c r="M1451" s="171">
        <v>1954</v>
      </c>
      <c r="N1451" s="179" t="e">
        <f t="shared" ca="1" si="2"/>
        <v>#NAME?</v>
      </c>
      <c r="O1451" t="b">
        <f t="shared" si="3"/>
        <v>0</v>
      </c>
      <c r="S1451" s="180" t="b">
        <f t="shared" si="4"/>
        <v>0</v>
      </c>
      <c r="T1451" s="180">
        <f t="shared" ca="1" si="5"/>
        <v>0</v>
      </c>
    </row>
    <row r="1452" spans="1:20" ht="16" hidden="1">
      <c r="A1452" s="170">
        <f t="shared" si="6"/>
        <v>1451</v>
      </c>
      <c r="B1452" s="176" t="s">
        <v>1930</v>
      </c>
      <c r="D1452" s="178" t="s">
        <v>388</v>
      </c>
      <c r="J1452" s="170" t="s">
        <v>500</v>
      </c>
      <c r="K1452" s="171" t="e">
        <f t="shared" ca="1" si="1"/>
        <v>#NAME?</v>
      </c>
      <c r="L1452" s="186"/>
      <c r="M1452" s="171">
        <v>2269</v>
      </c>
      <c r="N1452" s="179" t="e">
        <f t="shared" ca="1" si="2"/>
        <v>#NAME?</v>
      </c>
      <c r="O1452" t="b">
        <f t="shared" si="3"/>
        <v>0</v>
      </c>
      <c r="S1452" s="180" t="b">
        <f t="shared" si="4"/>
        <v>0</v>
      </c>
      <c r="T1452" s="180">
        <f t="shared" ca="1" si="5"/>
        <v>0</v>
      </c>
    </row>
    <row r="1453" spans="1:20" ht="16" hidden="1">
      <c r="A1453" s="170">
        <f t="shared" si="6"/>
        <v>1452</v>
      </c>
      <c r="B1453" s="181" t="s">
        <v>1931</v>
      </c>
      <c r="D1453" s="178" t="s">
        <v>388</v>
      </c>
      <c r="J1453" s="170" t="s">
        <v>500</v>
      </c>
      <c r="K1453" s="171" t="e">
        <f t="shared" ca="1" si="1"/>
        <v>#NAME?</v>
      </c>
      <c r="L1453" s="186"/>
      <c r="M1453" s="171">
        <v>887</v>
      </c>
      <c r="N1453" s="179" t="e">
        <f t="shared" ca="1" si="2"/>
        <v>#NAME?</v>
      </c>
      <c r="O1453" t="b">
        <f t="shared" si="3"/>
        <v>0</v>
      </c>
      <c r="S1453" s="180" t="b">
        <f t="shared" si="4"/>
        <v>0</v>
      </c>
      <c r="T1453" s="180">
        <f t="shared" ca="1" si="5"/>
        <v>0</v>
      </c>
    </row>
    <row r="1454" spans="1:20" ht="16" hidden="1">
      <c r="A1454" s="170">
        <f t="shared" si="6"/>
        <v>1453</v>
      </c>
      <c r="B1454" s="176" t="s">
        <v>1932</v>
      </c>
      <c r="D1454" s="178" t="s">
        <v>388</v>
      </c>
      <c r="J1454" s="170" t="s">
        <v>500</v>
      </c>
      <c r="K1454" s="171" t="e">
        <f t="shared" ca="1" si="1"/>
        <v>#NAME?</v>
      </c>
      <c r="L1454" s="186"/>
      <c r="M1454" s="171">
        <v>1174</v>
      </c>
      <c r="N1454" s="179" t="e">
        <f t="shared" ca="1" si="2"/>
        <v>#NAME?</v>
      </c>
      <c r="O1454" t="b">
        <f t="shared" si="3"/>
        <v>0</v>
      </c>
      <c r="S1454" s="180" t="b">
        <f t="shared" si="4"/>
        <v>0</v>
      </c>
      <c r="T1454" s="180">
        <f t="shared" ca="1" si="5"/>
        <v>0</v>
      </c>
    </row>
    <row r="1455" spans="1:20" ht="16" hidden="1">
      <c r="A1455" s="170">
        <f t="shared" si="6"/>
        <v>1454</v>
      </c>
      <c r="B1455" s="181" t="s">
        <v>1933</v>
      </c>
      <c r="D1455" s="178" t="s">
        <v>388</v>
      </c>
      <c r="J1455" s="170" t="s">
        <v>500</v>
      </c>
      <c r="K1455" s="171" t="e">
        <f t="shared" ca="1" si="1"/>
        <v>#NAME?</v>
      </c>
      <c r="L1455" s="186"/>
      <c r="M1455" s="171">
        <v>2046</v>
      </c>
      <c r="N1455" s="179" t="e">
        <f t="shared" ca="1" si="2"/>
        <v>#NAME?</v>
      </c>
      <c r="O1455" t="b">
        <f t="shared" si="3"/>
        <v>0</v>
      </c>
      <c r="S1455" s="180" t="b">
        <f t="shared" si="4"/>
        <v>0</v>
      </c>
      <c r="T1455" s="180">
        <f t="shared" ca="1" si="5"/>
        <v>0</v>
      </c>
    </row>
    <row r="1456" spans="1:20" ht="16" hidden="1">
      <c r="A1456" s="170">
        <f t="shared" si="6"/>
        <v>1455</v>
      </c>
      <c r="B1456" s="176" t="s">
        <v>1934</v>
      </c>
      <c r="D1456" s="178" t="s">
        <v>380</v>
      </c>
      <c r="E1456" s="110" t="s">
        <v>515</v>
      </c>
      <c r="F1456" s="197">
        <v>43843</v>
      </c>
      <c r="H1456" s="110" t="s">
        <v>471</v>
      </c>
      <c r="I1456" s="170"/>
      <c r="J1456" s="170" t="s">
        <v>500</v>
      </c>
      <c r="K1456" s="171" t="e">
        <f t="shared" ca="1" si="1"/>
        <v>#NAME?</v>
      </c>
      <c r="L1456" s="186"/>
      <c r="M1456" s="171">
        <v>2875</v>
      </c>
      <c r="N1456" s="179" t="e">
        <f t="shared" ca="1" si="2"/>
        <v>#NAME?</v>
      </c>
      <c r="O1456" t="b">
        <f t="shared" si="3"/>
        <v>0</v>
      </c>
      <c r="S1456" s="180" t="b">
        <f t="shared" ca="1" si="4"/>
        <v>0</v>
      </c>
      <c r="T1456" s="180">
        <f t="shared" ca="1" si="5"/>
        <v>0</v>
      </c>
    </row>
    <row r="1457" spans="1:20" ht="16" hidden="1">
      <c r="A1457" s="170">
        <f t="shared" si="6"/>
        <v>1456</v>
      </c>
      <c r="B1457" s="181" t="s">
        <v>1935</v>
      </c>
      <c r="D1457" s="178" t="s">
        <v>388</v>
      </c>
      <c r="J1457" s="170" t="s">
        <v>500</v>
      </c>
      <c r="K1457" s="171" t="e">
        <f t="shared" ca="1" si="1"/>
        <v>#NAME?</v>
      </c>
      <c r="L1457" s="186"/>
      <c r="M1457" s="171">
        <v>1654</v>
      </c>
      <c r="N1457" s="179" t="e">
        <f t="shared" ca="1" si="2"/>
        <v>#NAME?</v>
      </c>
      <c r="O1457" t="b">
        <f t="shared" si="3"/>
        <v>0</v>
      </c>
      <c r="S1457" s="180" t="b">
        <f t="shared" si="4"/>
        <v>0</v>
      </c>
      <c r="T1457" s="180">
        <f t="shared" ca="1" si="5"/>
        <v>0</v>
      </c>
    </row>
    <row r="1458" spans="1:20" ht="16" hidden="1">
      <c r="A1458" s="170">
        <f t="shared" si="6"/>
        <v>1457</v>
      </c>
      <c r="B1458" s="176" t="s">
        <v>1936</v>
      </c>
      <c r="D1458" s="178" t="s">
        <v>388</v>
      </c>
      <c r="J1458" s="170" t="s">
        <v>500</v>
      </c>
      <c r="K1458" s="171" t="e">
        <f t="shared" ca="1" si="1"/>
        <v>#NAME?</v>
      </c>
      <c r="L1458" s="186"/>
      <c r="M1458" s="171">
        <v>2408</v>
      </c>
      <c r="N1458" s="179" t="e">
        <f t="shared" ca="1" si="2"/>
        <v>#NAME?</v>
      </c>
      <c r="O1458" t="b">
        <f t="shared" si="3"/>
        <v>0</v>
      </c>
      <c r="S1458" s="180" t="b">
        <f t="shared" si="4"/>
        <v>0</v>
      </c>
      <c r="T1458" s="180">
        <f t="shared" ca="1" si="5"/>
        <v>0</v>
      </c>
    </row>
    <row r="1459" spans="1:20" ht="16" hidden="1">
      <c r="A1459" s="170">
        <f t="shared" si="6"/>
        <v>1458</v>
      </c>
      <c r="B1459" s="181" t="s">
        <v>1937</v>
      </c>
      <c r="D1459" s="178" t="s">
        <v>388</v>
      </c>
      <c r="J1459" s="170" t="s">
        <v>500</v>
      </c>
      <c r="K1459" s="171" t="e">
        <f t="shared" ca="1" si="1"/>
        <v>#NAME?</v>
      </c>
      <c r="L1459" s="186"/>
      <c r="M1459" s="171">
        <v>196</v>
      </c>
      <c r="N1459" s="179" t="e">
        <f t="shared" ca="1" si="2"/>
        <v>#NAME?</v>
      </c>
      <c r="O1459" t="b">
        <f t="shared" si="3"/>
        <v>0</v>
      </c>
      <c r="S1459" s="180" t="b">
        <f t="shared" si="4"/>
        <v>0</v>
      </c>
      <c r="T1459" s="180">
        <f t="shared" ca="1" si="5"/>
        <v>0</v>
      </c>
    </row>
    <row r="1460" spans="1:20" ht="16" hidden="1">
      <c r="A1460" s="170">
        <f t="shared" si="6"/>
        <v>1459</v>
      </c>
      <c r="B1460" s="176" t="s">
        <v>1938</v>
      </c>
      <c r="D1460" s="178" t="s">
        <v>380</v>
      </c>
      <c r="E1460" s="110" t="s">
        <v>515</v>
      </c>
      <c r="F1460" s="197">
        <v>43843</v>
      </c>
      <c r="H1460" s="110" t="s">
        <v>471</v>
      </c>
      <c r="J1460" s="170" t="s">
        <v>500</v>
      </c>
      <c r="K1460" s="171" t="e">
        <f t="shared" ca="1" si="1"/>
        <v>#NAME?</v>
      </c>
      <c r="L1460" s="186"/>
      <c r="M1460" s="171">
        <v>2708</v>
      </c>
      <c r="N1460" s="179" t="e">
        <f t="shared" ca="1" si="2"/>
        <v>#NAME?</v>
      </c>
      <c r="O1460" t="b">
        <f t="shared" si="3"/>
        <v>0</v>
      </c>
      <c r="S1460" s="180" t="b">
        <f t="shared" ca="1" si="4"/>
        <v>0</v>
      </c>
      <c r="T1460" s="180">
        <f t="shared" ca="1" si="5"/>
        <v>0</v>
      </c>
    </row>
    <row r="1461" spans="1:20" ht="16" hidden="1">
      <c r="A1461" s="170">
        <f t="shared" si="6"/>
        <v>1460</v>
      </c>
      <c r="B1461" s="181" t="s">
        <v>1939</v>
      </c>
      <c r="D1461" s="178" t="s">
        <v>388</v>
      </c>
      <c r="J1461" s="170" t="s">
        <v>500</v>
      </c>
      <c r="K1461" s="171" t="e">
        <f t="shared" ca="1" si="1"/>
        <v>#NAME?</v>
      </c>
      <c r="L1461" s="186"/>
      <c r="M1461" s="171">
        <v>377</v>
      </c>
      <c r="N1461" s="179" t="e">
        <f t="shared" ca="1" si="2"/>
        <v>#NAME?</v>
      </c>
      <c r="O1461" t="b">
        <f t="shared" si="3"/>
        <v>0</v>
      </c>
      <c r="S1461" s="180" t="b">
        <f t="shared" si="4"/>
        <v>0</v>
      </c>
      <c r="T1461" s="180">
        <f t="shared" ca="1" si="5"/>
        <v>0</v>
      </c>
    </row>
    <row r="1462" spans="1:20" ht="16" hidden="1">
      <c r="A1462" s="170">
        <f t="shared" si="6"/>
        <v>1461</v>
      </c>
      <c r="B1462" s="176" t="s">
        <v>1940</v>
      </c>
      <c r="D1462" s="178" t="s">
        <v>388</v>
      </c>
      <c r="J1462" s="170" t="s">
        <v>500</v>
      </c>
      <c r="K1462" s="171" t="e">
        <f t="shared" ca="1" si="1"/>
        <v>#NAME?</v>
      </c>
      <c r="L1462" s="186"/>
      <c r="M1462" s="171">
        <v>1273</v>
      </c>
      <c r="N1462" s="179" t="e">
        <f t="shared" ca="1" si="2"/>
        <v>#NAME?</v>
      </c>
      <c r="O1462" t="b">
        <f t="shared" si="3"/>
        <v>0</v>
      </c>
      <c r="S1462" s="180" t="b">
        <f t="shared" si="4"/>
        <v>0</v>
      </c>
      <c r="T1462" s="180">
        <f t="shared" ca="1" si="5"/>
        <v>0</v>
      </c>
    </row>
    <row r="1463" spans="1:20" ht="16" hidden="1">
      <c r="A1463" s="170">
        <f t="shared" si="6"/>
        <v>1462</v>
      </c>
      <c r="B1463" s="181" t="s">
        <v>1941</v>
      </c>
      <c r="D1463" s="178" t="s">
        <v>388</v>
      </c>
      <c r="J1463" s="170" t="s">
        <v>500</v>
      </c>
      <c r="K1463" s="171" t="e">
        <f t="shared" ca="1" si="1"/>
        <v>#NAME?</v>
      </c>
      <c r="L1463" s="186"/>
      <c r="M1463" s="171">
        <v>2919</v>
      </c>
      <c r="N1463" s="179" t="e">
        <f t="shared" ca="1" si="2"/>
        <v>#NAME?</v>
      </c>
      <c r="O1463" t="b">
        <f t="shared" si="3"/>
        <v>0</v>
      </c>
      <c r="S1463" s="180" t="b">
        <f t="shared" si="4"/>
        <v>0</v>
      </c>
      <c r="T1463" s="180">
        <f t="shared" ca="1" si="5"/>
        <v>0</v>
      </c>
    </row>
    <row r="1464" spans="1:20" ht="16" hidden="1">
      <c r="A1464" s="170">
        <f t="shared" si="6"/>
        <v>1463</v>
      </c>
      <c r="B1464" s="176" t="s">
        <v>1942</v>
      </c>
      <c r="D1464" s="178" t="s">
        <v>388</v>
      </c>
      <c r="J1464" s="170" t="s">
        <v>500</v>
      </c>
      <c r="K1464" s="171" t="e">
        <f t="shared" ca="1" si="1"/>
        <v>#NAME?</v>
      </c>
      <c r="L1464" s="186"/>
      <c r="M1464" s="171">
        <v>3010</v>
      </c>
      <c r="N1464" s="179" t="e">
        <f t="shared" ca="1" si="2"/>
        <v>#NAME?</v>
      </c>
      <c r="O1464" t="b">
        <f t="shared" si="3"/>
        <v>0</v>
      </c>
      <c r="S1464" s="180" t="b">
        <f t="shared" si="4"/>
        <v>0</v>
      </c>
      <c r="T1464" s="180">
        <f t="shared" ca="1" si="5"/>
        <v>0</v>
      </c>
    </row>
    <row r="1465" spans="1:20" ht="16" hidden="1">
      <c r="A1465" s="170">
        <f t="shared" si="6"/>
        <v>1464</v>
      </c>
      <c r="B1465" s="181" t="s">
        <v>1943</v>
      </c>
      <c r="D1465" s="178" t="s">
        <v>388</v>
      </c>
      <c r="J1465" s="170" t="s">
        <v>500</v>
      </c>
      <c r="K1465" s="171" t="e">
        <f t="shared" ca="1" si="1"/>
        <v>#NAME?</v>
      </c>
      <c r="L1465" s="186"/>
      <c r="M1465" s="171">
        <v>2817</v>
      </c>
      <c r="N1465" s="179" t="e">
        <f t="shared" ca="1" si="2"/>
        <v>#NAME?</v>
      </c>
      <c r="O1465" t="b">
        <f t="shared" si="3"/>
        <v>0</v>
      </c>
      <c r="S1465" s="180" t="b">
        <f t="shared" si="4"/>
        <v>0</v>
      </c>
      <c r="T1465" s="180">
        <f t="shared" ca="1" si="5"/>
        <v>0</v>
      </c>
    </row>
    <row r="1466" spans="1:20" ht="16" hidden="1">
      <c r="A1466" s="170">
        <f t="shared" si="6"/>
        <v>1465</v>
      </c>
      <c r="B1466" s="176" t="s">
        <v>1944</v>
      </c>
      <c r="D1466" s="178" t="s">
        <v>388</v>
      </c>
      <c r="J1466" s="170" t="s">
        <v>500</v>
      </c>
      <c r="K1466" s="171" t="e">
        <f t="shared" ca="1" si="1"/>
        <v>#NAME?</v>
      </c>
      <c r="L1466" s="186"/>
      <c r="M1466" s="171">
        <v>856</v>
      </c>
      <c r="N1466" s="179" t="e">
        <f t="shared" ca="1" si="2"/>
        <v>#NAME?</v>
      </c>
      <c r="O1466" t="b">
        <f t="shared" si="3"/>
        <v>0</v>
      </c>
      <c r="S1466" s="180" t="b">
        <f t="shared" si="4"/>
        <v>0</v>
      </c>
      <c r="T1466" s="180">
        <f t="shared" ca="1" si="5"/>
        <v>0</v>
      </c>
    </row>
    <row r="1467" spans="1:20" ht="16" hidden="1">
      <c r="A1467" s="170">
        <f t="shared" si="6"/>
        <v>1466</v>
      </c>
      <c r="B1467" s="181" t="s">
        <v>1945</v>
      </c>
      <c r="D1467" s="178" t="s">
        <v>380</v>
      </c>
      <c r="E1467" s="110" t="s">
        <v>515</v>
      </c>
      <c r="F1467" s="197">
        <v>43921</v>
      </c>
      <c r="H1467" s="110" t="s">
        <v>471</v>
      </c>
      <c r="J1467" s="170" t="s">
        <v>500</v>
      </c>
      <c r="K1467" s="171" t="e">
        <f t="shared" ca="1" si="1"/>
        <v>#NAME?</v>
      </c>
      <c r="L1467" s="186"/>
      <c r="M1467" s="171">
        <v>3095</v>
      </c>
      <c r="N1467" s="179" t="e">
        <f t="shared" ca="1" si="2"/>
        <v>#NAME?</v>
      </c>
      <c r="O1467" t="b">
        <f t="shared" si="3"/>
        <v>0</v>
      </c>
      <c r="S1467" s="180" t="b">
        <f t="shared" ca="1" si="4"/>
        <v>0</v>
      </c>
      <c r="T1467" s="180">
        <f t="shared" ca="1" si="5"/>
        <v>0</v>
      </c>
    </row>
    <row r="1468" spans="1:20" ht="16" hidden="1">
      <c r="A1468" s="170">
        <f t="shared" si="6"/>
        <v>1467</v>
      </c>
      <c r="B1468" s="176" t="s">
        <v>1946</v>
      </c>
      <c r="D1468" s="178" t="s">
        <v>388</v>
      </c>
      <c r="J1468" s="170" t="s">
        <v>500</v>
      </c>
      <c r="K1468" s="171" t="e">
        <f t="shared" ca="1" si="1"/>
        <v>#NAME?</v>
      </c>
      <c r="L1468" s="186"/>
      <c r="M1468" s="171">
        <v>749</v>
      </c>
      <c r="N1468" s="179" t="e">
        <f t="shared" ca="1" si="2"/>
        <v>#NAME?</v>
      </c>
      <c r="O1468" t="b">
        <f t="shared" si="3"/>
        <v>0</v>
      </c>
      <c r="S1468" s="180" t="b">
        <f t="shared" si="4"/>
        <v>0</v>
      </c>
      <c r="T1468" s="180">
        <f t="shared" ca="1" si="5"/>
        <v>0</v>
      </c>
    </row>
    <row r="1469" spans="1:20" ht="16" hidden="1">
      <c r="A1469" s="170">
        <f t="shared" si="6"/>
        <v>1468</v>
      </c>
      <c r="B1469" s="181" t="s">
        <v>1947</v>
      </c>
      <c r="D1469" s="178" t="s">
        <v>388</v>
      </c>
      <c r="J1469" s="170" t="s">
        <v>500</v>
      </c>
      <c r="K1469" s="171" t="e">
        <f t="shared" ca="1" si="1"/>
        <v>#NAME?</v>
      </c>
      <c r="L1469" s="186"/>
      <c r="M1469" s="171">
        <v>1415</v>
      </c>
      <c r="N1469" s="179" t="e">
        <f t="shared" ca="1" si="2"/>
        <v>#NAME?</v>
      </c>
      <c r="O1469" t="b">
        <f t="shared" si="3"/>
        <v>0</v>
      </c>
      <c r="S1469" s="180" t="b">
        <f t="shared" si="4"/>
        <v>0</v>
      </c>
      <c r="T1469" s="180">
        <f t="shared" ca="1" si="5"/>
        <v>0</v>
      </c>
    </row>
    <row r="1470" spans="1:20" ht="16" hidden="1">
      <c r="A1470" s="170">
        <f t="shared" si="6"/>
        <v>1469</v>
      </c>
      <c r="B1470" s="176" t="s">
        <v>1948</v>
      </c>
      <c r="D1470" s="178" t="s">
        <v>388</v>
      </c>
      <c r="J1470" s="170" t="s">
        <v>500</v>
      </c>
      <c r="K1470" s="171" t="e">
        <f t="shared" ca="1" si="1"/>
        <v>#NAME?</v>
      </c>
      <c r="L1470" s="186"/>
      <c r="M1470" s="171">
        <v>1703</v>
      </c>
      <c r="N1470" s="179" t="e">
        <f t="shared" ca="1" si="2"/>
        <v>#NAME?</v>
      </c>
      <c r="O1470" t="b">
        <f t="shared" si="3"/>
        <v>0</v>
      </c>
      <c r="S1470" s="180" t="b">
        <f t="shared" si="4"/>
        <v>0</v>
      </c>
      <c r="T1470" s="180">
        <f t="shared" ca="1" si="5"/>
        <v>0</v>
      </c>
    </row>
    <row r="1471" spans="1:20" ht="16" hidden="1">
      <c r="A1471" s="170">
        <f t="shared" si="6"/>
        <v>1470</v>
      </c>
      <c r="B1471" s="181" t="s">
        <v>1949</v>
      </c>
      <c r="D1471" s="178" t="s">
        <v>388</v>
      </c>
      <c r="J1471" s="170" t="s">
        <v>500</v>
      </c>
      <c r="K1471" s="171" t="e">
        <f t="shared" ca="1" si="1"/>
        <v>#NAME?</v>
      </c>
      <c r="L1471" s="186"/>
      <c r="M1471" s="171">
        <v>2794</v>
      </c>
      <c r="N1471" s="179" t="e">
        <f t="shared" ca="1" si="2"/>
        <v>#NAME?</v>
      </c>
      <c r="O1471" t="b">
        <f t="shared" si="3"/>
        <v>0</v>
      </c>
      <c r="S1471" s="180" t="b">
        <f t="shared" si="4"/>
        <v>0</v>
      </c>
      <c r="T1471" s="180">
        <f t="shared" ca="1" si="5"/>
        <v>0</v>
      </c>
    </row>
    <row r="1472" spans="1:20" ht="16" hidden="1">
      <c r="A1472" s="170">
        <f t="shared" si="6"/>
        <v>1471</v>
      </c>
      <c r="B1472" s="176" t="s">
        <v>1950</v>
      </c>
      <c r="D1472" s="178" t="s">
        <v>388</v>
      </c>
      <c r="J1472" s="170" t="s">
        <v>500</v>
      </c>
      <c r="K1472" s="171" t="e">
        <f t="shared" ca="1" si="1"/>
        <v>#NAME?</v>
      </c>
      <c r="L1472" s="186"/>
      <c r="M1472" s="171">
        <v>1952</v>
      </c>
      <c r="N1472" s="179" t="e">
        <f t="shared" ca="1" si="2"/>
        <v>#NAME?</v>
      </c>
      <c r="O1472" t="b">
        <f t="shared" si="3"/>
        <v>0</v>
      </c>
      <c r="S1472" s="180" t="b">
        <f t="shared" si="4"/>
        <v>0</v>
      </c>
      <c r="T1472" s="180">
        <f t="shared" ca="1" si="5"/>
        <v>0</v>
      </c>
    </row>
    <row r="1473" spans="1:20" ht="16" hidden="1">
      <c r="A1473" s="170">
        <f t="shared" si="6"/>
        <v>1472</v>
      </c>
      <c r="B1473" s="181" t="s">
        <v>1951</v>
      </c>
      <c r="D1473" s="178" t="s">
        <v>380</v>
      </c>
      <c r="E1473" s="110" t="s">
        <v>515</v>
      </c>
      <c r="F1473" s="197">
        <v>43873</v>
      </c>
      <c r="H1473" s="110" t="s">
        <v>471</v>
      </c>
      <c r="J1473" s="170" t="s">
        <v>500</v>
      </c>
      <c r="K1473" s="171" t="e">
        <f t="shared" ca="1" si="1"/>
        <v>#NAME?</v>
      </c>
      <c r="L1473" s="186"/>
      <c r="M1473" s="171">
        <v>2018</v>
      </c>
      <c r="N1473" s="179" t="e">
        <f t="shared" ca="1" si="2"/>
        <v>#NAME?</v>
      </c>
      <c r="O1473" t="b">
        <f t="shared" si="3"/>
        <v>0</v>
      </c>
      <c r="S1473" s="180" t="b">
        <f t="shared" ca="1" si="4"/>
        <v>0</v>
      </c>
      <c r="T1473" s="180">
        <f t="shared" ca="1" si="5"/>
        <v>0</v>
      </c>
    </row>
    <row r="1474" spans="1:20" ht="16" hidden="1">
      <c r="A1474" s="170">
        <f t="shared" si="6"/>
        <v>1473</v>
      </c>
      <c r="B1474" s="176" t="s">
        <v>1952</v>
      </c>
      <c r="D1474" s="178" t="s">
        <v>388</v>
      </c>
      <c r="J1474" s="170" t="s">
        <v>500</v>
      </c>
      <c r="K1474" s="171" t="e">
        <f t="shared" ca="1" si="1"/>
        <v>#NAME?</v>
      </c>
      <c r="L1474" s="186"/>
      <c r="M1474" s="171">
        <v>2104</v>
      </c>
      <c r="N1474" s="179" t="e">
        <f t="shared" ca="1" si="2"/>
        <v>#NAME?</v>
      </c>
      <c r="O1474" t="b">
        <f t="shared" si="3"/>
        <v>0</v>
      </c>
      <c r="S1474" s="180" t="b">
        <f t="shared" si="4"/>
        <v>0</v>
      </c>
      <c r="T1474" s="180">
        <f t="shared" ca="1" si="5"/>
        <v>0</v>
      </c>
    </row>
    <row r="1475" spans="1:20" ht="16" hidden="1">
      <c r="A1475" s="170">
        <f t="shared" si="6"/>
        <v>1474</v>
      </c>
      <c r="B1475" s="181" t="s">
        <v>1953</v>
      </c>
      <c r="D1475" s="178" t="s">
        <v>388</v>
      </c>
      <c r="J1475" s="170" t="s">
        <v>500</v>
      </c>
      <c r="K1475" s="171" t="e">
        <f t="shared" ca="1" si="1"/>
        <v>#NAME?</v>
      </c>
      <c r="L1475" s="186"/>
      <c r="M1475" s="171">
        <v>1678</v>
      </c>
      <c r="N1475" s="179" t="e">
        <f t="shared" ca="1" si="2"/>
        <v>#NAME?</v>
      </c>
      <c r="O1475" t="b">
        <f t="shared" si="3"/>
        <v>0</v>
      </c>
      <c r="S1475" s="180" t="b">
        <f t="shared" si="4"/>
        <v>0</v>
      </c>
      <c r="T1475" s="180">
        <f t="shared" ca="1" si="5"/>
        <v>0</v>
      </c>
    </row>
    <row r="1476" spans="1:20" ht="16" hidden="1">
      <c r="A1476" s="170">
        <f t="shared" si="6"/>
        <v>1475</v>
      </c>
      <c r="B1476" s="176" t="s">
        <v>1954</v>
      </c>
      <c r="D1476" s="178" t="s">
        <v>388</v>
      </c>
      <c r="J1476" s="170" t="s">
        <v>500</v>
      </c>
      <c r="K1476" s="171" t="e">
        <f t="shared" ca="1" si="1"/>
        <v>#NAME?</v>
      </c>
      <c r="L1476" s="186"/>
      <c r="M1476" s="171">
        <v>1825</v>
      </c>
      <c r="N1476" s="179" t="e">
        <f t="shared" ca="1" si="2"/>
        <v>#NAME?</v>
      </c>
      <c r="O1476" t="b">
        <f t="shared" si="3"/>
        <v>0</v>
      </c>
      <c r="S1476" s="180" t="b">
        <f t="shared" si="4"/>
        <v>0</v>
      </c>
      <c r="T1476" s="180">
        <f t="shared" ca="1" si="5"/>
        <v>0</v>
      </c>
    </row>
    <row r="1477" spans="1:20" ht="16" hidden="1">
      <c r="A1477" s="170">
        <f t="shared" si="6"/>
        <v>1476</v>
      </c>
      <c r="B1477" s="181" t="s">
        <v>1955</v>
      </c>
      <c r="D1477" s="178" t="s">
        <v>388</v>
      </c>
      <c r="J1477" s="170" t="s">
        <v>500</v>
      </c>
      <c r="K1477" s="171" t="e">
        <f t="shared" ca="1" si="1"/>
        <v>#NAME?</v>
      </c>
      <c r="L1477" s="186"/>
      <c r="M1477" s="171">
        <v>1672</v>
      </c>
      <c r="N1477" s="179" t="e">
        <f t="shared" ca="1" si="2"/>
        <v>#NAME?</v>
      </c>
      <c r="O1477" t="b">
        <f t="shared" si="3"/>
        <v>0</v>
      </c>
      <c r="S1477" s="180" t="b">
        <f t="shared" si="4"/>
        <v>0</v>
      </c>
      <c r="T1477" s="180">
        <f t="shared" ca="1" si="5"/>
        <v>0</v>
      </c>
    </row>
    <row r="1478" spans="1:20" ht="16" hidden="1">
      <c r="A1478" s="170">
        <f t="shared" si="6"/>
        <v>1477</v>
      </c>
      <c r="B1478" s="176" t="s">
        <v>1956</v>
      </c>
      <c r="D1478" s="178" t="s">
        <v>388</v>
      </c>
      <c r="J1478" s="170" t="s">
        <v>500</v>
      </c>
      <c r="K1478" s="171" t="e">
        <f t="shared" ca="1" si="1"/>
        <v>#NAME?</v>
      </c>
      <c r="L1478" s="186"/>
      <c r="M1478" s="171">
        <v>280</v>
      </c>
      <c r="N1478" s="179" t="e">
        <f t="shared" ca="1" si="2"/>
        <v>#NAME?</v>
      </c>
      <c r="O1478" t="b">
        <f t="shared" si="3"/>
        <v>0</v>
      </c>
      <c r="S1478" s="180" t="b">
        <f t="shared" si="4"/>
        <v>0</v>
      </c>
      <c r="T1478" s="180">
        <f t="shared" ca="1" si="5"/>
        <v>0</v>
      </c>
    </row>
    <row r="1479" spans="1:20" ht="16" hidden="1">
      <c r="A1479" s="170">
        <f t="shared" si="6"/>
        <v>1478</v>
      </c>
      <c r="B1479" s="181" t="s">
        <v>1957</v>
      </c>
      <c r="D1479" s="178" t="s">
        <v>388</v>
      </c>
      <c r="J1479" s="170" t="s">
        <v>500</v>
      </c>
      <c r="K1479" s="171" t="e">
        <f t="shared" ca="1" si="1"/>
        <v>#NAME?</v>
      </c>
      <c r="L1479" s="186"/>
      <c r="M1479" s="171">
        <v>2057</v>
      </c>
      <c r="N1479" s="179" t="e">
        <f t="shared" ca="1" si="2"/>
        <v>#NAME?</v>
      </c>
      <c r="O1479" t="b">
        <f t="shared" si="3"/>
        <v>0</v>
      </c>
      <c r="S1479" s="180" t="b">
        <f t="shared" si="4"/>
        <v>0</v>
      </c>
      <c r="T1479" s="180">
        <f t="shared" ca="1" si="5"/>
        <v>0</v>
      </c>
    </row>
    <row r="1480" spans="1:20" ht="16" hidden="1">
      <c r="A1480" s="170">
        <f t="shared" si="6"/>
        <v>1479</v>
      </c>
      <c r="B1480" s="176" t="s">
        <v>1958</v>
      </c>
      <c r="D1480" s="178" t="s">
        <v>388</v>
      </c>
      <c r="J1480" s="170" t="s">
        <v>500</v>
      </c>
      <c r="K1480" s="171" t="e">
        <f t="shared" ca="1" si="1"/>
        <v>#NAME?</v>
      </c>
      <c r="L1480" s="186"/>
      <c r="M1480" s="171">
        <v>2120</v>
      </c>
      <c r="N1480" s="179" t="e">
        <f t="shared" ca="1" si="2"/>
        <v>#NAME?</v>
      </c>
      <c r="O1480" t="b">
        <f t="shared" si="3"/>
        <v>0</v>
      </c>
      <c r="S1480" s="180" t="b">
        <f t="shared" si="4"/>
        <v>0</v>
      </c>
      <c r="T1480" s="180">
        <f t="shared" ca="1" si="5"/>
        <v>0</v>
      </c>
    </row>
    <row r="1481" spans="1:20" ht="16" hidden="1">
      <c r="A1481" s="170">
        <f t="shared" si="6"/>
        <v>1480</v>
      </c>
      <c r="B1481" s="181" t="s">
        <v>1959</v>
      </c>
      <c r="D1481" s="178" t="s">
        <v>388</v>
      </c>
      <c r="J1481" s="170" t="s">
        <v>500</v>
      </c>
      <c r="K1481" s="171" t="e">
        <f t="shared" ca="1" si="1"/>
        <v>#NAME?</v>
      </c>
      <c r="L1481" s="186"/>
      <c r="M1481" s="171">
        <v>1635</v>
      </c>
      <c r="N1481" s="179" t="e">
        <f t="shared" ca="1" si="2"/>
        <v>#NAME?</v>
      </c>
      <c r="O1481" t="b">
        <f t="shared" si="3"/>
        <v>0</v>
      </c>
      <c r="S1481" s="180" t="b">
        <f t="shared" si="4"/>
        <v>0</v>
      </c>
      <c r="T1481" s="180">
        <f t="shared" ca="1" si="5"/>
        <v>0</v>
      </c>
    </row>
    <row r="1482" spans="1:20" ht="16" hidden="1">
      <c r="A1482" s="170">
        <f t="shared" si="6"/>
        <v>1481</v>
      </c>
      <c r="B1482" s="176" t="s">
        <v>1960</v>
      </c>
      <c r="D1482" s="178" t="s">
        <v>388</v>
      </c>
      <c r="J1482" s="170" t="s">
        <v>500</v>
      </c>
      <c r="K1482" s="171" t="e">
        <f t="shared" ca="1" si="1"/>
        <v>#NAME?</v>
      </c>
      <c r="L1482" s="186"/>
      <c r="M1482" s="171">
        <v>1412</v>
      </c>
      <c r="N1482" s="179" t="e">
        <f t="shared" ca="1" si="2"/>
        <v>#NAME?</v>
      </c>
      <c r="O1482" t="b">
        <f t="shared" si="3"/>
        <v>0</v>
      </c>
      <c r="S1482" s="180" t="b">
        <f t="shared" si="4"/>
        <v>0</v>
      </c>
      <c r="T1482" s="180">
        <f t="shared" ca="1" si="5"/>
        <v>0</v>
      </c>
    </row>
    <row r="1483" spans="1:20" ht="16" hidden="1">
      <c r="A1483" s="170">
        <f t="shared" si="6"/>
        <v>1482</v>
      </c>
      <c r="B1483" s="181" t="s">
        <v>1961</v>
      </c>
      <c r="D1483" s="178" t="s">
        <v>388</v>
      </c>
      <c r="J1483" s="170" t="s">
        <v>500</v>
      </c>
      <c r="K1483" s="171" t="e">
        <f t="shared" ca="1" si="1"/>
        <v>#NAME?</v>
      </c>
      <c r="L1483" s="186"/>
      <c r="M1483" s="171">
        <v>2935</v>
      </c>
      <c r="N1483" s="179" t="e">
        <f t="shared" ca="1" si="2"/>
        <v>#NAME?</v>
      </c>
      <c r="O1483" t="b">
        <f t="shared" si="3"/>
        <v>0</v>
      </c>
      <c r="S1483" s="180" t="b">
        <f t="shared" si="4"/>
        <v>0</v>
      </c>
      <c r="T1483" s="180">
        <f t="shared" ca="1" si="5"/>
        <v>0</v>
      </c>
    </row>
    <row r="1484" spans="1:20" ht="16" hidden="1">
      <c r="A1484" s="170">
        <f t="shared" si="6"/>
        <v>1483</v>
      </c>
      <c r="B1484" s="176" t="s">
        <v>1962</v>
      </c>
      <c r="D1484" s="178" t="s">
        <v>388</v>
      </c>
      <c r="J1484" s="170" t="s">
        <v>500</v>
      </c>
      <c r="K1484" s="171" t="e">
        <f t="shared" ca="1" si="1"/>
        <v>#NAME?</v>
      </c>
      <c r="L1484" s="186"/>
      <c r="M1484" s="171">
        <v>1943</v>
      </c>
      <c r="N1484" s="179" t="e">
        <f t="shared" ca="1" si="2"/>
        <v>#NAME?</v>
      </c>
      <c r="O1484" t="b">
        <f t="shared" si="3"/>
        <v>0</v>
      </c>
      <c r="S1484" s="180" t="b">
        <f t="shared" si="4"/>
        <v>0</v>
      </c>
      <c r="T1484" s="180">
        <f t="shared" ca="1" si="5"/>
        <v>0</v>
      </c>
    </row>
    <row r="1485" spans="1:20" ht="16" hidden="1">
      <c r="A1485" s="170">
        <f t="shared" si="6"/>
        <v>1484</v>
      </c>
      <c r="B1485" s="181" t="s">
        <v>1963</v>
      </c>
      <c r="D1485" s="178" t="s">
        <v>388</v>
      </c>
      <c r="J1485" s="170" t="s">
        <v>500</v>
      </c>
      <c r="K1485" s="171" t="e">
        <f t="shared" ca="1" si="1"/>
        <v>#NAME?</v>
      </c>
      <c r="L1485" s="186"/>
      <c r="M1485" s="171">
        <v>2745</v>
      </c>
      <c r="N1485" s="179" t="e">
        <f t="shared" ca="1" si="2"/>
        <v>#NAME?</v>
      </c>
      <c r="O1485" t="b">
        <f t="shared" si="3"/>
        <v>0</v>
      </c>
      <c r="S1485" s="180" t="b">
        <f t="shared" si="4"/>
        <v>0</v>
      </c>
      <c r="T1485" s="180">
        <f t="shared" ca="1" si="5"/>
        <v>0</v>
      </c>
    </row>
    <row r="1486" spans="1:20" ht="16" hidden="1">
      <c r="A1486" s="170">
        <f t="shared" si="6"/>
        <v>1485</v>
      </c>
      <c r="B1486" s="176" t="s">
        <v>1964</v>
      </c>
      <c r="D1486" s="178" t="s">
        <v>380</v>
      </c>
      <c r="E1486" s="110" t="s">
        <v>515</v>
      </c>
      <c r="F1486" s="197">
        <v>43914</v>
      </c>
      <c r="H1486" s="110" t="s">
        <v>471</v>
      </c>
      <c r="J1486" s="170" t="s">
        <v>500</v>
      </c>
      <c r="K1486" s="171" t="e">
        <f t="shared" ca="1" si="1"/>
        <v>#NAME?</v>
      </c>
      <c r="L1486" s="186"/>
      <c r="M1486" s="171">
        <v>1918</v>
      </c>
      <c r="N1486" s="179" t="e">
        <f t="shared" ca="1" si="2"/>
        <v>#NAME?</v>
      </c>
      <c r="O1486" t="b">
        <f t="shared" si="3"/>
        <v>0</v>
      </c>
      <c r="S1486" s="180" t="b">
        <f t="shared" ca="1" si="4"/>
        <v>0</v>
      </c>
      <c r="T1486" s="180">
        <f t="shared" ca="1" si="5"/>
        <v>0</v>
      </c>
    </row>
    <row r="1487" spans="1:20" ht="16" hidden="1">
      <c r="A1487" s="170">
        <f t="shared" si="6"/>
        <v>1486</v>
      </c>
      <c r="B1487" s="181" t="s">
        <v>1965</v>
      </c>
      <c r="D1487" s="178" t="s">
        <v>388</v>
      </c>
      <c r="J1487" s="170" t="s">
        <v>500</v>
      </c>
      <c r="K1487" s="171" t="e">
        <f t="shared" ca="1" si="1"/>
        <v>#NAME?</v>
      </c>
      <c r="L1487" s="186"/>
      <c r="M1487" s="171">
        <v>3220</v>
      </c>
      <c r="N1487" s="179" t="e">
        <f t="shared" ca="1" si="2"/>
        <v>#NAME?</v>
      </c>
      <c r="O1487" t="b">
        <f t="shared" si="3"/>
        <v>0</v>
      </c>
      <c r="S1487" s="180" t="b">
        <f t="shared" si="4"/>
        <v>0</v>
      </c>
      <c r="T1487" s="180">
        <f t="shared" ca="1" si="5"/>
        <v>0</v>
      </c>
    </row>
    <row r="1488" spans="1:20" ht="16" hidden="1">
      <c r="A1488" s="170">
        <f t="shared" si="6"/>
        <v>1487</v>
      </c>
      <c r="B1488" s="176" t="s">
        <v>1966</v>
      </c>
      <c r="D1488" s="178" t="s">
        <v>388</v>
      </c>
      <c r="J1488" s="170" t="s">
        <v>500</v>
      </c>
      <c r="K1488" s="171" t="e">
        <f t="shared" ca="1" si="1"/>
        <v>#NAME?</v>
      </c>
      <c r="L1488" s="186"/>
      <c r="M1488" s="171">
        <v>1213</v>
      </c>
      <c r="N1488" s="179" t="e">
        <f t="shared" ca="1" si="2"/>
        <v>#NAME?</v>
      </c>
      <c r="O1488" t="b">
        <f t="shared" si="3"/>
        <v>0</v>
      </c>
      <c r="S1488" s="180" t="b">
        <f t="shared" si="4"/>
        <v>0</v>
      </c>
      <c r="T1488" s="180">
        <f t="shared" ca="1" si="5"/>
        <v>0</v>
      </c>
    </row>
    <row r="1489" spans="1:20" ht="16" hidden="1">
      <c r="A1489" s="170">
        <f t="shared" si="6"/>
        <v>1488</v>
      </c>
      <c r="B1489" s="181" t="s">
        <v>1967</v>
      </c>
      <c r="D1489" s="178" t="s">
        <v>388</v>
      </c>
      <c r="J1489" s="170" t="s">
        <v>500</v>
      </c>
      <c r="K1489" s="171" t="e">
        <f t="shared" ca="1" si="1"/>
        <v>#NAME?</v>
      </c>
      <c r="L1489" s="186"/>
      <c r="M1489" s="171">
        <v>2123</v>
      </c>
      <c r="N1489" s="179" t="e">
        <f t="shared" ca="1" si="2"/>
        <v>#NAME?</v>
      </c>
      <c r="O1489" t="b">
        <f t="shared" si="3"/>
        <v>0</v>
      </c>
      <c r="S1489" s="180" t="b">
        <f t="shared" si="4"/>
        <v>0</v>
      </c>
      <c r="T1489" s="180">
        <f t="shared" ca="1" si="5"/>
        <v>0</v>
      </c>
    </row>
    <row r="1490" spans="1:20" ht="16" hidden="1">
      <c r="A1490" s="170">
        <f t="shared" si="6"/>
        <v>1489</v>
      </c>
      <c r="B1490" s="176" t="s">
        <v>1968</v>
      </c>
      <c r="D1490" s="178" t="s">
        <v>388</v>
      </c>
      <c r="J1490" s="170" t="s">
        <v>500</v>
      </c>
      <c r="K1490" s="171" t="e">
        <f t="shared" ca="1" si="1"/>
        <v>#NAME?</v>
      </c>
      <c r="L1490" s="186"/>
      <c r="M1490" s="171">
        <v>2331</v>
      </c>
      <c r="N1490" s="179" t="e">
        <f t="shared" ca="1" si="2"/>
        <v>#NAME?</v>
      </c>
      <c r="O1490" t="b">
        <f t="shared" si="3"/>
        <v>0</v>
      </c>
      <c r="S1490" s="180" t="b">
        <f t="shared" si="4"/>
        <v>0</v>
      </c>
      <c r="T1490" s="180">
        <f t="shared" ca="1" si="5"/>
        <v>0</v>
      </c>
    </row>
    <row r="1491" spans="1:20" ht="16" hidden="1">
      <c r="A1491" s="170">
        <f t="shared" si="6"/>
        <v>1490</v>
      </c>
      <c r="B1491" s="181" t="s">
        <v>1969</v>
      </c>
      <c r="D1491" s="178" t="s">
        <v>388</v>
      </c>
      <c r="J1491" s="170" t="s">
        <v>500</v>
      </c>
      <c r="K1491" s="171" t="e">
        <f t="shared" ca="1" si="1"/>
        <v>#NAME?</v>
      </c>
      <c r="L1491" s="186"/>
      <c r="M1491" s="171">
        <v>1770</v>
      </c>
      <c r="N1491" s="179" t="e">
        <f t="shared" ca="1" si="2"/>
        <v>#NAME?</v>
      </c>
      <c r="O1491" t="b">
        <f t="shared" si="3"/>
        <v>0</v>
      </c>
      <c r="S1491" s="180" t="b">
        <f t="shared" si="4"/>
        <v>0</v>
      </c>
      <c r="T1491" s="180">
        <f t="shared" ca="1" si="5"/>
        <v>0</v>
      </c>
    </row>
    <row r="1492" spans="1:20" ht="16" hidden="1">
      <c r="A1492" s="170">
        <f t="shared" si="6"/>
        <v>1491</v>
      </c>
      <c r="B1492" s="176" t="s">
        <v>1970</v>
      </c>
      <c r="D1492" s="178" t="s">
        <v>388</v>
      </c>
      <c r="J1492" s="170" t="s">
        <v>500</v>
      </c>
      <c r="K1492" s="171" t="e">
        <f t="shared" ca="1" si="1"/>
        <v>#NAME?</v>
      </c>
      <c r="L1492" s="186"/>
      <c r="M1492" s="171">
        <v>1866</v>
      </c>
      <c r="N1492" s="179" t="e">
        <f t="shared" ca="1" si="2"/>
        <v>#NAME?</v>
      </c>
      <c r="O1492" t="b">
        <f t="shared" si="3"/>
        <v>0</v>
      </c>
      <c r="S1492" s="180" t="b">
        <f t="shared" si="4"/>
        <v>0</v>
      </c>
      <c r="T1492" s="180">
        <f t="shared" ca="1" si="5"/>
        <v>0</v>
      </c>
    </row>
    <row r="1493" spans="1:20" ht="16" hidden="1">
      <c r="A1493" s="170">
        <f t="shared" si="6"/>
        <v>1492</v>
      </c>
      <c r="B1493" s="181" t="s">
        <v>1971</v>
      </c>
      <c r="D1493" s="178" t="s">
        <v>388</v>
      </c>
      <c r="J1493" s="170" t="s">
        <v>500</v>
      </c>
      <c r="K1493" s="171" t="e">
        <f t="shared" ca="1" si="1"/>
        <v>#NAME?</v>
      </c>
      <c r="L1493" s="186"/>
      <c r="M1493" s="171">
        <v>225</v>
      </c>
      <c r="N1493" s="179" t="e">
        <f t="shared" ca="1" si="2"/>
        <v>#NAME?</v>
      </c>
      <c r="O1493" t="b">
        <f t="shared" si="3"/>
        <v>0</v>
      </c>
      <c r="S1493" s="180" t="b">
        <f t="shared" si="4"/>
        <v>0</v>
      </c>
      <c r="T1493" s="180">
        <f t="shared" ca="1" si="5"/>
        <v>0</v>
      </c>
    </row>
    <row r="1494" spans="1:20" ht="16" hidden="1">
      <c r="A1494" s="170">
        <f t="shared" si="6"/>
        <v>1493</v>
      </c>
      <c r="B1494" s="176" t="s">
        <v>1972</v>
      </c>
      <c r="D1494" s="178" t="s">
        <v>388</v>
      </c>
      <c r="J1494" s="170" t="s">
        <v>500</v>
      </c>
      <c r="K1494" s="171" t="e">
        <f t="shared" ca="1" si="1"/>
        <v>#NAME?</v>
      </c>
      <c r="L1494" s="186"/>
      <c r="M1494" s="171">
        <v>1113</v>
      </c>
      <c r="N1494" s="179" t="e">
        <f t="shared" ca="1" si="2"/>
        <v>#NAME?</v>
      </c>
      <c r="O1494" t="b">
        <f t="shared" si="3"/>
        <v>0</v>
      </c>
      <c r="S1494" s="180" t="b">
        <f t="shared" si="4"/>
        <v>0</v>
      </c>
      <c r="T1494" s="180">
        <f t="shared" ca="1" si="5"/>
        <v>0</v>
      </c>
    </row>
    <row r="1495" spans="1:20" ht="16" hidden="1">
      <c r="A1495" s="170">
        <f t="shared" si="6"/>
        <v>1494</v>
      </c>
      <c r="B1495" s="181" t="s">
        <v>1973</v>
      </c>
      <c r="D1495" s="178" t="s">
        <v>388</v>
      </c>
      <c r="J1495" s="170" t="s">
        <v>500</v>
      </c>
      <c r="K1495" s="171" t="e">
        <f t="shared" ca="1" si="1"/>
        <v>#NAME?</v>
      </c>
      <c r="L1495" s="186"/>
      <c r="M1495" s="171">
        <v>1693</v>
      </c>
      <c r="N1495" s="179" t="e">
        <f t="shared" ca="1" si="2"/>
        <v>#NAME?</v>
      </c>
      <c r="O1495" t="b">
        <f t="shared" si="3"/>
        <v>0</v>
      </c>
      <c r="S1495" s="180" t="b">
        <f t="shared" si="4"/>
        <v>0</v>
      </c>
      <c r="T1495" s="180">
        <f t="shared" ca="1" si="5"/>
        <v>0</v>
      </c>
    </row>
    <row r="1496" spans="1:20" ht="16" hidden="1">
      <c r="A1496" s="170">
        <f t="shared" si="6"/>
        <v>1495</v>
      </c>
      <c r="B1496" s="176" t="s">
        <v>1974</v>
      </c>
      <c r="D1496" s="178" t="s">
        <v>380</v>
      </c>
      <c r="E1496" s="110" t="s">
        <v>515</v>
      </c>
      <c r="F1496" s="197"/>
      <c r="H1496" s="110" t="s">
        <v>471</v>
      </c>
      <c r="J1496" s="170" t="s">
        <v>500</v>
      </c>
      <c r="K1496" s="171" t="e">
        <f t="shared" ca="1" si="1"/>
        <v>#NAME?</v>
      </c>
      <c r="L1496" s="186"/>
      <c r="M1496" s="171">
        <v>589</v>
      </c>
      <c r="N1496" s="179" t="e">
        <f t="shared" ca="1" si="2"/>
        <v>#NAME?</v>
      </c>
      <c r="O1496" t="b">
        <f t="shared" si="3"/>
        <v>0</v>
      </c>
      <c r="S1496" s="180" t="b">
        <f t="shared" si="4"/>
        <v>0</v>
      </c>
      <c r="T1496" s="180">
        <f t="shared" ca="1" si="5"/>
        <v>0</v>
      </c>
    </row>
    <row r="1497" spans="1:20" ht="16" hidden="1">
      <c r="A1497" s="170">
        <f t="shared" si="6"/>
        <v>1496</v>
      </c>
      <c r="B1497" s="181" t="s">
        <v>535</v>
      </c>
      <c r="D1497" s="178" t="s">
        <v>380</v>
      </c>
      <c r="E1497" s="110" t="s">
        <v>515</v>
      </c>
      <c r="F1497" s="197">
        <v>43846</v>
      </c>
      <c r="H1497" s="110" t="s">
        <v>471</v>
      </c>
      <c r="J1497" s="170" t="s">
        <v>500</v>
      </c>
      <c r="K1497" s="171" t="e">
        <f t="shared" ca="1" si="1"/>
        <v>#NAME?</v>
      </c>
      <c r="L1497" s="186"/>
      <c r="M1497" s="171">
        <v>3186</v>
      </c>
      <c r="N1497" s="179" t="e">
        <f t="shared" ca="1" si="2"/>
        <v>#NAME?</v>
      </c>
      <c r="O1497" t="b">
        <f t="shared" si="3"/>
        <v>0</v>
      </c>
      <c r="S1497" s="180" t="b">
        <f t="shared" ca="1" si="4"/>
        <v>0</v>
      </c>
      <c r="T1497" s="180">
        <f t="shared" ca="1" si="5"/>
        <v>0</v>
      </c>
    </row>
    <row r="1498" spans="1:20" ht="16" hidden="1">
      <c r="A1498" s="170">
        <f t="shared" si="6"/>
        <v>1497</v>
      </c>
      <c r="B1498" s="176" t="s">
        <v>1975</v>
      </c>
      <c r="D1498" s="178" t="s">
        <v>388</v>
      </c>
      <c r="J1498" s="170" t="s">
        <v>500</v>
      </c>
      <c r="K1498" s="171" t="e">
        <f t="shared" ca="1" si="1"/>
        <v>#NAME?</v>
      </c>
      <c r="L1498" s="186"/>
      <c r="M1498" s="171">
        <v>96</v>
      </c>
      <c r="N1498" s="179" t="e">
        <f t="shared" ca="1" si="2"/>
        <v>#NAME?</v>
      </c>
      <c r="O1498" t="b">
        <f t="shared" si="3"/>
        <v>0</v>
      </c>
      <c r="S1498" s="180" t="b">
        <f t="shared" si="4"/>
        <v>0</v>
      </c>
      <c r="T1498" s="180">
        <f t="shared" ca="1" si="5"/>
        <v>0</v>
      </c>
    </row>
    <row r="1499" spans="1:20" ht="16" hidden="1">
      <c r="A1499" s="170">
        <f t="shared" si="6"/>
        <v>1498</v>
      </c>
      <c r="B1499" s="181" t="s">
        <v>1976</v>
      </c>
      <c r="D1499" s="178" t="s">
        <v>388</v>
      </c>
      <c r="J1499" s="170" t="s">
        <v>500</v>
      </c>
      <c r="K1499" s="171" t="e">
        <f t="shared" ca="1" si="1"/>
        <v>#NAME?</v>
      </c>
      <c r="L1499" s="186"/>
      <c r="M1499" s="171">
        <v>1312</v>
      </c>
      <c r="N1499" s="179" t="e">
        <f t="shared" ca="1" si="2"/>
        <v>#NAME?</v>
      </c>
      <c r="O1499" t="b">
        <f t="shared" si="3"/>
        <v>0</v>
      </c>
      <c r="S1499" s="180" t="b">
        <f t="shared" si="4"/>
        <v>0</v>
      </c>
      <c r="T1499" s="180">
        <f t="shared" ca="1" si="5"/>
        <v>0</v>
      </c>
    </row>
    <row r="1500" spans="1:20" ht="16" hidden="1">
      <c r="A1500" s="170">
        <f t="shared" si="6"/>
        <v>1499</v>
      </c>
      <c r="B1500" s="176" t="s">
        <v>1977</v>
      </c>
      <c r="D1500" s="178" t="s">
        <v>388</v>
      </c>
      <c r="J1500" s="170" t="s">
        <v>500</v>
      </c>
      <c r="K1500" s="171" t="e">
        <f t="shared" ca="1" si="1"/>
        <v>#NAME?</v>
      </c>
      <c r="L1500" s="186"/>
      <c r="M1500" s="171">
        <v>2664</v>
      </c>
      <c r="N1500" s="179" t="e">
        <f t="shared" ca="1" si="2"/>
        <v>#NAME?</v>
      </c>
      <c r="O1500" t="b">
        <f t="shared" si="3"/>
        <v>0</v>
      </c>
      <c r="S1500" s="180" t="b">
        <f t="shared" si="4"/>
        <v>0</v>
      </c>
      <c r="T1500" s="180">
        <f t="shared" ca="1" si="5"/>
        <v>0</v>
      </c>
    </row>
    <row r="1501" spans="1:20" ht="16" hidden="1">
      <c r="A1501" s="170">
        <f t="shared" si="6"/>
        <v>1500</v>
      </c>
      <c r="B1501" s="181" t="s">
        <v>542</v>
      </c>
      <c r="D1501" s="178" t="s">
        <v>388</v>
      </c>
      <c r="J1501" s="170" t="s">
        <v>500</v>
      </c>
      <c r="K1501" s="171" t="e">
        <f t="shared" ca="1" si="1"/>
        <v>#NAME?</v>
      </c>
      <c r="L1501" s="186"/>
      <c r="M1501" s="171">
        <v>2888</v>
      </c>
      <c r="N1501" s="179" t="e">
        <f t="shared" ca="1" si="2"/>
        <v>#NAME?</v>
      </c>
      <c r="O1501" t="b">
        <f t="shared" si="3"/>
        <v>0</v>
      </c>
      <c r="S1501" s="180" t="b">
        <f t="shared" si="4"/>
        <v>0</v>
      </c>
      <c r="T1501" s="180">
        <f t="shared" ca="1" si="5"/>
        <v>0</v>
      </c>
    </row>
    <row r="1502" spans="1:20" ht="16" hidden="1">
      <c r="A1502" s="170">
        <f t="shared" si="6"/>
        <v>1501</v>
      </c>
      <c r="B1502" s="176" t="s">
        <v>1978</v>
      </c>
      <c r="D1502" s="178" t="s">
        <v>388</v>
      </c>
      <c r="J1502" s="170" t="s">
        <v>500</v>
      </c>
      <c r="K1502" s="171" t="e">
        <f t="shared" ca="1" si="1"/>
        <v>#NAME?</v>
      </c>
      <c r="L1502" s="186"/>
      <c r="M1502" s="171">
        <v>1077</v>
      </c>
      <c r="N1502" s="179" t="e">
        <f t="shared" ca="1" si="2"/>
        <v>#NAME?</v>
      </c>
      <c r="O1502" t="b">
        <f t="shared" si="3"/>
        <v>0</v>
      </c>
      <c r="S1502" s="180" t="b">
        <f t="shared" si="4"/>
        <v>0</v>
      </c>
      <c r="T1502" s="180">
        <f t="shared" ca="1" si="5"/>
        <v>0</v>
      </c>
    </row>
    <row r="1503" spans="1:20" ht="16" hidden="1">
      <c r="A1503" s="170">
        <f t="shared" si="6"/>
        <v>1502</v>
      </c>
      <c r="B1503" s="181" t="s">
        <v>1979</v>
      </c>
      <c r="D1503" s="178" t="s">
        <v>388</v>
      </c>
      <c r="J1503" s="170" t="s">
        <v>500</v>
      </c>
      <c r="K1503" s="171" t="e">
        <f t="shared" ca="1" si="1"/>
        <v>#NAME?</v>
      </c>
      <c r="L1503" s="186"/>
      <c r="M1503" s="171">
        <v>809</v>
      </c>
      <c r="N1503" s="179" t="e">
        <f t="shared" ca="1" si="2"/>
        <v>#NAME?</v>
      </c>
      <c r="O1503" t="b">
        <f t="shared" si="3"/>
        <v>0</v>
      </c>
      <c r="S1503" s="180" t="b">
        <f t="shared" si="4"/>
        <v>0</v>
      </c>
      <c r="T1503" s="180">
        <f t="shared" ca="1" si="5"/>
        <v>0</v>
      </c>
    </row>
    <row r="1504" spans="1:20" ht="16" hidden="1">
      <c r="A1504" s="170">
        <f t="shared" si="6"/>
        <v>1503</v>
      </c>
      <c r="B1504" s="176" t="s">
        <v>1980</v>
      </c>
      <c r="D1504" s="178" t="s">
        <v>388</v>
      </c>
      <c r="J1504" s="170" t="s">
        <v>500</v>
      </c>
      <c r="K1504" s="171" t="e">
        <f t="shared" ca="1" si="1"/>
        <v>#NAME?</v>
      </c>
      <c r="L1504" s="186"/>
      <c r="M1504" s="171">
        <v>840</v>
      </c>
      <c r="N1504" s="179" t="e">
        <f t="shared" ca="1" si="2"/>
        <v>#NAME?</v>
      </c>
      <c r="O1504" t="b">
        <f t="shared" si="3"/>
        <v>0</v>
      </c>
      <c r="S1504" s="180" t="b">
        <f t="shared" si="4"/>
        <v>0</v>
      </c>
      <c r="T1504" s="180">
        <f t="shared" ca="1" si="5"/>
        <v>0</v>
      </c>
    </row>
    <row r="1505" spans="1:20" ht="16" hidden="1">
      <c r="A1505" s="170">
        <f t="shared" si="6"/>
        <v>1504</v>
      </c>
      <c r="B1505" s="181" t="s">
        <v>1981</v>
      </c>
      <c r="D1505" s="178" t="s">
        <v>388</v>
      </c>
      <c r="J1505" s="170" t="s">
        <v>500</v>
      </c>
      <c r="K1505" s="171" t="e">
        <f t="shared" ca="1" si="1"/>
        <v>#NAME?</v>
      </c>
      <c r="L1505" s="186"/>
      <c r="M1505" s="171">
        <v>763</v>
      </c>
      <c r="N1505" s="179" t="e">
        <f t="shared" ca="1" si="2"/>
        <v>#NAME?</v>
      </c>
      <c r="O1505" t="b">
        <f t="shared" si="3"/>
        <v>0</v>
      </c>
      <c r="S1505" s="180" t="b">
        <f t="shared" si="4"/>
        <v>0</v>
      </c>
      <c r="T1505" s="180">
        <f t="shared" ca="1" si="5"/>
        <v>0</v>
      </c>
    </row>
    <row r="1506" spans="1:20" ht="16" hidden="1">
      <c r="A1506" s="170">
        <f t="shared" si="6"/>
        <v>1505</v>
      </c>
      <c r="B1506" s="176" t="s">
        <v>1982</v>
      </c>
      <c r="D1506" s="178" t="s">
        <v>388</v>
      </c>
      <c r="J1506" s="170" t="s">
        <v>500</v>
      </c>
      <c r="K1506" s="171" t="e">
        <f t="shared" ca="1" si="1"/>
        <v>#NAME?</v>
      </c>
      <c r="L1506" s="186"/>
      <c r="M1506" s="171">
        <v>2372</v>
      </c>
      <c r="N1506" s="179" t="e">
        <f t="shared" ca="1" si="2"/>
        <v>#NAME?</v>
      </c>
      <c r="O1506" t="b">
        <f t="shared" si="3"/>
        <v>0</v>
      </c>
      <c r="S1506" s="180" t="b">
        <f t="shared" si="4"/>
        <v>0</v>
      </c>
      <c r="T1506" s="180">
        <f t="shared" ca="1" si="5"/>
        <v>0</v>
      </c>
    </row>
    <row r="1507" spans="1:20" ht="16" hidden="1">
      <c r="A1507" s="170">
        <f t="shared" si="6"/>
        <v>1506</v>
      </c>
      <c r="B1507" s="181" t="s">
        <v>1983</v>
      </c>
      <c r="D1507" s="178" t="s">
        <v>380</v>
      </c>
      <c r="E1507" s="110" t="s">
        <v>515</v>
      </c>
      <c r="F1507" s="191">
        <v>43815</v>
      </c>
      <c r="H1507" s="110" t="s">
        <v>471</v>
      </c>
      <c r="I1507" s="170"/>
      <c r="J1507" s="170" t="s">
        <v>500</v>
      </c>
      <c r="K1507" s="171" t="e">
        <f t="shared" ca="1" si="1"/>
        <v>#NAME?</v>
      </c>
      <c r="L1507" s="186"/>
      <c r="M1507" s="171">
        <v>465</v>
      </c>
      <c r="N1507" s="179" t="e">
        <f t="shared" ca="1" si="2"/>
        <v>#NAME?</v>
      </c>
      <c r="O1507" t="b">
        <f t="shared" si="3"/>
        <v>0</v>
      </c>
      <c r="S1507" s="180" t="b">
        <f t="shared" ca="1" si="4"/>
        <v>0</v>
      </c>
      <c r="T1507" s="180">
        <f t="shared" ca="1" si="5"/>
        <v>0</v>
      </c>
    </row>
    <row r="1508" spans="1:20" ht="16" hidden="1">
      <c r="A1508" s="170">
        <f t="shared" si="6"/>
        <v>1507</v>
      </c>
      <c r="B1508" s="176" t="s">
        <v>1984</v>
      </c>
      <c r="D1508" s="178" t="s">
        <v>388</v>
      </c>
      <c r="J1508" s="170" t="s">
        <v>500</v>
      </c>
      <c r="K1508" s="171" t="e">
        <f t="shared" ca="1" si="1"/>
        <v>#NAME?</v>
      </c>
      <c r="L1508" s="186"/>
      <c r="M1508" s="171">
        <v>1761</v>
      </c>
      <c r="N1508" s="179" t="e">
        <f t="shared" ca="1" si="2"/>
        <v>#NAME?</v>
      </c>
      <c r="O1508" t="b">
        <f t="shared" si="3"/>
        <v>0</v>
      </c>
      <c r="S1508" s="180" t="b">
        <f t="shared" si="4"/>
        <v>0</v>
      </c>
      <c r="T1508" s="180">
        <f t="shared" ca="1" si="5"/>
        <v>0</v>
      </c>
    </row>
    <row r="1509" spans="1:20" ht="16" hidden="1">
      <c r="A1509" s="170">
        <f t="shared" si="6"/>
        <v>1508</v>
      </c>
      <c r="B1509" s="181" t="s">
        <v>1985</v>
      </c>
      <c r="D1509" s="178" t="s">
        <v>388</v>
      </c>
      <c r="J1509" s="170" t="s">
        <v>500</v>
      </c>
      <c r="K1509" s="171" t="e">
        <f t="shared" ca="1" si="1"/>
        <v>#NAME?</v>
      </c>
      <c r="L1509" s="186"/>
      <c r="M1509" s="171">
        <v>892</v>
      </c>
      <c r="N1509" s="179" t="e">
        <f t="shared" ca="1" si="2"/>
        <v>#NAME?</v>
      </c>
      <c r="O1509" t="b">
        <f t="shared" si="3"/>
        <v>0</v>
      </c>
      <c r="S1509" s="180" t="b">
        <f t="shared" si="4"/>
        <v>0</v>
      </c>
      <c r="T1509" s="180">
        <f t="shared" ca="1" si="5"/>
        <v>0</v>
      </c>
    </row>
    <row r="1510" spans="1:20" ht="16" hidden="1">
      <c r="A1510" s="170">
        <f t="shared" si="6"/>
        <v>1509</v>
      </c>
      <c r="B1510" s="176" t="s">
        <v>1986</v>
      </c>
      <c r="D1510" s="178" t="s">
        <v>388</v>
      </c>
      <c r="J1510" s="170" t="s">
        <v>500</v>
      </c>
      <c r="K1510" s="171" t="e">
        <f t="shared" ca="1" si="1"/>
        <v>#NAME?</v>
      </c>
      <c r="L1510" s="186"/>
      <c r="M1510" s="171">
        <v>844</v>
      </c>
      <c r="N1510" s="179" t="e">
        <f t="shared" ca="1" si="2"/>
        <v>#NAME?</v>
      </c>
      <c r="O1510" t="b">
        <f t="shared" si="3"/>
        <v>0</v>
      </c>
      <c r="S1510" s="180" t="b">
        <f t="shared" si="4"/>
        <v>0</v>
      </c>
      <c r="T1510" s="180">
        <f t="shared" ca="1" si="5"/>
        <v>0</v>
      </c>
    </row>
    <row r="1511" spans="1:20" ht="16" hidden="1">
      <c r="A1511" s="170">
        <f t="shared" si="6"/>
        <v>1510</v>
      </c>
      <c r="B1511" s="181" t="s">
        <v>1987</v>
      </c>
      <c r="D1511" s="178" t="s">
        <v>380</v>
      </c>
      <c r="E1511" s="110" t="s">
        <v>515</v>
      </c>
      <c r="F1511" s="197">
        <v>43914</v>
      </c>
      <c r="H1511" s="110" t="s">
        <v>471</v>
      </c>
      <c r="J1511" s="170" t="s">
        <v>500</v>
      </c>
      <c r="K1511" s="171" t="e">
        <f t="shared" ca="1" si="1"/>
        <v>#NAME?</v>
      </c>
      <c r="L1511" s="186"/>
      <c r="M1511" s="171">
        <v>1110</v>
      </c>
      <c r="N1511" s="179" t="e">
        <f t="shared" ca="1" si="2"/>
        <v>#NAME?</v>
      </c>
      <c r="O1511" t="b">
        <f t="shared" si="3"/>
        <v>0</v>
      </c>
      <c r="S1511" s="180" t="b">
        <f t="shared" ca="1" si="4"/>
        <v>0</v>
      </c>
      <c r="T1511" s="180">
        <f t="shared" ca="1" si="5"/>
        <v>0</v>
      </c>
    </row>
    <row r="1512" spans="1:20" ht="16" hidden="1">
      <c r="A1512" s="170">
        <f t="shared" si="6"/>
        <v>1511</v>
      </c>
      <c r="B1512" s="176" t="s">
        <v>1988</v>
      </c>
      <c r="D1512" s="178" t="s">
        <v>380</v>
      </c>
      <c r="F1512" s="197">
        <v>43922</v>
      </c>
      <c r="H1512" s="170" t="s">
        <v>471</v>
      </c>
      <c r="J1512" s="170" t="s">
        <v>500</v>
      </c>
      <c r="K1512" s="171" t="e">
        <f t="shared" ca="1" si="1"/>
        <v>#NAME?</v>
      </c>
      <c r="L1512" s="186"/>
      <c r="M1512" s="171">
        <v>2500</v>
      </c>
      <c r="N1512" s="179" t="e">
        <f t="shared" ca="1" si="2"/>
        <v>#NAME?</v>
      </c>
      <c r="O1512" t="b">
        <f t="shared" si="3"/>
        <v>0</v>
      </c>
      <c r="S1512" s="180" t="b">
        <f t="shared" ca="1" si="4"/>
        <v>0</v>
      </c>
      <c r="T1512" s="180">
        <f t="shared" ca="1" si="5"/>
        <v>0</v>
      </c>
    </row>
    <row r="1513" spans="1:20" ht="16" hidden="1">
      <c r="A1513" s="170">
        <f t="shared" si="6"/>
        <v>1512</v>
      </c>
      <c r="B1513" s="181" t="s">
        <v>1989</v>
      </c>
      <c r="D1513" s="178" t="s">
        <v>388</v>
      </c>
      <c r="J1513" s="170" t="s">
        <v>500</v>
      </c>
      <c r="K1513" s="171" t="e">
        <f t="shared" ca="1" si="1"/>
        <v>#NAME?</v>
      </c>
      <c r="L1513" s="186"/>
      <c r="M1513" s="171">
        <v>1935</v>
      </c>
      <c r="N1513" s="179" t="e">
        <f t="shared" ca="1" si="2"/>
        <v>#NAME?</v>
      </c>
      <c r="O1513" t="b">
        <f t="shared" si="3"/>
        <v>0</v>
      </c>
      <c r="S1513" s="180" t="b">
        <f t="shared" si="4"/>
        <v>0</v>
      </c>
      <c r="T1513" s="180">
        <f t="shared" ca="1" si="5"/>
        <v>0</v>
      </c>
    </row>
    <row r="1514" spans="1:20" ht="16" hidden="1">
      <c r="A1514" s="170">
        <f t="shared" si="6"/>
        <v>1513</v>
      </c>
      <c r="B1514" s="176" t="s">
        <v>1990</v>
      </c>
      <c r="D1514" s="178" t="s">
        <v>388</v>
      </c>
      <c r="J1514" s="170" t="s">
        <v>500</v>
      </c>
      <c r="K1514" s="171" t="e">
        <f t="shared" ca="1" si="1"/>
        <v>#NAME?</v>
      </c>
      <c r="L1514" s="186"/>
      <c r="M1514" s="171">
        <v>1275</v>
      </c>
      <c r="N1514" s="179" t="e">
        <f t="shared" ca="1" si="2"/>
        <v>#NAME?</v>
      </c>
      <c r="O1514" t="b">
        <f t="shared" si="3"/>
        <v>0</v>
      </c>
      <c r="S1514" s="180" t="b">
        <f t="shared" si="4"/>
        <v>0</v>
      </c>
      <c r="T1514" s="180">
        <f t="shared" ca="1" si="5"/>
        <v>0</v>
      </c>
    </row>
    <row r="1515" spans="1:20" ht="16" hidden="1">
      <c r="A1515" s="170">
        <f t="shared" si="6"/>
        <v>1514</v>
      </c>
      <c r="B1515" s="181" t="s">
        <v>1991</v>
      </c>
      <c r="D1515" s="178" t="s">
        <v>388</v>
      </c>
      <c r="J1515" s="170" t="s">
        <v>500</v>
      </c>
      <c r="K1515" s="171" t="e">
        <f t="shared" ca="1" si="1"/>
        <v>#NAME?</v>
      </c>
      <c r="L1515" s="186"/>
      <c r="M1515" s="171">
        <v>883</v>
      </c>
      <c r="N1515" s="179" t="e">
        <f t="shared" ca="1" si="2"/>
        <v>#NAME?</v>
      </c>
      <c r="O1515" t="b">
        <f t="shared" si="3"/>
        <v>0</v>
      </c>
      <c r="S1515" s="180" t="b">
        <f t="shared" si="4"/>
        <v>0</v>
      </c>
      <c r="T1515" s="180">
        <f t="shared" ca="1" si="5"/>
        <v>0</v>
      </c>
    </row>
    <row r="1516" spans="1:20" ht="16" hidden="1">
      <c r="A1516" s="170">
        <f t="shared" si="6"/>
        <v>1515</v>
      </c>
      <c r="B1516" s="176" t="s">
        <v>1992</v>
      </c>
      <c r="D1516" s="178" t="s">
        <v>388</v>
      </c>
      <c r="J1516" s="170" t="s">
        <v>500</v>
      </c>
      <c r="K1516" s="171" t="e">
        <f t="shared" ca="1" si="1"/>
        <v>#NAME?</v>
      </c>
      <c r="L1516" s="186"/>
      <c r="M1516" s="171">
        <v>2988</v>
      </c>
      <c r="N1516" s="179" t="e">
        <f t="shared" ca="1" si="2"/>
        <v>#NAME?</v>
      </c>
      <c r="O1516" t="b">
        <f t="shared" si="3"/>
        <v>0</v>
      </c>
      <c r="S1516" s="180" t="b">
        <f t="shared" si="4"/>
        <v>0</v>
      </c>
      <c r="T1516" s="180">
        <f t="shared" ca="1" si="5"/>
        <v>0</v>
      </c>
    </row>
    <row r="1517" spans="1:20" ht="16" hidden="1">
      <c r="A1517" s="170">
        <f t="shared" si="6"/>
        <v>1516</v>
      </c>
      <c r="B1517" s="181" t="s">
        <v>1993</v>
      </c>
      <c r="D1517" s="178" t="s">
        <v>388</v>
      </c>
      <c r="J1517" s="170" t="s">
        <v>500</v>
      </c>
      <c r="K1517" s="171" t="e">
        <f t="shared" ca="1" si="1"/>
        <v>#NAME?</v>
      </c>
      <c r="L1517" s="186"/>
      <c r="M1517" s="171">
        <v>793</v>
      </c>
      <c r="N1517" s="179" t="e">
        <f t="shared" ca="1" si="2"/>
        <v>#NAME?</v>
      </c>
      <c r="O1517" t="b">
        <f t="shared" si="3"/>
        <v>0</v>
      </c>
      <c r="S1517" s="180" t="b">
        <f t="shared" si="4"/>
        <v>0</v>
      </c>
      <c r="T1517" s="180">
        <f t="shared" ca="1" si="5"/>
        <v>0</v>
      </c>
    </row>
    <row r="1518" spans="1:20" ht="16" hidden="1">
      <c r="A1518" s="170">
        <f t="shared" si="6"/>
        <v>1517</v>
      </c>
      <c r="B1518" s="176" t="s">
        <v>1994</v>
      </c>
      <c r="D1518" s="178" t="s">
        <v>388</v>
      </c>
      <c r="J1518" s="170" t="s">
        <v>500</v>
      </c>
      <c r="K1518" s="171" t="e">
        <f t="shared" ca="1" si="1"/>
        <v>#NAME?</v>
      </c>
      <c r="L1518" s="186"/>
      <c r="M1518" s="171">
        <v>1975</v>
      </c>
      <c r="N1518" s="179" t="e">
        <f t="shared" ca="1" si="2"/>
        <v>#NAME?</v>
      </c>
      <c r="O1518" t="b">
        <f t="shared" si="3"/>
        <v>0</v>
      </c>
      <c r="S1518" s="180" t="b">
        <f t="shared" si="4"/>
        <v>0</v>
      </c>
      <c r="T1518" s="180">
        <f t="shared" ca="1" si="5"/>
        <v>0</v>
      </c>
    </row>
    <row r="1519" spans="1:20" ht="16" hidden="1">
      <c r="A1519" s="170">
        <f t="shared" si="6"/>
        <v>1518</v>
      </c>
      <c r="B1519" s="181" t="s">
        <v>1995</v>
      </c>
      <c r="D1519" s="178" t="s">
        <v>388</v>
      </c>
      <c r="J1519" s="170" t="s">
        <v>500</v>
      </c>
      <c r="K1519" s="171" t="e">
        <f t="shared" ca="1" si="1"/>
        <v>#NAME?</v>
      </c>
      <c r="L1519" s="186"/>
      <c r="M1519" s="171">
        <v>1893</v>
      </c>
      <c r="N1519" s="179" t="e">
        <f t="shared" ca="1" si="2"/>
        <v>#NAME?</v>
      </c>
      <c r="O1519" t="b">
        <f t="shared" si="3"/>
        <v>0</v>
      </c>
      <c r="S1519" s="180" t="b">
        <f t="shared" si="4"/>
        <v>0</v>
      </c>
      <c r="T1519" s="180">
        <f t="shared" ca="1" si="5"/>
        <v>0</v>
      </c>
    </row>
    <row r="1520" spans="1:20" ht="16" hidden="1">
      <c r="A1520" s="170">
        <f t="shared" si="6"/>
        <v>1519</v>
      </c>
      <c r="B1520" s="176" t="s">
        <v>1996</v>
      </c>
      <c r="D1520" s="178" t="s">
        <v>388</v>
      </c>
      <c r="J1520" s="170" t="s">
        <v>500</v>
      </c>
      <c r="K1520" s="171" t="e">
        <f t="shared" ca="1" si="1"/>
        <v>#NAME?</v>
      </c>
      <c r="L1520" s="186"/>
      <c r="M1520" s="171">
        <v>1549</v>
      </c>
      <c r="N1520" s="179" t="e">
        <f t="shared" ca="1" si="2"/>
        <v>#NAME?</v>
      </c>
      <c r="O1520" t="b">
        <f t="shared" si="3"/>
        <v>0</v>
      </c>
      <c r="S1520" s="180" t="b">
        <f t="shared" si="4"/>
        <v>0</v>
      </c>
      <c r="T1520" s="180">
        <f t="shared" ca="1" si="5"/>
        <v>0</v>
      </c>
    </row>
    <row r="1521" spans="1:20" ht="16" hidden="1">
      <c r="A1521" s="170">
        <f t="shared" si="6"/>
        <v>1520</v>
      </c>
      <c r="B1521" s="181" t="s">
        <v>1997</v>
      </c>
      <c r="D1521" s="178" t="s">
        <v>388</v>
      </c>
      <c r="J1521" s="170" t="s">
        <v>500</v>
      </c>
      <c r="K1521" s="171" t="e">
        <f t="shared" ca="1" si="1"/>
        <v>#NAME?</v>
      </c>
      <c r="L1521" s="186"/>
      <c r="M1521" s="171">
        <v>3068</v>
      </c>
      <c r="N1521" s="179" t="e">
        <f t="shared" ca="1" si="2"/>
        <v>#NAME?</v>
      </c>
      <c r="O1521" t="b">
        <f t="shared" si="3"/>
        <v>0</v>
      </c>
      <c r="S1521" s="180" t="b">
        <f t="shared" si="4"/>
        <v>0</v>
      </c>
      <c r="T1521" s="180">
        <f t="shared" ca="1" si="5"/>
        <v>0</v>
      </c>
    </row>
    <row r="1522" spans="1:20" ht="16" hidden="1">
      <c r="A1522" s="170">
        <f t="shared" si="6"/>
        <v>1521</v>
      </c>
      <c r="B1522" s="176" t="s">
        <v>1998</v>
      </c>
      <c r="D1522" s="178" t="s">
        <v>388</v>
      </c>
      <c r="J1522" s="170" t="s">
        <v>500</v>
      </c>
      <c r="K1522" s="171" t="e">
        <f t="shared" ca="1" si="1"/>
        <v>#NAME?</v>
      </c>
      <c r="L1522" s="186"/>
      <c r="M1522" s="171">
        <v>2045</v>
      </c>
      <c r="N1522" s="179" t="e">
        <f t="shared" ca="1" si="2"/>
        <v>#NAME?</v>
      </c>
      <c r="O1522" t="b">
        <f t="shared" si="3"/>
        <v>0</v>
      </c>
      <c r="S1522" s="180" t="b">
        <f t="shared" si="4"/>
        <v>0</v>
      </c>
      <c r="T1522" s="180">
        <f t="shared" ca="1" si="5"/>
        <v>0</v>
      </c>
    </row>
    <row r="1523" spans="1:20" ht="16" hidden="1">
      <c r="A1523" s="170">
        <f t="shared" si="6"/>
        <v>1522</v>
      </c>
      <c r="B1523" s="181" t="s">
        <v>1999</v>
      </c>
      <c r="D1523" s="178" t="s">
        <v>388</v>
      </c>
      <c r="J1523" s="170" t="s">
        <v>500</v>
      </c>
      <c r="K1523" s="171" t="e">
        <f t="shared" ca="1" si="1"/>
        <v>#NAME?</v>
      </c>
      <c r="L1523" s="186"/>
      <c r="M1523" s="171">
        <v>2308</v>
      </c>
      <c r="N1523" s="179" t="e">
        <f t="shared" ca="1" si="2"/>
        <v>#NAME?</v>
      </c>
      <c r="O1523" t="b">
        <f t="shared" si="3"/>
        <v>0</v>
      </c>
      <c r="S1523" s="180" t="b">
        <f t="shared" si="4"/>
        <v>0</v>
      </c>
      <c r="T1523" s="180">
        <f t="shared" ca="1" si="5"/>
        <v>0</v>
      </c>
    </row>
    <row r="1524" spans="1:20" ht="16" hidden="1">
      <c r="A1524" s="170">
        <f t="shared" si="6"/>
        <v>1523</v>
      </c>
      <c r="B1524" s="176" t="s">
        <v>2000</v>
      </c>
      <c r="D1524" s="178" t="s">
        <v>388</v>
      </c>
      <c r="J1524" s="170" t="s">
        <v>500</v>
      </c>
      <c r="K1524" s="171" t="e">
        <f t="shared" ca="1" si="1"/>
        <v>#NAME?</v>
      </c>
      <c r="L1524" s="186"/>
      <c r="M1524" s="171">
        <v>3230</v>
      </c>
      <c r="N1524" s="179" t="e">
        <f t="shared" ca="1" si="2"/>
        <v>#NAME?</v>
      </c>
      <c r="O1524" t="b">
        <f t="shared" si="3"/>
        <v>0</v>
      </c>
      <c r="S1524" s="180" t="b">
        <f t="shared" si="4"/>
        <v>0</v>
      </c>
      <c r="T1524" s="180">
        <f t="shared" ca="1" si="5"/>
        <v>0</v>
      </c>
    </row>
    <row r="1525" spans="1:20" ht="16" hidden="1">
      <c r="A1525" s="170">
        <f t="shared" si="6"/>
        <v>1524</v>
      </c>
      <c r="B1525" s="181" t="s">
        <v>2001</v>
      </c>
      <c r="D1525" s="178" t="s">
        <v>388</v>
      </c>
      <c r="J1525" s="170" t="s">
        <v>500</v>
      </c>
      <c r="K1525" s="171" t="e">
        <f t="shared" ca="1" si="1"/>
        <v>#NAME?</v>
      </c>
      <c r="L1525" s="186"/>
      <c r="M1525" s="171">
        <v>403</v>
      </c>
      <c r="N1525" s="179" t="e">
        <f t="shared" ca="1" si="2"/>
        <v>#NAME?</v>
      </c>
      <c r="O1525" t="b">
        <f t="shared" si="3"/>
        <v>0</v>
      </c>
      <c r="S1525" s="180" t="b">
        <f t="shared" si="4"/>
        <v>0</v>
      </c>
      <c r="T1525" s="180">
        <f t="shared" ca="1" si="5"/>
        <v>0</v>
      </c>
    </row>
    <row r="1526" spans="1:20" ht="16" hidden="1">
      <c r="A1526" s="170">
        <f t="shared" si="6"/>
        <v>1525</v>
      </c>
      <c r="B1526" s="176" t="s">
        <v>2002</v>
      </c>
      <c r="D1526" s="178" t="s">
        <v>380</v>
      </c>
      <c r="E1526" s="110" t="s">
        <v>2003</v>
      </c>
      <c r="F1526" s="197">
        <v>43851</v>
      </c>
      <c r="H1526" s="110" t="s">
        <v>471</v>
      </c>
      <c r="J1526" s="170" t="s">
        <v>500</v>
      </c>
      <c r="K1526" s="171" t="e">
        <f t="shared" ca="1" si="1"/>
        <v>#NAME?</v>
      </c>
      <c r="L1526" s="186"/>
      <c r="M1526" s="171">
        <v>127</v>
      </c>
      <c r="N1526" s="179" t="e">
        <f t="shared" ca="1" si="2"/>
        <v>#NAME?</v>
      </c>
      <c r="O1526" t="b">
        <f t="shared" si="3"/>
        <v>0</v>
      </c>
      <c r="S1526" s="180" t="b">
        <f t="shared" ca="1" si="4"/>
        <v>0</v>
      </c>
      <c r="T1526" s="180">
        <f t="shared" ca="1" si="5"/>
        <v>0</v>
      </c>
    </row>
    <row r="1527" spans="1:20" ht="16" hidden="1">
      <c r="A1527" s="170">
        <f t="shared" si="6"/>
        <v>1526</v>
      </c>
      <c r="B1527" s="181" t="s">
        <v>2004</v>
      </c>
      <c r="D1527" s="178" t="s">
        <v>388</v>
      </c>
      <c r="J1527" s="170" t="s">
        <v>500</v>
      </c>
      <c r="K1527" s="171" t="e">
        <f t="shared" ca="1" si="1"/>
        <v>#NAME?</v>
      </c>
      <c r="L1527" s="186"/>
      <c r="M1527" s="171">
        <v>2174</v>
      </c>
      <c r="N1527" s="179" t="e">
        <f t="shared" ca="1" si="2"/>
        <v>#NAME?</v>
      </c>
      <c r="O1527" t="b">
        <f t="shared" si="3"/>
        <v>0</v>
      </c>
      <c r="S1527" s="180" t="b">
        <f t="shared" si="4"/>
        <v>0</v>
      </c>
      <c r="T1527" s="180">
        <f t="shared" ca="1" si="5"/>
        <v>0</v>
      </c>
    </row>
    <row r="1528" spans="1:20" ht="16" hidden="1">
      <c r="A1528" s="170">
        <f t="shared" si="6"/>
        <v>1527</v>
      </c>
      <c r="B1528" s="176" t="s">
        <v>2005</v>
      </c>
      <c r="D1528" s="178" t="s">
        <v>388</v>
      </c>
      <c r="J1528" s="170" t="s">
        <v>500</v>
      </c>
      <c r="K1528" s="171" t="e">
        <f t="shared" ca="1" si="1"/>
        <v>#NAME?</v>
      </c>
      <c r="L1528" s="186"/>
      <c r="M1528" s="171">
        <v>2490</v>
      </c>
      <c r="N1528" s="179" t="e">
        <f t="shared" ca="1" si="2"/>
        <v>#NAME?</v>
      </c>
      <c r="O1528" t="b">
        <f t="shared" si="3"/>
        <v>0</v>
      </c>
      <c r="S1528" s="180" t="b">
        <f t="shared" si="4"/>
        <v>0</v>
      </c>
      <c r="T1528" s="180">
        <f t="shared" ca="1" si="5"/>
        <v>0</v>
      </c>
    </row>
    <row r="1529" spans="1:20" ht="16" hidden="1">
      <c r="A1529" s="170">
        <f t="shared" si="6"/>
        <v>1528</v>
      </c>
      <c r="B1529" s="181" t="s">
        <v>2006</v>
      </c>
      <c r="D1529" s="178" t="s">
        <v>388</v>
      </c>
      <c r="J1529" s="170" t="s">
        <v>500</v>
      </c>
      <c r="K1529" s="171" t="e">
        <f t="shared" ca="1" si="1"/>
        <v>#NAME?</v>
      </c>
      <c r="L1529" s="186"/>
      <c r="M1529" s="171">
        <v>122</v>
      </c>
      <c r="N1529" s="179" t="e">
        <f t="shared" ca="1" si="2"/>
        <v>#NAME?</v>
      </c>
      <c r="O1529" t="b">
        <f t="shared" si="3"/>
        <v>0</v>
      </c>
      <c r="S1529" s="180" t="b">
        <f t="shared" si="4"/>
        <v>0</v>
      </c>
      <c r="T1529" s="180">
        <f t="shared" ca="1" si="5"/>
        <v>0</v>
      </c>
    </row>
    <row r="1530" spans="1:20" ht="16" hidden="1">
      <c r="A1530" s="170">
        <f t="shared" si="6"/>
        <v>1529</v>
      </c>
      <c r="B1530" s="176" t="s">
        <v>2007</v>
      </c>
      <c r="D1530" s="178" t="s">
        <v>380</v>
      </c>
      <c r="E1530" s="110" t="s">
        <v>515</v>
      </c>
      <c r="F1530" s="191">
        <v>43819</v>
      </c>
      <c r="H1530" s="110" t="s">
        <v>471</v>
      </c>
      <c r="J1530" s="170" t="s">
        <v>500</v>
      </c>
      <c r="K1530" s="171" t="e">
        <f t="shared" ca="1" si="1"/>
        <v>#NAME?</v>
      </c>
      <c r="L1530" s="186"/>
      <c r="M1530" s="171">
        <v>1317</v>
      </c>
      <c r="N1530" s="179" t="e">
        <f t="shared" ca="1" si="2"/>
        <v>#NAME?</v>
      </c>
      <c r="O1530" t="b">
        <f t="shared" si="3"/>
        <v>0</v>
      </c>
      <c r="S1530" s="180" t="b">
        <f t="shared" ca="1" si="4"/>
        <v>0</v>
      </c>
      <c r="T1530" s="180">
        <f t="shared" ca="1" si="5"/>
        <v>0</v>
      </c>
    </row>
    <row r="1531" spans="1:20" ht="16" hidden="1">
      <c r="A1531" s="170">
        <f t="shared" si="6"/>
        <v>1530</v>
      </c>
      <c r="B1531" s="181" t="s">
        <v>2008</v>
      </c>
      <c r="D1531" s="178" t="s">
        <v>388</v>
      </c>
      <c r="J1531" s="170" t="s">
        <v>500</v>
      </c>
      <c r="K1531" s="171" t="e">
        <f t="shared" ca="1" si="1"/>
        <v>#NAME?</v>
      </c>
      <c r="L1531" s="186"/>
      <c r="M1531" s="171">
        <v>1299</v>
      </c>
      <c r="N1531" s="179" t="e">
        <f t="shared" ca="1" si="2"/>
        <v>#NAME?</v>
      </c>
      <c r="O1531" t="b">
        <f t="shared" si="3"/>
        <v>0</v>
      </c>
      <c r="S1531" s="180" t="b">
        <f t="shared" si="4"/>
        <v>0</v>
      </c>
      <c r="T1531" s="180">
        <f t="shared" ca="1" si="5"/>
        <v>0</v>
      </c>
    </row>
    <row r="1532" spans="1:20" ht="16" hidden="1">
      <c r="A1532" s="170">
        <f t="shared" si="6"/>
        <v>1531</v>
      </c>
      <c r="B1532" s="185" t="s">
        <v>507</v>
      </c>
      <c r="D1532" s="178" t="s">
        <v>388</v>
      </c>
      <c r="J1532" s="170"/>
      <c r="K1532" s="171" t="e">
        <f t="shared" ca="1" si="1"/>
        <v>#NAME?</v>
      </c>
      <c r="L1532" s="186"/>
      <c r="M1532" s="171">
        <v>3099</v>
      </c>
      <c r="N1532" s="179" t="e">
        <f t="shared" ca="1" si="2"/>
        <v>#NAME?</v>
      </c>
      <c r="O1532" t="b">
        <f t="shared" si="3"/>
        <v>1</v>
      </c>
      <c r="S1532" s="180" t="b">
        <f t="shared" si="4"/>
        <v>0</v>
      </c>
      <c r="T1532" s="180">
        <f t="shared" ca="1" si="5"/>
        <v>0</v>
      </c>
    </row>
    <row r="1533" spans="1:20" ht="16" hidden="1">
      <c r="A1533" s="170">
        <f t="shared" si="6"/>
        <v>1532</v>
      </c>
      <c r="B1533" s="181" t="s">
        <v>2009</v>
      </c>
      <c r="D1533" s="178" t="s">
        <v>388</v>
      </c>
      <c r="J1533" s="170" t="s">
        <v>500</v>
      </c>
      <c r="K1533" s="171" t="e">
        <f t="shared" ca="1" si="1"/>
        <v>#NAME?</v>
      </c>
      <c r="L1533" s="186"/>
      <c r="M1533" s="171">
        <v>285</v>
      </c>
      <c r="N1533" s="179" t="e">
        <f t="shared" ca="1" si="2"/>
        <v>#NAME?</v>
      </c>
      <c r="O1533" t="b">
        <f t="shared" si="3"/>
        <v>0</v>
      </c>
      <c r="S1533" s="180" t="b">
        <f t="shared" si="4"/>
        <v>0</v>
      </c>
      <c r="T1533" s="180">
        <f t="shared" ca="1" si="5"/>
        <v>0</v>
      </c>
    </row>
    <row r="1534" spans="1:20" ht="16" hidden="1">
      <c r="A1534" s="170">
        <f t="shared" si="6"/>
        <v>1533</v>
      </c>
      <c r="B1534" s="176" t="s">
        <v>2010</v>
      </c>
      <c r="D1534" s="178" t="s">
        <v>388</v>
      </c>
      <c r="J1534" s="170" t="s">
        <v>500</v>
      </c>
      <c r="K1534" s="171" t="e">
        <f t="shared" ca="1" si="1"/>
        <v>#NAME?</v>
      </c>
      <c r="L1534" s="186"/>
      <c r="M1534" s="171">
        <v>1804</v>
      </c>
      <c r="N1534" s="179" t="e">
        <f t="shared" ca="1" si="2"/>
        <v>#NAME?</v>
      </c>
      <c r="O1534" t="b">
        <f t="shared" si="3"/>
        <v>0</v>
      </c>
      <c r="S1534" s="180" t="b">
        <f t="shared" si="4"/>
        <v>0</v>
      </c>
      <c r="T1534" s="180">
        <f t="shared" ca="1" si="5"/>
        <v>0</v>
      </c>
    </row>
    <row r="1535" spans="1:20" ht="16" hidden="1">
      <c r="A1535" s="170">
        <f t="shared" si="6"/>
        <v>1534</v>
      </c>
      <c r="B1535" s="181" t="s">
        <v>2011</v>
      </c>
      <c r="D1535" s="178" t="s">
        <v>388</v>
      </c>
      <c r="J1535" s="170" t="s">
        <v>500</v>
      </c>
      <c r="K1535" s="171" t="e">
        <f t="shared" ca="1" si="1"/>
        <v>#NAME?</v>
      </c>
      <c r="L1535" s="186"/>
      <c r="M1535" s="171">
        <v>1940</v>
      </c>
      <c r="N1535" s="179" t="e">
        <f t="shared" ca="1" si="2"/>
        <v>#NAME?</v>
      </c>
      <c r="O1535" t="b">
        <f t="shared" si="3"/>
        <v>0</v>
      </c>
      <c r="S1535" s="180" t="b">
        <f t="shared" si="4"/>
        <v>0</v>
      </c>
      <c r="T1535" s="180">
        <f t="shared" ca="1" si="5"/>
        <v>0</v>
      </c>
    </row>
    <row r="1536" spans="1:20" ht="16" hidden="1">
      <c r="A1536" s="170">
        <f t="shared" si="6"/>
        <v>1535</v>
      </c>
      <c r="B1536" s="176" t="s">
        <v>2012</v>
      </c>
      <c r="D1536" s="178" t="s">
        <v>388</v>
      </c>
      <c r="J1536" s="170" t="s">
        <v>500</v>
      </c>
      <c r="K1536" s="171" t="e">
        <f t="shared" ca="1" si="1"/>
        <v>#NAME?</v>
      </c>
      <c r="L1536" s="186"/>
      <c r="M1536" s="171">
        <v>1508</v>
      </c>
      <c r="N1536" s="179" t="e">
        <f t="shared" ca="1" si="2"/>
        <v>#NAME?</v>
      </c>
      <c r="O1536" t="b">
        <f t="shared" si="3"/>
        <v>0</v>
      </c>
      <c r="S1536" s="180" t="b">
        <f t="shared" si="4"/>
        <v>0</v>
      </c>
      <c r="T1536" s="180">
        <f t="shared" ca="1" si="5"/>
        <v>0</v>
      </c>
    </row>
    <row r="1537" spans="1:20" ht="16" hidden="1">
      <c r="A1537" s="170">
        <f t="shared" si="6"/>
        <v>1536</v>
      </c>
      <c r="B1537" s="181" t="s">
        <v>2013</v>
      </c>
      <c r="D1537" s="178" t="s">
        <v>388</v>
      </c>
      <c r="J1537" s="170" t="s">
        <v>500</v>
      </c>
      <c r="K1537" s="171" t="e">
        <f t="shared" ca="1" si="1"/>
        <v>#NAME?</v>
      </c>
      <c r="L1537" s="186"/>
      <c r="M1537" s="171">
        <v>704</v>
      </c>
      <c r="N1537" s="179" t="e">
        <f t="shared" ca="1" si="2"/>
        <v>#NAME?</v>
      </c>
      <c r="O1537" t="b">
        <f t="shared" si="3"/>
        <v>0</v>
      </c>
      <c r="S1537" s="180" t="b">
        <f t="shared" si="4"/>
        <v>0</v>
      </c>
      <c r="T1537" s="180">
        <f t="shared" ca="1" si="5"/>
        <v>0</v>
      </c>
    </row>
    <row r="1538" spans="1:20" ht="16" hidden="1">
      <c r="A1538" s="170">
        <f t="shared" si="6"/>
        <v>1537</v>
      </c>
      <c r="B1538" s="176" t="s">
        <v>2014</v>
      </c>
      <c r="D1538" s="178" t="s">
        <v>388</v>
      </c>
      <c r="J1538" s="170" t="s">
        <v>500</v>
      </c>
      <c r="K1538" s="171" t="e">
        <f t="shared" ca="1" si="1"/>
        <v>#NAME?</v>
      </c>
      <c r="L1538" s="186"/>
      <c r="M1538" s="171">
        <v>2571</v>
      </c>
      <c r="N1538" s="179" t="e">
        <f t="shared" ca="1" si="2"/>
        <v>#NAME?</v>
      </c>
      <c r="O1538" t="b">
        <f t="shared" si="3"/>
        <v>0</v>
      </c>
      <c r="S1538" s="180" t="b">
        <f t="shared" si="4"/>
        <v>0</v>
      </c>
      <c r="T1538" s="180">
        <f t="shared" ca="1" si="5"/>
        <v>0</v>
      </c>
    </row>
    <row r="1539" spans="1:20" ht="16" hidden="1">
      <c r="A1539" s="170">
        <f t="shared" si="6"/>
        <v>1538</v>
      </c>
      <c r="B1539" s="181" t="s">
        <v>2015</v>
      </c>
      <c r="D1539" s="178" t="s">
        <v>388</v>
      </c>
      <c r="J1539" s="170" t="s">
        <v>500</v>
      </c>
      <c r="K1539" s="171" t="e">
        <f t="shared" ca="1" si="1"/>
        <v>#NAME?</v>
      </c>
      <c r="L1539" s="186"/>
      <c r="M1539" s="171">
        <v>2687</v>
      </c>
      <c r="N1539" s="179" t="e">
        <f t="shared" ca="1" si="2"/>
        <v>#NAME?</v>
      </c>
      <c r="O1539" t="b">
        <f t="shared" si="3"/>
        <v>0</v>
      </c>
      <c r="S1539" s="180" t="b">
        <f t="shared" si="4"/>
        <v>0</v>
      </c>
      <c r="T1539" s="180">
        <f t="shared" ca="1" si="5"/>
        <v>0</v>
      </c>
    </row>
    <row r="1540" spans="1:20" ht="16" hidden="1">
      <c r="A1540" s="170">
        <f t="shared" si="6"/>
        <v>1539</v>
      </c>
      <c r="B1540" s="176" t="s">
        <v>2016</v>
      </c>
      <c r="D1540" s="178" t="s">
        <v>388</v>
      </c>
      <c r="J1540" s="170" t="s">
        <v>500</v>
      </c>
      <c r="K1540" s="171" t="e">
        <f t="shared" ca="1" si="1"/>
        <v>#NAME?</v>
      </c>
      <c r="L1540" s="186"/>
      <c r="M1540" s="171">
        <v>2609</v>
      </c>
      <c r="N1540" s="179" t="e">
        <f t="shared" ca="1" si="2"/>
        <v>#NAME?</v>
      </c>
      <c r="O1540" t="b">
        <f t="shared" si="3"/>
        <v>0</v>
      </c>
      <c r="S1540" s="180" t="b">
        <f t="shared" si="4"/>
        <v>0</v>
      </c>
      <c r="T1540" s="180">
        <f t="shared" ca="1" si="5"/>
        <v>0</v>
      </c>
    </row>
    <row r="1541" spans="1:20" ht="16" hidden="1">
      <c r="A1541" s="170">
        <f t="shared" si="6"/>
        <v>1540</v>
      </c>
      <c r="B1541" s="181" t="s">
        <v>2017</v>
      </c>
      <c r="D1541" s="178" t="s">
        <v>388</v>
      </c>
      <c r="J1541" s="170" t="s">
        <v>500</v>
      </c>
      <c r="K1541" s="171" t="e">
        <f t="shared" ca="1" si="1"/>
        <v>#NAME?</v>
      </c>
      <c r="L1541" s="186"/>
      <c r="M1541" s="171">
        <v>876</v>
      </c>
      <c r="N1541" s="179" t="e">
        <f t="shared" ca="1" si="2"/>
        <v>#NAME?</v>
      </c>
      <c r="O1541" t="b">
        <f t="shared" si="3"/>
        <v>0</v>
      </c>
      <c r="S1541" s="180" t="b">
        <f t="shared" si="4"/>
        <v>0</v>
      </c>
      <c r="T1541" s="180">
        <f t="shared" ca="1" si="5"/>
        <v>0</v>
      </c>
    </row>
    <row r="1542" spans="1:20" ht="16" hidden="1">
      <c r="A1542" s="170">
        <f t="shared" si="6"/>
        <v>1541</v>
      </c>
      <c r="B1542" s="176" t="s">
        <v>2018</v>
      </c>
      <c r="D1542" s="178" t="s">
        <v>388</v>
      </c>
      <c r="J1542" s="170" t="s">
        <v>500</v>
      </c>
      <c r="K1542" s="171" t="e">
        <f t="shared" ca="1" si="1"/>
        <v>#NAME?</v>
      </c>
      <c r="L1542" s="186"/>
      <c r="M1542" s="171">
        <v>848</v>
      </c>
      <c r="N1542" s="179" t="e">
        <f t="shared" ca="1" si="2"/>
        <v>#NAME?</v>
      </c>
      <c r="O1542" t="b">
        <f t="shared" si="3"/>
        <v>0</v>
      </c>
      <c r="S1542" s="180" t="b">
        <f t="shared" si="4"/>
        <v>0</v>
      </c>
      <c r="T1542" s="180">
        <f t="shared" ca="1" si="5"/>
        <v>0</v>
      </c>
    </row>
    <row r="1543" spans="1:20" ht="16" hidden="1">
      <c r="A1543" s="170">
        <f t="shared" si="6"/>
        <v>1542</v>
      </c>
      <c r="B1543" s="181" t="s">
        <v>2019</v>
      </c>
      <c r="D1543" s="178" t="s">
        <v>388</v>
      </c>
      <c r="J1543" s="170" t="s">
        <v>500</v>
      </c>
      <c r="K1543" s="171" t="e">
        <f t="shared" ca="1" si="1"/>
        <v>#NAME?</v>
      </c>
      <c r="L1543" s="186"/>
      <c r="M1543" s="171">
        <v>2121</v>
      </c>
      <c r="N1543" s="179" t="e">
        <f t="shared" ca="1" si="2"/>
        <v>#NAME?</v>
      </c>
      <c r="O1543" t="b">
        <f t="shared" si="3"/>
        <v>0</v>
      </c>
      <c r="S1543" s="180" t="b">
        <f t="shared" si="4"/>
        <v>0</v>
      </c>
      <c r="T1543" s="180">
        <f t="shared" ca="1" si="5"/>
        <v>0</v>
      </c>
    </row>
    <row r="1544" spans="1:20" ht="16" hidden="1">
      <c r="A1544" s="170">
        <f t="shared" si="6"/>
        <v>1543</v>
      </c>
      <c r="B1544" s="176" t="s">
        <v>2020</v>
      </c>
      <c r="D1544" s="178" t="s">
        <v>380</v>
      </c>
      <c r="F1544" s="197">
        <v>43844</v>
      </c>
      <c r="H1544" s="110" t="s">
        <v>471</v>
      </c>
      <c r="J1544" s="170" t="s">
        <v>500</v>
      </c>
      <c r="K1544" s="171" t="e">
        <f t="shared" ca="1" si="1"/>
        <v>#NAME?</v>
      </c>
      <c r="L1544" s="186"/>
      <c r="M1544" s="171">
        <v>2886</v>
      </c>
      <c r="N1544" s="179" t="e">
        <f t="shared" ca="1" si="2"/>
        <v>#NAME?</v>
      </c>
      <c r="O1544" t="b">
        <f t="shared" si="3"/>
        <v>0</v>
      </c>
      <c r="S1544" s="180" t="b">
        <f t="shared" ca="1" si="4"/>
        <v>0</v>
      </c>
      <c r="T1544" s="180">
        <f t="shared" ca="1" si="5"/>
        <v>0</v>
      </c>
    </row>
    <row r="1545" spans="1:20" ht="16" hidden="1">
      <c r="A1545" s="170">
        <f t="shared" si="6"/>
        <v>1544</v>
      </c>
      <c r="B1545" s="181" t="s">
        <v>2021</v>
      </c>
      <c r="D1545" s="178" t="s">
        <v>388</v>
      </c>
      <c r="J1545" s="170" t="s">
        <v>500</v>
      </c>
      <c r="K1545" s="171" t="e">
        <f t="shared" ca="1" si="1"/>
        <v>#NAME?</v>
      </c>
      <c r="L1545" s="186"/>
      <c r="M1545" s="171">
        <v>1768</v>
      </c>
      <c r="N1545" s="179" t="e">
        <f t="shared" ca="1" si="2"/>
        <v>#NAME?</v>
      </c>
      <c r="O1545" t="b">
        <f t="shared" si="3"/>
        <v>0</v>
      </c>
      <c r="S1545" s="180" t="b">
        <f t="shared" si="4"/>
        <v>0</v>
      </c>
      <c r="T1545" s="180">
        <f t="shared" ca="1" si="5"/>
        <v>0</v>
      </c>
    </row>
    <row r="1546" spans="1:20" ht="16" hidden="1">
      <c r="A1546" s="170">
        <f t="shared" si="6"/>
        <v>1545</v>
      </c>
      <c r="B1546" s="176" t="s">
        <v>2022</v>
      </c>
      <c r="D1546" s="178" t="s">
        <v>388</v>
      </c>
      <c r="J1546" s="170" t="s">
        <v>500</v>
      </c>
      <c r="K1546" s="171" t="e">
        <f t="shared" ca="1" si="1"/>
        <v>#NAME?</v>
      </c>
      <c r="L1546" s="186"/>
      <c r="M1546" s="171">
        <v>2111</v>
      </c>
      <c r="N1546" s="179" t="e">
        <f t="shared" ca="1" si="2"/>
        <v>#NAME?</v>
      </c>
      <c r="O1546" t="b">
        <f t="shared" si="3"/>
        <v>0</v>
      </c>
      <c r="S1546" s="180" t="b">
        <f t="shared" si="4"/>
        <v>0</v>
      </c>
      <c r="T1546" s="180">
        <f t="shared" ca="1" si="5"/>
        <v>0</v>
      </c>
    </row>
    <row r="1547" spans="1:20" ht="16" hidden="1">
      <c r="A1547" s="170">
        <f t="shared" si="6"/>
        <v>1546</v>
      </c>
      <c r="B1547" s="181" t="s">
        <v>1974</v>
      </c>
      <c r="D1547" s="178" t="s">
        <v>388</v>
      </c>
      <c r="J1547" s="170" t="s">
        <v>500</v>
      </c>
      <c r="K1547" s="171" t="e">
        <f t="shared" ca="1" si="1"/>
        <v>#NAME?</v>
      </c>
      <c r="L1547" s="186"/>
      <c r="M1547" s="171">
        <v>2237</v>
      </c>
      <c r="N1547" s="179" t="e">
        <f t="shared" ca="1" si="2"/>
        <v>#NAME?</v>
      </c>
      <c r="O1547" t="b">
        <f t="shared" si="3"/>
        <v>0</v>
      </c>
      <c r="S1547" s="180" t="b">
        <f t="shared" si="4"/>
        <v>0</v>
      </c>
      <c r="T1547" s="180">
        <f t="shared" ca="1" si="5"/>
        <v>0</v>
      </c>
    </row>
    <row r="1548" spans="1:20" ht="16" hidden="1">
      <c r="A1548" s="170">
        <f t="shared" si="6"/>
        <v>1547</v>
      </c>
      <c r="B1548" s="176" t="s">
        <v>2023</v>
      </c>
      <c r="D1548" s="178" t="s">
        <v>388</v>
      </c>
      <c r="J1548" s="170" t="s">
        <v>500</v>
      </c>
      <c r="K1548" s="171" t="e">
        <f t="shared" ca="1" si="1"/>
        <v>#NAME?</v>
      </c>
      <c r="L1548" s="186"/>
      <c r="M1548" s="171">
        <v>1814</v>
      </c>
      <c r="N1548" s="179" t="e">
        <f t="shared" ca="1" si="2"/>
        <v>#NAME?</v>
      </c>
      <c r="O1548" t="b">
        <f t="shared" si="3"/>
        <v>0</v>
      </c>
      <c r="S1548" s="180" t="b">
        <f t="shared" si="4"/>
        <v>0</v>
      </c>
      <c r="T1548" s="180">
        <f t="shared" ca="1" si="5"/>
        <v>0</v>
      </c>
    </row>
    <row r="1549" spans="1:20" ht="16" hidden="1">
      <c r="A1549" s="170">
        <f t="shared" si="6"/>
        <v>1548</v>
      </c>
      <c r="B1549" s="181" t="s">
        <v>2024</v>
      </c>
      <c r="D1549" s="178" t="s">
        <v>388</v>
      </c>
      <c r="J1549" s="170" t="s">
        <v>500</v>
      </c>
      <c r="K1549" s="171" t="e">
        <f t="shared" ca="1" si="1"/>
        <v>#NAME?</v>
      </c>
      <c r="L1549" s="186"/>
      <c r="M1549" s="171">
        <v>2845</v>
      </c>
      <c r="N1549" s="179" t="e">
        <f t="shared" ca="1" si="2"/>
        <v>#NAME?</v>
      </c>
      <c r="O1549" t="b">
        <f t="shared" si="3"/>
        <v>0</v>
      </c>
      <c r="S1549" s="180" t="b">
        <f t="shared" si="4"/>
        <v>0</v>
      </c>
      <c r="T1549" s="180">
        <f t="shared" ca="1" si="5"/>
        <v>0</v>
      </c>
    </row>
    <row r="1550" spans="1:20" ht="16" hidden="1">
      <c r="A1550" s="170">
        <f t="shared" si="6"/>
        <v>1549</v>
      </c>
      <c r="B1550" s="176" t="s">
        <v>2025</v>
      </c>
      <c r="D1550" s="178" t="s">
        <v>380</v>
      </c>
      <c r="E1550" s="110" t="s">
        <v>515</v>
      </c>
      <c r="F1550" s="197">
        <v>43836</v>
      </c>
      <c r="H1550" s="110" t="s">
        <v>471</v>
      </c>
      <c r="J1550" s="170" t="s">
        <v>500</v>
      </c>
      <c r="K1550" s="171" t="e">
        <f t="shared" ca="1" si="1"/>
        <v>#NAME?</v>
      </c>
      <c r="L1550" s="186"/>
      <c r="M1550" s="171">
        <v>1853</v>
      </c>
      <c r="N1550" s="179" t="e">
        <f t="shared" ca="1" si="2"/>
        <v>#NAME?</v>
      </c>
      <c r="O1550" t="b">
        <f t="shared" si="3"/>
        <v>0</v>
      </c>
      <c r="S1550" s="180" t="b">
        <f t="shared" ca="1" si="4"/>
        <v>0</v>
      </c>
      <c r="T1550" s="180">
        <f t="shared" ca="1" si="5"/>
        <v>0</v>
      </c>
    </row>
    <row r="1551" spans="1:20" ht="16" hidden="1">
      <c r="A1551" s="170">
        <f t="shared" si="6"/>
        <v>1550</v>
      </c>
      <c r="B1551" s="181" t="s">
        <v>2026</v>
      </c>
      <c r="D1551" s="178" t="s">
        <v>388</v>
      </c>
      <c r="J1551" s="170" t="s">
        <v>500</v>
      </c>
      <c r="K1551" s="171" t="e">
        <f t="shared" ca="1" si="1"/>
        <v>#NAME?</v>
      </c>
      <c r="L1551" s="186"/>
      <c r="M1551" s="171">
        <v>2558</v>
      </c>
      <c r="N1551" s="179" t="e">
        <f t="shared" ca="1" si="2"/>
        <v>#NAME?</v>
      </c>
      <c r="O1551" t="b">
        <f t="shared" si="3"/>
        <v>0</v>
      </c>
      <c r="S1551" s="180" t="b">
        <f t="shared" si="4"/>
        <v>0</v>
      </c>
      <c r="T1551" s="180">
        <f t="shared" ca="1" si="5"/>
        <v>0</v>
      </c>
    </row>
    <row r="1552" spans="1:20" ht="16" hidden="1">
      <c r="A1552" s="170">
        <f t="shared" si="6"/>
        <v>1551</v>
      </c>
      <c r="B1552" s="176" t="s">
        <v>2027</v>
      </c>
      <c r="D1552" s="178" t="s">
        <v>388</v>
      </c>
      <c r="J1552" s="170" t="s">
        <v>500</v>
      </c>
      <c r="K1552" s="171" t="e">
        <f t="shared" ca="1" si="1"/>
        <v>#NAME?</v>
      </c>
      <c r="L1552" s="186"/>
      <c r="M1552" s="171">
        <v>170</v>
      </c>
      <c r="N1552" s="179" t="e">
        <f t="shared" ca="1" si="2"/>
        <v>#NAME?</v>
      </c>
      <c r="O1552" t="b">
        <f t="shared" si="3"/>
        <v>0</v>
      </c>
      <c r="S1552" s="180" t="b">
        <f t="shared" si="4"/>
        <v>0</v>
      </c>
      <c r="T1552" s="180">
        <f t="shared" ca="1" si="5"/>
        <v>0</v>
      </c>
    </row>
    <row r="1553" spans="1:20" ht="16" hidden="1">
      <c r="A1553" s="170">
        <f t="shared" si="6"/>
        <v>1552</v>
      </c>
      <c r="B1553" s="181" t="s">
        <v>2028</v>
      </c>
      <c r="D1553" s="178" t="s">
        <v>388</v>
      </c>
      <c r="J1553" s="170" t="s">
        <v>500</v>
      </c>
      <c r="K1553" s="171" t="e">
        <f t="shared" ca="1" si="1"/>
        <v>#NAME?</v>
      </c>
      <c r="L1553" s="186"/>
      <c r="M1553" s="171">
        <v>1094</v>
      </c>
      <c r="N1553" s="179" t="e">
        <f t="shared" ca="1" si="2"/>
        <v>#NAME?</v>
      </c>
      <c r="O1553" t="b">
        <f t="shared" si="3"/>
        <v>0</v>
      </c>
      <c r="S1553" s="180" t="b">
        <f t="shared" si="4"/>
        <v>0</v>
      </c>
      <c r="T1553" s="180">
        <f t="shared" ca="1" si="5"/>
        <v>0</v>
      </c>
    </row>
    <row r="1554" spans="1:20" ht="16" hidden="1">
      <c r="A1554" s="170">
        <f t="shared" si="6"/>
        <v>1553</v>
      </c>
      <c r="B1554" s="176" t="s">
        <v>2029</v>
      </c>
      <c r="D1554" s="178" t="s">
        <v>388</v>
      </c>
      <c r="J1554" s="170" t="s">
        <v>500</v>
      </c>
      <c r="K1554" s="171" t="e">
        <f t="shared" ca="1" si="1"/>
        <v>#NAME?</v>
      </c>
      <c r="L1554" s="186"/>
      <c r="M1554" s="171">
        <v>2458</v>
      </c>
      <c r="N1554" s="179" t="e">
        <f t="shared" ca="1" si="2"/>
        <v>#NAME?</v>
      </c>
      <c r="O1554" t="b">
        <f t="shared" si="3"/>
        <v>0</v>
      </c>
      <c r="S1554" s="180" t="b">
        <f t="shared" si="4"/>
        <v>0</v>
      </c>
      <c r="T1554" s="180">
        <f t="shared" ca="1" si="5"/>
        <v>0</v>
      </c>
    </row>
    <row r="1555" spans="1:20" ht="16" hidden="1">
      <c r="A1555" s="170">
        <f t="shared" si="6"/>
        <v>1554</v>
      </c>
      <c r="B1555" s="181" t="s">
        <v>2030</v>
      </c>
      <c r="D1555" s="178" t="s">
        <v>388</v>
      </c>
      <c r="J1555" s="170" t="s">
        <v>500</v>
      </c>
      <c r="K1555" s="171" t="e">
        <f t="shared" ca="1" si="1"/>
        <v>#NAME?</v>
      </c>
      <c r="L1555" s="186"/>
      <c r="M1555" s="171">
        <v>3160</v>
      </c>
      <c r="N1555" s="179" t="e">
        <f t="shared" ca="1" si="2"/>
        <v>#NAME?</v>
      </c>
      <c r="O1555" t="b">
        <f t="shared" si="3"/>
        <v>0</v>
      </c>
      <c r="S1555" s="180" t="b">
        <f t="shared" si="4"/>
        <v>0</v>
      </c>
      <c r="T1555" s="180">
        <f t="shared" ca="1" si="5"/>
        <v>0</v>
      </c>
    </row>
    <row r="1556" spans="1:20" ht="16" hidden="1">
      <c r="A1556" s="170">
        <f t="shared" si="6"/>
        <v>1555</v>
      </c>
      <c r="B1556" s="176" t="s">
        <v>2031</v>
      </c>
      <c r="D1556" s="178" t="s">
        <v>380</v>
      </c>
      <c r="E1556" s="110" t="s">
        <v>515</v>
      </c>
      <c r="F1556" s="194">
        <v>43801</v>
      </c>
      <c r="H1556" s="110" t="s">
        <v>471</v>
      </c>
      <c r="J1556" s="170" t="s">
        <v>500</v>
      </c>
      <c r="K1556" s="171" t="e">
        <f t="shared" ca="1" si="1"/>
        <v>#NAME?</v>
      </c>
      <c r="L1556" s="186"/>
      <c r="M1556" s="171">
        <v>1320</v>
      </c>
      <c r="N1556" s="179" t="e">
        <f t="shared" ca="1" si="2"/>
        <v>#NAME?</v>
      </c>
      <c r="O1556" t="b">
        <f t="shared" si="3"/>
        <v>0</v>
      </c>
      <c r="S1556" s="180" t="b">
        <f t="shared" ca="1" si="4"/>
        <v>0</v>
      </c>
      <c r="T1556" s="180">
        <f t="shared" ca="1" si="5"/>
        <v>0</v>
      </c>
    </row>
    <row r="1557" spans="1:20" ht="16" hidden="1">
      <c r="A1557" s="170">
        <f t="shared" si="6"/>
        <v>1556</v>
      </c>
      <c r="B1557" s="181" t="s">
        <v>2032</v>
      </c>
      <c r="D1557" s="178" t="s">
        <v>388</v>
      </c>
      <c r="J1557" s="170" t="s">
        <v>500</v>
      </c>
      <c r="K1557" s="171" t="e">
        <f t="shared" ca="1" si="1"/>
        <v>#NAME?</v>
      </c>
      <c r="L1557" s="186"/>
      <c r="M1557" s="171">
        <v>60</v>
      </c>
      <c r="N1557" s="179" t="e">
        <f t="shared" ca="1" si="2"/>
        <v>#NAME?</v>
      </c>
      <c r="O1557" t="b">
        <f t="shared" si="3"/>
        <v>0</v>
      </c>
      <c r="S1557" s="180" t="b">
        <f t="shared" si="4"/>
        <v>0</v>
      </c>
      <c r="T1557" s="180">
        <f t="shared" ca="1" si="5"/>
        <v>0</v>
      </c>
    </row>
    <row r="1558" spans="1:20" ht="16" hidden="1">
      <c r="A1558" s="170">
        <f t="shared" si="6"/>
        <v>1557</v>
      </c>
      <c r="B1558" s="176" t="s">
        <v>2033</v>
      </c>
      <c r="D1558" s="178" t="s">
        <v>388</v>
      </c>
      <c r="J1558" s="170" t="s">
        <v>500</v>
      </c>
      <c r="K1558" s="171" t="e">
        <f t="shared" ca="1" si="1"/>
        <v>#NAME?</v>
      </c>
      <c r="L1558" s="186"/>
      <c r="M1558" s="171">
        <v>814</v>
      </c>
      <c r="N1558" s="179" t="e">
        <f t="shared" ca="1" si="2"/>
        <v>#NAME?</v>
      </c>
      <c r="O1558" t="b">
        <f t="shared" si="3"/>
        <v>0</v>
      </c>
      <c r="S1558" s="180" t="b">
        <f t="shared" si="4"/>
        <v>0</v>
      </c>
      <c r="T1558" s="180">
        <f t="shared" ca="1" si="5"/>
        <v>0</v>
      </c>
    </row>
    <row r="1559" spans="1:20" ht="16" hidden="1">
      <c r="A1559" s="170">
        <f t="shared" si="6"/>
        <v>1558</v>
      </c>
      <c r="B1559" s="181" t="s">
        <v>2034</v>
      </c>
      <c r="D1559" s="178" t="s">
        <v>388</v>
      </c>
      <c r="J1559" s="170" t="s">
        <v>500</v>
      </c>
      <c r="K1559" s="171" t="e">
        <f t="shared" ca="1" si="1"/>
        <v>#NAME?</v>
      </c>
      <c r="L1559" s="186"/>
      <c r="M1559" s="171">
        <v>1251</v>
      </c>
      <c r="N1559" s="179" t="e">
        <f t="shared" ca="1" si="2"/>
        <v>#NAME?</v>
      </c>
      <c r="O1559" t="b">
        <f t="shared" si="3"/>
        <v>0</v>
      </c>
      <c r="S1559" s="180" t="b">
        <f t="shared" si="4"/>
        <v>0</v>
      </c>
      <c r="T1559" s="180">
        <f t="shared" ca="1" si="5"/>
        <v>0</v>
      </c>
    </row>
    <row r="1560" spans="1:20" ht="16" hidden="1">
      <c r="A1560" s="170">
        <f t="shared" si="6"/>
        <v>1559</v>
      </c>
      <c r="B1560" s="176" t="s">
        <v>2035</v>
      </c>
      <c r="D1560" s="178" t="s">
        <v>388</v>
      </c>
      <c r="J1560" s="170" t="s">
        <v>500</v>
      </c>
      <c r="K1560" s="171" t="e">
        <f t="shared" ca="1" si="1"/>
        <v>#NAME?</v>
      </c>
      <c r="L1560" s="186"/>
      <c r="M1560" s="171">
        <v>3037</v>
      </c>
      <c r="N1560" s="179" t="e">
        <f t="shared" ca="1" si="2"/>
        <v>#NAME?</v>
      </c>
      <c r="O1560" t="b">
        <f t="shared" si="3"/>
        <v>0</v>
      </c>
      <c r="S1560" s="180" t="b">
        <f t="shared" si="4"/>
        <v>0</v>
      </c>
      <c r="T1560" s="180">
        <f t="shared" ca="1" si="5"/>
        <v>0</v>
      </c>
    </row>
    <row r="1561" spans="1:20" ht="16" hidden="1">
      <c r="A1561" s="170">
        <f t="shared" si="6"/>
        <v>1560</v>
      </c>
      <c r="B1561" s="181" t="s">
        <v>2036</v>
      </c>
      <c r="D1561" s="178" t="s">
        <v>388</v>
      </c>
      <c r="J1561" s="170" t="s">
        <v>500</v>
      </c>
      <c r="K1561" s="171" t="e">
        <f t="shared" ca="1" si="1"/>
        <v>#NAME?</v>
      </c>
      <c r="L1561" s="186"/>
      <c r="M1561" s="171">
        <v>1598</v>
      </c>
      <c r="N1561" s="179" t="e">
        <f t="shared" ca="1" si="2"/>
        <v>#NAME?</v>
      </c>
      <c r="O1561" t="b">
        <f t="shared" si="3"/>
        <v>0</v>
      </c>
      <c r="S1561" s="180" t="b">
        <f t="shared" si="4"/>
        <v>0</v>
      </c>
      <c r="T1561" s="180">
        <f t="shared" ca="1" si="5"/>
        <v>0</v>
      </c>
    </row>
    <row r="1562" spans="1:20" ht="16" hidden="1">
      <c r="A1562" s="170">
        <f t="shared" si="6"/>
        <v>1561</v>
      </c>
      <c r="B1562" s="176" t="s">
        <v>2037</v>
      </c>
      <c r="D1562" s="178" t="s">
        <v>388</v>
      </c>
      <c r="J1562" s="170" t="s">
        <v>500</v>
      </c>
      <c r="K1562" s="171" t="e">
        <f t="shared" ca="1" si="1"/>
        <v>#NAME?</v>
      </c>
      <c r="L1562" s="186"/>
      <c r="M1562" s="171">
        <v>1028</v>
      </c>
      <c r="N1562" s="179" t="e">
        <f t="shared" ca="1" si="2"/>
        <v>#NAME?</v>
      </c>
      <c r="O1562" t="b">
        <f t="shared" si="3"/>
        <v>0</v>
      </c>
      <c r="S1562" s="180" t="b">
        <f t="shared" si="4"/>
        <v>0</v>
      </c>
      <c r="T1562" s="180">
        <f t="shared" ca="1" si="5"/>
        <v>0</v>
      </c>
    </row>
    <row r="1563" spans="1:20" ht="16" hidden="1">
      <c r="A1563" s="170">
        <f t="shared" si="6"/>
        <v>1562</v>
      </c>
      <c r="B1563" s="181" t="s">
        <v>2038</v>
      </c>
      <c r="D1563" s="178" t="s">
        <v>388</v>
      </c>
      <c r="J1563" s="170" t="s">
        <v>500</v>
      </c>
      <c r="K1563" s="171" t="e">
        <f t="shared" ca="1" si="1"/>
        <v>#NAME?</v>
      </c>
      <c r="L1563" s="186"/>
      <c r="M1563" s="171">
        <v>733</v>
      </c>
      <c r="N1563" s="179" t="e">
        <f t="shared" ca="1" si="2"/>
        <v>#NAME?</v>
      </c>
      <c r="O1563" t="b">
        <f t="shared" si="3"/>
        <v>0</v>
      </c>
      <c r="S1563" s="180" t="b">
        <f t="shared" si="4"/>
        <v>0</v>
      </c>
      <c r="T1563" s="180">
        <f t="shared" ca="1" si="5"/>
        <v>0</v>
      </c>
    </row>
    <row r="1564" spans="1:20" ht="16" hidden="1">
      <c r="A1564" s="170">
        <f t="shared" si="6"/>
        <v>1563</v>
      </c>
      <c r="B1564" s="176" t="s">
        <v>2039</v>
      </c>
      <c r="D1564" s="178" t="s">
        <v>388</v>
      </c>
      <c r="J1564" s="170" t="s">
        <v>500</v>
      </c>
      <c r="K1564" s="171" t="e">
        <f t="shared" ca="1" si="1"/>
        <v>#NAME?</v>
      </c>
      <c r="L1564" s="186"/>
      <c r="M1564" s="171">
        <v>1626</v>
      </c>
      <c r="N1564" s="179" t="e">
        <f t="shared" ca="1" si="2"/>
        <v>#NAME?</v>
      </c>
      <c r="O1564" t="b">
        <f t="shared" si="3"/>
        <v>0</v>
      </c>
      <c r="S1564" s="180" t="b">
        <f t="shared" si="4"/>
        <v>0</v>
      </c>
      <c r="T1564" s="180">
        <f t="shared" ca="1" si="5"/>
        <v>0</v>
      </c>
    </row>
    <row r="1565" spans="1:20" ht="16" hidden="1">
      <c r="A1565" s="170">
        <f t="shared" si="6"/>
        <v>1564</v>
      </c>
      <c r="B1565" s="181" t="s">
        <v>2040</v>
      </c>
      <c r="D1565" s="178" t="s">
        <v>388</v>
      </c>
      <c r="J1565" s="170" t="s">
        <v>500</v>
      </c>
      <c r="K1565" s="171" t="e">
        <f t="shared" ca="1" si="1"/>
        <v>#NAME?</v>
      </c>
      <c r="L1565" s="186"/>
      <c r="M1565" s="171">
        <v>568</v>
      </c>
      <c r="N1565" s="179" t="e">
        <f t="shared" ca="1" si="2"/>
        <v>#NAME?</v>
      </c>
      <c r="O1565" t="b">
        <f t="shared" si="3"/>
        <v>0</v>
      </c>
      <c r="S1565" s="180" t="b">
        <f t="shared" si="4"/>
        <v>0</v>
      </c>
      <c r="T1565" s="180">
        <f t="shared" ca="1" si="5"/>
        <v>0</v>
      </c>
    </row>
    <row r="1566" spans="1:20" ht="16" hidden="1">
      <c r="A1566" s="170">
        <f t="shared" si="6"/>
        <v>1565</v>
      </c>
      <c r="B1566" s="176" t="s">
        <v>2041</v>
      </c>
      <c r="D1566" s="178" t="s">
        <v>388</v>
      </c>
      <c r="J1566" s="170" t="s">
        <v>500</v>
      </c>
      <c r="K1566" s="171" t="e">
        <f t="shared" ca="1" si="1"/>
        <v>#NAME?</v>
      </c>
      <c r="L1566" s="186"/>
      <c r="M1566" s="171">
        <v>2127</v>
      </c>
      <c r="N1566" s="179" t="e">
        <f t="shared" ca="1" si="2"/>
        <v>#NAME?</v>
      </c>
      <c r="O1566" t="b">
        <f t="shared" si="3"/>
        <v>0</v>
      </c>
      <c r="S1566" s="180" t="b">
        <f t="shared" si="4"/>
        <v>0</v>
      </c>
      <c r="T1566" s="180">
        <f t="shared" ca="1" si="5"/>
        <v>0</v>
      </c>
    </row>
    <row r="1567" spans="1:20" ht="16" hidden="1">
      <c r="A1567" s="170">
        <f t="shared" si="6"/>
        <v>1566</v>
      </c>
      <c r="B1567" s="181" t="s">
        <v>2042</v>
      </c>
      <c r="D1567" s="178" t="s">
        <v>388</v>
      </c>
      <c r="J1567" s="170" t="s">
        <v>500</v>
      </c>
      <c r="K1567" s="171" t="e">
        <f t="shared" ca="1" si="1"/>
        <v>#NAME?</v>
      </c>
      <c r="L1567" s="186"/>
      <c r="M1567" s="171">
        <v>2209</v>
      </c>
      <c r="N1567" s="179" t="e">
        <f t="shared" ca="1" si="2"/>
        <v>#NAME?</v>
      </c>
      <c r="O1567" t="b">
        <f t="shared" si="3"/>
        <v>0</v>
      </c>
      <c r="S1567" s="180" t="b">
        <f t="shared" si="4"/>
        <v>0</v>
      </c>
      <c r="T1567" s="180">
        <f t="shared" ca="1" si="5"/>
        <v>0</v>
      </c>
    </row>
    <row r="1568" spans="1:20" ht="16" hidden="1">
      <c r="A1568" s="170">
        <f t="shared" si="6"/>
        <v>1567</v>
      </c>
      <c r="B1568" s="176" t="s">
        <v>2043</v>
      </c>
      <c r="D1568" s="178" t="s">
        <v>388</v>
      </c>
      <c r="J1568" s="170" t="s">
        <v>500</v>
      </c>
      <c r="K1568" s="171" t="e">
        <f t="shared" ca="1" si="1"/>
        <v>#NAME?</v>
      </c>
      <c r="L1568" s="186"/>
      <c r="M1568" s="171">
        <v>969</v>
      </c>
      <c r="N1568" s="179" t="e">
        <f t="shared" ca="1" si="2"/>
        <v>#NAME?</v>
      </c>
      <c r="O1568" t="b">
        <f t="shared" si="3"/>
        <v>0</v>
      </c>
      <c r="S1568" s="180" t="b">
        <f t="shared" si="4"/>
        <v>0</v>
      </c>
      <c r="T1568" s="180">
        <f t="shared" ca="1" si="5"/>
        <v>0</v>
      </c>
    </row>
    <row r="1569" spans="1:20" ht="16" hidden="1">
      <c r="A1569" s="170">
        <f t="shared" si="6"/>
        <v>1568</v>
      </c>
      <c r="B1569" s="181" t="s">
        <v>2044</v>
      </c>
      <c r="D1569" s="178" t="s">
        <v>388</v>
      </c>
      <c r="J1569" s="170" t="s">
        <v>500</v>
      </c>
      <c r="K1569" s="171" t="e">
        <f t="shared" ca="1" si="1"/>
        <v>#NAME?</v>
      </c>
      <c r="L1569" s="186"/>
      <c r="M1569" s="171">
        <v>678</v>
      </c>
      <c r="N1569" s="179" t="e">
        <f t="shared" ca="1" si="2"/>
        <v>#NAME?</v>
      </c>
      <c r="O1569" t="b">
        <f t="shared" si="3"/>
        <v>0</v>
      </c>
      <c r="S1569" s="180" t="b">
        <f t="shared" si="4"/>
        <v>0</v>
      </c>
      <c r="T1569" s="180">
        <f t="shared" ca="1" si="5"/>
        <v>0</v>
      </c>
    </row>
    <row r="1570" spans="1:20" ht="16" hidden="1">
      <c r="A1570" s="170">
        <f t="shared" si="6"/>
        <v>1569</v>
      </c>
      <c r="B1570" s="176" t="s">
        <v>2045</v>
      </c>
      <c r="D1570" s="178" t="s">
        <v>388</v>
      </c>
      <c r="J1570" s="170" t="s">
        <v>500</v>
      </c>
      <c r="K1570" s="171" t="e">
        <f t="shared" ca="1" si="1"/>
        <v>#NAME?</v>
      </c>
      <c r="L1570" s="186"/>
      <c r="M1570" s="171">
        <v>2939</v>
      </c>
      <c r="N1570" s="179" t="e">
        <f t="shared" ca="1" si="2"/>
        <v>#NAME?</v>
      </c>
      <c r="O1570" t="b">
        <f t="shared" si="3"/>
        <v>0</v>
      </c>
      <c r="S1570" s="180" t="b">
        <f t="shared" si="4"/>
        <v>0</v>
      </c>
      <c r="T1570" s="180">
        <f t="shared" ca="1" si="5"/>
        <v>0</v>
      </c>
    </row>
    <row r="1571" spans="1:20" ht="16" hidden="1">
      <c r="A1571" s="170">
        <f t="shared" si="6"/>
        <v>1570</v>
      </c>
      <c r="B1571" s="193" t="s">
        <v>2046</v>
      </c>
      <c r="D1571" s="178" t="s">
        <v>388</v>
      </c>
      <c r="J1571" s="170" t="s">
        <v>500</v>
      </c>
      <c r="K1571" s="171" t="e">
        <f t="shared" ca="1" si="1"/>
        <v>#NAME?</v>
      </c>
      <c r="L1571" s="186"/>
      <c r="M1571" s="171">
        <v>2509</v>
      </c>
      <c r="N1571" s="179" t="e">
        <f t="shared" ca="1" si="2"/>
        <v>#NAME?</v>
      </c>
      <c r="O1571" t="b">
        <f t="shared" si="3"/>
        <v>0</v>
      </c>
      <c r="S1571" s="180" t="b">
        <f t="shared" si="4"/>
        <v>0</v>
      </c>
      <c r="T1571" s="180">
        <f t="shared" ca="1" si="5"/>
        <v>0</v>
      </c>
    </row>
    <row r="1572" spans="1:20" ht="16" hidden="1">
      <c r="A1572" s="170">
        <f t="shared" si="6"/>
        <v>1571</v>
      </c>
      <c r="B1572" s="176" t="s">
        <v>2047</v>
      </c>
      <c r="D1572" s="178" t="s">
        <v>388</v>
      </c>
      <c r="J1572" s="170" t="s">
        <v>500</v>
      </c>
      <c r="K1572" s="171" t="e">
        <f t="shared" ca="1" si="1"/>
        <v>#NAME?</v>
      </c>
      <c r="L1572" s="186"/>
      <c r="M1572" s="171">
        <v>1051</v>
      </c>
      <c r="N1572" s="179" t="e">
        <f t="shared" ca="1" si="2"/>
        <v>#NAME?</v>
      </c>
      <c r="O1572" t="b">
        <f t="shared" si="3"/>
        <v>0</v>
      </c>
      <c r="S1572" s="180" t="b">
        <f t="shared" si="4"/>
        <v>0</v>
      </c>
      <c r="T1572" s="180">
        <f t="shared" ca="1" si="5"/>
        <v>0</v>
      </c>
    </row>
    <row r="1573" spans="1:20" ht="16" hidden="1">
      <c r="A1573" s="170">
        <f t="shared" si="6"/>
        <v>1572</v>
      </c>
      <c r="B1573" s="181" t="s">
        <v>2048</v>
      </c>
      <c r="D1573" s="178" t="s">
        <v>388</v>
      </c>
      <c r="J1573" s="170" t="s">
        <v>500</v>
      </c>
      <c r="K1573" s="171" t="e">
        <f t="shared" ca="1" si="1"/>
        <v>#NAME?</v>
      </c>
      <c r="L1573" s="186"/>
      <c r="M1573" s="171">
        <v>1933</v>
      </c>
      <c r="N1573" s="179" t="e">
        <f t="shared" ca="1" si="2"/>
        <v>#NAME?</v>
      </c>
      <c r="O1573" t="b">
        <f t="shared" si="3"/>
        <v>0</v>
      </c>
      <c r="S1573" s="180" t="b">
        <f t="shared" si="4"/>
        <v>0</v>
      </c>
      <c r="T1573" s="180">
        <f t="shared" ca="1" si="5"/>
        <v>0</v>
      </c>
    </row>
    <row r="1574" spans="1:20" ht="16" hidden="1">
      <c r="A1574" s="170">
        <f t="shared" si="6"/>
        <v>1573</v>
      </c>
      <c r="B1574" s="176" t="s">
        <v>2049</v>
      </c>
      <c r="D1574" s="178" t="s">
        <v>388</v>
      </c>
      <c r="J1574" s="170" t="s">
        <v>500</v>
      </c>
      <c r="K1574" s="171" t="e">
        <f t="shared" ca="1" si="1"/>
        <v>#NAME?</v>
      </c>
      <c r="L1574" s="186"/>
      <c r="M1574" s="171">
        <v>15</v>
      </c>
      <c r="N1574" s="179" t="e">
        <f t="shared" ca="1" si="2"/>
        <v>#NAME?</v>
      </c>
      <c r="O1574" t="b">
        <f t="shared" si="3"/>
        <v>0</v>
      </c>
      <c r="S1574" s="180" t="b">
        <f t="shared" si="4"/>
        <v>0</v>
      </c>
      <c r="T1574" s="180">
        <f t="shared" ca="1" si="5"/>
        <v>0</v>
      </c>
    </row>
    <row r="1575" spans="1:20" ht="16" hidden="1">
      <c r="A1575" s="170">
        <f t="shared" si="6"/>
        <v>1574</v>
      </c>
      <c r="B1575" s="181" t="s">
        <v>2050</v>
      </c>
      <c r="D1575" s="178" t="s">
        <v>388</v>
      </c>
      <c r="J1575" s="170" t="s">
        <v>500</v>
      </c>
      <c r="K1575" s="171" t="e">
        <f t="shared" ca="1" si="1"/>
        <v>#NAME?</v>
      </c>
      <c r="L1575" s="186"/>
      <c r="M1575" s="171">
        <v>1299</v>
      </c>
      <c r="N1575" s="179" t="e">
        <f t="shared" ca="1" si="2"/>
        <v>#NAME?</v>
      </c>
      <c r="O1575" t="b">
        <f t="shared" si="3"/>
        <v>0</v>
      </c>
      <c r="S1575" s="180" t="b">
        <f t="shared" si="4"/>
        <v>0</v>
      </c>
      <c r="T1575" s="180">
        <f t="shared" ca="1" si="5"/>
        <v>0</v>
      </c>
    </row>
    <row r="1576" spans="1:20" ht="16" hidden="1">
      <c r="A1576" s="170">
        <f t="shared" si="6"/>
        <v>1575</v>
      </c>
      <c r="B1576" s="176" t="s">
        <v>2051</v>
      </c>
      <c r="D1576" s="178" t="s">
        <v>388</v>
      </c>
      <c r="J1576" s="170" t="s">
        <v>500</v>
      </c>
      <c r="K1576" s="171" t="e">
        <f t="shared" ca="1" si="1"/>
        <v>#NAME?</v>
      </c>
      <c r="L1576" s="186"/>
      <c r="M1576" s="171">
        <v>1229</v>
      </c>
      <c r="N1576" s="179" t="e">
        <f t="shared" ca="1" si="2"/>
        <v>#NAME?</v>
      </c>
      <c r="O1576" t="b">
        <f t="shared" si="3"/>
        <v>0</v>
      </c>
      <c r="S1576" s="180" t="b">
        <f t="shared" si="4"/>
        <v>0</v>
      </c>
      <c r="T1576" s="180">
        <f t="shared" ca="1" si="5"/>
        <v>0</v>
      </c>
    </row>
    <row r="1577" spans="1:20" ht="16" hidden="1">
      <c r="A1577" s="170">
        <f t="shared" si="6"/>
        <v>1576</v>
      </c>
      <c r="B1577" s="181" t="s">
        <v>2052</v>
      </c>
      <c r="D1577" s="178" t="s">
        <v>388</v>
      </c>
      <c r="J1577" s="170" t="s">
        <v>500</v>
      </c>
      <c r="K1577" s="171" t="e">
        <f t="shared" ca="1" si="1"/>
        <v>#NAME?</v>
      </c>
      <c r="L1577" s="186"/>
      <c r="M1577" s="171">
        <v>2806</v>
      </c>
      <c r="N1577" s="179" t="e">
        <f t="shared" ca="1" si="2"/>
        <v>#NAME?</v>
      </c>
      <c r="O1577" t="b">
        <f t="shared" si="3"/>
        <v>0</v>
      </c>
      <c r="S1577" s="180" t="b">
        <f t="shared" si="4"/>
        <v>0</v>
      </c>
      <c r="T1577" s="180">
        <f t="shared" ca="1" si="5"/>
        <v>0</v>
      </c>
    </row>
    <row r="1578" spans="1:20" ht="16" hidden="1">
      <c r="A1578" s="170">
        <f t="shared" si="6"/>
        <v>1577</v>
      </c>
      <c r="B1578" s="176" t="s">
        <v>2053</v>
      </c>
      <c r="D1578" s="178" t="s">
        <v>388</v>
      </c>
      <c r="J1578" s="170" t="s">
        <v>500</v>
      </c>
      <c r="K1578" s="171" t="e">
        <f t="shared" ca="1" si="1"/>
        <v>#NAME?</v>
      </c>
      <c r="L1578" s="186"/>
      <c r="M1578" s="171">
        <v>930</v>
      </c>
      <c r="N1578" s="179" t="e">
        <f t="shared" ca="1" si="2"/>
        <v>#NAME?</v>
      </c>
      <c r="O1578" t="b">
        <f t="shared" si="3"/>
        <v>0</v>
      </c>
      <c r="S1578" s="180" t="b">
        <f t="shared" si="4"/>
        <v>0</v>
      </c>
      <c r="T1578" s="180">
        <f t="shared" ca="1" si="5"/>
        <v>0</v>
      </c>
    </row>
    <row r="1579" spans="1:20" ht="16" hidden="1">
      <c r="A1579" s="170">
        <f t="shared" si="6"/>
        <v>1578</v>
      </c>
      <c r="B1579" s="181" t="s">
        <v>2054</v>
      </c>
      <c r="D1579" s="178" t="s">
        <v>388</v>
      </c>
      <c r="J1579" s="170" t="s">
        <v>500</v>
      </c>
      <c r="K1579" s="171" t="e">
        <f t="shared" ca="1" si="1"/>
        <v>#NAME?</v>
      </c>
      <c r="L1579" s="186"/>
      <c r="M1579" s="171">
        <v>599</v>
      </c>
      <c r="N1579" s="179" t="e">
        <f t="shared" ca="1" si="2"/>
        <v>#NAME?</v>
      </c>
      <c r="O1579" t="b">
        <f t="shared" si="3"/>
        <v>0</v>
      </c>
      <c r="S1579" s="180" t="b">
        <f t="shared" si="4"/>
        <v>0</v>
      </c>
      <c r="T1579" s="180">
        <f t="shared" ca="1" si="5"/>
        <v>0</v>
      </c>
    </row>
    <row r="1580" spans="1:20" ht="16" hidden="1">
      <c r="A1580" s="170">
        <f t="shared" si="6"/>
        <v>1579</v>
      </c>
      <c r="B1580" s="176" t="s">
        <v>2055</v>
      </c>
      <c r="D1580" s="178" t="s">
        <v>388</v>
      </c>
      <c r="J1580" s="170" t="s">
        <v>500</v>
      </c>
      <c r="K1580" s="171" t="e">
        <f t="shared" ca="1" si="1"/>
        <v>#NAME?</v>
      </c>
      <c r="L1580" s="186"/>
      <c r="M1580" s="171">
        <v>2511</v>
      </c>
      <c r="N1580" s="179" t="e">
        <f t="shared" ca="1" si="2"/>
        <v>#NAME?</v>
      </c>
      <c r="O1580" t="b">
        <f t="shared" si="3"/>
        <v>0</v>
      </c>
      <c r="S1580" s="180" t="b">
        <f t="shared" si="4"/>
        <v>0</v>
      </c>
      <c r="T1580" s="180">
        <f t="shared" ca="1" si="5"/>
        <v>0</v>
      </c>
    </row>
    <row r="1581" spans="1:20" ht="16" hidden="1">
      <c r="A1581" s="170">
        <f t="shared" si="6"/>
        <v>1580</v>
      </c>
      <c r="B1581" s="181" t="s">
        <v>2056</v>
      </c>
      <c r="D1581" s="178" t="s">
        <v>388</v>
      </c>
      <c r="J1581" s="170" t="s">
        <v>500</v>
      </c>
      <c r="K1581" s="171" t="e">
        <f t="shared" ca="1" si="1"/>
        <v>#NAME?</v>
      </c>
      <c r="L1581" s="186"/>
      <c r="M1581" s="171">
        <v>3200</v>
      </c>
      <c r="N1581" s="179" t="e">
        <f t="shared" ca="1" si="2"/>
        <v>#NAME?</v>
      </c>
      <c r="O1581" t="b">
        <f t="shared" si="3"/>
        <v>0</v>
      </c>
      <c r="S1581" s="180" t="b">
        <f t="shared" si="4"/>
        <v>0</v>
      </c>
      <c r="T1581" s="180">
        <f t="shared" ca="1" si="5"/>
        <v>0</v>
      </c>
    </row>
    <row r="1582" spans="1:20" ht="16" hidden="1">
      <c r="A1582" s="170">
        <f t="shared" si="6"/>
        <v>1581</v>
      </c>
      <c r="B1582" s="176" t="s">
        <v>2057</v>
      </c>
      <c r="D1582" s="178" t="s">
        <v>388</v>
      </c>
      <c r="J1582" s="170" t="s">
        <v>500</v>
      </c>
      <c r="K1582" s="171" t="e">
        <f t="shared" ca="1" si="1"/>
        <v>#NAME?</v>
      </c>
      <c r="L1582" s="186"/>
      <c r="M1582" s="171">
        <v>1885</v>
      </c>
      <c r="N1582" s="179" t="e">
        <f t="shared" ca="1" si="2"/>
        <v>#NAME?</v>
      </c>
      <c r="O1582" t="b">
        <f t="shared" si="3"/>
        <v>0</v>
      </c>
      <c r="S1582" s="180" t="b">
        <f t="shared" si="4"/>
        <v>0</v>
      </c>
      <c r="T1582" s="180">
        <f t="shared" ca="1" si="5"/>
        <v>0</v>
      </c>
    </row>
    <row r="1583" spans="1:20" ht="16" hidden="1">
      <c r="A1583" s="170">
        <f t="shared" si="6"/>
        <v>1582</v>
      </c>
      <c r="B1583" s="181" t="s">
        <v>2058</v>
      </c>
      <c r="D1583" s="178" t="s">
        <v>388</v>
      </c>
      <c r="J1583" s="170" t="s">
        <v>500</v>
      </c>
      <c r="K1583" s="171" t="e">
        <f t="shared" ca="1" si="1"/>
        <v>#NAME?</v>
      </c>
      <c r="L1583" s="186"/>
      <c r="M1583" s="171">
        <v>1014</v>
      </c>
      <c r="N1583" s="179" t="e">
        <f t="shared" ca="1" si="2"/>
        <v>#NAME?</v>
      </c>
      <c r="O1583" t="b">
        <f t="shared" si="3"/>
        <v>0</v>
      </c>
      <c r="S1583" s="180" t="b">
        <f t="shared" si="4"/>
        <v>0</v>
      </c>
      <c r="T1583" s="180">
        <f t="shared" ca="1" si="5"/>
        <v>0</v>
      </c>
    </row>
    <row r="1584" spans="1:20" ht="16" hidden="1">
      <c r="A1584" s="170">
        <f t="shared" si="6"/>
        <v>1583</v>
      </c>
      <c r="B1584" s="176" t="s">
        <v>2059</v>
      </c>
      <c r="D1584" s="178" t="s">
        <v>388</v>
      </c>
      <c r="J1584" s="170" t="s">
        <v>500</v>
      </c>
      <c r="K1584" s="171" t="e">
        <f t="shared" ca="1" si="1"/>
        <v>#NAME?</v>
      </c>
      <c r="L1584" s="186"/>
      <c r="M1584" s="171">
        <v>1551</v>
      </c>
      <c r="N1584" s="179" t="e">
        <f t="shared" ca="1" si="2"/>
        <v>#NAME?</v>
      </c>
      <c r="O1584" t="b">
        <f t="shared" si="3"/>
        <v>0</v>
      </c>
      <c r="S1584" s="180" t="b">
        <f t="shared" si="4"/>
        <v>0</v>
      </c>
      <c r="T1584" s="180">
        <f t="shared" ca="1" si="5"/>
        <v>0</v>
      </c>
    </row>
    <row r="1585" spans="1:20" ht="16" hidden="1">
      <c r="A1585" s="170">
        <f t="shared" si="6"/>
        <v>1584</v>
      </c>
      <c r="B1585" s="181" t="s">
        <v>2060</v>
      </c>
      <c r="D1585" s="178" t="s">
        <v>388</v>
      </c>
      <c r="J1585" s="170" t="s">
        <v>500</v>
      </c>
      <c r="K1585" s="171" t="e">
        <f t="shared" ca="1" si="1"/>
        <v>#NAME?</v>
      </c>
      <c r="L1585" s="186"/>
      <c r="M1585" s="171">
        <v>731</v>
      </c>
      <c r="N1585" s="179" t="e">
        <f t="shared" ca="1" si="2"/>
        <v>#NAME?</v>
      </c>
      <c r="O1585" t="b">
        <f t="shared" si="3"/>
        <v>0</v>
      </c>
      <c r="S1585" s="180" t="b">
        <f t="shared" si="4"/>
        <v>0</v>
      </c>
      <c r="T1585" s="180">
        <f t="shared" ca="1" si="5"/>
        <v>0</v>
      </c>
    </row>
    <row r="1586" spans="1:20" ht="16" hidden="1">
      <c r="A1586" s="170">
        <f t="shared" si="6"/>
        <v>1585</v>
      </c>
      <c r="B1586" s="176" t="s">
        <v>1013</v>
      </c>
      <c r="D1586" s="178" t="s">
        <v>388</v>
      </c>
      <c r="J1586" s="170" t="s">
        <v>500</v>
      </c>
      <c r="K1586" s="171" t="e">
        <f t="shared" ca="1" si="1"/>
        <v>#NAME?</v>
      </c>
      <c r="L1586" s="186"/>
      <c r="M1586" s="171">
        <v>1962</v>
      </c>
      <c r="N1586" s="179" t="e">
        <f t="shared" ca="1" si="2"/>
        <v>#NAME?</v>
      </c>
      <c r="O1586" t="b">
        <f t="shared" si="3"/>
        <v>0</v>
      </c>
      <c r="S1586" s="180" t="b">
        <f t="shared" si="4"/>
        <v>0</v>
      </c>
      <c r="T1586" s="180">
        <f t="shared" ca="1" si="5"/>
        <v>0</v>
      </c>
    </row>
    <row r="1587" spans="1:20" ht="16" hidden="1">
      <c r="A1587" s="170">
        <f t="shared" si="6"/>
        <v>1586</v>
      </c>
      <c r="B1587" s="181" t="s">
        <v>2061</v>
      </c>
      <c r="D1587" s="178" t="s">
        <v>388</v>
      </c>
      <c r="J1587" s="170" t="s">
        <v>500</v>
      </c>
      <c r="K1587" s="171" t="e">
        <f t="shared" ca="1" si="1"/>
        <v>#NAME?</v>
      </c>
      <c r="L1587" s="186"/>
      <c r="M1587" s="171">
        <v>685</v>
      </c>
      <c r="N1587" s="179" t="e">
        <f t="shared" ca="1" si="2"/>
        <v>#NAME?</v>
      </c>
      <c r="O1587" t="b">
        <f t="shared" si="3"/>
        <v>0</v>
      </c>
      <c r="S1587" s="180" t="b">
        <f t="shared" si="4"/>
        <v>0</v>
      </c>
      <c r="T1587" s="180">
        <f t="shared" ca="1" si="5"/>
        <v>0</v>
      </c>
    </row>
    <row r="1588" spans="1:20" ht="16" hidden="1">
      <c r="A1588" s="170">
        <f t="shared" si="6"/>
        <v>1587</v>
      </c>
      <c r="B1588" s="176" t="s">
        <v>2062</v>
      </c>
      <c r="D1588" s="178" t="s">
        <v>388</v>
      </c>
      <c r="J1588" s="170" t="s">
        <v>500</v>
      </c>
      <c r="K1588" s="171" t="e">
        <f t="shared" ca="1" si="1"/>
        <v>#NAME?</v>
      </c>
      <c r="L1588" s="186"/>
      <c r="M1588" s="171">
        <v>1435</v>
      </c>
      <c r="N1588" s="179" t="e">
        <f t="shared" ca="1" si="2"/>
        <v>#NAME?</v>
      </c>
      <c r="O1588" t="b">
        <f t="shared" si="3"/>
        <v>0</v>
      </c>
      <c r="S1588" s="180" t="b">
        <f t="shared" si="4"/>
        <v>0</v>
      </c>
      <c r="T1588" s="180">
        <f t="shared" ca="1" si="5"/>
        <v>0</v>
      </c>
    </row>
    <row r="1589" spans="1:20" ht="16" hidden="1">
      <c r="A1589" s="170">
        <f t="shared" si="6"/>
        <v>1588</v>
      </c>
      <c r="B1589" s="181" t="s">
        <v>2063</v>
      </c>
      <c r="D1589" s="178" t="s">
        <v>388</v>
      </c>
      <c r="J1589" s="170" t="s">
        <v>500</v>
      </c>
      <c r="K1589" s="171" t="e">
        <f t="shared" ca="1" si="1"/>
        <v>#NAME?</v>
      </c>
      <c r="L1589" s="186"/>
      <c r="M1589" s="171">
        <v>818</v>
      </c>
      <c r="N1589" s="179" t="e">
        <f t="shared" ca="1" si="2"/>
        <v>#NAME?</v>
      </c>
      <c r="O1589" t="b">
        <f t="shared" si="3"/>
        <v>0</v>
      </c>
      <c r="S1589" s="180" t="b">
        <f t="shared" si="4"/>
        <v>0</v>
      </c>
      <c r="T1589" s="180">
        <f t="shared" ca="1" si="5"/>
        <v>0</v>
      </c>
    </row>
    <row r="1590" spans="1:20" ht="16" hidden="1">
      <c r="A1590" s="170">
        <f t="shared" si="6"/>
        <v>1589</v>
      </c>
      <c r="B1590" s="176" t="s">
        <v>2064</v>
      </c>
      <c r="D1590" s="178" t="s">
        <v>388</v>
      </c>
      <c r="J1590" s="170" t="s">
        <v>500</v>
      </c>
      <c r="K1590" s="171" t="e">
        <f t="shared" ca="1" si="1"/>
        <v>#NAME?</v>
      </c>
      <c r="L1590" s="186"/>
      <c r="M1590" s="171">
        <v>686</v>
      </c>
      <c r="N1590" s="179" t="e">
        <f t="shared" ca="1" si="2"/>
        <v>#NAME?</v>
      </c>
      <c r="O1590" t="b">
        <f t="shared" si="3"/>
        <v>0</v>
      </c>
      <c r="S1590" s="180" t="b">
        <f t="shared" si="4"/>
        <v>0</v>
      </c>
      <c r="T1590" s="180">
        <f t="shared" ca="1" si="5"/>
        <v>0</v>
      </c>
    </row>
    <row r="1591" spans="1:20" ht="16" hidden="1">
      <c r="A1591" s="170">
        <f t="shared" si="6"/>
        <v>1590</v>
      </c>
      <c r="B1591" s="181" t="s">
        <v>2065</v>
      </c>
      <c r="D1591" s="178" t="s">
        <v>388</v>
      </c>
      <c r="J1591" s="170" t="s">
        <v>500</v>
      </c>
      <c r="K1591" s="171" t="e">
        <f t="shared" ca="1" si="1"/>
        <v>#NAME?</v>
      </c>
      <c r="L1591" s="186"/>
      <c r="M1591" s="171">
        <v>2551</v>
      </c>
      <c r="N1591" s="179" t="e">
        <f t="shared" ca="1" si="2"/>
        <v>#NAME?</v>
      </c>
      <c r="O1591" t="b">
        <f t="shared" si="3"/>
        <v>0</v>
      </c>
      <c r="S1591" s="180" t="b">
        <f t="shared" si="4"/>
        <v>0</v>
      </c>
      <c r="T1591" s="180">
        <f t="shared" ca="1" si="5"/>
        <v>0</v>
      </c>
    </row>
    <row r="1592" spans="1:20" ht="16" hidden="1">
      <c r="A1592" s="170">
        <f t="shared" si="6"/>
        <v>1591</v>
      </c>
      <c r="B1592" s="176" t="s">
        <v>2066</v>
      </c>
      <c r="D1592" s="178" t="s">
        <v>388</v>
      </c>
      <c r="J1592" s="170" t="s">
        <v>500</v>
      </c>
      <c r="K1592" s="171" t="e">
        <f t="shared" ca="1" si="1"/>
        <v>#NAME?</v>
      </c>
      <c r="L1592" s="186"/>
      <c r="M1592" s="171">
        <v>1105</v>
      </c>
      <c r="N1592" s="179" t="e">
        <f t="shared" ca="1" si="2"/>
        <v>#NAME?</v>
      </c>
      <c r="O1592" t="b">
        <f t="shared" si="3"/>
        <v>0</v>
      </c>
      <c r="S1592" s="180" t="b">
        <f t="shared" si="4"/>
        <v>0</v>
      </c>
      <c r="T1592" s="180">
        <f t="shared" ca="1" si="5"/>
        <v>0</v>
      </c>
    </row>
    <row r="1593" spans="1:20" ht="16" hidden="1">
      <c r="A1593" s="170">
        <f t="shared" si="6"/>
        <v>1592</v>
      </c>
      <c r="B1593" s="181" t="s">
        <v>2067</v>
      </c>
      <c r="D1593" s="178" t="s">
        <v>388</v>
      </c>
      <c r="J1593" s="170" t="s">
        <v>500</v>
      </c>
      <c r="K1593" s="171" t="e">
        <f t="shared" ca="1" si="1"/>
        <v>#NAME?</v>
      </c>
      <c r="L1593" s="186"/>
      <c r="M1593" s="171">
        <v>647</v>
      </c>
      <c r="N1593" s="179" t="e">
        <f t="shared" ca="1" si="2"/>
        <v>#NAME?</v>
      </c>
      <c r="O1593" t="b">
        <f t="shared" si="3"/>
        <v>0</v>
      </c>
      <c r="S1593" s="180" t="b">
        <f t="shared" si="4"/>
        <v>0</v>
      </c>
      <c r="T1593" s="180">
        <f t="shared" ca="1" si="5"/>
        <v>0</v>
      </c>
    </row>
    <row r="1594" spans="1:20" ht="16" hidden="1">
      <c r="A1594" s="170">
        <f t="shared" si="6"/>
        <v>1593</v>
      </c>
      <c r="B1594" s="176" t="s">
        <v>2068</v>
      </c>
      <c r="D1594" s="178" t="s">
        <v>388</v>
      </c>
      <c r="J1594" s="170" t="s">
        <v>500</v>
      </c>
      <c r="K1594" s="171" t="e">
        <f t="shared" ca="1" si="1"/>
        <v>#NAME?</v>
      </c>
      <c r="L1594" s="186"/>
      <c r="M1594" s="171">
        <v>3084</v>
      </c>
      <c r="N1594" s="179" t="e">
        <f t="shared" ca="1" si="2"/>
        <v>#NAME?</v>
      </c>
      <c r="O1594" t="b">
        <f t="shared" si="3"/>
        <v>0</v>
      </c>
      <c r="S1594" s="180" t="b">
        <f t="shared" si="4"/>
        <v>0</v>
      </c>
      <c r="T1594" s="180">
        <f t="shared" ca="1" si="5"/>
        <v>0</v>
      </c>
    </row>
    <row r="1595" spans="1:20" ht="16" hidden="1">
      <c r="A1595" s="170">
        <f t="shared" si="6"/>
        <v>1594</v>
      </c>
      <c r="B1595" s="181" t="s">
        <v>2069</v>
      </c>
      <c r="D1595" s="178" t="s">
        <v>388</v>
      </c>
      <c r="J1595" s="170" t="s">
        <v>500</v>
      </c>
      <c r="K1595" s="171" t="e">
        <f t="shared" ca="1" si="1"/>
        <v>#NAME?</v>
      </c>
      <c r="L1595" s="186"/>
      <c r="M1595" s="171">
        <v>3218</v>
      </c>
      <c r="N1595" s="179" t="e">
        <f t="shared" ca="1" si="2"/>
        <v>#NAME?</v>
      </c>
      <c r="O1595" t="b">
        <f t="shared" si="3"/>
        <v>0</v>
      </c>
      <c r="S1595" s="180" t="b">
        <f t="shared" si="4"/>
        <v>0</v>
      </c>
      <c r="T1595" s="180">
        <f t="shared" ca="1" si="5"/>
        <v>0</v>
      </c>
    </row>
    <row r="1596" spans="1:20" ht="16" hidden="1">
      <c r="A1596" s="170">
        <f t="shared" si="6"/>
        <v>1595</v>
      </c>
      <c r="B1596" s="176" t="s">
        <v>2070</v>
      </c>
      <c r="D1596" s="178" t="s">
        <v>388</v>
      </c>
      <c r="J1596" s="170" t="s">
        <v>500</v>
      </c>
      <c r="K1596" s="171" t="e">
        <f t="shared" ca="1" si="1"/>
        <v>#NAME?</v>
      </c>
      <c r="L1596" s="186"/>
      <c r="M1596" s="171">
        <v>2255</v>
      </c>
      <c r="N1596" s="179" t="e">
        <f t="shared" ca="1" si="2"/>
        <v>#NAME?</v>
      </c>
      <c r="O1596" t="b">
        <f t="shared" si="3"/>
        <v>0</v>
      </c>
      <c r="S1596" s="180" t="b">
        <f t="shared" si="4"/>
        <v>0</v>
      </c>
      <c r="T1596" s="180">
        <f t="shared" ca="1" si="5"/>
        <v>0</v>
      </c>
    </row>
    <row r="1597" spans="1:20" ht="16" hidden="1">
      <c r="A1597" s="170">
        <f t="shared" si="6"/>
        <v>1596</v>
      </c>
      <c r="B1597" s="181" t="s">
        <v>2071</v>
      </c>
      <c r="D1597" s="178" t="s">
        <v>388</v>
      </c>
      <c r="J1597" s="170" t="s">
        <v>500</v>
      </c>
      <c r="K1597" s="171" t="e">
        <f t="shared" ca="1" si="1"/>
        <v>#NAME?</v>
      </c>
      <c r="L1597" s="186"/>
      <c r="M1597" s="171">
        <v>725</v>
      </c>
      <c r="N1597" s="179" t="e">
        <f t="shared" ca="1" si="2"/>
        <v>#NAME?</v>
      </c>
      <c r="O1597" t="b">
        <f t="shared" si="3"/>
        <v>0</v>
      </c>
      <c r="S1597" s="180" t="b">
        <f t="shared" si="4"/>
        <v>0</v>
      </c>
      <c r="T1597" s="180">
        <f t="shared" ca="1" si="5"/>
        <v>0</v>
      </c>
    </row>
    <row r="1598" spans="1:20" ht="16" hidden="1">
      <c r="A1598" s="170">
        <f t="shared" si="6"/>
        <v>1597</v>
      </c>
      <c r="B1598" s="176" t="s">
        <v>2072</v>
      </c>
      <c r="D1598" s="178" t="s">
        <v>388</v>
      </c>
      <c r="J1598" s="170" t="s">
        <v>500</v>
      </c>
      <c r="K1598" s="171" t="e">
        <f t="shared" ca="1" si="1"/>
        <v>#NAME?</v>
      </c>
      <c r="L1598" s="186"/>
      <c r="M1598" s="171">
        <v>1247</v>
      </c>
      <c r="N1598" s="179" t="e">
        <f t="shared" ca="1" si="2"/>
        <v>#NAME?</v>
      </c>
      <c r="O1598" t="b">
        <f t="shared" si="3"/>
        <v>0</v>
      </c>
      <c r="S1598" s="180" t="b">
        <f t="shared" si="4"/>
        <v>0</v>
      </c>
      <c r="T1598" s="180">
        <f t="shared" ca="1" si="5"/>
        <v>0</v>
      </c>
    </row>
    <row r="1599" spans="1:20" ht="16" hidden="1">
      <c r="A1599" s="170">
        <f t="shared" si="6"/>
        <v>1598</v>
      </c>
      <c r="B1599" s="181" t="s">
        <v>2073</v>
      </c>
      <c r="D1599" s="178" t="s">
        <v>388</v>
      </c>
      <c r="J1599" s="170" t="s">
        <v>500</v>
      </c>
      <c r="K1599" s="171" t="e">
        <f t="shared" ca="1" si="1"/>
        <v>#NAME?</v>
      </c>
      <c r="L1599" s="186"/>
      <c r="M1599" s="171">
        <v>1899</v>
      </c>
      <c r="N1599" s="179" t="e">
        <f t="shared" ca="1" si="2"/>
        <v>#NAME?</v>
      </c>
      <c r="O1599" t="b">
        <f t="shared" si="3"/>
        <v>0</v>
      </c>
      <c r="S1599" s="180" t="b">
        <f t="shared" si="4"/>
        <v>0</v>
      </c>
      <c r="T1599" s="180">
        <f t="shared" ca="1" si="5"/>
        <v>0</v>
      </c>
    </row>
    <row r="1600" spans="1:20" ht="16" hidden="1">
      <c r="A1600" s="170">
        <f t="shared" si="6"/>
        <v>1599</v>
      </c>
      <c r="B1600" s="176" t="s">
        <v>2074</v>
      </c>
      <c r="D1600" s="178" t="s">
        <v>380</v>
      </c>
      <c r="E1600" s="110" t="s">
        <v>515</v>
      </c>
      <c r="F1600" s="191">
        <v>43822</v>
      </c>
      <c r="H1600" s="110" t="s">
        <v>886</v>
      </c>
      <c r="J1600" s="170" t="s">
        <v>500</v>
      </c>
      <c r="K1600" s="171" t="e">
        <f t="shared" ca="1" si="1"/>
        <v>#NAME?</v>
      </c>
      <c r="L1600" s="186"/>
      <c r="M1600" s="171">
        <v>2247</v>
      </c>
      <c r="N1600" s="179" t="e">
        <f t="shared" ca="1" si="2"/>
        <v>#NAME?</v>
      </c>
      <c r="O1600" t="b">
        <f t="shared" si="3"/>
        <v>0</v>
      </c>
      <c r="S1600" s="180" t="b">
        <f t="shared" ca="1" si="4"/>
        <v>0</v>
      </c>
      <c r="T1600" s="180">
        <f t="shared" ca="1" si="5"/>
        <v>0</v>
      </c>
    </row>
    <row r="1601" spans="1:20" ht="16" hidden="1">
      <c r="A1601" s="170">
        <f t="shared" si="6"/>
        <v>1600</v>
      </c>
      <c r="B1601" s="181" t="s">
        <v>2075</v>
      </c>
      <c r="D1601" s="178" t="s">
        <v>388</v>
      </c>
      <c r="J1601" s="170" t="s">
        <v>500</v>
      </c>
      <c r="K1601" s="171" t="e">
        <f t="shared" ca="1" si="1"/>
        <v>#NAME?</v>
      </c>
      <c r="L1601" s="186"/>
      <c r="M1601" s="171">
        <v>2761</v>
      </c>
      <c r="N1601" s="179" t="e">
        <f t="shared" ca="1" si="2"/>
        <v>#NAME?</v>
      </c>
      <c r="O1601" t="b">
        <f t="shared" si="3"/>
        <v>0</v>
      </c>
      <c r="S1601" s="180" t="b">
        <f t="shared" si="4"/>
        <v>0</v>
      </c>
      <c r="T1601" s="180">
        <f t="shared" ca="1" si="5"/>
        <v>0</v>
      </c>
    </row>
    <row r="1602" spans="1:20" ht="16" hidden="1">
      <c r="A1602" s="170">
        <f t="shared" si="6"/>
        <v>1601</v>
      </c>
      <c r="B1602" s="176" t="s">
        <v>2076</v>
      </c>
      <c r="D1602" s="178" t="s">
        <v>388</v>
      </c>
      <c r="J1602" s="170" t="s">
        <v>500</v>
      </c>
      <c r="K1602" s="171" t="e">
        <f t="shared" ca="1" si="1"/>
        <v>#NAME?</v>
      </c>
      <c r="L1602" s="186"/>
      <c r="M1602" s="171">
        <v>968</v>
      </c>
      <c r="N1602" s="179" t="e">
        <f t="shared" ca="1" si="2"/>
        <v>#NAME?</v>
      </c>
      <c r="O1602" t="b">
        <f t="shared" si="3"/>
        <v>0</v>
      </c>
      <c r="S1602" s="180" t="b">
        <f t="shared" si="4"/>
        <v>0</v>
      </c>
      <c r="T1602" s="180">
        <f t="shared" ca="1" si="5"/>
        <v>0</v>
      </c>
    </row>
    <row r="1603" spans="1:20" ht="16" hidden="1">
      <c r="A1603" s="170">
        <f t="shared" si="6"/>
        <v>1602</v>
      </c>
      <c r="B1603" s="181" t="s">
        <v>2077</v>
      </c>
      <c r="D1603" s="178" t="s">
        <v>388</v>
      </c>
      <c r="J1603" s="170" t="s">
        <v>500</v>
      </c>
      <c r="K1603" s="171" t="e">
        <f t="shared" ca="1" si="1"/>
        <v>#NAME?</v>
      </c>
      <c r="L1603" s="186"/>
      <c r="M1603" s="171">
        <v>1097</v>
      </c>
      <c r="N1603" s="179" t="e">
        <f t="shared" ca="1" si="2"/>
        <v>#NAME?</v>
      </c>
      <c r="O1603" t="b">
        <f t="shared" si="3"/>
        <v>0</v>
      </c>
      <c r="S1603" s="180" t="b">
        <f t="shared" si="4"/>
        <v>0</v>
      </c>
      <c r="T1603" s="180">
        <f t="shared" ca="1" si="5"/>
        <v>0</v>
      </c>
    </row>
    <row r="1604" spans="1:20" ht="16" hidden="1">
      <c r="A1604" s="170">
        <f t="shared" si="6"/>
        <v>1603</v>
      </c>
      <c r="B1604" s="176" t="s">
        <v>2078</v>
      </c>
      <c r="D1604" s="178" t="s">
        <v>388</v>
      </c>
      <c r="J1604" s="170" t="s">
        <v>500</v>
      </c>
      <c r="K1604" s="171" t="e">
        <f t="shared" ca="1" si="1"/>
        <v>#NAME?</v>
      </c>
      <c r="L1604" s="186"/>
      <c r="M1604" s="171">
        <v>1817</v>
      </c>
      <c r="N1604" s="179" t="e">
        <f t="shared" ca="1" si="2"/>
        <v>#NAME?</v>
      </c>
      <c r="O1604" t="b">
        <f t="shared" si="3"/>
        <v>0</v>
      </c>
      <c r="S1604" s="180" t="b">
        <f t="shared" si="4"/>
        <v>0</v>
      </c>
      <c r="T1604" s="180">
        <f t="shared" ca="1" si="5"/>
        <v>0</v>
      </c>
    </row>
    <row r="1605" spans="1:20" ht="16" hidden="1">
      <c r="A1605" s="170">
        <f t="shared" si="6"/>
        <v>1604</v>
      </c>
      <c r="B1605" s="181" t="s">
        <v>2079</v>
      </c>
      <c r="D1605" s="178" t="s">
        <v>388</v>
      </c>
      <c r="J1605" s="170" t="s">
        <v>500</v>
      </c>
      <c r="K1605" s="171" t="e">
        <f t="shared" ca="1" si="1"/>
        <v>#NAME?</v>
      </c>
      <c r="L1605" s="186"/>
      <c r="M1605" s="171">
        <v>2001</v>
      </c>
      <c r="N1605" s="179" t="e">
        <f t="shared" ca="1" si="2"/>
        <v>#NAME?</v>
      </c>
      <c r="O1605" t="b">
        <f t="shared" si="3"/>
        <v>0</v>
      </c>
      <c r="S1605" s="180" t="b">
        <f t="shared" si="4"/>
        <v>0</v>
      </c>
      <c r="T1605" s="180">
        <f t="shared" ca="1" si="5"/>
        <v>0</v>
      </c>
    </row>
    <row r="1606" spans="1:20" ht="16" hidden="1">
      <c r="A1606" s="170">
        <f t="shared" si="6"/>
        <v>1605</v>
      </c>
      <c r="B1606" s="176" t="s">
        <v>2080</v>
      </c>
      <c r="D1606" s="178" t="s">
        <v>388</v>
      </c>
      <c r="J1606" s="170" t="s">
        <v>500</v>
      </c>
      <c r="K1606" s="171" t="e">
        <f t="shared" ca="1" si="1"/>
        <v>#NAME?</v>
      </c>
      <c r="L1606" s="186"/>
      <c r="M1606" s="171">
        <v>2794</v>
      </c>
      <c r="N1606" s="179" t="e">
        <f t="shared" ca="1" si="2"/>
        <v>#NAME?</v>
      </c>
      <c r="O1606" t="b">
        <f t="shared" si="3"/>
        <v>0</v>
      </c>
      <c r="S1606" s="180" t="b">
        <f t="shared" si="4"/>
        <v>0</v>
      </c>
      <c r="T1606" s="180">
        <f t="shared" ca="1" si="5"/>
        <v>0</v>
      </c>
    </row>
    <row r="1607" spans="1:20" ht="16" hidden="1">
      <c r="A1607" s="170">
        <f t="shared" si="6"/>
        <v>1606</v>
      </c>
      <c r="B1607" s="181" t="s">
        <v>2081</v>
      </c>
      <c r="D1607" s="178" t="s">
        <v>388</v>
      </c>
      <c r="J1607" s="170" t="s">
        <v>500</v>
      </c>
      <c r="K1607" s="171" t="e">
        <f t="shared" ca="1" si="1"/>
        <v>#NAME?</v>
      </c>
      <c r="L1607" s="186"/>
      <c r="M1607" s="171">
        <v>1329</v>
      </c>
      <c r="N1607" s="179" t="e">
        <f t="shared" ca="1" si="2"/>
        <v>#NAME?</v>
      </c>
      <c r="O1607" t="b">
        <f t="shared" si="3"/>
        <v>0</v>
      </c>
      <c r="S1607" s="180" t="b">
        <f t="shared" si="4"/>
        <v>0</v>
      </c>
      <c r="T1607" s="180">
        <f t="shared" ca="1" si="5"/>
        <v>0</v>
      </c>
    </row>
    <row r="1608" spans="1:20" ht="16" hidden="1">
      <c r="A1608" s="170">
        <f t="shared" si="6"/>
        <v>1607</v>
      </c>
      <c r="B1608" s="176" t="s">
        <v>2082</v>
      </c>
      <c r="D1608" s="178" t="s">
        <v>388</v>
      </c>
      <c r="J1608" s="170" t="s">
        <v>500</v>
      </c>
      <c r="K1608" s="171" t="e">
        <f t="shared" ca="1" si="1"/>
        <v>#NAME?</v>
      </c>
      <c r="L1608" s="186"/>
      <c r="M1608" s="171">
        <v>1592</v>
      </c>
      <c r="N1608" s="179" t="e">
        <f t="shared" ca="1" si="2"/>
        <v>#NAME?</v>
      </c>
      <c r="O1608" t="b">
        <f t="shared" si="3"/>
        <v>0</v>
      </c>
      <c r="S1608" s="180" t="b">
        <f t="shared" si="4"/>
        <v>0</v>
      </c>
      <c r="T1608" s="180">
        <f t="shared" ca="1" si="5"/>
        <v>0</v>
      </c>
    </row>
    <row r="1609" spans="1:20" ht="16" hidden="1">
      <c r="A1609" s="170">
        <f t="shared" si="6"/>
        <v>1608</v>
      </c>
      <c r="B1609" s="181" t="s">
        <v>2083</v>
      </c>
      <c r="D1609" s="178" t="s">
        <v>388</v>
      </c>
      <c r="J1609" s="170" t="s">
        <v>500</v>
      </c>
      <c r="K1609" s="171" t="e">
        <f t="shared" ca="1" si="1"/>
        <v>#NAME?</v>
      </c>
      <c r="L1609" s="186"/>
      <c r="M1609" s="171">
        <v>1335</v>
      </c>
      <c r="N1609" s="179" t="e">
        <f t="shared" ca="1" si="2"/>
        <v>#NAME?</v>
      </c>
      <c r="O1609" t="b">
        <f t="shared" si="3"/>
        <v>0</v>
      </c>
      <c r="S1609" s="180" t="b">
        <f t="shared" si="4"/>
        <v>0</v>
      </c>
      <c r="T1609" s="180">
        <f t="shared" ca="1" si="5"/>
        <v>0</v>
      </c>
    </row>
    <row r="1610" spans="1:20" ht="16" hidden="1">
      <c r="A1610" s="170">
        <f t="shared" si="6"/>
        <v>1609</v>
      </c>
      <c r="B1610" s="176" t="s">
        <v>2084</v>
      </c>
      <c r="D1610" s="178" t="s">
        <v>388</v>
      </c>
      <c r="J1610" s="170" t="s">
        <v>500</v>
      </c>
      <c r="K1610" s="171" t="e">
        <f t="shared" ca="1" si="1"/>
        <v>#NAME?</v>
      </c>
      <c r="L1610" s="186"/>
      <c r="M1610" s="171">
        <v>739</v>
      </c>
      <c r="N1610" s="179" t="e">
        <f t="shared" ca="1" si="2"/>
        <v>#NAME?</v>
      </c>
      <c r="O1610" t="b">
        <f t="shared" si="3"/>
        <v>0</v>
      </c>
      <c r="S1610" s="180" t="b">
        <f t="shared" si="4"/>
        <v>0</v>
      </c>
      <c r="T1610" s="180">
        <f t="shared" ca="1" si="5"/>
        <v>0</v>
      </c>
    </row>
    <row r="1611" spans="1:20" ht="16" hidden="1">
      <c r="A1611" s="170">
        <f t="shared" si="6"/>
        <v>1610</v>
      </c>
      <c r="B1611" s="181" t="s">
        <v>2085</v>
      </c>
      <c r="D1611" s="178" t="s">
        <v>388</v>
      </c>
      <c r="J1611" s="170" t="s">
        <v>500</v>
      </c>
      <c r="K1611" s="171" t="e">
        <f t="shared" ca="1" si="1"/>
        <v>#NAME?</v>
      </c>
      <c r="L1611" s="186"/>
      <c r="M1611" s="171">
        <v>730</v>
      </c>
      <c r="N1611" s="179" t="e">
        <f t="shared" ca="1" si="2"/>
        <v>#NAME?</v>
      </c>
      <c r="O1611" t="b">
        <f t="shared" si="3"/>
        <v>0</v>
      </c>
      <c r="S1611" s="180" t="b">
        <f t="shared" si="4"/>
        <v>0</v>
      </c>
      <c r="T1611" s="180">
        <f t="shared" ca="1" si="5"/>
        <v>0</v>
      </c>
    </row>
    <row r="1612" spans="1:20" ht="16" hidden="1">
      <c r="A1612" s="170">
        <f t="shared" si="6"/>
        <v>1611</v>
      </c>
      <c r="B1612" s="176" t="s">
        <v>2086</v>
      </c>
      <c r="D1612" s="178" t="s">
        <v>388</v>
      </c>
      <c r="J1612" s="170" t="s">
        <v>500</v>
      </c>
      <c r="K1612" s="171" t="e">
        <f t="shared" ca="1" si="1"/>
        <v>#NAME?</v>
      </c>
      <c r="L1612" s="186"/>
      <c r="M1612" s="171">
        <v>1692</v>
      </c>
      <c r="N1612" s="179" t="e">
        <f t="shared" ca="1" si="2"/>
        <v>#NAME?</v>
      </c>
      <c r="O1612" t="b">
        <f t="shared" si="3"/>
        <v>0</v>
      </c>
      <c r="S1612" s="180" t="b">
        <f t="shared" si="4"/>
        <v>0</v>
      </c>
      <c r="T1612" s="180">
        <f t="shared" ca="1" si="5"/>
        <v>0</v>
      </c>
    </row>
    <row r="1613" spans="1:20" ht="16" hidden="1">
      <c r="A1613" s="170">
        <f t="shared" si="6"/>
        <v>1612</v>
      </c>
      <c r="B1613" s="181" t="s">
        <v>2087</v>
      </c>
      <c r="D1613" s="178" t="s">
        <v>388</v>
      </c>
      <c r="J1613" s="170" t="s">
        <v>500</v>
      </c>
      <c r="K1613" s="171" t="e">
        <f t="shared" ca="1" si="1"/>
        <v>#NAME?</v>
      </c>
      <c r="L1613" s="186"/>
      <c r="M1613" s="171">
        <v>2045</v>
      </c>
      <c r="N1613" s="179" t="e">
        <f t="shared" ca="1" si="2"/>
        <v>#NAME?</v>
      </c>
      <c r="O1613" t="b">
        <f t="shared" si="3"/>
        <v>0</v>
      </c>
      <c r="S1613" s="180" t="b">
        <f t="shared" si="4"/>
        <v>0</v>
      </c>
      <c r="T1613" s="180">
        <f t="shared" ca="1" si="5"/>
        <v>0</v>
      </c>
    </row>
    <row r="1614" spans="1:20" ht="16" hidden="1">
      <c r="A1614" s="170">
        <f t="shared" si="6"/>
        <v>1613</v>
      </c>
      <c r="B1614" s="176" t="s">
        <v>2088</v>
      </c>
      <c r="D1614" s="178" t="s">
        <v>388</v>
      </c>
      <c r="J1614" s="170" t="s">
        <v>500</v>
      </c>
      <c r="K1614" s="171" t="e">
        <f t="shared" ca="1" si="1"/>
        <v>#NAME?</v>
      </c>
      <c r="L1614" s="186"/>
      <c r="M1614" s="171">
        <v>2266</v>
      </c>
      <c r="N1614" s="179" t="e">
        <f t="shared" ca="1" si="2"/>
        <v>#NAME?</v>
      </c>
      <c r="O1614" t="b">
        <f t="shared" si="3"/>
        <v>0</v>
      </c>
      <c r="S1614" s="180" t="b">
        <f t="shared" si="4"/>
        <v>0</v>
      </c>
      <c r="T1614" s="180">
        <f t="shared" ca="1" si="5"/>
        <v>0</v>
      </c>
    </row>
    <row r="1615" spans="1:20" ht="16" hidden="1">
      <c r="A1615" s="170">
        <f t="shared" si="6"/>
        <v>1614</v>
      </c>
      <c r="B1615" s="181" t="s">
        <v>2089</v>
      </c>
      <c r="D1615" s="178" t="s">
        <v>380</v>
      </c>
      <c r="E1615" s="110" t="s">
        <v>515</v>
      </c>
      <c r="F1615" s="191">
        <v>43829</v>
      </c>
      <c r="H1615" s="110" t="s">
        <v>471</v>
      </c>
      <c r="J1615" s="170" t="s">
        <v>500</v>
      </c>
      <c r="K1615" s="171" t="e">
        <f t="shared" ca="1" si="1"/>
        <v>#NAME?</v>
      </c>
      <c r="L1615" s="186"/>
      <c r="M1615" s="171">
        <v>3209</v>
      </c>
      <c r="N1615" s="179" t="e">
        <f t="shared" ca="1" si="2"/>
        <v>#NAME?</v>
      </c>
      <c r="O1615" t="b">
        <f t="shared" si="3"/>
        <v>0</v>
      </c>
      <c r="S1615" s="180" t="b">
        <f t="shared" ca="1" si="4"/>
        <v>0</v>
      </c>
      <c r="T1615" s="180">
        <f t="shared" ca="1" si="5"/>
        <v>0</v>
      </c>
    </row>
    <row r="1616" spans="1:20" ht="16" hidden="1">
      <c r="A1616" s="170">
        <f t="shared" si="6"/>
        <v>1615</v>
      </c>
      <c r="B1616" s="176" t="s">
        <v>2090</v>
      </c>
      <c r="D1616" s="178" t="s">
        <v>388</v>
      </c>
      <c r="J1616" s="170" t="s">
        <v>500</v>
      </c>
      <c r="K1616" s="171" t="e">
        <f t="shared" ca="1" si="1"/>
        <v>#NAME?</v>
      </c>
      <c r="L1616" s="186"/>
      <c r="M1616" s="171">
        <v>2090</v>
      </c>
      <c r="N1616" s="179" t="e">
        <f t="shared" ca="1" si="2"/>
        <v>#NAME?</v>
      </c>
      <c r="O1616" t="b">
        <f t="shared" si="3"/>
        <v>0</v>
      </c>
      <c r="S1616" s="180" t="b">
        <f t="shared" si="4"/>
        <v>0</v>
      </c>
      <c r="T1616" s="180">
        <f t="shared" ca="1" si="5"/>
        <v>0</v>
      </c>
    </row>
    <row r="1617" spans="1:20" ht="16" hidden="1">
      <c r="A1617" s="170">
        <f t="shared" si="6"/>
        <v>1616</v>
      </c>
      <c r="B1617" s="181" t="s">
        <v>2091</v>
      </c>
      <c r="D1617" s="178" t="s">
        <v>388</v>
      </c>
      <c r="J1617" s="170" t="s">
        <v>500</v>
      </c>
      <c r="K1617" s="171" t="e">
        <f t="shared" ca="1" si="1"/>
        <v>#NAME?</v>
      </c>
      <c r="L1617" s="186"/>
      <c r="M1617" s="171">
        <v>1227</v>
      </c>
      <c r="N1617" s="179" t="e">
        <f t="shared" ca="1" si="2"/>
        <v>#NAME?</v>
      </c>
      <c r="O1617" t="b">
        <f t="shared" si="3"/>
        <v>0</v>
      </c>
      <c r="S1617" s="180" t="b">
        <f t="shared" si="4"/>
        <v>0</v>
      </c>
      <c r="T1617" s="180">
        <f t="shared" ca="1" si="5"/>
        <v>0</v>
      </c>
    </row>
    <row r="1618" spans="1:20" ht="16" hidden="1">
      <c r="A1618" s="170">
        <f t="shared" si="6"/>
        <v>1617</v>
      </c>
      <c r="B1618" s="176" t="s">
        <v>2092</v>
      </c>
      <c r="D1618" s="178" t="s">
        <v>388</v>
      </c>
      <c r="J1618" s="170" t="s">
        <v>500</v>
      </c>
      <c r="K1618" s="171" t="e">
        <f t="shared" ca="1" si="1"/>
        <v>#NAME?</v>
      </c>
      <c r="L1618" s="186"/>
      <c r="M1618" s="171">
        <v>216</v>
      </c>
      <c r="N1618" s="179" t="e">
        <f t="shared" ca="1" si="2"/>
        <v>#NAME?</v>
      </c>
      <c r="O1618" t="b">
        <f t="shared" si="3"/>
        <v>0</v>
      </c>
      <c r="S1618" s="180" t="b">
        <f t="shared" si="4"/>
        <v>0</v>
      </c>
      <c r="T1618" s="180">
        <f t="shared" ca="1" si="5"/>
        <v>0</v>
      </c>
    </row>
    <row r="1619" spans="1:20" ht="16" hidden="1">
      <c r="A1619" s="170">
        <f t="shared" si="6"/>
        <v>1618</v>
      </c>
      <c r="B1619" s="181" t="s">
        <v>2093</v>
      </c>
      <c r="D1619" s="178" t="s">
        <v>380</v>
      </c>
      <c r="F1619" s="191">
        <v>43811</v>
      </c>
      <c r="G1619" s="170" t="b">
        <f ca="1">OR((ISBLANK(F1619)),TODAY()-F1619 &gt;=90)</f>
        <v>1</v>
      </c>
      <c r="H1619" s="110" t="s">
        <v>471</v>
      </c>
      <c r="J1619" s="170" t="s">
        <v>500</v>
      </c>
      <c r="K1619" s="171" t="e">
        <f t="shared" ca="1" si="1"/>
        <v>#NAME?</v>
      </c>
      <c r="L1619" s="186"/>
      <c r="M1619" s="171">
        <v>3171</v>
      </c>
      <c r="N1619" s="179" t="e">
        <f t="shared" ca="1" si="2"/>
        <v>#NAME?</v>
      </c>
      <c r="O1619" t="b">
        <f t="shared" si="3"/>
        <v>0</v>
      </c>
      <c r="S1619" s="180" t="b">
        <f t="shared" ca="1" si="4"/>
        <v>0</v>
      </c>
      <c r="T1619" s="180">
        <f t="shared" ca="1" si="5"/>
        <v>0</v>
      </c>
    </row>
    <row r="1620" spans="1:20" ht="16" hidden="1">
      <c r="A1620" s="170">
        <f t="shared" si="6"/>
        <v>1619</v>
      </c>
      <c r="B1620" s="176" t="s">
        <v>2094</v>
      </c>
      <c r="D1620" s="178" t="s">
        <v>388</v>
      </c>
      <c r="J1620" s="170" t="s">
        <v>500</v>
      </c>
      <c r="K1620" s="171" t="e">
        <f t="shared" ca="1" si="1"/>
        <v>#NAME?</v>
      </c>
      <c r="L1620" s="186"/>
      <c r="M1620" s="171">
        <v>2284</v>
      </c>
      <c r="N1620" s="179" t="e">
        <f t="shared" ca="1" si="2"/>
        <v>#NAME?</v>
      </c>
      <c r="O1620" t="b">
        <f t="shared" si="3"/>
        <v>0</v>
      </c>
      <c r="S1620" s="180" t="b">
        <f t="shared" si="4"/>
        <v>0</v>
      </c>
      <c r="T1620" s="180">
        <f t="shared" ca="1" si="5"/>
        <v>0</v>
      </c>
    </row>
    <row r="1621" spans="1:20" ht="16" hidden="1">
      <c r="A1621" s="170">
        <f t="shared" si="6"/>
        <v>1620</v>
      </c>
      <c r="B1621" s="181" t="s">
        <v>2095</v>
      </c>
      <c r="D1621" s="178" t="s">
        <v>388</v>
      </c>
      <c r="J1621" s="170" t="s">
        <v>500</v>
      </c>
      <c r="K1621" s="171" t="e">
        <f t="shared" ca="1" si="1"/>
        <v>#NAME?</v>
      </c>
      <c r="L1621" s="186"/>
      <c r="M1621" s="171">
        <v>2944</v>
      </c>
      <c r="N1621" s="179" t="e">
        <f t="shared" ca="1" si="2"/>
        <v>#NAME?</v>
      </c>
      <c r="O1621" t="b">
        <f t="shared" si="3"/>
        <v>0</v>
      </c>
      <c r="S1621" s="180" t="b">
        <f t="shared" si="4"/>
        <v>0</v>
      </c>
      <c r="T1621" s="180">
        <f t="shared" ca="1" si="5"/>
        <v>0</v>
      </c>
    </row>
    <row r="1622" spans="1:20" ht="16" hidden="1">
      <c r="A1622" s="170">
        <f t="shared" si="6"/>
        <v>1621</v>
      </c>
      <c r="B1622" s="176" t="s">
        <v>2096</v>
      </c>
      <c r="D1622" s="178" t="s">
        <v>388</v>
      </c>
      <c r="J1622" s="170" t="s">
        <v>500</v>
      </c>
      <c r="K1622" s="171" t="e">
        <f t="shared" ca="1" si="1"/>
        <v>#NAME?</v>
      </c>
      <c r="L1622" s="186"/>
      <c r="M1622" s="171">
        <v>3011</v>
      </c>
      <c r="N1622" s="179" t="e">
        <f t="shared" ca="1" si="2"/>
        <v>#NAME?</v>
      </c>
      <c r="O1622" t="b">
        <f t="shared" si="3"/>
        <v>0</v>
      </c>
      <c r="S1622" s="180" t="b">
        <f t="shared" si="4"/>
        <v>0</v>
      </c>
      <c r="T1622" s="180">
        <f t="shared" ca="1" si="5"/>
        <v>0</v>
      </c>
    </row>
    <row r="1623" spans="1:20" ht="16" hidden="1">
      <c r="A1623" s="170">
        <f t="shared" si="6"/>
        <v>1622</v>
      </c>
      <c r="B1623" s="181" t="s">
        <v>2097</v>
      </c>
      <c r="D1623" s="178" t="s">
        <v>388</v>
      </c>
      <c r="J1623" s="170" t="s">
        <v>500</v>
      </c>
      <c r="K1623" s="171" t="e">
        <f t="shared" ca="1" si="1"/>
        <v>#NAME?</v>
      </c>
      <c r="L1623" s="186"/>
      <c r="M1623" s="171">
        <v>2380</v>
      </c>
      <c r="N1623" s="179" t="e">
        <f t="shared" ca="1" si="2"/>
        <v>#NAME?</v>
      </c>
      <c r="O1623" t="b">
        <f t="shared" si="3"/>
        <v>0</v>
      </c>
      <c r="S1623" s="180" t="b">
        <f t="shared" si="4"/>
        <v>0</v>
      </c>
      <c r="T1623" s="180">
        <f t="shared" ca="1" si="5"/>
        <v>0</v>
      </c>
    </row>
    <row r="1624" spans="1:20" ht="16" hidden="1">
      <c r="A1624" s="170">
        <f t="shared" si="6"/>
        <v>1623</v>
      </c>
      <c r="B1624" s="176" t="s">
        <v>2098</v>
      </c>
      <c r="D1624" s="178" t="s">
        <v>380</v>
      </c>
      <c r="F1624" s="197">
        <v>43808</v>
      </c>
      <c r="J1624" s="170" t="s">
        <v>500</v>
      </c>
      <c r="K1624" s="171" t="e">
        <f t="shared" ca="1" si="1"/>
        <v>#NAME?</v>
      </c>
      <c r="L1624" s="186"/>
      <c r="M1624" s="171">
        <v>1022</v>
      </c>
      <c r="N1624" s="179" t="e">
        <f t="shared" ca="1" si="2"/>
        <v>#NAME?</v>
      </c>
      <c r="O1624" t="b">
        <f t="shared" si="3"/>
        <v>0</v>
      </c>
      <c r="S1624" s="180" t="b">
        <f t="shared" ca="1" si="4"/>
        <v>0</v>
      </c>
      <c r="T1624" s="180">
        <f t="shared" ca="1" si="5"/>
        <v>0</v>
      </c>
    </row>
    <row r="1625" spans="1:20" ht="16" hidden="1">
      <c r="A1625" s="170">
        <f t="shared" si="6"/>
        <v>1624</v>
      </c>
      <c r="B1625" s="181" t="s">
        <v>2099</v>
      </c>
      <c r="D1625" s="178" t="s">
        <v>388</v>
      </c>
      <c r="J1625" s="170" t="s">
        <v>500</v>
      </c>
      <c r="K1625" s="171" t="e">
        <f t="shared" ca="1" si="1"/>
        <v>#NAME?</v>
      </c>
      <c r="L1625" s="186"/>
      <c r="M1625" s="171">
        <v>315</v>
      </c>
      <c r="N1625" s="179" t="e">
        <f t="shared" ca="1" si="2"/>
        <v>#NAME?</v>
      </c>
      <c r="O1625" t="b">
        <f t="shared" si="3"/>
        <v>0</v>
      </c>
      <c r="S1625" s="180" t="b">
        <f t="shared" si="4"/>
        <v>0</v>
      </c>
      <c r="T1625" s="180">
        <f t="shared" ca="1" si="5"/>
        <v>0</v>
      </c>
    </row>
    <row r="1626" spans="1:20" ht="16" hidden="1">
      <c r="A1626" s="170">
        <f t="shared" si="6"/>
        <v>1625</v>
      </c>
      <c r="B1626" s="176" t="s">
        <v>2100</v>
      </c>
      <c r="D1626" s="178" t="s">
        <v>388</v>
      </c>
      <c r="J1626" s="170" t="s">
        <v>500</v>
      </c>
      <c r="K1626" s="171" t="e">
        <f t="shared" ca="1" si="1"/>
        <v>#NAME?</v>
      </c>
      <c r="L1626" s="186"/>
      <c r="M1626" s="171">
        <v>846</v>
      </c>
      <c r="N1626" s="179" t="e">
        <f t="shared" ca="1" si="2"/>
        <v>#NAME?</v>
      </c>
      <c r="O1626" t="b">
        <f t="shared" si="3"/>
        <v>0</v>
      </c>
      <c r="S1626" s="180" t="b">
        <f t="shared" si="4"/>
        <v>0</v>
      </c>
      <c r="T1626" s="180">
        <f t="shared" ca="1" si="5"/>
        <v>0</v>
      </c>
    </row>
    <row r="1627" spans="1:20" ht="16" hidden="1">
      <c r="A1627" s="170">
        <f t="shared" si="6"/>
        <v>1626</v>
      </c>
      <c r="B1627" s="181" t="s">
        <v>2101</v>
      </c>
      <c r="D1627" s="178" t="s">
        <v>388</v>
      </c>
      <c r="J1627" s="170" t="s">
        <v>500</v>
      </c>
      <c r="K1627" s="171" t="e">
        <f t="shared" ca="1" si="1"/>
        <v>#NAME?</v>
      </c>
      <c r="L1627" s="186"/>
      <c r="M1627" s="171">
        <v>2295</v>
      </c>
      <c r="N1627" s="179" t="e">
        <f t="shared" ca="1" si="2"/>
        <v>#NAME?</v>
      </c>
      <c r="O1627" t="b">
        <f t="shared" si="3"/>
        <v>0</v>
      </c>
      <c r="S1627" s="180" t="b">
        <f t="shared" si="4"/>
        <v>0</v>
      </c>
      <c r="T1627" s="180">
        <f t="shared" ca="1" si="5"/>
        <v>0</v>
      </c>
    </row>
    <row r="1628" spans="1:20" ht="16" hidden="1">
      <c r="A1628" s="170">
        <f t="shared" si="6"/>
        <v>1627</v>
      </c>
      <c r="B1628" s="176" t="s">
        <v>2102</v>
      </c>
      <c r="D1628" s="178" t="s">
        <v>380</v>
      </c>
      <c r="E1628" s="110" t="s">
        <v>515</v>
      </c>
      <c r="F1628" s="197">
        <v>43921</v>
      </c>
      <c r="H1628" s="110" t="s">
        <v>471</v>
      </c>
      <c r="J1628" s="170" t="s">
        <v>500</v>
      </c>
      <c r="K1628" s="171" t="e">
        <f t="shared" ca="1" si="1"/>
        <v>#NAME?</v>
      </c>
      <c r="L1628" s="186"/>
      <c r="M1628" s="171">
        <v>309</v>
      </c>
      <c r="N1628" s="179" t="e">
        <f t="shared" ca="1" si="2"/>
        <v>#NAME?</v>
      </c>
      <c r="O1628" t="b">
        <f t="shared" si="3"/>
        <v>0</v>
      </c>
      <c r="S1628" s="180" t="b">
        <f t="shared" ca="1" si="4"/>
        <v>0</v>
      </c>
      <c r="T1628" s="180">
        <f t="shared" ca="1" si="5"/>
        <v>0</v>
      </c>
    </row>
    <row r="1629" spans="1:20" ht="16" hidden="1">
      <c r="A1629" s="170">
        <f t="shared" si="6"/>
        <v>1628</v>
      </c>
      <c r="B1629" s="181" t="s">
        <v>2103</v>
      </c>
      <c r="D1629" s="178" t="s">
        <v>388</v>
      </c>
      <c r="J1629" s="170" t="s">
        <v>500</v>
      </c>
      <c r="K1629" s="171" t="e">
        <f t="shared" ca="1" si="1"/>
        <v>#NAME?</v>
      </c>
      <c r="L1629" s="186"/>
      <c r="M1629" s="171">
        <v>2735</v>
      </c>
      <c r="N1629" s="179" t="e">
        <f t="shared" ca="1" si="2"/>
        <v>#NAME?</v>
      </c>
      <c r="O1629" t="b">
        <f t="shared" si="3"/>
        <v>0</v>
      </c>
      <c r="S1629" s="180" t="b">
        <f t="shared" si="4"/>
        <v>0</v>
      </c>
      <c r="T1629" s="180">
        <f t="shared" ca="1" si="5"/>
        <v>0</v>
      </c>
    </row>
    <row r="1630" spans="1:20" ht="16" hidden="1">
      <c r="A1630" s="170">
        <f t="shared" si="6"/>
        <v>1629</v>
      </c>
      <c r="B1630" s="176" t="s">
        <v>2104</v>
      </c>
      <c r="D1630" s="178" t="s">
        <v>380</v>
      </c>
      <c r="E1630" s="110" t="s">
        <v>515</v>
      </c>
      <c r="F1630" s="197">
        <v>43876</v>
      </c>
      <c r="H1630" s="110" t="s">
        <v>471</v>
      </c>
      <c r="J1630" s="170" t="s">
        <v>500</v>
      </c>
      <c r="K1630" s="171" t="e">
        <f t="shared" ca="1" si="1"/>
        <v>#NAME?</v>
      </c>
      <c r="L1630" s="186"/>
      <c r="M1630" s="171">
        <v>1376</v>
      </c>
      <c r="N1630" s="179" t="e">
        <f t="shared" ca="1" si="2"/>
        <v>#NAME?</v>
      </c>
      <c r="O1630" t="b">
        <f t="shared" si="3"/>
        <v>0</v>
      </c>
      <c r="S1630" s="180" t="b">
        <f t="shared" ca="1" si="4"/>
        <v>0</v>
      </c>
      <c r="T1630" s="180">
        <f t="shared" ca="1" si="5"/>
        <v>0</v>
      </c>
    </row>
    <row r="1631" spans="1:20" ht="16" hidden="1">
      <c r="A1631" s="170">
        <f t="shared" si="6"/>
        <v>1630</v>
      </c>
      <c r="B1631" s="181" t="s">
        <v>2105</v>
      </c>
      <c r="D1631" s="178" t="s">
        <v>388</v>
      </c>
      <c r="J1631" s="170" t="s">
        <v>500</v>
      </c>
      <c r="K1631" s="171" t="e">
        <f t="shared" ca="1" si="1"/>
        <v>#NAME?</v>
      </c>
      <c r="L1631" s="186"/>
      <c r="M1631" s="171">
        <v>576</v>
      </c>
      <c r="N1631" s="179" t="e">
        <f t="shared" ca="1" si="2"/>
        <v>#NAME?</v>
      </c>
      <c r="O1631" t="b">
        <f t="shared" si="3"/>
        <v>0</v>
      </c>
      <c r="S1631" s="180" t="b">
        <f t="shared" si="4"/>
        <v>0</v>
      </c>
      <c r="T1631" s="180">
        <f t="shared" ca="1" si="5"/>
        <v>0</v>
      </c>
    </row>
    <row r="1632" spans="1:20" ht="16" hidden="1">
      <c r="A1632" s="170">
        <f t="shared" si="6"/>
        <v>1631</v>
      </c>
      <c r="B1632" s="176" t="s">
        <v>2106</v>
      </c>
      <c r="D1632" s="178" t="s">
        <v>388</v>
      </c>
      <c r="J1632" s="170" t="s">
        <v>500</v>
      </c>
      <c r="K1632" s="171" t="e">
        <f t="shared" ca="1" si="1"/>
        <v>#NAME?</v>
      </c>
      <c r="L1632" s="186"/>
      <c r="M1632" s="171">
        <v>136</v>
      </c>
      <c r="N1632" s="179" t="e">
        <f t="shared" ca="1" si="2"/>
        <v>#NAME?</v>
      </c>
      <c r="O1632" t="b">
        <f t="shared" si="3"/>
        <v>0</v>
      </c>
      <c r="S1632" s="180" t="b">
        <f t="shared" si="4"/>
        <v>0</v>
      </c>
      <c r="T1632" s="180">
        <f t="shared" ca="1" si="5"/>
        <v>0</v>
      </c>
    </row>
    <row r="1633" spans="1:20" ht="16" hidden="1">
      <c r="A1633" s="170">
        <f t="shared" si="6"/>
        <v>1632</v>
      </c>
      <c r="B1633" s="181" t="s">
        <v>2107</v>
      </c>
      <c r="D1633" s="178" t="s">
        <v>388</v>
      </c>
      <c r="J1633" s="170" t="s">
        <v>500</v>
      </c>
      <c r="K1633" s="171" t="e">
        <f t="shared" ca="1" si="1"/>
        <v>#NAME?</v>
      </c>
      <c r="L1633" s="186"/>
      <c r="M1633" s="171">
        <v>1075</v>
      </c>
      <c r="N1633" s="179" t="e">
        <f t="shared" ca="1" si="2"/>
        <v>#NAME?</v>
      </c>
      <c r="O1633" t="b">
        <f t="shared" si="3"/>
        <v>0</v>
      </c>
      <c r="S1633" s="180" t="b">
        <f t="shared" si="4"/>
        <v>0</v>
      </c>
      <c r="T1633" s="180">
        <f t="shared" ca="1" si="5"/>
        <v>0</v>
      </c>
    </row>
    <row r="1634" spans="1:20" ht="16" hidden="1">
      <c r="A1634" s="170">
        <f t="shared" si="6"/>
        <v>1633</v>
      </c>
      <c r="B1634" s="176" t="s">
        <v>2108</v>
      </c>
      <c r="D1634" s="178" t="s">
        <v>388</v>
      </c>
      <c r="J1634" s="170" t="s">
        <v>500</v>
      </c>
      <c r="K1634" s="171" t="e">
        <f t="shared" ca="1" si="1"/>
        <v>#NAME?</v>
      </c>
      <c r="L1634" s="186"/>
      <c r="M1634" s="171">
        <v>437</v>
      </c>
      <c r="N1634" s="179" t="e">
        <f t="shared" ca="1" si="2"/>
        <v>#NAME?</v>
      </c>
      <c r="O1634" t="b">
        <f t="shared" si="3"/>
        <v>0</v>
      </c>
      <c r="S1634" s="180" t="b">
        <f t="shared" si="4"/>
        <v>0</v>
      </c>
      <c r="T1634" s="180">
        <f t="shared" ca="1" si="5"/>
        <v>0</v>
      </c>
    </row>
    <row r="1635" spans="1:20" ht="16" hidden="1">
      <c r="A1635" s="170">
        <f t="shared" si="6"/>
        <v>1634</v>
      </c>
      <c r="B1635" s="181" t="s">
        <v>2109</v>
      </c>
      <c r="D1635" s="178" t="s">
        <v>388</v>
      </c>
      <c r="J1635" s="170" t="s">
        <v>500</v>
      </c>
      <c r="K1635" s="171" t="e">
        <f t="shared" ca="1" si="1"/>
        <v>#NAME?</v>
      </c>
      <c r="L1635" s="186"/>
      <c r="M1635" s="171">
        <v>2949</v>
      </c>
      <c r="N1635" s="179" t="e">
        <f t="shared" ca="1" si="2"/>
        <v>#NAME?</v>
      </c>
      <c r="O1635" t="b">
        <f t="shared" si="3"/>
        <v>0</v>
      </c>
      <c r="S1635" s="180" t="b">
        <f t="shared" si="4"/>
        <v>0</v>
      </c>
      <c r="T1635" s="180">
        <f t="shared" ca="1" si="5"/>
        <v>0</v>
      </c>
    </row>
    <row r="1636" spans="1:20" ht="16" hidden="1">
      <c r="A1636" s="170">
        <f t="shared" si="6"/>
        <v>1635</v>
      </c>
      <c r="B1636" s="176" t="s">
        <v>2110</v>
      </c>
      <c r="D1636" s="178" t="s">
        <v>388</v>
      </c>
      <c r="J1636" s="170" t="s">
        <v>500</v>
      </c>
      <c r="K1636" s="171" t="e">
        <f t="shared" ca="1" si="1"/>
        <v>#NAME?</v>
      </c>
      <c r="L1636" s="186"/>
      <c r="M1636" s="171">
        <v>2332</v>
      </c>
      <c r="N1636" s="179" t="e">
        <f t="shared" ca="1" si="2"/>
        <v>#NAME?</v>
      </c>
      <c r="O1636" t="b">
        <f t="shared" si="3"/>
        <v>0</v>
      </c>
      <c r="S1636" s="180" t="b">
        <f t="shared" si="4"/>
        <v>0</v>
      </c>
      <c r="T1636" s="180">
        <f t="shared" ca="1" si="5"/>
        <v>0</v>
      </c>
    </row>
    <row r="1637" spans="1:20" ht="16" hidden="1">
      <c r="A1637" s="170">
        <f t="shared" si="6"/>
        <v>1636</v>
      </c>
      <c r="B1637" s="181" t="s">
        <v>2111</v>
      </c>
      <c r="D1637" s="178" t="s">
        <v>380</v>
      </c>
      <c r="F1637" s="197">
        <v>43808</v>
      </c>
      <c r="J1637" s="170" t="s">
        <v>500</v>
      </c>
      <c r="K1637" s="171" t="e">
        <f t="shared" ca="1" si="1"/>
        <v>#NAME?</v>
      </c>
      <c r="L1637" s="186"/>
      <c r="M1637" s="171">
        <v>1308</v>
      </c>
      <c r="N1637" s="179" t="e">
        <f t="shared" ca="1" si="2"/>
        <v>#NAME?</v>
      </c>
      <c r="O1637" t="b">
        <f t="shared" si="3"/>
        <v>0</v>
      </c>
      <c r="S1637" s="180" t="b">
        <f t="shared" ca="1" si="4"/>
        <v>0</v>
      </c>
      <c r="T1637" s="180">
        <f t="shared" ca="1" si="5"/>
        <v>0</v>
      </c>
    </row>
    <row r="1638" spans="1:20" ht="16" hidden="1">
      <c r="A1638" s="170">
        <f t="shared" si="6"/>
        <v>1637</v>
      </c>
      <c r="B1638" s="176" t="s">
        <v>2112</v>
      </c>
      <c r="D1638" s="178" t="s">
        <v>388</v>
      </c>
      <c r="J1638" s="170" t="s">
        <v>500</v>
      </c>
      <c r="K1638" s="171" t="e">
        <f t="shared" ca="1" si="1"/>
        <v>#NAME?</v>
      </c>
      <c r="L1638" s="186"/>
      <c r="M1638" s="171">
        <v>2042</v>
      </c>
      <c r="N1638" s="179" t="e">
        <f t="shared" ca="1" si="2"/>
        <v>#NAME?</v>
      </c>
      <c r="O1638" t="b">
        <f t="shared" si="3"/>
        <v>0</v>
      </c>
      <c r="S1638" s="180" t="b">
        <f t="shared" si="4"/>
        <v>0</v>
      </c>
      <c r="T1638" s="180">
        <f t="shared" ca="1" si="5"/>
        <v>0</v>
      </c>
    </row>
    <row r="1639" spans="1:20" ht="16" hidden="1">
      <c r="A1639" s="170">
        <f t="shared" si="6"/>
        <v>1638</v>
      </c>
      <c r="B1639" s="196" t="s">
        <v>2113</v>
      </c>
      <c r="C1639" s="196" t="s">
        <v>2114</v>
      </c>
      <c r="D1639" s="178" t="s">
        <v>388</v>
      </c>
      <c r="E1639" s="178"/>
      <c r="F1639" s="186"/>
      <c r="G1639" s="170" t="b">
        <f t="shared" ref="G1639:G1660" ca="1" si="43">OR((ISBLANK(F1639)),TODAY()-F1639 &gt;=90)</f>
        <v>1</v>
      </c>
      <c r="H1639" s="186"/>
      <c r="I1639" s="186"/>
      <c r="J1639" s="170" t="s">
        <v>1</v>
      </c>
      <c r="K1639" s="171" t="e">
        <f t="shared" ca="1" si="1"/>
        <v>#NAME?</v>
      </c>
      <c r="L1639" s="186"/>
      <c r="M1639" s="171">
        <v>2553</v>
      </c>
      <c r="N1639" s="179" t="e">
        <f t="shared" ca="1" si="2"/>
        <v>#NAME?</v>
      </c>
      <c r="O1639" t="b">
        <f t="shared" si="3"/>
        <v>0</v>
      </c>
      <c r="S1639" s="180" t="b">
        <f t="shared" si="4"/>
        <v>0</v>
      </c>
      <c r="T1639" s="180">
        <f t="shared" ca="1" si="5"/>
        <v>0</v>
      </c>
    </row>
    <row r="1640" spans="1:20" ht="16" hidden="1">
      <c r="A1640" s="170">
        <f t="shared" si="6"/>
        <v>1639</v>
      </c>
      <c r="B1640" s="196" t="s">
        <v>2115</v>
      </c>
      <c r="C1640" s="196" t="s">
        <v>2116</v>
      </c>
      <c r="D1640" s="178" t="s">
        <v>388</v>
      </c>
      <c r="E1640" s="178"/>
      <c r="F1640" s="186"/>
      <c r="G1640" s="170" t="b">
        <f t="shared" ca="1" si="43"/>
        <v>1</v>
      </c>
      <c r="H1640" s="186"/>
      <c r="I1640" s="186"/>
      <c r="J1640" s="170" t="s">
        <v>1</v>
      </c>
      <c r="K1640" s="171" t="e">
        <f t="shared" ca="1" si="1"/>
        <v>#NAME?</v>
      </c>
      <c r="L1640" s="186"/>
      <c r="M1640" s="171">
        <v>915</v>
      </c>
      <c r="N1640" s="179" t="e">
        <f t="shared" ca="1" si="2"/>
        <v>#NAME?</v>
      </c>
      <c r="O1640" t="b">
        <f t="shared" si="3"/>
        <v>0</v>
      </c>
      <c r="S1640" s="180" t="b">
        <f t="shared" si="4"/>
        <v>0</v>
      </c>
      <c r="T1640" s="180">
        <f t="shared" ca="1" si="5"/>
        <v>0</v>
      </c>
    </row>
    <row r="1641" spans="1:20" ht="16" hidden="1">
      <c r="A1641" s="170">
        <f t="shared" si="6"/>
        <v>1640</v>
      </c>
      <c r="B1641" s="196" t="s">
        <v>641</v>
      </c>
      <c r="C1641" s="196" t="s">
        <v>2117</v>
      </c>
      <c r="D1641" s="178" t="s">
        <v>388</v>
      </c>
      <c r="E1641" s="178"/>
      <c r="F1641" s="186"/>
      <c r="G1641" s="170" t="b">
        <f t="shared" ca="1" si="43"/>
        <v>1</v>
      </c>
      <c r="H1641" s="186"/>
      <c r="I1641" s="186"/>
      <c r="J1641" s="170" t="s">
        <v>1</v>
      </c>
      <c r="K1641" s="171" t="e">
        <f t="shared" ca="1" si="1"/>
        <v>#NAME?</v>
      </c>
      <c r="L1641" s="186"/>
      <c r="M1641" s="171">
        <v>2297</v>
      </c>
      <c r="N1641" s="179" t="e">
        <f t="shared" ca="1" si="2"/>
        <v>#NAME?</v>
      </c>
      <c r="O1641" t="b">
        <f t="shared" si="3"/>
        <v>0</v>
      </c>
      <c r="S1641" s="180" t="b">
        <f t="shared" si="4"/>
        <v>0</v>
      </c>
      <c r="T1641" s="180">
        <f t="shared" ca="1" si="5"/>
        <v>0</v>
      </c>
    </row>
    <row r="1642" spans="1:20" ht="16" hidden="1">
      <c r="A1642" s="170">
        <f t="shared" si="6"/>
        <v>1641</v>
      </c>
      <c r="B1642" s="196" t="s">
        <v>2118</v>
      </c>
      <c r="C1642" s="196" t="s">
        <v>2119</v>
      </c>
      <c r="D1642" s="178" t="s">
        <v>388</v>
      </c>
      <c r="E1642" s="178"/>
      <c r="F1642" s="186"/>
      <c r="G1642" s="170" t="b">
        <f t="shared" ca="1" si="43"/>
        <v>1</v>
      </c>
      <c r="H1642" s="186"/>
      <c r="I1642" s="186"/>
      <c r="J1642" s="170" t="s">
        <v>1</v>
      </c>
      <c r="K1642" s="171" t="e">
        <f t="shared" ca="1" si="1"/>
        <v>#NAME?</v>
      </c>
      <c r="L1642" s="186"/>
      <c r="M1642" s="171">
        <v>1196</v>
      </c>
      <c r="N1642" s="179" t="e">
        <f t="shared" ca="1" si="2"/>
        <v>#NAME?</v>
      </c>
      <c r="O1642" t="b">
        <f t="shared" si="3"/>
        <v>0</v>
      </c>
      <c r="S1642" s="180" t="b">
        <f t="shared" si="4"/>
        <v>0</v>
      </c>
      <c r="T1642" s="180">
        <f t="shared" ca="1" si="5"/>
        <v>0</v>
      </c>
    </row>
    <row r="1643" spans="1:20" ht="16" hidden="1">
      <c r="A1643" s="170">
        <f t="shared" si="6"/>
        <v>1642</v>
      </c>
      <c r="B1643" s="196" t="s">
        <v>2120</v>
      </c>
      <c r="C1643" s="196" t="s">
        <v>2121</v>
      </c>
      <c r="D1643" s="178" t="s">
        <v>388</v>
      </c>
      <c r="E1643" s="178"/>
      <c r="F1643" s="186"/>
      <c r="G1643" s="170" t="b">
        <f t="shared" ca="1" si="43"/>
        <v>1</v>
      </c>
      <c r="H1643" s="186"/>
      <c r="I1643" s="186"/>
      <c r="J1643" s="170" t="s">
        <v>1</v>
      </c>
      <c r="K1643" s="171" t="e">
        <f t="shared" ca="1" si="1"/>
        <v>#NAME?</v>
      </c>
      <c r="L1643" s="186"/>
      <c r="M1643" s="171">
        <v>1350</v>
      </c>
      <c r="N1643" s="179" t="e">
        <f t="shared" ca="1" si="2"/>
        <v>#NAME?</v>
      </c>
      <c r="O1643" t="b">
        <f t="shared" si="3"/>
        <v>0</v>
      </c>
      <c r="S1643" s="180" t="b">
        <f t="shared" si="4"/>
        <v>0</v>
      </c>
      <c r="T1643" s="180">
        <f t="shared" ca="1" si="5"/>
        <v>0</v>
      </c>
    </row>
    <row r="1644" spans="1:20" ht="16" hidden="1">
      <c r="A1644" s="170">
        <f t="shared" si="6"/>
        <v>1643</v>
      </c>
      <c r="B1644" s="196" t="s">
        <v>2122</v>
      </c>
      <c r="C1644" s="196" t="s">
        <v>2123</v>
      </c>
      <c r="D1644" s="178" t="s">
        <v>388</v>
      </c>
      <c r="E1644" s="178"/>
      <c r="F1644" s="186"/>
      <c r="G1644" s="170" t="b">
        <f t="shared" ca="1" si="43"/>
        <v>1</v>
      </c>
      <c r="H1644" s="186"/>
      <c r="I1644" s="186"/>
      <c r="J1644" s="170" t="s">
        <v>1</v>
      </c>
      <c r="K1644" s="171" t="e">
        <f t="shared" ca="1" si="1"/>
        <v>#NAME?</v>
      </c>
      <c r="L1644" s="186"/>
      <c r="M1644" s="171">
        <v>3227</v>
      </c>
      <c r="N1644" s="179" t="e">
        <f t="shared" ca="1" si="2"/>
        <v>#NAME?</v>
      </c>
      <c r="O1644" t="b">
        <f t="shared" si="3"/>
        <v>0</v>
      </c>
      <c r="S1644" s="180" t="b">
        <f t="shared" si="4"/>
        <v>0</v>
      </c>
      <c r="T1644" s="180">
        <f t="shared" ca="1" si="5"/>
        <v>0</v>
      </c>
    </row>
    <row r="1645" spans="1:20" ht="16" hidden="1">
      <c r="A1645" s="170">
        <f t="shared" si="6"/>
        <v>1644</v>
      </c>
      <c r="B1645" s="196" t="s">
        <v>2124</v>
      </c>
      <c r="C1645" s="196" t="s">
        <v>2125</v>
      </c>
      <c r="D1645" s="178" t="s">
        <v>388</v>
      </c>
      <c r="E1645" s="178"/>
      <c r="F1645" s="186"/>
      <c r="G1645" s="170" t="b">
        <f t="shared" ca="1" si="43"/>
        <v>1</v>
      </c>
      <c r="H1645" s="186"/>
      <c r="I1645" s="186"/>
      <c r="J1645" s="170" t="s">
        <v>1</v>
      </c>
      <c r="K1645" s="171" t="e">
        <f t="shared" ca="1" si="1"/>
        <v>#NAME?</v>
      </c>
      <c r="L1645" s="186"/>
      <c r="M1645" s="171">
        <v>3050</v>
      </c>
      <c r="N1645" s="179" t="e">
        <f t="shared" ca="1" si="2"/>
        <v>#NAME?</v>
      </c>
      <c r="O1645" t="b">
        <f t="shared" si="3"/>
        <v>0</v>
      </c>
      <c r="S1645" s="180" t="b">
        <f t="shared" si="4"/>
        <v>0</v>
      </c>
      <c r="T1645" s="180">
        <f t="shared" ca="1" si="5"/>
        <v>0</v>
      </c>
    </row>
    <row r="1646" spans="1:20" ht="16" hidden="1">
      <c r="A1646" s="170">
        <f t="shared" si="6"/>
        <v>1645</v>
      </c>
      <c r="B1646" s="196" t="s">
        <v>2126</v>
      </c>
      <c r="C1646" s="196" t="s">
        <v>2127</v>
      </c>
      <c r="D1646" s="178" t="s">
        <v>388</v>
      </c>
      <c r="E1646" s="178"/>
      <c r="F1646" s="186"/>
      <c r="G1646" s="170" t="b">
        <f t="shared" ca="1" si="43"/>
        <v>1</v>
      </c>
      <c r="H1646" s="186"/>
      <c r="I1646" s="186"/>
      <c r="J1646" s="170" t="s">
        <v>1</v>
      </c>
      <c r="K1646" s="171" t="e">
        <f t="shared" ca="1" si="1"/>
        <v>#NAME?</v>
      </c>
      <c r="L1646" s="186"/>
      <c r="M1646" s="171">
        <v>677</v>
      </c>
      <c r="N1646" s="179" t="e">
        <f t="shared" ca="1" si="2"/>
        <v>#NAME?</v>
      </c>
      <c r="O1646" t="b">
        <f t="shared" si="3"/>
        <v>0</v>
      </c>
      <c r="S1646" s="180" t="b">
        <f t="shared" si="4"/>
        <v>0</v>
      </c>
      <c r="T1646" s="180">
        <f t="shared" ca="1" si="5"/>
        <v>0</v>
      </c>
    </row>
    <row r="1647" spans="1:20" ht="16" hidden="1">
      <c r="A1647" s="170">
        <f t="shared" si="6"/>
        <v>1646</v>
      </c>
      <c r="B1647" s="196" t="s">
        <v>2128</v>
      </c>
      <c r="C1647" s="196" t="s">
        <v>2129</v>
      </c>
      <c r="D1647" s="178" t="s">
        <v>388</v>
      </c>
      <c r="E1647" s="178"/>
      <c r="F1647" s="186"/>
      <c r="G1647" s="170" t="b">
        <f t="shared" ca="1" si="43"/>
        <v>1</v>
      </c>
      <c r="H1647" s="186"/>
      <c r="I1647" s="186"/>
      <c r="J1647" s="170" t="s">
        <v>1</v>
      </c>
      <c r="K1647" s="171" t="e">
        <f t="shared" ca="1" si="1"/>
        <v>#NAME?</v>
      </c>
      <c r="L1647" s="186"/>
      <c r="M1647" s="171">
        <v>2893</v>
      </c>
      <c r="N1647" s="179" t="e">
        <f t="shared" ca="1" si="2"/>
        <v>#NAME?</v>
      </c>
      <c r="O1647" t="b">
        <f t="shared" si="3"/>
        <v>0</v>
      </c>
      <c r="S1647" s="180" t="b">
        <f t="shared" si="4"/>
        <v>0</v>
      </c>
      <c r="T1647" s="180">
        <f t="shared" ca="1" si="5"/>
        <v>0</v>
      </c>
    </row>
    <row r="1648" spans="1:20" ht="16" hidden="1">
      <c r="A1648" s="170">
        <f t="shared" si="6"/>
        <v>1647</v>
      </c>
      <c r="B1648" s="196" t="s">
        <v>2130</v>
      </c>
      <c r="C1648" s="196" t="s">
        <v>2131</v>
      </c>
      <c r="D1648" s="178" t="s">
        <v>388</v>
      </c>
      <c r="E1648" s="178"/>
      <c r="F1648" s="186"/>
      <c r="G1648" s="170" t="b">
        <f t="shared" ca="1" si="43"/>
        <v>1</v>
      </c>
      <c r="H1648" s="186"/>
      <c r="I1648" s="186"/>
      <c r="J1648" s="170" t="s">
        <v>1</v>
      </c>
      <c r="K1648" s="171" t="e">
        <f t="shared" ca="1" si="1"/>
        <v>#NAME?</v>
      </c>
      <c r="L1648" s="186"/>
      <c r="M1648" s="171">
        <v>499</v>
      </c>
      <c r="N1648" s="179" t="e">
        <f t="shared" ca="1" si="2"/>
        <v>#NAME?</v>
      </c>
      <c r="O1648" t="b">
        <f t="shared" si="3"/>
        <v>0</v>
      </c>
      <c r="S1648" s="180" t="b">
        <f t="shared" si="4"/>
        <v>0</v>
      </c>
      <c r="T1648" s="180">
        <f t="shared" ca="1" si="5"/>
        <v>0</v>
      </c>
    </row>
    <row r="1649" spans="1:20" ht="16" hidden="1">
      <c r="A1649" s="170">
        <f t="shared" si="6"/>
        <v>1648</v>
      </c>
      <c r="B1649" s="196" t="s">
        <v>2132</v>
      </c>
      <c r="C1649" s="196" t="s">
        <v>2133</v>
      </c>
      <c r="D1649" s="178" t="s">
        <v>388</v>
      </c>
      <c r="E1649" s="178"/>
      <c r="F1649" s="186"/>
      <c r="G1649" s="170" t="b">
        <f t="shared" ca="1" si="43"/>
        <v>1</v>
      </c>
      <c r="H1649" s="186"/>
      <c r="I1649" s="186"/>
      <c r="J1649" s="170" t="s">
        <v>1</v>
      </c>
      <c r="K1649" s="171" t="e">
        <f t="shared" ca="1" si="1"/>
        <v>#NAME?</v>
      </c>
      <c r="L1649" s="186"/>
      <c r="M1649" s="171">
        <v>292</v>
      </c>
      <c r="N1649" s="179" t="e">
        <f t="shared" ca="1" si="2"/>
        <v>#NAME?</v>
      </c>
      <c r="O1649" t="b">
        <f t="shared" si="3"/>
        <v>0</v>
      </c>
      <c r="S1649" s="180" t="b">
        <f t="shared" si="4"/>
        <v>0</v>
      </c>
      <c r="T1649" s="180">
        <f t="shared" ca="1" si="5"/>
        <v>0</v>
      </c>
    </row>
    <row r="1650" spans="1:20" ht="16" hidden="1">
      <c r="A1650" s="170">
        <f t="shared" si="6"/>
        <v>1649</v>
      </c>
      <c r="B1650" s="196" t="s">
        <v>2134</v>
      </c>
      <c r="C1650" s="196" t="s">
        <v>2135</v>
      </c>
      <c r="D1650" s="178" t="s">
        <v>380</v>
      </c>
      <c r="E1650" s="178" t="s">
        <v>515</v>
      </c>
      <c r="F1650" s="189">
        <v>43810</v>
      </c>
      <c r="G1650" s="170" t="b">
        <f t="shared" ca="1" si="43"/>
        <v>1</v>
      </c>
      <c r="H1650" s="170" t="s">
        <v>516</v>
      </c>
      <c r="I1650" s="170"/>
      <c r="J1650" s="170" t="s">
        <v>1</v>
      </c>
      <c r="K1650" s="171" t="e">
        <f t="shared" ca="1" si="1"/>
        <v>#NAME?</v>
      </c>
      <c r="L1650" s="186"/>
      <c r="M1650" s="171">
        <v>2727</v>
      </c>
      <c r="N1650" s="179" t="e">
        <f t="shared" ca="1" si="2"/>
        <v>#NAME?</v>
      </c>
      <c r="O1650" t="b">
        <f t="shared" si="3"/>
        <v>0</v>
      </c>
      <c r="S1650" s="180" t="b">
        <f t="shared" ca="1" si="4"/>
        <v>0</v>
      </c>
      <c r="T1650" s="180">
        <f t="shared" ca="1" si="5"/>
        <v>0</v>
      </c>
    </row>
    <row r="1651" spans="1:20" ht="16" hidden="1">
      <c r="A1651" s="170">
        <f t="shared" si="6"/>
        <v>1650</v>
      </c>
      <c r="B1651" s="196" t="s">
        <v>2136</v>
      </c>
      <c r="C1651" s="196" t="s">
        <v>2137</v>
      </c>
      <c r="D1651" s="178" t="s">
        <v>388</v>
      </c>
      <c r="E1651" s="178"/>
      <c r="F1651" s="186"/>
      <c r="G1651" s="170" t="b">
        <f t="shared" ca="1" si="43"/>
        <v>1</v>
      </c>
      <c r="H1651" s="186"/>
      <c r="I1651" s="186"/>
      <c r="J1651" s="170" t="s">
        <v>1</v>
      </c>
      <c r="K1651" s="171" t="e">
        <f t="shared" ca="1" si="1"/>
        <v>#NAME?</v>
      </c>
      <c r="L1651" s="186"/>
      <c r="M1651" s="171">
        <v>110</v>
      </c>
      <c r="N1651" s="179" t="e">
        <f t="shared" ca="1" si="2"/>
        <v>#NAME?</v>
      </c>
      <c r="O1651" t="b">
        <f t="shared" si="3"/>
        <v>0</v>
      </c>
      <c r="S1651" s="180" t="b">
        <f t="shared" si="4"/>
        <v>0</v>
      </c>
      <c r="T1651" s="180">
        <f t="shared" ca="1" si="5"/>
        <v>0</v>
      </c>
    </row>
    <row r="1652" spans="1:20" ht="16" hidden="1">
      <c r="A1652" s="170">
        <f t="shared" si="6"/>
        <v>1651</v>
      </c>
      <c r="B1652" s="196" t="s">
        <v>889</v>
      </c>
      <c r="C1652" s="196" t="s">
        <v>2138</v>
      </c>
      <c r="D1652" s="178" t="s">
        <v>388</v>
      </c>
      <c r="E1652" s="178"/>
      <c r="F1652" s="186"/>
      <c r="G1652" s="170" t="b">
        <f t="shared" ca="1" si="43"/>
        <v>1</v>
      </c>
      <c r="H1652" s="186"/>
      <c r="I1652" s="186"/>
      <c r="J1652" s="170" t="s">
        <v>1</v>
      </c>
      <c r="K1652" s="171" t="e">
        <f t="shared" ca="1" si="1"/>
        <v>#NAME?</v>
      </c>
      <c r="L1652" s="186"/>
      <c r="M1652" s="171">
        <v>2025</v>
      </c>
      <c r="N1652" s="179" t="e">
        <f t="shared" ca="1" si="2"/>
        <v>#NAME?</v>
      </c>
      <c r="O1652" t="b">
        <f t="shared" si="3"/>
        <v>0</v>
      </c>
      <c r="S1652" s="180" t="b">
        <f t="shared" si="4"/>
        <v>0</v>
      </c>
      <c r="T1652" s="180">
        <f t="shared" ca="1" si="5"/>
        <v>0</v>
      </c>
    </row>
    <row r="1653" spans="1:20" ht="16" hidden="1">
      <c r="A1653" s="170">
        <f t="shared" si="6"/>
        <v>1652</v>
      </c>
      <c r="B1653" s="196" t="s">
        <v>1472</v>
      </c>
      <c r="C1653" s="196" t="s">
        <v>2139</v>
      </c>
      <c r="D1653" s="178" t="s">
        <v>388</v>
      </c>
      <c r="E1653" s="178"/>
      <c r="F1653" s="186"/>
      <c r="G1653" s="170" t="b">
        <f t="shared" ca="1" si="43"/>
        <v>1</v>
      </c>
      <c r="H1653" s="186"/>
      <c r="I1653" s="186"/>
      <c r="J1653" s="170" t="s">
        <v>1</v>
      </c>
      <c r="K1653" s="171" t="e">
        <f t="shared" ca="1" si="1"/>
        <v>#NAME?</v>
      </c>
      <c r="L1653" s="186"/>
      <c r="M1653" s="171">
        <v>2341</v>
      </c>
      <c r="N1653" s="179" t="e">
        <f t="shared" ca="1" si="2"/>
        <v>#NAME?</v>
      </c>
      <c r="O1653" t="b">
        <f t="shared" si="3"/>
        <v>0</v>
      </c>
      <c r="S1653" s="180" t="b">
        <f t="shared" si="4"/>
        <v>0</v>
      </c>
      <c r="T1653" s="180">
        <f t="shared" ca="1" si="5"/>
        <v>0</v>
      </c>
    </row>
    <row r="1654" spans="1:20" ht="16" hidden="1">
      <c r="A1654" s="170">
        <f t="shared" si="6"/>
        <v>1653</v>
      </c>
      <c r="B1654" s="196" t="s">
        <v>2140</v>
      </c>
      <c r="C1654" s="196" t="s">
        <v>2141</v>
      </c>
      <c r="D1654" s="178" t="s">
        <v>388</v>
      </c>
      <c r="E1654" s="178"/>
      <c r="F1654" s="186"/>
      <c r="G1654" s="170" t="b">
        <f t="shared" ca="1" si="43"/>
        <v>1</v>
      </c>
      <c r="H1654" s="186"/>
      <c r="I1654" s="186"/>
      <c r="J1654" s="170" t="s">
        <v>1</v>
      </c>
      <c r="K1654" s="171" t="e">
        <f t="shared" ca="1" si="1"/>
        <v>#NAME?</v>
      </c>
      <c r="L1654" s="186"/>
      <c r="M1654" s="171">
        <v>2515</v>
      </c>
      <c r="N1654" s="179" t="e">
        <f t="shared" ca="1" si="2"/>
        <v>#NAME?</v>
      </c>
      <c r="O1654" t="b">
        <f t="shared" si="3"/>
        <v>0</v>
      </c>
      <c r="S1654" s="180" t="b">
        <f t="shared" si="4"/>
        <v>0</v>
      </c>
      <c r="T1654" s="180">
        <f t="shared" ca="1" si="5"/>
        <v>0</v>
      </c>
    </row>
    <row r="1655" spans="1:20" ht="16" hidden="1">
      <c r="A1655" s="170">
        <f t="shared" si="6"/>
        <v>1654</v>
      </c>
      <c r="B1655" s="196" t="s">
        <v>2142</v>
      </c>
      <c r="C1655" s="196" t="s">
        <v>2143</v>
      </c>
      <c r="D1655" s="178" t="s">
        <v>388</v>
      </c>
      <c r="E1655" s="178"/>
      <c r="F1655" s="186"/>
      <c r="G1655" s="170" t="b">
        <f t="shared" ca="1" si="43"/>
        <v>1</v>
      </c>
      <c r="H1655" s="186"/>
      <c r="I1655" s="186"/>
      <c r="J1655" s="170" t="s">
        <v>1</v>
      </c>
      <c r="K1655" s="171" t="e">
        <f t="shared" ca="1" si="1"/>
        <v>#NAME?</v>
      </c>
      <c r="L1655" s="186"/>
      <c r="M1655" s="171">
        <v>2304</v>
      </c>
      <c r="N1655" s="179" t="e">
        <f t="shared" ca="1" si="2"/>
        <v>#NAME?</v>
      </c>
      <c r="O1655" t="b">
        <f t="shared" si="3"/>
        <v>0</v>
      </c>
      <c r="S1655" s="180" t="b">
        <f t="shared" si="4"/>
        <v>0</v>
      </c>
      <c r="T1655" s="180">
        <f t="shared" ca="1" si="5"/>
        <v>0</v>
      </c>
    </row>
    <row r="1656" spans="1:20" ht="16" hidden="1">
      <c r="A1656" s="170">
        <f t="shared" si="6"/>
        <v>1655</v>
      </c>
      <c r="B1656" s="196" t="s">
        <v>2144</v>
      </c>
      <c r="C1656" s="196" t="s">
        <v>2145</v>
      </c>
      <c r="D1656" s="178" t="s">
        <v>380</v>
      </c>
      <c r="E1656" s="178" t="s">
        <v>515</v>
      </c>
      <c r="F1656" s="187">
        <v>43844</v>
      </c>
      <c r="G1656" s="170" t="b">
        <f t="shared" ca="1" si="43"/>
        <v>1</v>
      </c>
      <c r="H1656" s="170" t="s">
        <v>471</v>
      </c>
      <c r="I1656" s="186"/>
      <c r="J1656" s="170" t="s">
        <v>1</v>
      </c>
      <c r="K1656" s="171" t="e">
        <f t="shared" ca="1" si="1"/>
        <v>#NAME?</v>
      </c>
      <c r="L1656" s="186"/>
      <c r="M1656" s="171">
        <v>1347</v>
      </c>
      <c r="N1656" s="179" t="e">
        <f t="shared" ca="1" si="2"/>
        <v>#NAME?</v>
      </c>
      <c r="O1656" t="b">
        <f t="shared" si="3"/>
        <v>0</v>
      </c>
      <c r="S1656" s="180" t="b">
        <f t="shared" ca="1" si="4"/>
        <v>0</v>
      </c>
      <c r="T1656" s="180">
        <f t="shared" ca="1" si="5"/>
        <v>0</v>
      </c>
    </row>
    <row r="1657" spans="1:20" ht="16" hidden="1">
      <c r="A1657" s="170">
        <f t="shared" si="6"/>
        <v>1656</v>
      </c>
      <c r="B1657" s="196" t="s">
        <v>2146</v>
      </c>
      <c r="C1657" s="196" t="s">
        <v>2147</v>
      </c>
      <c r="D1657" s="178" t="s">
        <v>388</v>
      </c>
      <c r="E1657" s="178"/>
      <c r="F1657" s="186"/>
      <c r="G1657" s="170" t="b">
        <f t="shared" ca="1" si="43"/>
        <v>1</v>
      </c>
      <c r="H1657" s="186"/>
      <c r="I1657" s="186"/>
      <c r="J1657" s="170" t="s">
        <v>1</v>
      </c>
      <c r="K1657" s="171" t="e">
        <f t="shared" ca="1" si="1"/>
        <v>#NAME?</v>
      </c>
      <c r="L1657" s="186"/>
      <c r="M1657" s="171">
        <v>658</v>
      </c>
      <c r="N1657" s="179" t="e">
        <f t="shared" ca="1" si="2"/>
        <v>#NAME?</v>
      </c>
      <c r="O1657" t="b">
        <f t="shared" si="3"/>
        <v>0</v>
      </c>
      <c r="S1657" s="180" t="b">
        <f t="shared" si="4"/>
        <v>0</v>
      </c>
      <c r="T1657" s="180">
        <f t="shared" ca="1" si="5"/>
        <v>0</v>
      </c>
    </row>
    <row r="1658" spans="1:20" ht="16" hidden="1">
      <c r="A1658" s="170">
        <f t="shared" si="6"/>
        <v>1657</v>
      </c>
      <c r="B1658" s="196" t="s">
        <v>1767</v>
      </c>
      <c r="C1658" s="196" t="s">
        <v>2148</v>
      </c>
      <c r="D1658" s="178" t="s">
        <v>388</v>
      </c>
      <c r="E1658" s="178"/>
      <c r="F1658" s="186"/>
      <c r="G1658" s="170" t="b">
        <f t="shared" ca="1" si="43"/>
        <v>1</v>
      </c>
      <c r="H1658" s="186"/>
      <c r="I1658" s="186"/>
      <c r="J1658" s="170" t="s">
        <v>1</v>
      </c>
      <c r="K1658" s="171" t="e">
        <f t="shared" ca="1" si="1"/>
        <v>#NAME?</v>
      </c>
      <c r="L1658" s="186"/>
      <c r="M1658" s="171">
        <v>2171</v>
      </c>
      <c r="N1658" s="179" t="e">
        <f t="shared" ca="1" si="2"/>
        <v>#NAME?</v>
      </c>
      <c r="O1658" t="b">
        <f t="shared" si="3"/>
        <v>0</v>
      </c>
      <c r="S1658" s="180" t="b">
        <f t="shared" si="4"/>
        <v>0</v>
      </c>
      <c r="T1658" s="180">
        <f t="shared" ca="1" si="5"/>
        <v>0</v>
      </c>
    </row>
    <row r="1659" spans="1:20" ht="16" hidden="1">
      <c r="A1659" s="170">
        <f t="shared" si="6"/>
        <v>1658</v>
      </c>
      <c r="B1659" s="196" t="s">
        <v>2149</v>
      </c>
      <c r="C1659" s="196" t="s">
        <v>2150</v>
      </c>
      <c r="D1659" s="178" t="s">
        <v>388</v>
      </c>
      <c r="E1659" s="178"/>
      <c r="F1659" s="186"/>
      <c r="G1659" s="170" t="b">
        <f t="shared" ca="1" si="43"/>
        <v>1</v>
      </c>
      <c r="H1659" s="186"/>
      <c r="I1659" s="186"/>
      <c r="J1659" s="170" t="s">
        <v>1</v>
      </c>
      <c r="K1659" s="171" t="e">
        <f t="shared" ca="1" si="1"/>
        <v>#NAME?</v>
      </c>
      <c r="L1659" s="186"/>
      <c r="M1659" s="171">
        <v>1801</v>
      </c>
      <c r="N1659" s="179" t="e">
        <f t="shared" ca="1" si="2"/>
        <v>#NAME?</v>
      </c>
      <c r="O1659" t="b">
        <f t="shared" si="3"/>
        <v>0</v>
      </c>
      <c r="S1659" s="180" t="b">
        <f t="shared" si="4"/>
        <v>0</v>
      </c>
      <c r="T1659" s="180">
        <f t="shared" ca="1" si="5"/>
        <v>0</v>
      </c>
    </row>
    <row r="1660" spans="1:20" ht="16" hidden="1">
      <c r="A1660" s="170">
        <f t="shared" si="6"/>
        <v>1659</v>
      </c>
      <c r="B1660" s="196" t="s">
        <v>2151</v>
      </c>
      <c r="C1660" s="196" t="s">
        <v>2152</v>
      </c>
      <c r="D1660" s="178" t="s">
        <v>388</v>
      </c>
      <c r="E1660" s="178"/>
      <c r="F1660" s="186"/>
      <c r="G1660" s="170" t="b">
        <f t="shared" ca="1" si="43"/>
        <v>1</v>
      </c>
      <c r="H1660" s="186"/>
      <c r="I1660" s="186"/>
      <c r="J1660" s="170" t="s">
        <v>1</v>
      </c>
      <c r="K1660" s="171" t="e">
        <f t="shared" ca="1" si="1"/>
        <v>#NAME?</v>
      </c>
      <c r="L1660" s="186"/>
      <c r="M1660" s="171">
        <v>2397</v>
      </c>
      <c r="N1660" s="179" t="e">
        <f t="shared" ca="1" si="2"/>
        <v>#NAME?</v>
      </c>
      <c r="O1660" t="b">
        <f t="shared" si="3"/>
        <v>0</v>
      </c>
      <c r="S1660" s="180" t="b">
        <f t="shared" si="4"/>
        <v>0</v>
      </c>
      <c r="T1660" s="180">
        <f t="shared" ca="1" si="5"/>
        <v>0</v>
      </c>
    </row>
    <row r="1661" spans="1:20" ht="16" hidden="1">
      <c r="A1661" s="170">
        <f t="shared" si="6"/>
        <v>1660</v>
      </c>
      <c r="B1661" s="196" t="s">
        <v>507</v>
      </c>
      <c r="C1661" s="196"/>
      <c r="D1661" s="178" t="s">
        <v>388</v>
      </c>
      <c r="E1661" s="178"/>
      <c r="F1661" s="186"/>
      <c r="G1661" s="170"/>
      <c r="H1661" s="186"/>
      <c r="I1661" s="186"/>
      <c r="J1661" s="170"/>
      <c r="K1661" s="171" t="e">
        <f t="shared" ca="1" si="1"/>
        <v>#NAME?</v>
      </c>
      <c r="L1661" s="186"/>
      <c r="M1661" s="171">
        <v>248</v>
      </c>
      <c r="N1661" s="179" t="e">
        <f t="shared" ca="1" si="2"/>
        <v>#NAME?</v>
      </c>
      <c r="O1661" t="b">
        <f t="shared" si="3"/>
        <v>1</v>
      </c>
      <c r="S1661" s="180" t="b">
        <f t="shared" si="4"/>
        <v>0</v>
      </c>
      <c r="T1661" s="180">
        <f t="shared" ca="1" si="5"/>
        <v>0</v>
      </c>
    </row>
    <row r="1662" spans="1:20" ht="16" hidden="1">
      <c r="A1662" s="170">
        <f t="shared" si="6"/>
        <v>1661</v>
      </c>
      <c r="B1662" s="196" t="s">
        <v>2153</v>
      </c>
      <c r="C1662" s="196" t="s">
        <v>2154</v>
      </c>
      <c r="D1662" s="178" t="s">
        <v>388</v>
      </c>
      <c r="E1662" s="178"/>
      <c r="F1662" s="186"/>
      <c r="G1662" s="170" t="b">
        <f t="shared" ref="G1662:G1677" ca="1" si="44">OR((ISBLANK(F1662)),TODAY()-F1662 &gt;=90)</f>
        <v>1</v>
      </c>
      <c r="H1662" s="186"/>
      <c r="I1662" s="186"/>
      <c r="J1662" s="170" t="s">
        <v>1</v>
      </c>
      <c r="K1662" s="171" t="e">
        <f t="shared" ca="1" si="1"/>
        <v>#NAME?</v>
      </c>
      <c r="L1662" s="186"/>
      <c r="M1662" s="171">
        <v>919</v>
      </c>
      <c r="N1662" s="179" t="e">
        <f t="shared" ca="1" si="2"/>
        <v>#NAME?</v>
      </c>
      <c r="O1662" t="b">
        <f t="shared" si="3"/>
        <v>0</v>
      </c>
      <c r="S1662" s="180" t="b">
        <f t="shared" si="4"/>
        <v>0</v>
      </c>
      <c r="T1662" s="180">
        <f t="shared" ca="1" si="5"/>
        <v>0</v>
      </c>
    </row>
    <row r="1663" spans="1:20" ht="16" hidden="1">
      <c r="A1663" s="170">
        <f t="shared" si="6"/>
        <v>1662</v>
      </c>
      <c r="B1663" s="196" t="s">
        <v>1849</v>
      </c>
      <c r="C1663" s="196" t="s">
        <v>2155</v>
      </c>
      <c r="D1663" s="178" t="s">
        <v>388</v>
      </c>
      <c r="E1663" s="178"/>
      <c r="F1663" s="186"/>
      <c r="G1663" s="170" t="b">
        <f t="shared" ca="1" si="44"/>
        <v>1</v>
      </c>
      <c r="H1663" s="186"/>
      <c r="I1663" s="186"/>
      <c r="J1663" s="170" t="s">
        <v>1</v>
      </c>
      <c r="K1663" s="171" t="e">
        <f t="shared" ca="1" si="1"/>
        <v>#NAME?</v>
      </c>
      <c r="L1663" s="186"/>
      <c r="M1663" s="171">
        <v>2599</v>
      </c>
      <c r="N1663" s="179" t="e">
        <f t="shared" ca="1" si="2"/>
        <v>#NAME?</v>
      </c>
      <c r="O1663" t="b">
        <f t="shared" si="3"/>
        <v>0</v>
      </c>
      <c r="S1663" s="180" t="b">
        <f t="shared" si="4"/>
        <v>0</v>
      </c>
      <c r="T1663" s="180">
        <f t="shared" ca="1" si="5"/>
        <v>0</v>
      </c>
    </row>
    <row r="1664" spans="1:20" ht="16" hidden="1">
      <c r="A1664" s="170">
        <f t="shared" si="6"/>
        <v>1663</v>
      </c>
      <c r="B1664" s="196" t="s">
        <v>2156</v>
      </c>
      <c r="C1664" s="196" t="s">
        <v>2157</v>
      </c>
      <c r="D1664" s="178" t="s">
        <v>380</v>
      </c>
      <c r="E1664" s="178" t="s">
        <v>515</v>
      </c>
      <c r="F1664" s="187">
        <v>43923</v>
      </c>
      <c r="G1664" s="170" t="b">
        <f t="shared" ca="1" si="44"/>
        <v>1</v>
      </c>
      <c r="H1664" s="170" t="s">
        <v>471</v>
      </c>
      <c r="I1664" s="170"/>
      <c r="J1664" s="170" t="s">
        <v>1</v>
      </c>
      <c r="K1664" s="171" t="e">
        <f t="shared" ca="1" si="1"/>
        <v>#NAME?</v>
      </c>
      <c r="L1664" s="186"/>
      <c r="M1664" s="171">
        <v>67</v>
      </c>
      <c r="N1664" s="179" t="e">
        <f t="shared" ca="1" si="2"/>
        <v>#NAME?</v>
      </c>
      <c r="O1664" t="b">
        <f t="shared" si="3"/>
        <v>0</v>
      </c>
      <c r="S1664" s="180" t="b">
        <f t="shared" ca="1" si="4"/>
        <v>0</v>
      </c>
      <c r="T1664" s="180">
        <f t="shared" ca="1" si="5"/>
        <v>0</v>
      </c>
    </row>
    <row r="1665" spans="1:20" ht="16" hidden="1">
      <c r="A1665" s="170">
        <f t="shared" si="6"/>
        <v>1664</v>
      </c>
      <c r="B1665" s="196" t="s">
        <v>2158</v>
      </c>
      <c r="C1665" s="196" t="s">
        <v>2159</v>
      </c>
      <c r="D1665" s="178" t="s">
        <v>388</v>
      </c>
      <c r="E1665" s="178"/>
      <c r="F1665" s="186"/>
      <c r="G1665" s="170" t="b">
        <f t="shared" ca="1" si="44"/>
        <v>1</v>
      </c>
      <c r="H1665" s="186"/>
      <c r="I1665" s="186"/>
      <c r="J1665" s="170" t="s">
        <v>1</v>
      </c>
      <c r="K1665" s="171" t="e">
        <f t="shared" ca="1" si="1"/>
        <v>#NAME?</v>
      </c>
      <c r="L1665" s="186"/>
      <c r="M1665" s="171">
        <v>486</v>
      </c>
      <c r="N1665" s="179" t="e">
        <f t="shared" ca="1" si="2"/>
        <v>#NAME?</v>
      </c>
      <c r="O1665" t="b">
        <f t="shared" si="3"/>
        <v>0</v>
      </c>
      <c r="S1665" s="180" t="b">
        <f t="shared" si="4"/>
        <v>0</v>
      </c>
      <c r="T1665" s="180">
        <f t="shared" ca="1" si="5"/>
        <v>0</v>
      </c>
    </row>
    <row r="1666" spans="1:20" ht="16" hidden="1">
      <c r="A1666" s="170">
        <f t="shared" si="6"/>
        <v>1665</v>
      </c>
      <c r="B1666" s="196" t="s">
        <v>2160</v>
      </c>
      <c r="C1666" s="196" t="s">
        <v>2161</v>
      </c>
      <c r="D1666" s="178" t="s">
        <v>388</v>
      </c>
      <c r="E1666" s="178"/>
      <c r="F1666" s="186"/>
      <c r="G1666" s="170" t="b">
        <f t="shared" ca="1" si="44"/>
        <v>1</v>
      </c>
      <c r="H1666" s="186"/>
      <c r="I1666" s="186"/>
      <c r="J1666" s="170" t="s">
        <v>1</v>
      </c>
      <c r="K1666" s="171" t="e">
        <f t="shared" ca="1" si="1"/>
        <v>#NAME?</v>
      </c>
      <c r="L1666" s="186"/>
      <c r="M1666" s="171">
        <v>1851</v>
      </c>
      <c r="N1666" s="179" t="e">
        <f t="shared" ca="1" si="2"/>
        <v>#NAME?</v>
      </c>
      <c r="O1666" t="b">
        <f t="shared" si="3"/>
        <v>0</v>
      </c>
      <c r="S1666" s="180" t="b">
        <f t="shared" si="4"/>
        <v>0</v>
      </c>
      <c r="T1666" s="180">
        <f t="shared" ca="1" si="5"/>
        <v>0</v>
      </c>
    </row>
    <row r="1667" spans="1:20" ht="16" hidden="1">
      <c r="A1667" s="170">
        <f t="shared" si="6"/>
        <v>1666</v>
      </c>
      <c r="B1667" s="196" t="s">
        <v>2162</v>
      </c>
      <c r="C1667" s="196" t="s">
        <v>2163</v>
      </c>
      <c r="D1667" s="178" t="s">
        <v>388</v>
      </c>
      <c r="E1667" s="178"/>
      <c r="F1667" s="186"/>
      <c r="G1667" s="170" t="b">
        <f t="shared" ca="1" si="44"/>
        <v>1</v>
      </c>
      <c r="H1667" s="186"/>
      <c r="I1667" s="186"/>
      <c r="J1667" s="170" t="s">
        <v>1</v>
      </c>
      <c r="K1667" s="171" t="e">
        <f t="shared" ca="1" si="1"/>
        <v>#NAME?</v>
      </c>
      <c r="L1667" s="186"/>
      <c r="M1667" s="171">
        <v>111</v>
      </c>
      <c r="N1667" s="179" t="e">
        <f t="shared" ca="1" si="2"/>
        <v>#NAME?</v>
      </c>
      <c r="O1667" t="b">
        <f t="shared" si="3"/>
        <v>0</v>
      </c>
      <c r="S1667" s="180" t="b">
        <f t="shared" si="4"/>
        <v>0</v>
      </c>
      <c r="T1667" s="180">
        <f t="shared" ca="1" si="5"/>
        <v>0</v>
      </c>
    </row>
    <row r="1668" spans="1:20" ht="16" hidden="1">
      <c r="A1668" s="170">
        <f t="shared" si="6"/>
        <v>1667</v>
      </c>
      <c r="B1668" s="196" t="s">
        <v>2164</v>
      </c>
      <c r="C1668" s="196" t="s">
        <v>2165</v>
      </c>
      <c r="D1668" s="178" t="s">
        <v>388</v>
      </c>
      <c r="E1668" s="178"/>
      <c r="F1668" s="186"/>
      <c r="G1668" s="170" t="b">
        <f t="shared" ca="1" si="44"/>
        <v>1</v>
      </c>
      <c r="H1668" s="186"/>
      <c r="I1668" s="186"/>
      <c r="J1668" s="170" t="s">
        <v>1</v>
      </c>
      <c r="K1668" s="171" t="e">
        <f t="shared" ca="1" si="1"/>
        <v>#NAME?</v>
      </c>
      <c r="L1668" s="186"/>
      <c r="M1668" s="171">
        <v>783</v>
      </c>
      <c r="N1668" s="179" t="e">
        <f t="shared" ca="1" si="2"/>
        <v>#NAME?</v>
      </c>
      <c r="O1668" t="b">
        <f t="shared" si="3"/>
        <v>0</v>
      </c>
      <c r="S1668" s="180" t="b">
        <f t="shared" si="4"/>
        <v>0</v>
      </c>
      <c r="T1668" s="180">
        <f t="shared" ca="1" si="5"/>
        <v>0</v>
      </c>
    </row>
    <row r="1669" spans="1:20" ht="16" hidden="1">
      <c r="A1669" s="170">
        <f t="shared" si="6"/>
        <v>1668</v>
      </c>
      <c r="B1669" s="196" t="s">
        <v>2166</v>
      </c>
      <c r="C1669" s="196" t="s">
        <v>2167</v>
      </c>
      <c r="D1669" s="178" t="s">
        <v>388</v>
      </c>
      <c r="E1669" s="178"/>
      <c r="F1669" s="186"/>
      <c r="G1669" s="170" t="b">
        <f t="shared" ca="1" si="44"/>
        <v>1</v>
      </c>
      <c r="H1669" s="186"/>
      <c r="I1669" s="186"/>
      <c r="J1669" s="170" t="s">
        <v>1</v>
      </c>
      <c r="K1669" s="171" t="e">
        <f t="shared" ca="1" si="1"/>
        <v>#NAME?</v>
      </c>
      <c r="L1669" s="186"/>
      <c r="M1669" s="171">
        <v>1381</v>
      </c>
      <c r="N1669" s="179" t="e">
        <f t="shared" ca="1" si="2"/>
        <v>#NAME?</v>
      </c>
      <c r="O1669" t="b">
        <f t="shared" si="3"/>
        <v>0</v>
      </c>
      <c r="S1669" s="180" t="b">
        <f t="shared" si="4"/>
        <v>0</v>
      </c>
      <c r="T1669" s="180">
        <f t="shared" ca="1" si="5"/>
        <v>0</v>
      </c>
    </row>
    <row r="1670" spans="1:20" ht="16" hidden="1">
      <c r="A1670" s="170">
        <f t="shared" si="6"/>
        <v>1669</v>
      </c>
      <c r="B1670" s="196" t="s">
        <v>2168</v>
      </c>
      <c r="C1670" s="196" t="s">
        <v>2169</v>
      </c>
      <c r="D1670" s="178" t="s">
        <v>388</v>
      </c>
      <c r="E1670" s="178"/>
      <c r="F1670" s="186"/>
      <c r="G1670" s="170" t="b">
        <f t="shared" ca="1" si="44"/>
        <v>1</v>
      </c>
      <c r="H1670" s="186"/>
      <c r="I1670" s="186"/>
      <c r="J1670" s="170" t="s">
        <v>1</v>
      </c>
      <c r="K1670" s="171" t="e">
        <f t="shared" ca="1" si="1"/>
        <v>#NAME?</v>
      </c>
      <c r="L1670" s="186"/>
      <c r="M1670" s="171">
        <v>2293</v>
      </c>
      <c r="N1670" s="179" t="e">
        <f t="shared" ca="1" si="2"/>
        <v>#NAME?</v>
      </c>
      <c r="O1670" t="b">
        <f t="shared" si="3"/>
        <v>0</v>
      </c>
      <c r="S1670" s="180" t="b">
        <f t="shared" si="4"/>
        <v>0</v>
      </c>
      <c r="T1670" s="180">
        <f t="shared" ca="1" si="5"/>
        <v>0</v>
      </c>
    </row>
    <row r="1671" spans="1:20" ht="16" hidden="1">
      <c r="A1671" s="170">
        <f t="shared" si="6"/>
        <v>1670</v>
      </c>
      <c r="B1671" s="196" t="s">
        <v>2170</v>
      </c>
      <c r="C1671" s="196" t="s">
        <v>2171</v>
      </c>
      <c r="D1671" s="178" t="s">
        <v>388</v>
      </c>
      <c r="E1671" s="178"/>
      <c r="F1671" s="186"/>
      <c r="G1671" s="170" t="b">
        <f t="shared" ca="1" si="44"/>
        <v>1</v>
      </c>
      <c r="H1671" s="186"/>
      <c r="I1671" s="186"/>
      <c r="J1671" s="170" t="s">
        <v>1</v>
      </c>
      <c r="K1671" s="171" t="e">
        <f t="shared" ca="1" si="1"/>
        <v>#NAME?</v>
      </c>
      <c r="L1671" s="186"/>
      <c r="M1671" s="171">
        <v>1415</v>
      </c>
      <c r="N1671" s="179" t="e">
        <f t="shared" ca="1" si="2"/>
        <v>#NAME?</v>
      </c>
      <c r="O1671" t="b">
        <f t="shared" si="3"/>
        <v>0</v>
      </c>
      <c r="S1671" s="180" t="b">
        <f t="shared" si="4"/>
        <v>0</v>
      </c>
      <c r="T1671" s="180">
        <f t="shared" ca="1" si="5"/>
        <v>0</v>
      </c>
    </row>
    <row r="1672" spans="1:20" ht="16" hidden="1">
      <c r="A1672" s="170">
        <f t="shared" si="6"/>
        <v>1671</v>
      </c>
      <c r="B1672" s="196" t="s">
        <v>2172</v>
      </c>
      <c r="C1672" s="196" t="s">
        <v>2173</v>
      </c>
      <c r="D1672" s="178" t="s">
        <v>388</v>
      </c>
      <c r="E1672" s="178"/>
      <c r="F1672" s="186"/>
      <c r="G1672" s="170" t="b">
        <f t="shared" ca="1" si="44"/>
        <v>1</v>
      </c>
      <c r="H1672" s="186"/>
      <c r="I1672" s="186"/>
      <c r="J1672" s="170" t="s">
        <v>1</v>
      </c>
      <c r="K1672" s="171" t="e">
        <f t="shared" ca="1" si="1"/>
        <v>#NAME?</v>
      </c>
      <c r="L1672" s="186"/>
      <c r="M1672" s="171">
        <v>2432</v>
      </c>
      <c r="N1672" s="179" t="e">
        <f t="shared" ca="1" si="2"/>
        <v>#NAME?</v>
      </c>
      <c r="O1672" t="b">
        <f t="shared" si="3"/>
        <v>0</v>
      </c>
      <c r="S1672" s="180" t="b">
        <f t="shared" si="4"/>
        <v>0</v>
      </c>
      <c r="T1672" s="180">
        <f t="shared" ca="1" si="5"/>
        <v>0</v>
      </c>
    </row>
    <row r="1673" spans="1:20" ht="16" hidden="1">
      <c r="A1673" s="170">
        <f t="shared" si="6"/>
        <v>1672</v>
      </c>
      <c r="B1673" s="196" t="s">
        <v>507</v>
      </c>
      <c r="C1673" s="196"/>
      <c r="D1673" s="178" t="s">
        <v>388</v>
      </c>
      <c r="E1673" s="178"/>
      <c r="F1673" s="186"/>
      <c r="G1673" s="170" t="b">
        <f t="shared" ca="1" si="44"/>
        <v>1</v>
      </c>
      <c r="H1673" s="186"/>
      <c r="I1673" s="186"/>
      <c r="J1673" s="170"/>
      <c r="K1673" s="171" t="e">
        <f t="shared" ca="1" si="1"/>
        <v>#NAME?</v>
      </c>
      <c r="L1673" s="186"/>
      <c r="M1673" s="171">
        <v>1846</v>
      </c>
      <c r="N1673" s="179" t="e">
        <f t="shared" ca="1" si="2"/>
        <v>#NAME?</v>
      </c>
      <c r="O1673" t="b">
        <f t="shared" si="3"/>
        <v>1</v>
      </c>
      <c r="S1673" s="180" t="b">
        <f t="shared" si="4"/>
        <v>0</v>
      </c>
      <c r="T1673" s="180">
        <f t="shared" ca="1" si="5"/>
        <v>0</v>
      </c>
    </row>
    <row r="1674" spans="1:20" ht="16" hidden="1">
      <c r="A1674" s="170">
        <f t="shared" si="6"/>
        <v>1673</v>
      </c>
      <c r="B1674" s="196" t="s">
        <v>2174</v>
      </c>
      <c r="C1674" s="196" t="s">
        <v>2175</v>
      </c>
      <c r="D1674" s="178" t="s">
        <v>388</v>
      </c>
      <c r="E1674" s="178"/>
      <c r="F1674" s="186"/>
      <c r="G1674" s="170" t="b">
        <f t="shared" ca="1" si="44"/>
        <v>1</v>
      </c>
      <c r="H1674" s="186"/>
      <c r="I1674" s="186"/>
      <c r="J1674" s="170" t="s">
        <v>1</v>
      </c>
      <c r="K1674" s="171" t="e">
        <f t="shared" ca="1" si="1"/>
        <v>#NAME?</v>
      </c>
      <c r="L1674" s="186"/>
      <c r="M1674" s="171">
        <v>2992</v>
      </c>
      <c r="N1674" s="179" t="e">
        <f t="shared" ca="1" si="2"/>
        <v>#NAME?</v>
      </c>
      <c r="O1674" t="b">
        <f t="shared" si="3"/>
        <v>0</v>
      </c>
      <c r="S1674" s="180" t="b">
        <f t="shared" si="4"/>
        <v>0</v>
      </c>
      <c r="T1674" s="180">
        <f t="shared" ca="1" si="5"/>
        <v>0</v>
      </c>
    </row>
    <row r="1675" spans="1:20" ht="16" hidden="1">
      <c r="A1675" s="170">
        <f t="shared" si="6"/>
        <v>1674</v>
      </c>
      <c r="B1675" s="196" t="s">
        <v>2176</v>
      </c>
      <c r="C1675" s="196" t="s">
        <v>2177</v>
      </c>
      <c r="D1675" s="178" t="s">
        <v>388</v>
      </c>
      <c r="E1675" s="178"/>
      <c r="F1675" s="186"/>
      <c r="G1675" s="170" t="b">
        <f t="shared" ca="1" si="44"/>
        <v>1</v>
      </c>
      <c r="H1675" s="186"/>
      <c r="I1675" s="186"/>
      <c r="J1675" s="170" t="s">
        <v>1</v>
      </c>
      <c r="K1675" s="171" t="e">
        <f t="shared" ca="1" si="1"/>
        <v>#NAME?</v>
      </c>
      <c r="L1675" s="186"/>
      <c r="M1675" s="171">
        <v>1361</v>
      </c>
      <c r="N1675" s="179" t="e">
        <f t="shared" ca="1" si="2"/>
        <v>#NAME?</v>
      </c>
      <c r="O1675" t="b">
        <f t="shared" si="3"/>
        <v>0</v>
      </c>
      <c r="S1675" s="180" t="b">
        <f t="shared" si="4"/>
        <v>0</v>
      </c>
      <c r="T1675" s="180">
        <f t="shared" ca="1" si="5"/>
        <v>0</v>
      </c>
    </row>
    <row r="1676" spans="1:20" ht="16" hidden="1">
      <c r="A1676" s="170">
        <f t="shared" si="6"/>
        <v>1675</v>
      </c>
      <c r="B1676" s="196" t="s">
        <v>2178</v>
      </c>
      <c r="C1676" s="196" t="s">
        <v>2179</v>
      </c>
      <c r="D1676" s="178" t="s">
        <v>388</v>
      </c>
      <c r="E1676" s="178"/>
      <c r="F1676" s="186"/>
      <c r="G1676" s="170" t="b">
        <f t="shared" ca="1" si="44"/>
        <v>1</v>
      </c>
      <c r="H1676" s="186"/>
      <c r="I1676" s="186"/>
      <c r="J1676" s="170" t="s">
        <v>1</v>
      </c>
      <c r="K1676" s="171" t="e">
        <f t="shared" ca="1" si="1"/>
        <v>#NAME?</v>
      </c>
      <c r="L1676" s="186"/>
      <c r="M1676" s="171">
        <v>1473</v>
      </c>
      <c r="N1676" s="179" t="e">
        <f t="shared" ca="1" si="2"/>
        <v>#NAME?</v>
      </c>
      <c r="O1676" t="b">
        <f t="shared" si="3"/>
        <v>0</v>
      </c>
      <c r="S1676" s="180" t="b">
        <f t="shared" si="4"/>
        <v>0</v>
      </c>
      <c r="T1676" s="180">
        <f t="shared" ca="1" si="5"/>
        <v>0</v>
      </c>
    </row>
    <row r="1677" spans="1:20" ht="16" hidden="1">
      <c r="A1677" s="170">
        <f t="shared" si="6"/>
        <v>1676</v>
      </c>
      <c r="B1677" s="196" t="s">
        <v>1463</v>
      </c>
      <c r="C1677" s="196" t="s">
        <v>2180</v>
      </c>
      <c r="D1677" s="178" t="s">
        <v>388</v>
      </c>
      <c r="E1677" s="178"/>
      <c r="F1677" s="186"/>
      <c r="G1677" s="170" t="b">
        <f t="shared" ca="1" si="44"/>
        <v>1</v>
      </c>
      <c r="H1677" s="186"/>
      <c r="I1677" s="186"/>
      <c r="J1677" s="170" t="s">
        <v>1</v>
      </c>
      <c r="K1677" s="171" t="e">
        <f t="shared" ca="1" si="1"/>
        <v>#NAME?</v>
      </c>
      <c r="L1677" s="186"/>
      <c r="M1677" s="171">
        <v>2073</v>
      </c>
      <c r="N1677" s="179" t="e">
        <f t="shared" ca="1" si="2"/>
        <v>#NAME?</v>
      </c>
      <c r="O1677" t="b">
        <f t="shared" si="3"/>
        <v>0</v>
      </c>
      <c r="S1677" s="180" t="b">
        <f t="shared" si="4"/>
        <v>0</v>
      </c>
      <c r="T1677" s="180">
        <f t="shared" ca="1" si="5"/>
        <v>0</v>
      </c>
    </row>
    <row r="1678" spans="1:20" ht="16" hidden="1">
      <c r="A1678" s="170">
        <f t="shared" si="6"/>
        <v>1677</v>
      </c>
      <c r="B1678" s="196" t="s">
        <v>507</v>
      </c>
      <c r="C1678" s="198"/>
      <c r="D1678" s="178" t="s">
        <v>388</v>
      </c>
      <c r="E1678" s="178"/>
      <c r="F1678" s="186"/>
      <c r="G1678" s="170"/>
      <c r="H1678" s="186"/>
      <c r="I1678" s="186"/>
      <c r="J1678" s="170"/>
      <c r="K1678" s="171" t="e">
        <f t="shared" ca="1" si="1"/>
        <v>#NAME?</v>
      </c>
      <c r="L1678" s="186"/>
      <c r="M1678" s="171">
        <v>395</v>
      </c>
      <c r="N1678" s="179" t="e">
        <f t="shared" ca="1" si="2"/>
        <v>#NAME?</v>
      </c>
      <c r="O1678" t="b">
        <f t="shared" si="3"/>
        <v>1</v>
      </c>
      <c r="S1678" s="180" t="b">
        <f t="shared" si="4"/>
        <v>0</v>
      </c>
      <c r="T1678" s="180">
        <f t="shared" ca="1" si="5"/>
        <v>0</v>
      </c>
    </row>
    <row r="1679" spans="1:20" ht="16" hidden="1">
      <c r="A1679" s="170">
        <f t="shared" si="6"/>
        <v>1678</v>
      </c>
      <c r="B1679" s="196" t="s">
        <v>2181</v>
      </c>
      <c r="C1679" s="196" t="s">
        <v>2182</v>
      </c>
      <c r="D1679" s="178" t="s">
        <v>388</v>
      </c>
      <c r="E1679" s="178"/>
      <c r="F1679" s="186"/>
      <c r="G1679" s="170" t="b">
        <f t="shared" ref="G1679:G1681" ca="1" si="45">OR((ISBLANK(F1679)),TODAY()-F1679 &gt;=90)</f>
        <v>1</v>
      </c>
      <c r="H1679" s="186"/>
      <c r="I1679" s="186"/>
      <c r="J1679" s="170" t="s">
        <v>1</v>
      </c>
      <c r="K1679" s="171" t="e">
        <f t="shared" ca="1" si="1"/>
        <v>#NAME?</v>
      </c>
      <c r="L1679" s="186"/>
      <c r="M1679" s="171">
        <v>2080</v>
      </c>
      <c r="N1679" s="179" t="e">
        <f t="shared" ca="1" si="2"/>
        <v>#NAME?</v>
      </c>
      <c r="O1679" t="b">
        <f t="shared" si="3"/>
        <v>0</v>
      </c>
      <c r="S1679" s="180" t="b">
        <f t="shared" si="4"/>
        <v>0</v>
      </c>
      <c r="T1679" s="180">
        <f t="shared" ca="1" si="5"/>
        <v>0</v>
      </c>
    </row>
    <row r="1680" spans="1:20" ht="16" hidden="1">
      <c r="A1680" s="170">
        <f t="shared" si="6"/>
        <v>1679</v>
      </c>
      <c r="B1680" s="196" t="s">
        <v>278</v>
      </c>
      <c r="C1680" s="196" t="s">
        <v>2183</v>
      </c>
      <c r="D1680" s="178" t="s">
        <v>388</v>
      </c>
      <c r="E1680" s="178"/>
      <c r="F1680" s="186"/>
      <c r="G1680" s="170" t="b">
        <f t="shared" ca="1" si="45"/>
        <v>1</v>
      </c>
      <c r="H1680" s="186"/>
      <c r="I1680" s="186"/>
      <c r="J1680" s="170" t="s">
        <v>1</v>
      </c>
      <c r="K1680" s="171" t="e">
        <f t="shared" ca="1" si="1"/>
        <v>#NAME?</v>
      </c>
      <c r="L1680" s="186"/>
      <c r="M1680" s="171">
        <v>2542</v>
      </c>
      <c r="N1680" s="179" t="e">
        <f t="shared" ca="1" si="2"/>
        <v>#NAME?</v>
      </c>
      <c r="O1680" t="b">
        <f t="shared" si="3"/>
        <v>0</v>
      </c>
      <c r="S1680" s="180" t="b">
        <f t="shared" si="4"/>
        <v>0</v>
      </c>
      <c r="T1680" s="180">
        <f t="shared" ca="1" si="5"/>
        <v>0</v>
      </c>
    </row>
    <row r="1681" spans="1:20" ht="16" hidden="1">
      <c r="A1681" s="170">
        <f t="shared" si="6"/>
        <v>1680</v>
      </c>
      <c r="B1681" s="196" t="s">
        <v>1688</v>
      </c>
      <c r="C1681" s="196" t="s">
        <v>2184</v>
      </c>
      <c r="D1681" s="178" t="s">
        <v>380</v>
      </c>
      <c r="E1681" s="178" t="s">
        <v>556</v>
      </c>
      <c r="F1681" s="189">
        <v>43829</v>
      </c>
      <c r="G1681" s="170" t="b">
        <f t="shared" ca="1" si="45"/>
        <v>1</v>
      </c>
      <c r="H1681" s="170" t="s">
        <v>471</v>
      </c>
      <c r="I1681" s="170"/>
      <c r="J1681" s="170" t="s">
        <v>1</v>
      </c>
      <c r="K1681" s="171" t="e">
        <f t="shared" ca="1" si="1"/>
        <v>#NAME?</v>
      </c>
      <c r="L1681" s="186"/>
      <c r="M1681" s="171">
        <v>1895</v>
      </c>
      <c r="N1681" s="179" t="e">
        <f t="shared" ca="1" si="2"/>
        <v>#NAME?</v>
      </c>
      <c r="O1681" t="b">
        <f t="shared" si="3"/>
        <v>0</v>
      </c>
      <c r="S1681" s="180" t="b">
        <f t="shared" ca="1" si="4"/>
        <v>0</v>
      </c>
      <c r="T1681" s="180">
        <f t="shared" ca="1" si="5"/>
        <v>0</v>
      </c>
    </row>
    <row r="1682" spans="1:20" ht="16" hidden="1">
      <c r="A1682" s="170">
        <f t="shared" si="6"/>
        <v>1681</v>
      </c>
      <c r="B1682" s="196" t="s">
        <v>507</v>
      </c>
      <c r="C1682" s="196"/>
      <c r="D1682" s="178" t="s">
        <v>388</v>
      </c>
      <c r="E1682" s="178"/>
      <c r="F1682" s="186"/>
      <c r="G1682" s="170"/>
      <c r="H1682" s="186"/>
      <c r="I1682" s="186"/>
      <c r="J1682" s="170"/>
      <c r="K1682" s="171" t="e">
        <f t="shared" ca="1" si="1"/>
        <v>#NAME?</v>
      </c>
      <c r="L1682" s="186"/>
      <c r="M1682" s="171">
        <v>395</v>
      </c>
      <c r="N1682" s="179" t="e">
        <f t="shared" ca="1" si="2"/>
        <v>#NAME?</v>
      </c>
      <c r="O1682" t="b">
        <f t="shared" si="3"/>
        <v>1</v>
      </c>
      <c r="S1682" s="180" t="b">
        <f t="shared" si="4"/>
        <v>0</v>
      </c>
      <c r="T1682" s="180">
        <f t="shared" ca="1" si="5"/>
        <v>0</v>
      </c>
    </row>
    <row r="1683" spans="1:20" ht="16" hidden="1">
      <c r="A1683" s="170">
        <f t="shared" si="6"/>
        <v>1682</v>
      </c>
      <c r="B1683" s="196" t="s">
        <v>2185</v>
      </c>
      <c r="C1683" s="196" t="s">
        <v>2186</v>
      </c>
      <c r="D1683" s="178" t="s">
        <v>388</v>
      </c>
      <c r="E1683" s="178"/>
      <c r="F1683" s="186"/>
      <c r="G1683" s="170" t="b">
        <f t="shared" ref="G1683:G1687" ca="1" si="46">OR((ISBLANK(F1683)),TODAY()-F1683 &gt;=90)</f>
        <v>1</v>
      </c>
      <c r="H1683" s="186"/>
      <c r="I1683" s="186"/>
      <c r="J1683" s="170" t="s">
        <v>1</v>
      </c>
      <c r="K1683" s="171" t="e">
        <f t="shared" ca="1" si="1"/>
        <v>#NAME?</v>
      </c>
      <c r="L1683" s="186"/>
      <c r="M1683" s="171">
        <v>128</v>
      </c>
      <c r="N1683" s="179" t="e">
        <f t="shared" ca="1" si="2"/>
        <v>#NAME?</v>
      </c>
      <c r="O1683" t="b">
        <f t="shared" si="3"/>
        <v>0</v>
      </c>
      <c r="S1683" s="180" t="b">
        <f t="shared" si="4"/>
        <v>0</v>
      </c>
      <c r="T1683" s="180">
        <f t="shared" ca="1" si="5"/>
        <v>0</v>
      </c>
    </row>
    <row r="1684" spans="1:20" ht="16" hidden="1">
      <c r="A1684" s="170">
        <f t="shared" si="6"/>
        <v>1683</v>
      </c>
      <c r="B1684" s="196" t="s">
        <v>2187</v>
      </c>
      <c r="C1684" s="196" t="s">
        <v>2188</v>
      </c>
      <c r="D1684" s="178" t="s">
        <v>380</v>
      </c>
      <c r="E1684" s="178" t="s">
        <v>515</v>
      </c>
      <c r="F1684" s="187">
        <v>43921</v>
      </c>
      <c r="G1684" s="170" t="b">
        <f t="shared" ca="1" si="46"/>
        <v>1</v>
      </c>
      <c r="H1684" s="170" t="s">
        <v>516</v>
      </c>
      <c r="I1684" s="170"/>
      <c r="J1684" s="170" t="s">
        <v>1</v>
      </c>
      <c r="K1684" s="171" t="e">
        <f t="shared" ca="1" si="1"/>
        <v>#NAME?</v>
      </c>
      <c r="L1684" s="186"/>
      <c r="M1684" s="171">
        <v>1898</v>
      </c>
      <c r="N1684" s="179" t="e">
        <f t="shared" ca="1" si="2"/>
        <v>#NAME?</v>
      </c>
      <c r="O1684" t="b">
        <f t="shared" si="3"/>
        <v>0</v>
      </c>
      <c r="S1684" s="180" t="b">
        <f t="shared" ca="1" si="4"/>
        <v>0</v>
      </c>
      <c r="T1684" s="180">
        <f t="shared" ca="1" si="5"/>
        <v>0</v>
      </c>
    </row>
    <row r="1685" spans="1:20" ht="16" hidden="1">
      <c r="A1685" s="170">
        <f t="shared" si="6"/>
        <v>1684</v>
      </c>
      <c r="B1685" s="196" t="s">
        <v>2189</v>
      </c>
      <c r="C1685" s="196" t="s">
        <v>2190</v>
      </c>
      <c r="D1685" s="178" t="s">
        <v>388</v>
      </c>
      <c r="E1685" s="178"/>
      <c r="F1685" s="186"/>
      <c r="G1685" s="170" t="b">
        <f t="shared" ca="1" si="46"/>
        <v>1</v>
      </c>
      <c r="H1685" s="186"/>
      <c r="I1685" s="186"/>
      <c r="J1685" s="170" t="s">
        <v>1</v>
      </c>
      <c r="K1685" s="171" t="e">
        <f t="shared" ca="1" si="1"/>
        <v>#NAME?</v>
      </c>
      <c r="L1685" s="186"/>
      <c r="M1685" s="171">
        <v>1265</v>
      </c>
      <c r="N1685" s="179" t="e">
        <f t="shared" ca="1" si="2"/>
        <v>#NAME?</v>
      </c>
      <c r="O1685" t="b">
        <f t="shared" si="3"/>
        <v>0</v>
      </c>
      <c r="S1685" s="180" t="b">
        <f t="shared" si="4"/>
        <v>0</v>
      </c>
      <c r="T1685" s="180">
        <f t="shared" ca="1" si="5"/>
        <v>0</v>
      </c>
    </row>
    <row r="1686" spans="1:20" ht="16" hidden="1">
      <c r="A1686" s="170">
        <f t="shared" si="6"/>
        <v>1685</v>
      </c>
      <c r="B1686" s="196" t="s">
        <v>2191</v>
      </c>
      <c r="C1686" s="196" t="s">
        <v>2192</v>
      </c>
      <c r="D1686" s="178" t="s">
        <v>380</v>
      </c>
      <c r="E1686" s="178" t="s">
        <v>515</v>
      </c>
      <c r="F1686" s="187">
        <v>43921</v>
      </c>
      <c r="G1686" s="170" t="b">
        <f t="shared" ca="1" si="46"/>
        <v>1</v>
      </c>
      <c r="H1686" s="170" t="s">
        <v>471</v>
      </c>
      <c r="I1686" s="186"/>
      <c r="J1686" s="170" t="s">
        <v>1</v>
      </c>
      <c r="K1686" s="171" t="e">
        <f t="shared" ca="1" si="1"/>
        <v>#NAME?</v>
      </c>
      <c r="L1686" s="186"/>
      <c r="M1686" s="171">
        <v>975</v>
      </c>
      <c r="N1686" s="179" t="e">
        <f t="shared" ca="1" si="2"/>
        <v>#NAME?</v>
      </c>
      <c r="O1686" t="b">
        <f t="shared" si="3"/>
        <v>0</v>
      </c>
      <c r="S1686" s="180" t="b">
        <f t="shared" ca="1" si="4"/>
        <v>0</v>
      </c>
      <c r="T1686" s="180">
        <f t="shared" ca="1" si="5"/>
        <v>0</v>
      </c>
    </row>
    <row r="1687" spans="1:20" ht="16" hidden="1">
      <c r="A1687" s="170">
        <f t="shared" si="6"/>
        <v>1686</v>
      </c>
      <c r="B1687" s="196" t="s">
        <v>2193</v>
      </c>
      <c r="C1687" s="196" t="s">
        <v>2194</v>
      </c>
      <c r="D1687" s="178" t="s">
        <v>380</v>
      </c>
      <c r="E1687" s="178"/>
      <c r="F1687" s="187">
        <v>43868</v>
      </c>
      <c r="G1687" s="170" t="b">
        <f t="shared" ca="1" si="46"/>
        <v>1</v>
      </c>
      <c r="H1687" s="170" t="s">
        <v>471</v>
      </c>
      <c r="I1687" s="186"/>
      <c r="J1687" s="170" t="s">
        <v>1</v>
      </c>
      <c r="K1687" s="171" t="e">
        <f t="shared" ca="1" si="1"/>
        <v>#NAME?</v>
      </c>
      <c r="L1687" s="186"/>
      <c r="M1687" s="171">
        <v>3156</v>
      </c>
      <c r="N1687" s="179" t="e">
        <f t="shared" ca="1" si="2"/>
        <v>#NAME?</v>
      </c>
      <c r="O1687" t="b">
        <f t="shared" si="3"/>
        <v>0</v>
      </c>
      <c r="S1687" s="180" t="b">
        <f t="shared" ca="1" si="4"/>
        <v>0</v>
      </c>
      <c r="T1687" s="180">
        <f t="shared" ca="1" si="5"/>
        <v>0</v>
      </c>
    </row>
    <row r="1688" spans="1:20" ht="16" hidden="1">
      <c r="A1688" s="170">
        <f t="shared" si="6"/>
        <v>1687</v>
      </c>
      <c r="B1688" s="196" t="s">
        <v>507</v>
      </c>
      <c r="C1688" s="196"/>
      <c r="D1688" s="178" t="s">
        <v>388</v>
      </c>
      <c r="E1688" s="178"/>
      <c r="F1688" s="186"/>
      <c r="G1688" s="170"/>
      <c r="H1688" s="186"/>
      <c r="I1688" s="186"/>
      <c r="J1688" s="170"/>
      <c r="K1688" s="171" t="e">
        <f t="shared" ca="1" si="1"/>
        <v>#NAME?</v>
      </c>
      <c r="L1688" s="186"/>
      <c r="M1688" s="171">
        <v>621</v>
      </c>
      <c r="N1688" s="179" t="e">
        <f t="shared" ca="1" si="2"/>
        <v>#NAME?</v>
      </c>
      <c r="O1688" t="b">
        <f t="shared" si="3"/>
        <v>1</v>
      </c>
      <c r="S1688" s="180" t="b">
        <f t="shared" si="4"/>
        <v>0</v>
      </c>
      <c r="T1688" s="180">
        <f t="shared" ca="1" si="5"/>
        <v>0</v>
      </c>
    </row>
    <row r="1689" spans="1:20" ht="16" hidden="1">
      <c r="A1689" s="170">
        <f t="shared" si="6"/>
        <v>1688</v>
      </c>
      <c r="B1689" s="196" t="s">
        <v>2195</v>
      </c>
      <c r="C1689" s="196" t="s">
        <v>2196</v>
      </c>
      <c r="D1689" s="178" t="s">
        <v>388</v>
      </c>
      <c r="E1689" s="178"/>
      <c r="F1689" s="186"/>
      <c r="G1689" s="170" t="b">
        <f t="shared" ref="G1689:G1822" ca="1" si="47">OR((ISBLANK(F1689)),TODAY()-F1689 &gt;=90)</f>
        <v>1</v>
      </c>
      <c r="H1689" s="186"/>
      <c r="I1689" s="186"/>
      <c r="J1689" s="170" t="s">
        <v>1</v>
      </c>
      <c r="K1689" s="171" t="e">
        <f t="shared" ca="1" si="1"/>
        <v>#NAME?</v>
      </c>
      <c r="L1689" s="186"/>
      <c r="M1689" s="171">
        <v>2689</v>
      </c>
      <c r="N1689" s="179" t="e">
        <f t="shared" ca="1" si="2"/>
        <v>#NAME?</v>
      </c>
      <c r="O1689" t="b">
        <f t="shared" si="3"/>
        <v>0</v>
      </c>
      <c r="S1689" s="180" t="b">
        <f t="shared" si="4"/>
        <v>0</v>
      </c>
      <c r="T1689" s="180">
        <f t="shared" ca="1" si="5"/>
        <v>0</v>
      </c>
    </row>
    <row r="1690" spans="1:20" ht="16" hidden="1">
      <c r="A1690" s="170">
        <f t="shared" si="6"/>
        <v>1689</v>
      </c>
      <c r="B1690" s="196" t="s">
        <v>2197</v>
      </c>
      <c r="C1690" s="196" t="s">
        <v>2198</v>
      </c>
      <c r="D1690" s="178" t="s">
        <v>388</v>
      </c>
      <c r="E1690" s="178"/>
      <c r="F1690" s="186"/>
      <c r="G1690" s="170" t="b">
        <f t="shared" ca="1" si="47"/>
        <v>1</v>
      </c>
      <c r="H1690" s="186"/>
      <c r="I1690" s="186"/>
      <c r="J1690" s="170" t="s">
        <v>1</v>
      </c>
      <c r="K1690" s="171" t="e">
        <f t="shared" ca="1" si="1"/>
        <v>#NAME?</v>
      </c>
      <c r="L1690" s="186"/>
      <c r="M1690" s="171">
        <v>267</v>
      </c>
      <c r="N1690" s="179" t="e">
        <f t="shared" ca="1" si="2"/>
        <v>#NAME?</v>
      </c>
      <c r="O1690" t="b">
        <f t="shared" si="3"/>
        <v>0</v>
      </c>
      <c r="S1690" s="180" t="b">
        <f t="shared" si="4"/>
        <v>0</v>
      </c>
      <c r="T1690" s="180">
        <f t="shared" ca="1" si="5"/>
        <v>0</v>
      </c>
    </row>
    <row r="1691" spans="1:20" ht="16" hidden="1">
      <c r="A1691" s="170">
        <f t="shared" si="6"/>
        <v>1690</v>
      </c>
      <c r="B1691" s="196" t="s">
        <v>2199</v>
      </c>
      <c r="C1691" s="196" t="s">
        <v>2200</v>
      </c>
      <c r="D1691" s="178" t="s">
        <v>388</v>
      </c>
      <c r="E1691" s="178"/>
      <c r="F1691" s="186"/>
      <c r="G1691" s="170" t="b">
        <f t="shared" ca="1" si="47"/>
        <v>1</v>
      </c>
      <c r="H1691" s="186"/>
      <c r="I1691" s="186"/>
      <c r="J1691" s="170" t="s">
        <v>1</v>
      </c>
      <c r="K1691" s="171" t="e">
        <f t="shared" ca="1" si="1"/>
        <v>#NAME?</v>
      </c>
      <c r="L1691" s="186"/>
      <c r="M1691" s="171">
        <v>1504</v>
      </c>
      <c r="N1691" s="179" t="e">
        <f t="shared" ca="1" si="2"/>
        <v>#NAME?</v>
      </c>
      <c r="O1691" t="b">
        <f t="shared" si="3"/>
        <v>0</v>
      </c>
      <c r="S1691" s="180" t="b">
        <f t="shared" si="4"/>
        <v>0</v>
      </c>
      <c r="T1691" s="180">
        <f t="shared" ca="1" si="5"/>
        <v>0</v>
      </c>
    </row>
    <row r="1692" spans="1:20" ht="16" hidden="1">
      <c r="A1692" s="170">
        <f t="shared" si="6"/>
        <v>1691</v>
      </c>
      <c r="B1692" s="196" t="s">
        <v>2201</v>
      </c>
      <c r="C1692" s="196" t="s">
        <v>2202</v>
      </c>
      <c r="D1692" s="178" t="s">
        <v>388</v>
      </c>
      <c r="E1692" s="178"/>
      <c r="F1692" s="186"/>
      <c r="G1692" s="170" t="b">
        <f t="shared" ca="1" si="47"/>
        <v>1</v>
      </c>
      <c r="H1692" s="186"/>
      <c r="I1692" s="186"/>
      <c r="J1692" s="170" t="s">
        <v>1</v>
      </c>
      <c r="K1692" s="171" t="e">
        <f t="shared" ca="1" si="1"/>
        <v>#NAME?</v>
      </c>
      <c r="L1692" s="186"/>
      <c r="M1692" s="171">
        <v>1978</v>
      </c>
      <c r="N1692" s="179" t="e">
        <f t="shared" ca="1" si="2"/>
        <v>#NAME?</v>
      </c>
      <c r="O1692" t="b">
        <f t="shared" si="3"/>
        <v>0</v>
      </c>
      <c r="S1692" s="180" t="b">
        <f t="shared" si="4"/>
        <v>0</v>
      </c>
      <c r="T1692" s="180">
        <f t="shared" ca="1" si="5"/>
        <v>0</v>
      </c>
    </row>
    <row r="1693" spans="1:20" ht="16" hidden="1">
      <c r="A1693" s="170">
        <f t="shared" si="6"/>
        <v>1692</v>
      </c>
      <c r="B1693" s="196" t="s">
        <v>2203</v>
      </c>
      <c r="C1693" s="196" t="s">
        <v>2204</v>
      </c>
      <c r="D1693" s="178" t="s">
        <v>380</v>
      </c>
      <c r="E1693" s="178" t="s">
        <v>515</v>
      </c>
      <c r="F1693" s="183">
        <v>43804</v>
      </c>
      <c r="G1693" s="170" t="b">
        <f t="shared" ca="1" si="47"/>
        <v>1</v>
      </c>
      <c r="H1693" s="170" t="s">
        <v>516</v>
      </c>
      <c r="I1693" s="186"/>
      <c r="J1693" s="170" t="s">
        <v>1</v>
      </c>
      <c r="K1693" s="171" t="e">
        <f t="shared" ca="1" si="1"/>
        <v>#NAME?</v>
      </c>
      <c r="L1693" s="186"/>
      <c r="M1693" s="171">
        <v>1632</v>
      </c>
      <c r="N1693" s="179" t="e">
        <f t="shared" ca="1" si="2"/>
        <v>#NAME?</v>
      </c>
      <c r="O1693" t="b">
        <f t="shared" si="3"/>
        <v>0</v>
      </c>
      <c r="S1693" s="180" t="b">
        <f t="shared" ca="1" si="4"/>
        <v>0</v>
      </c>
      <c r="T1693" s="180">
        <f t="shared" ca="1" si="5"/>
        <v>0</v>
      </c>
    </row>
    <row r="1694" spans="1:20" ht="16" hidden="1">
      <c r="A1694" s="170">
        <f t="shared" si="6"/>
        <v>1693</v>
      </c>
      <c r="B1694" s="196" t="s">
        <v>2205</v>
      </c>
      <c r="C1694" s="196" t="s">
        <v>2206</v>
      </c>
      <c r="D1694" s="178" t="s">
        <v>380</v>
      </c>
      <c r="E1694" s="178" t="s">
        <v>515</v>
      </c>
      <c r="F1694" s="187">
        <v>43922</v>
      </c>
      <c r="G1694" s="170" t="b">
        <f t="shared" ca="1" si="47"/>
        <v>1</v>
      </c>
      <c r="H1694" s="170" t="s">
        <v>471</v>
      </c>
      <c r="I1694" s="186"/>
      <c r="J1694" s="170" t="s">
        <v>1</v>
      </c>
      <c r="K1694" s="171" t="e">
        <f t="shared" ca="1" si="1"/>
        <v>#NAME?</v>
      </c>
      <c r="L1694" s="186"/>
      <c r="M1694" s="171">
        <v>1377</v>
      </c>
      <c r="N1694" s="179" t="e">
        <f t="shared" ca="1" si="2"/>
        <v>#NAME?</v>
      </c>
      <c r="O1694" t="b">
        <f t="shared" si="3"/>
        <v>0</v>
      </c>
      <c r="S1694" s="180" t="b">
        <f t="shared" ca="1" si="4"/>
        <v>0</v>
      </c>
      <c r="T1694" s="180">
        <f t="shared" ca="1" si="5"/>
        <v>0</v>
      </c>
    </row>
    <row r="1695" spans="1:20" ht="16" hidden="1">
      <c r="A1695" s="170">
        <f t="shared" si="6"/>
        <v>1694</v>
      </c>
      <c r="B1695" s="196" t="s">
        <v>2207</v>
      </c>
      <c r="C1695" s="196" t="s">
        <v>2208</v>
      </c>
      <c r="D1695" s="178" t="s">
        <v>388</v>
      </c>
      <c r="E1695" s="178"/>
      <c r="F1695" s="186"/>
      <c r="G1695" s="170" t="b">
        <f t="shared" ca="1" si="47"/>
        <v>1</v>
      </c>
      <c r="H1695" s="186"/>
      <c r="I1695" s="186"/>
      <c r="J1695" s="170" t="s">
        <v>1</v>
      </c>
      <c r="K1695" s="171" t="e">
        <f t="shared" ca="1" si="1"/>
        <v>#NAME?</v>
      </c>
      <c r="L1695" s="186"/>
      <c r="M1695" s="171">
        <v>838</v>
      </c>
      <c r="N1695" s="179" t="e">
        <f t="shared" ca="1" si="2"/>
        <v>#NAME?</v>
      </c>
      <c r="O1695" t="b">
        <f t="shared" si="3"/>
        <v>0</v>
      </c>
      <c r="S1695" s="180" t="b">
        <f t="shared" si="4"/>
        <v>0</v>
      </c>
      <c r="T1695" s="180">
        <f t="shared" ca="1" si="5"/>
        <v>0</v>
      </c>
    </row>
    <row r="1696" spans="1:20" ht="16" hidden="1">
      <c r="A1696" s="170">
        <f t="shared" si="6"/>
        <v>1695</v>
      </c>
      <c r="B1696" s="196" t="s">
        <v>2209</v>
      </c>
      <c r="C1696" s="196" t="s">
        <v>2210</v>
      </c>
      <c r="D1696" s="178" t="s">
        <v>388</v>
      </c>
      <c r="E1696" s="178"/>
      <c r="F1696" s="186"/>
      <c r="G1696" s="170" t="b">
        <f t="shared" ca="1" si="47"/>
        <v>1</v>
      </c>
      <c r="H1696" s="186"/>
      <c r="I1696" s="186"/>
      <c r="J1696" s="170" t="s">
        <v>1</v>
      </c>
      <c r="K1696" s="171" t="e">
        <f t="shared" ca="1" si="1"/>
        <v>#NAME?</v>
      </c>
      <c r="L1696" s="186"/>
      <c r="M1696" s="171">
        <v>2250</v>
      </c>
      <c r="N1696" s="179" t="e">
        <f t="shared" ca="1" si="2"/>
        <v>#NAME?</v>
      </c>
      <c r="O1696" t="b">
        <f t="shared" si="3"/>
        <v>0</v>
      </c>
      <c r="S1696" s="180" t="b">
        <f t="shared" si="4"/>
        <v>0</v>
      </c>
      <c r="T1696" s="180">
        <f t="shared" ca="1" si="5"/>
        <v>0</v>
      </c>
    </row>
    <row r="1697" spans="1:20" ht="16" hidden="1">
      <c r="A1697" s="170">
        <f t="shared" si="6"/>
        <v>1696</v>
      </c>
      <c r="B1697" s="196" t="s">
        <v>2211</v>
      </c>
      <c r="C1697" s="196" t="s">
        <v>2212</v>
      </c>
      <c r="D1697" s="178" t="s">
        <v>388</v>
      </c>
      <c r="E1697" s="178"/>
      <c r="F1697" s="186"/>
      <c r="G1697" s="170" t="b">
        <f t="shared" ca="1" si="47"/>
        <v>1</v>
      </c>
      <c r="H1697" s="186"/>
      <c r="I1697" s="186"/>
      <c r="J1697" s="170" t="s">
        <v>1</v>
      </c>
      <c r="K1697" s="171" t="e">
        <f t="shared" ca="1" si="1"/>
        <v>#NAME?</v>
      </c>
      <c r="L1697" s="186"/>
      <c r="M1697" s="171">
        <v>561</v>
      </c>
      <c r="N1697" s="179" t="e">
        <f t="shared" ca="1" si="2"/>
        <v>#NAME?</v>
      </c>
      <c r="O1697" t="b">
        <f t="shared" si="3"/>
        <v>0</v>
      </c>
      <c r="S1697" s="180" t="b">
        <f t="shared" si="4"/>
        <v>0</v>
      </c>
      <c r="T1697" s="180">
        <f t="shared" ca="1" si="5"/>
        <v>0</v>
      </c>
    </row>
    <row r="1698" spans="1:20" ht="16" hidden="1">
      <c r="A1698" s="170">
        <f t="shared" si="6"/>
        <v>1697</v>
      </c>
      <c r="B1698" s="196" t="s">
        <v>2213</v>
      </c>
      <c r="C1698" s="196" t="s">
        <v>2214</v>
      </c>
      <c r="D1698" s="178" t="s">
        <v>388</v>
      </c>
      <c r="E1698" s="178"/>
      <c r="F1698" s="186"/>
      <c r="G1698" s="170" t="b">
        <f t="shared" ca="1" si="47"/>
        <v>1</v>
      </c>
      <c r="H1698" s="186"/>
      <c r="I1698" s="186"/>
      <c r="J1698" s="170" t="s">
        <v>1</v>
      </c>
      <c r="K1698" s="171" t="e">
        <f t="shared" ca="1" si="1"/>
        <v>#NAME?</v>
      </c>
      <c r="L1698" s="186"/>
      <c r="M1698" s="171">
        <v>170</v>
      </c>
      <c r="N1698" s="179" t="e">
        <f t="shared" ca="1" si="2"/>
        <v>#NAME?</v>
      </c>
      <c r="O1698" t="b">
        <f t="shared" si="3"/>
        <v>0</v>
      </c>
      <c r="S1698" s="180" t="b">
        <f t="shared" si="4"/>
        <v>0</v>
      </c>
      <c r="T1698" s="180">
        <f t="shared" ca="1" si="5"/>
        <v>0</v>
      </c>
    </row>
    <row r="1699" spans="1:20" ht="16" hidden="1">
      <c r="A1699" s="170">
        <f t="shared" si="6"/>
        <v>1698</v>
      </c>
      <c r="B1699" s="196" t="s">
        <v>2215</v>
      </c>
      <c r="C1699" s="196" t="s">
        <v>2216</v>
      </c>
      <c r="D1699" s="178" t="s">
        <v>380</v>
      </c>
      <c r="E1699" s="178" t="s">
        <v>556</v>
      </c>
      <c r="F1699" s="187">
        <v>43880</v>
      </c>
      <c r="G1699" s="170" t="b">
        <f t="shared" ca="1" si="47"/>
        <v>1</v>
      </c>
      <c r="H1699" s="170" t="s">
        <v>471</v>
      </c>
      <c r="I1699" s="170"/>
      <c r="J1699" s="170" t="s">
        <v>1</v>
      </c>
      <c r="K1699" s="171" t="e">
        <f t="shared" ca="1" si="1"/>
        <v>#NAME?</v>
      </c>
      <c r="L1699" s="186"/>
      <c r="M1699" s="171">
        <v>2431</v>
      </c>
      <c r="N1699" s="179" t="e">
        <f t="shared" ca="1" si="2"/>
        <v>#NAME?</v>
      </c>
      <c r="O1699" t="b">
        <f t="shared" si="3"/>
        <v>0</v>
      </c>
      <c r="S1699" s="180" t="b">
        <f t="shared" ca="1" si="4"/>
        <v>0</v>
      </c>
      <c r="T1699" s="180">
        <f t="shared" ca="1" si="5"/>
        <v>0</v>
      </c>
    </row>
    <row r="1700" spans="1:20" ht="16" hidden="1">
      <c r="A1700" s="170">
        <f t="shared" si="6"/>
        <v>1699</v>
      </c>
      <c r="B1700" s="196" t="s">
        <v>2217</v>
      </c>
      <c r="C1700" s="196" t="s">
        <v>2218</v>
      </c>
      <c r="D1700" s="178" t="s">
        <v>380</v>
      </c>
      <c r="E1700" s="178" t="s">
        <v>515</v>
      </c>
      <c r="F1700" s="183">
        <v>43795</v>
      </c>
      <c r="G1700" s="170" t="b">
        <f t="shared" ca="1" si="47"/>
        <v>1</v>
      </c>
      <c r="H1700" s="170" t="s">
        <v>471</v>
      </c>
      <c r="I1700" s="170"/>
      <c r="J1700" s="170" t="s">
        <v>1</v>
      </c>
      <c r="K1700" s="171" t="e">
        <f t="shared" ca="1" si="1"/>
        <v>#NAME?</v>
      </c>
      <c r="L1700" s="186"/>
      <c r="M1700" s="171">
        <v>1762</v>
      </c>
      <c r="N1700" s="179" t="e">
        <f t="shared" ca="1" si="2"/>
        <v>#NAME?</v>
      </c>
      <c r="O1700" t="b">
        <f t="shared" si="3"/>
        <v>0</v>
      </c>
      <c r="S1700" s="180" t="b">
        <f t="shared" ca="1" si="4"/>
        <v>0</v>
      </c>
      <c r="T1700" s="180">
        <f t="shared" ca="1" si="5"/>
        <v>0</v>
      </c>
    </row>
    <row r="1701" spans="1:20" ht="16" hidden="1">
      <c r="A1701" s="170">
        <f t="shared" si="6"/>
        <v>1700</v>
      </c>
      <c r="B1701" s="196" t="s">
        <v>2219</v>
      </c>
      <c r="C1701" s="196" t="s">
        <v>2220</v>
      </c>
      <c r="D1701" s="178" t="s">
        <v>388</v>
      </c>
      <c r="E1701" s="178"/>
      <c r="F1701" s="186"/>
      <c r="G1701" s="170" t="b">
        <f t="shared" ca="1" si="47"/>
        <v>1</v>
      </c>
      <c r="H1701" s="186"/>
      <c r="I1701" s="186"/>
      <c r="J1701" s="170" t="s">
        <v>1</v>
      </c>
      <c r="K1701" s="171" t="e">
        <f t="shared" ca="1" si="1"/>
        <v>#NAME?</v>
      </c>
      <c r="L1701" s="186"/>
      <c r="M1701" s="171">
        <v>1624</v>
      </c>
      <c r="N1701" s="179" t="e">
        <f t="shared" ca="1" si="2"/>
        <v>#NAME?</v>
      </c>
      <c r="O1701" t="b">
        <f t="shared" si="3"/>
        <v>0</v>
      </c>
      <c r="S1701" s="180" t="b">
        <f t="shared" si="4"/>
        <v>0</v>
      </c>
      <c r="T1701" s="180">
        <f t="shared" ca="1" si="5"/>
        <v>0</v>
      </c>
    </row>
    <row r="1702" spans="1:20" ht="16" hidden="1">
      <c r="A1702" s="170">
        <f t="shared" si="6"/>
        <v>1701</v>
      </c>
      <c r="B1702" s="196" t="s">
        <v>292</v>
      </c>
      <c r="C1702" s="196" t="s">
        <v>2221</v>
      </c>
      <c r="D1702" s="178" t="s">
        <v>388</v>
      </c>
      <c r="E1702" s="178"/>
      <c r="F1702" s="186"/>
      <c r="G1702" s="170" t="b">
        <f t="shared" ca="1" si="47"/>
        <v>1</v>
      </c>
      <c r="H1702" s="186"/>
      <c r="I1702" s="186"/>
      <c r="J1702" s="170" t="s">
        <v>1</v>
      </c>
      <c r="K1702" s="171" t="e">
        <f t="shared" ca="1" si="1"/>
        <v>#NAME?</v>
      </c>
      <c r="L1702" s="186"/>
      <c r="M1702" s="171">
        <v>1819</v>
      </c>
      <c r="N1702" s="179" t="e">
        <f t="shared" ca="1" si="2"/>
        <v>#NAME?</v>
      </c>
      <c r="O1702" t="b">
        <f t="shared" si="3"/>
        <v>0</v>
      </c>
      <c r="S1702" s="180" t="b">
        <f t="shared" si="4"/>
        <v>0</v>
      </c>
      <c r="T1702" s="180">
        <f t="shared" ca="1" si="5"/>
        <v>0</v>
      </c>
    </row>
    <row r="1703" spans="1:20" ht="16" hidden="1">
      <c r="A1703" s="170">
        <f t="shared" si="6"/>
        <v>1702</v>
      </c>
      <c r="B1703" s="196" t="s">
        <v>2222</v>
      </c>
      <c r="C1703" s="196" t="s">
        <v>2223</v>
      </c>
      <c r="D1703" s="178" t="s">
        <v>380</v>
      </c>
      <c r="E1703" s="178" t="s">
        <v>515</v>
      </c>
      <c r="F1703" s="187">
        <v>43911</v>
      </c>
      <c r="G1703" s="170" t="b">
        <f t="shared" ca="1" si="47"/>
        <v>1</v>
      </c>
      <c r="H1703" s="170" t="s">
        <v>471</v>
      </c>
      <c r="I1703" s="186"/>
      <c r="J1703" s="170" t="s">
        <v>1</v>
      </c>
      <c r="K1703" s="171" t="e">
        <f t="shared" ca="1" si="1"/>
        <v>#NAME?</v>
      </c>
      <c r="L1703" s="186"/>
      <c r="M1703" s="171">
        <v>2651</v>
      </c>
      <c r="N1703" s="179" t="e">
        <f t="shared" ca="1" si="2"/>
        <v>#NAME?</v>
      </c>
      <c r="O1703" t="b">
        <f t="shared" si="3"/>
        <v>0</v>
      </c>
      <c r="S1703" s="180" t="b">
        <f t="shared" ca="1" si="4"/>
        <v>0</v>
      </c>
      <c r="T1703" s="180">
        <f t="shared" ca="1" si="5"/>
        <v>0</v>
      </c>
    </row>
    <row r="1704" spans="1:20" ht="16" hidden="1">
      <c r="A1704" s="170">
        <f t="shared" si="6"/>
        <v>1703</v>
      </c>
      <c r="B1704" s="196" t="s">
        <v>1533</v>
      </c>
      <c r="C1704" s="196" t="s">
        <v>2224</v>
      </c>
      <c r="D1704" s="178" t="s">
        <v>388</v>
      </c>
      <c r="E1704" s="178"/>
      <c r="F1704" s="186"/>
      <c r="G1704" s="170" t="b">
        <f t="shared" ca="1" si="47"/>
        <v>1</v>
      </c>
      <c r="H1704" s="186"/>
      <c r="I1704" s="186"/>
      <c r="J1704" s="170" t="s">
        <v>1</v>
      </c>
      <c r="K1704" s="171" t="e">
        <f t="shared" ca="1" si="1"/>
        <v>#NAME?</v>
      </c>
      <c r="L1704" s="186"/>
      <c r="M1704" s="171">
        <v>819</v>
      </c>
      <c r="N1704" s="179" t="e">
        <f t="shared" ca="1" si="2"/>
        <v>#NAME?</v>
      </c>
      <c r="O1704" t="b">
        <f t="shared" si="3"/>
        <v>0</v>
      </c>
      <c r="S1704" s="180" t="b">
        <f t="shared" si="4"/>
        <v>0</v>
      </c>
      <c r="T1704" s="180">
        <f t="shared" ca="1" si="5"/>
        <v>0</v>
      </c>
    </row>
    <row r="1705" spans="1:20" ht="16" hidden="1">
      <c r="A1705" s="170">
        <f t="shared" si="6"/>
        <v>1704</v>
      </c>
      <c r="B1705" s="196" t="s">
        <v>2225</v>
      </c>
      <c r="C1705" s="196" t="s">
        <v>2226</v>
      </c>
      <c r="D1705" s="178" t="s">
        <v>388</v>
      </c>
      <c r="E1705" s="178"/>
      <c r="F1705" s="186"/>
      <c r="G1705" s="170" t="b">
        <f t="shared" ca="1" si="47"/>
        <v>1</v>
      </c>
      <c r="H1705" s="186"/>
      <c r="I1705" s="186"/>
      <c r="J1705" s="170" t="s">
        <v>1</v>
      </c>
      <c r="K1705" s="171" t="e">
        <f t="shared" ca="1" si="1"/>
        <v>#NAME?</v>
      </c>
      <c r="L1705" s="186"/>
      <c r="M1705" s="171">
        <v>3007</v>
      </c>
      <c r="N1705" s="179" t="e">
        <f t="shared" ca="1" si="2"/>
        <v>#NAME?</v>
      </c>
      <c r="O1705" t="b">
        <f t="shared" si="3"/>
        <v>0</v>
      </c>
      <c r="S1705" s="180" t="b">
        <f t="shared" si="4"/>
        <v>0</v>
      </c>
      <c r="T1705" s="180">
        <f t="shared" ca="1" si="5"/>
        <v>0</v>
      </c>
    </row>
    <row r="1706" spans="1:20" ht="16" hidden="1">
      <c r="A1706" s="170">
        <f t="shared" si="6"/>
        <v>1705</v>
      </c>
      <c r="B1706" s="196" t="s">
        <v>2227</v>
      </c>
      <c r="C1706" s="196" t="s">
        <v>2228</v>
      </c>
      <c r="D1706" s="178" t="s">
        <v>388</v>
      </c>
      <c r="E1706" s="178"/>
      <c r="F1706" s="186"/>
      <c r="G1706" s="170" t="b">
        <f t="shared" ca="1" si="47"/>
        <v>1</v>
      </c>
      <c r="H1706" s="186"/>
      <c r="I1706" s="186"/>
      <c r="J1706" s="170" t="s">
        <v>1</v>
      </c>
      <c r="K1706" s="171" t="e">
        <f t="shared" ca="1" si="1"/>
        <v>#NAME?</v>
      </c>
      <c r="L1706" s="186"/>
      <c r="M1706" s="171">
        <v>117</v>
      </c>
      <c r="N1706" s="179" t="e">
        <f t="shared" ca="1" si="2"/>
        <v>#NAME?</v>
      </c>
      <c r="O1706" t="b">
        <f t="shared" si="3"/>
        <v>0</v>
      </c>
      <c r="S1706" s="180" t="b">
        <f t="shared" si="4"/>
        <v>0</v>
      </c>
      <c r="T1706" s="180">
        <f t="shared" ca="1" si="5"/>
        <v>0</v>
      </c>
    </row>
    <row r="1707" spans="1:20" ht="16" hidden="1">
      <c r="A1707" s="170">
        <f t="shared" si="6"/>
        <v>1706</v>
      </c>
      <c r="B1707" s="196" t="s">
        <v>507</v>
      </c>
      <c r="C1707" s="196"/>
      <c r="D1707" s="178" t="s">
        <v>388</v>
      </c>
      <c r="E1707" s="178"/>
      <c r="F1707" s="186"/>
      <c r="G1707" s="170" t="b">
        <f t="shared" ca="1" si="47"/>
        <v>1</v>
      </c>
      <c r="H1707" s="186"/>
      <c r="I1707" s="186"/>
      <c r="J1707" s="170"/>
      <c r="K1707" s="171" t="e">
        <f t="shared" ca="1" si="1"/>
        <v>#NAME?</v>
      </c>
      <c r="L1707" s="186"/>
      <c r="M1707" s="171">
        <v>424</v>
      </c>
      <c r="N1707" s="179" t="e">
        <f t="shared" ca="1" si="2"/>
        <v>#NAME?</v>
      </c>
      <c r="O1707" t="b">
        <f t="shared" si="3"/>
        <v>1</v>
      </c>
      <c r="S1707" s="180" t="b">
        <f t="shared" si="4"/>
        <v>0</v>
      </c>
      <c r="T1707" s="180">
        <f t="shared" ca="1" si="5"/>
        <v>0</v>
      </c>
    </row>
    <row r="1708" spans="1:20" ht="16" hidden="1">
      <c r="A1708" s="170">
        <f t="shared" si="6"/>
        <v>1707</v>
      </c>
      <c r="B1708" s="196" t="s">
        <v>602</v>
      </c>
      <c r="C1708" s="196" t="s">
        <v>2229</v>
      </c>
      <c r="D1708" s="178" t="s">
        <v>388</v>
      </c>
      <c r="E1708" s="178"/>
      <c r="F1708" s="186"/>
      <c r="G1708" s="170" t="b">
        <f t="shared" ca="1" si="47"/>
        <v>1</v>
      </c>
      <c r="H1708" s="186"/>
      <c r="I1708" s="186"/>
      <c r="J1708" s="170" t="s">
        <v>1</v>
      </c>
      <c r="K1708" s="171" t="e">
        <f t="shared" ca="1" si="1"/>
        <v>#NAME?</v>
      </c>
      <c r="L1708" s="186"/>
      <c r="M1708" s="171">
        <v>848</v>
      </c>
      <c r="N1708" s="179" t="e">
        <f t="shared" ca="1" si="2"/>
        <v>#NAME?</v>
      </c>
      <c r="O1708" t="b">
        <f t="shared" si="3"/>
        <v>0</v>
      </c>
      <c r="S1708" s="180" t="b">
        <f t="shared" si="4"/>
        <v>0</v>
      </c>
      <c r="T1708" s="180">
        <f t="shared" ca="1" si="5"/>
        <v>0</v>
      </c>
    </row>
    <row r="1709" spans="1:20" ht="16" hidden="1">
      <c r="A1709" s="170">
        <f t="shared" si="6"/>
        <v>1708</v>
      </c>
      <c r="B1709" s="196" t="s">
        <v>2230</v>
      </c>
      <c r="C1709" s="196" t="s">
        <v>2231</v>
      </c>
      <c r="D1709" s="178" t="s">
        <v>388</v>
      </c>
      <c r="E1709" s="178"/>
      <c r="F1709" s="186"/>
      <c r="G1709" s="170" t="b">
        <f t="shared" ca="1" si="47"/>
        <v>1</v>
      </c>
      <c r="H1709" s="186"/>
      <c r="I1709" s="186"/>
      <c r="J1709" s="170" t="s">
        <v>1</v>
      </c>
      <c r="K1709" s="171" t="e">
        <f t="shared" ca="1" si="1"/>
        <v>#NAME?</v>
      </c>
      <c r="L1709" s="186"/>
      <c r="M1709" s="171">
        <v>2521</v>
      </c>
      <c r="N1709" s="179" t="e">
        <f t="shared" ca="1" si="2"/>
        <v>#NAME?</v>
      </c>
      <c r="O1709" t="b">
        <f t="shared" si="3"/>
        <v>0</v>
      </c>
      <c r="S1709" s="180" t="b">
        <f t="shared" si="4"/>
        <v>0</v>
      </c>
      <c r="T1709" s="180">
        <f t="shared" ca="1" si="5"/>
        <v>0</v>
      </c>
    </row>
    <row r="1710" spans="1:20" ht="16" hidden="1">
      <c r="A1710" s="170">
        <f t="shared" si="6"/>
        <v>1709</v>
      </c>
      <c r="B1710" s="196" t="s">
        <v>2232</v>
      </c>
      <c r="C1710" s="196" t="s">
        <v>2233</v>
      </c>
      <c r="D1710" s="178" t="s">
        <v>388</v>
      </c>
      <c r="E1710" s="178"/>
      <c r="F1710" s="186"/>
      <c r="G1710" s="170" t="b">
        <f t="shared" ca="1" si="47"/>
        <v>1</v>
      </c>
      <c r="H1710" s="186"/>
      <c r="I1710" s="186"/>
      <c r="J1710" s="170" t="s">
        <v>1</v>
      </c>
      <c r="K1710" s="171" t="e">
        <f t="shared" ca="1" si="1"/>
        <v>#NAME?</v>
      </c>
      <c r="L1710" s="186"/>
      <c r="M1710" s="171">
        <v>3074</v>
      </c>
      <c r="N1710" s="179" t="e">
        <f t="shared" ca="1" si="2"/>
        <v>#NAME?</v>
      </c>
      <c r="O1710" t="b">
        <f t="shared" si="3"/>
        <v>0</v>
      </c>
      <c r="S1710" s="180" t="b">
        <f t="shared" si="4"/>
        <v>0</v>
      </c>
      <c r="T1710" s="180">
        <f t="shared" ca="1" si="5"/>
        <v>0</v>
      </c>
    </row>
    <row r="1711" spans="1:20" ht="16" hidden="1">
      <c r="A1711" s="170">
        <f t="shared" si="6"/>
        <v>1710</v>
      </c>
      <c r="B1711" s="196" t="s">
        <v>2234</v>
      </c>
      <c r="C1711" s="198">
        <v>8320000000</v>
      </c>
      <c r="D1711" s="178" t="s">
        <v>388</v>
      </c>
      <c r="E1711" s="178"/>
      <c r="F1711" s="186"/>
      <c r="G1711" s="170" t="b">
        <f t="shared" ca="1" si="47"/>
        <v>1</v>
      </c>
      <c r="H1711" s="186"/>
      <c r="I1711" s="186"/>
      <c r="J1711" s="170" t="s">
        <v>1</v>
      </c>
      <c r="K1711" s="171" t="e">
        <f t="shared" ca="1" si="1"/>
        <v>#NAME?</v>
      </c>
      <c r="L1711" s="186"/>
      <c r="M1711" s="171">
        <v>8</v>
      </c>
      <c r="N1711" s="179" t="e">
        <f t="shared" ca="1" si="2"/>
        <v>#NAME?</v>
      </c>
      <c r="O1711" t="b">
        <f t="shared" si="3"/>
        <v>0</v>
      </c>
      <c r="S1711" s="180" t="b">
        <f t="shared" si="4"/>
        <v>0</v>
      </c>
      <c r="T1711" s="180">
        <f t="shared" ca="1" si="5"/>
        <v>0</v>
      </c>
    </row>
    <row r="1712" spans="1:20" ht="16" hidden="1">
      <c r="A1712" s="170">
        <f t="shared" si="6"/>
        <v>1711</v>
      </c>
      <c r="B1712" s="196" t="s">
        <v>1274</v>
      </c>
      <c r="C1712" s="196" t="s">
        <v>2235</v>
      </c>
      <c r="D1712" s="178" t="s">
        <v>388</v>
      </c>
      <c r="E1712" s="178"/>
      <c r="F1712" s="186"/>
      <c r="G1712" s="170" t="b">
        <f t="shared" ca="1" si="47"/>
        <v>1</v>
      </c>
      <c r="H1712" s="186"/>
      <c r="I1712" s="186"/>
      <c r="J1712" s="170" t="s">
        <v>1</v>
      </c>
      <c r="K1712" s="171" t="e">
        <f t="shared" ca="1" si="1"/>
        <v>#NAME?</v>
      </c>
      <c r="L1712" s="186"/>
      <c r="M1712" s="171">
        <v>726</v>
      </c>
      <c r="N1712" s="179" t="e">
        <f t="shared" ca="1" si="2"/>
        <v>#NAME?</v>
      </c>
      <c r="O1712" t="b">
        <f t="shared" si="3"/>
        <v>0</v>
      </c>
      <c r="S1712" s="180" t="b">
        <f t="shared" si="4"/>
        <v>0</v>
      </c>
      <c r="T1712" s="180">
        <f t="shared" ca="1" si="5"/>
        <v>0</v>
      </c>
    </row>
    <row r="1713" spans="1:20" ht="16" hidden="1">
      <c r="A1713" s="170">
        <f t="shared" si="6"/>
        <v>1712</v>
      </c>
      <c r="B1713" s="196" t="s">
        <v>2236</v>
      </c>
      <c r="C1713" s="196" t="s">
        <v>2237</v>
      </c>
      <c r="D1713" s="178" t="s">
        <v>388</v>
      </c>
      <c r="E1713" s="178"/>
      <c r="F1713" s="186"/>
      <c r="G1713" s="170" t="b">
        <f t="shared" ca="1" si="47"/>
        <v>1</v>
      </c>
      <c r="H1713" s="186"/>
      <c r="I1713" s="186"/>
      <c r="J1713" s="170" t="s">
        <v>1</v>
      </c>
      <c r="K1713" s="171" t="e">
        <f t="shared" ca="1" si="1"/>
        <v>#NAME?</v>
      </c>
      <c r="L1713" s="186"/>
      <c r="M1713" s="171">
        <v>2242</v>
      </c>
      <c r="N1713" s="179" t="e">
        <f t="shared" ca="1" si="2"/>
        <v>#NAME?</v>
      </c>
      <c r="O1713" t="b">
        <f t="shared" si="3"/>
        <v>0</v>
      </c>
      <c r="S1713" s="180" t="b">
        <f t="shared" si="4"/>
        <v>0</v>
      </c>
      <c r="T1713" s="180">
        <f t="shared" ca="1" si="5"/>
        <v>0</v>
      </c>
    </row>
    <row r="1714" spans="1:20" ht="16" hidden="1">
      <c r="A1714" s="170">
        <f t="shared" si="6"/>
        <v>1713</v>
      </c>
      <c r="B1714" s="196" t="s">
        <v>2238</v>
      </c>
      <c r="C1714" s="196" t="s">
        <v>2239</v>
      </c>
      <c r="D1714" s="178" t="s">
        <v>388</v>
      </c>
      <c r="E1714" s="178"/>
      <c r="F1714" s="186"/>
      <c r="G1714" s="170" t="b">
        <f t="shared" ca="1" si="47"/>
        <v>1</v>
      </c>
      <c r="H1714" s="186"/>
      <c r="I1714" s="186"/>
      <c r="J1714" s="170" t="s">
        <v>1</v>
      </c>
      <c r="K1714" s="171" t="e">
        <f t="shared" ca="1" si="1"/>
        <v>#NAME?</v>
      </c>
      <c r="L1714" s="186"/>
      <c r="M1714" s="171">
        <v>1559</v>
      </c>
      <c r="N1714" s="179" t="e">
        <f t="shared" ca="1" si="2"/>
        <v>#NAME?</v>
      </c>
      <c r="O1714" t="b">
        <f t="shared" si="3"/>
        <v>0</v>
      </c>
      <c r="S1714" s="180" t="b">
        <f t="shared" si="4"/>
        <v>0</v>
      </c>
      <c r="T1714" s="180">
        <f t="shared" ca="1" si="5"/>
        <v>0</v>
      </c>
    </row>
    <row r="1715" spans="1:20" ht="16" hidden="1">
      <c r="A1715" s="170">
        <f t="shared" si="6"/>
        <v>1714</v>
      </c>
      <c r="B1715" s="196" t="s">
        <v>2240</v>
      </c>
      <c r="C1715" s="196" t="s">
        <v>2241</v>
      </c>
      <c r="D1715" s="178" t="s">
        <v>380</v>
      </c>
      <c r="E1715" s="178" t="s">
        <v>515</v>
      </c>
      <c r="F1715" s="187">
        <v>43843</v>
      </c>
      <c r="G1715" s="170" t="b">
        <f t="shared" ca="1" si="47"/>
        <v>1</v>
      </c>
      <c r="H1715" s="170" t="s">
        <v>516</v>
      </c>
      <c r="I1715" s="186"/>
      <c r="J1715" s="170" t="s">
        <v>1</v>
      </c>
      <c r="K1715" s="171" t="e">
        <f t="shared" ca="1" si="1"/>
        <v>#NAME?</v>
      </c>
      <c r="L1715" s="186"/>
      <c r="M1715" s="171">
        <v>1868</v>
      </c>
      <c r="N1715" s="179" t="e">
        <f t="shared" ca="1" si="2"/>
        <v>#NAME?</v>
      </c>
      <c r="O1715" t="b">
        <f t="shared" si="3"/>
        <v>0</v>
      </c>
      <c r="S1715" s="180" t="b">
        <f t="shared" ca="1" si="4"/>
        <v>0</v>
      </c>
      <c r="T1715" s="180">
        <f t="shared" ca="1" si="5"/>
        <v>0</v>
      </c>
    </row>
    <row r="1716" spans="1:20" ht="16" hidden="1">
      <c r="A1716" s="170">
        <f t="shared" si="6"/>
        <v>1715</v>
      </c>
      <c r="B1716" s="196" t="s">
        <v>2242</v>
      </c>
      <c r="C1716" s="196" t="s">
        <v>2243</v>
      </c>
      <c r="D1716" s="178" t="s">
        <v>380</v>
      </c>
      <c r="E1716" s="178" t="s">
        <v>515</v>
      </c>
      <c r="F1716" s="187">
        <v>43921</v>
      </c>
      <c r="G1716" s="170" t="b">
        <f t="shared" ca="1" si="47"/>
        <v>1</v>
      </c>
      <c r="H1716" s="170" t="s">
        <v>471</v>
      </c>
      <c r="I1716" s="186"/>
      <c r="J1716" s="170" t="s">
        <v>1</v>
      </c>
      <c r="K1716" s="171" t="e">
        <f t="shared" ca="1" si="1"/>
        <v>#NAME?</v>
      </c>
      <c r="L1716" s="186"/>
      <c r="M1716" s="171">
        <v>963</v>
      </c>
      <c r="N1716" s="179" t="e">
        <f t="shared" ca="1" si="2"/>
        <v>#NAME?</v>
      </c>
      <c r="O1716" t="b">
        <f t="shared" si="3"/>
        <v>0</v>
      </c>
      <c r="S1716" s="180" t="b">
        <f t="shared" ca="1" si="4"/>
        <v>0</v>
      </c>
      <c r="T1716" s="180">
        <f t="shared" ca="1" si="5"/>
        <v>0</v>
      </c>
    </row>
    <row r="1717" spans="1:20" ht="16" hidden="1">
      <c r="A1717" s="170">
        <f t="shared" si="6"/>
        <v>1716</v>
      </c>
      <c r="B1717" s="196" t="s">
        <v>2244</v>
      </c>
      <c r="C1717" s="196" t="s">
        <v>2245</v>
      </c>
      <c r="D1717" s="178" t="s">
        <v>388</v>
      </c>
      <c r="E1717" s="178"/>
      <c r="F1717" s="186"/>
      <c r="G1717" s="170" t="b">
        <f t="shared" ca="1" si="47"/>
        <v>1</v>
      </c>
      <c r="H1717" s="186"/>
      <c r="I1717" s="186"/>
      <c r="J1717" s="170" t="s">
        <v>1</v>
      </c>
      <c r="K1717" s="171" t="e">
        <f t="shared" ca="1" si="1"/>
        <v>#NAME?</v>
      </c>
      <c r="L1717" s="186"/>
      <c r="M1717" s="171">
        <v>464</v>
      </c>
      <c r="N1717" s="179" t="e">
        <f t="shared" ca="1" si="2"/>
        <v>#NAME?</v>
      </c>
      <c r="O1717" t="b">
        <f t="shared" si="3"/>
        <v>0</v>
      </c>
      <c r="S1717" s="180" t="b">
        <f t="shared" si="4"/>
        <v>0</v>
      </c>
      <c r="T1717" s="180">
        <f t="shared" ca="1" si="5"/>
        <v>0</v>
      </c>
    </row>
    <row r="1718" spans="1:20" ht="16" hidden="1">
      <c r="A1718" s="170">
        <f t="shared" si="6"/>
        <v>1717</v>
      </c>
      <c r="B1718" s="196" t="s">
        <v>282</v>
      </c>
      <c r="C1718" s="196" t="s">
        <v>2246</v>
      </c>
      <c r="D1718" s="178" t="s">
        <v>380</v>
      </c>
      <c r="E1718" s="178" t="s">
        <v>515</v>
      </c>
      <c r="F1718" s="187">
        <v>43851</v>
      </c>
      <c r="G1718" s="170" t="b">
        <f t="shared" ca="1" si="47"/>
        <v>1</v>
      </c>
      <c r="H1718" s="170" t="s">
        <v>471</v>
      </c>
      <c r="I1718" s="186"/>
      <c r="J1718" s="170" t="s">
        <v>1</v>
      </c>
      <c r="K1718" s="171" t="e">
        <f t="shared" ca="1" si="1"/>
        <v>#NAME?</v>
      </c>
      <c r="L1718" s="186"/>
      <c r="M1718" s="171">
        <v>999</v>
      </c>
      <c r="N1718" s="179" t="e">
        <f t="shared" ca="1" si="2"/>
        <v>#NAME?</v>
      </c>
      <c r="O1718" t="b">
        <f t="shared" si="3"/>
        <v>0</v>
      </c>
      <c r="S1718" s="180" t="b">
        <f t="shared" ca="1" si="4"/>
        <v>0</v>
      </c>
      <c r="T1718" s="180">
        <f t="shared" ca="1" si="5"/>
        <v>0</v>
      </c>
    </row>
    <row r="1719" spans="1:20" ht="16" hidden="1">
      <c r="A1719" s="170">
        <f t="shared" si="6"/>
        <v>1718</v>
      </c>
      <c r="B1719" s="196" t="s">
        <v>2247</v>
      </c>
      <c r="C1719" s="196" t="s">
        <v>2248</v>
      </c>
      <c r="D1719" s="178" t="s">
        <v>388</v>
      </c>
      <c r="E1719" s="178"/>
      <c r="F1719" s="186"/>
      <c r="G1719" s="170" t="b">
        <f t="shared" ca="1" si="47"/>
        <v>1</v>
      </c>
      <c r="H1719" s="186"/>
      <c r="I1719" s="186"/>
      <c r="J1719" s="170" t="s">
        <v>1</v>
      </c>
      <c r="K1719" s="171" t="e">
        <f t="shared" ca="1" si="1"/>
        <v>#NAME?</v>
      </c>
      <c r="L1719" s="186"/>
      <c r="M1719" s="171">
        <v>3086</v>
      </c>
      <c r="N1719" s="179" t="e">
        <f t="shared" ca="1" si="2"/>
        <v>#NAME?</v>
      </c>
      <c r="O1719" t="b">
        <f t="shared" si="3"/>
        <v>0</v>
      </c>
      <c r="S1719" s="180" t="b">
        <f t="shared" si="4"/>
        <v>0</v>
      </c>
      <c r="T1719" s="180">
        <f t="shared" ca="1" si="5"/>
        <v>0</v>
      </c>
    </row>
    <row r="1720" spans="1:20" ht="16" hidden="1">
      <c r="A1720" s="170">
        <f t="shared" si="6"/>
        <v>1719</v>
      </c>
      <c r="B1720" s="196" t="s">
        <v>1493</v>
      </c>
      <c r="C1720" s="196" t="s">
        <v>2249</v>
      </c>
      <c r="D1720" s="178" t="s">
        <v>388</v>
      </c>
      <c r="E1720" s="178"/>
      <c r="F1720" s="186"/>
      <c r="G1720" s="170" t="b">
        <f t="shared" ca="1" si="47"/>
        <v>1</v>
      </c>
      <c r="H1720" s="186"/>
      <c r="I1720" s="186"/>
      <c r="J1720" s="170" t="s">
        <v>1</v>
      </c>
      <c r="K1720" s="171" t="e">
        <f t="shared" ca="1" si="1"/>
        <v>#NAME?</v>
      </c>
      <c r="L1720" s="186"/>
      <c r="M1720" s="171">
        <v>687</v>
      </c>
      <c r="N1720" s="179" t="e">
        <f t="shared" ca="1" si="2"/>
        <v>#NAME?</v>
      </c>
      <c r="O1720" t="b">
        <f t="shared" si="3"/>
        <v>0</v>
      </c>
      <c r="S1720" s="180" t="b">
        <f t="shared" si="4"/>
        <v>0</v>
      </c>
      <c r="T1720" s="180">
        <f t="shared" ca="1" si="5"/>
        <v>0</v>
      </c>
    </row>
    <row r="1721" spans="1:20" ht="16" hidden="1">
      <c r="A1721" s="170">
        <f t="shared" si="6"/>
        <v>1720</v>
      </c>
      <c r="B1721" s="196" t="s">
        <v>2250</v>
      </c>
      <c r="C1721" s="196" t="s">
        <v>2251</v>
      </c>
      <c r="D1721" s="178" t="s">
        <v>388</v>
      </c>
      <c r="E1721" s="178"/>
      <c r="F1721" s="186"/>
      <c r="G1721" s="170" t="b">
        <f t="shared" ca="1" si="47"/>
        <v>1</v>
      </c>
      <c r="H1721" s="186"/>
      <c r="I1721" s="186"/>
      <c r="J1721" s="170" t="s">
        <v>1</v>
      </c>
      <c r="K1721" s="171" t="e">
        <f t="shared" ca="1" si="1"/>
        <v>#NAME?</v>
      </c>
      <c r="L1721" s="186"/>
      <c r="M1721" s="171">
        <v>217</v>
      </c>
      <c r="N1721" s="179" t="e">
        <f t="shared" ca="1" si="2"/>
        <v>#NAME?</v>
      </c>
      <c r="O1721" t="b">
        <f t="shared" si="3"/>
        <v>0</v>
      </c>
      <c r="S1721" s="180" t="b">
        <f t="shared" si="4"/>
        <v>0</v>
      </c>
      <c r="T1721" s="180">
        <f t="shared" ca="1" si="5"/>
        <v>0</v>
      </c>
    </row>
    <row r="1722" spans="1:20" ht="16" hidden="1">
      <c r="A1722" s="170">
        <f t="shared" si="6"/>
        <v>1721</v>
      </c>
      <c r="B1722" s="196" t="s">
        <v>2252</v>
      </c>
      <c r="C1722" s="196" t="s">
        <v>2253</v>
      </c>
      <c r="D1722" s="178" t="s">
        <v>388</v>
      </c>
      <c r="E1722" s="178"/>
      <c r="F1722" s="186"/>
      <c r="G1722" s="170" t="b">
        <f t="shared" ca="1" si="47"/>
        <v>1</v>
      </c>
      <c r="H1722" s="186"/>
      <c r="I1722" s="186"/>
      <c r="J1722" s="170" t="s">
        <v>1</v>
      </c>
      <c r="K1722" s="171" t="e">
        <f t="shared" ca="1" si="1"/>
        <v>#NAME?</v>
      </c>
      <c r="L1722" s="186"/>
      <c r="M1722" s="171">
        <v>291</v>
      </c>
      <c r="N1722" s="179" t="e">
        <f t="shared" ca="1" si="2"/>
        <v>#NAME?</v>
      </c>
      <c r="O1722" t="b">
        <f t="shared" si="3"/>
        <v>0</v>
      </c>
      <c r="S1722" s="180" t="b">
        <f t="shared" si="4"/>
        <v>0</v>
      </c>
      <c r="T1722" s="180">
        <f t="shared" ca="1" si="5"/>
        <v>0</v>
      </c>
    </row>
    <row r="1723" spans="1:20" ht="16" hidden="1">
      <c r="A1723" s="170">
        <f t="shared" si="6"/>
        <v>1722</v>
      </c>
      <c r="B1723" s="196" t="s">
        <v>2254</v>
      </c>
      <c r="C1723" s="196" t="s">
        <v>2255</v>
      </c>
      <c r="D1723" s="178" t="s">
        <v>388</v>
      </c>
      <c r="E1723" s="178"/>
      <c r="F1723" s="186"/>
      <c r="G1723" s="170" t="b">
        <f t="shared" ca="1" si="47"/>
        <v>1</v>
      </c>
      <c r="H1723" s="186"/>
      <c r="I1723" s="186"/>
      <c r="J1723" s="170" t="s">
        <v>1</v>
      </c>
      <c r="K1723" s="171" t="e">
        <f t="shared" ca="1" si="1"/>
        <v>#NAME?</v>
      </c>
      <c r="L1723" s="186"/>
      <c r="M1723" s="171">
        <v>2915</v>
      </c>
      <c r="N1723" s="179" t="e">
        <f t="shared" ca="1" si="2"/>
        <v>#NAME?</v>
      </c>
      <c r="O1723" t="b">
        <f t="shared" si="3"/>
        <v>0</v>
      </c>
      <c r="S1723" s="180" t="b">
        <f t="shared" si="4"/>
        <v>0</v>
      </c>
      <c r="T1723" s="180">
        <f t="shared" ca="1" si="5"/>
        <v>0</v>
      </c>
    </row>
    <row r="1724" spans="1:20" ht="16" hidden="1">
      <c r="A1724" s="170">
        <f t="shared" si="6"/>
        <v>1723</v>
      </c>
      <c r="B1724" s="196" t="s">
        <v>2256</v>
      </c>
      <c r="C1724" s="196" t="s">
        <v>2257</v>
      </c>
      <c r="D1724" s="178" t="s">
        <v>388</v>
      </c>
      <c r="E1724" s="178"/>
      <c r="F1724" s="186"/>
      <c r="G1724" s="170" t="b">
        <f t="shared" ca="1" si="47"/>
        <v>1</v>
      </c>
      <c r="H1724" s="186"/>
      <c r="I1724" s="186"/>
      <c r="J1724" s="170" t="s">
        <v>1</v>
      </c>
      <c r="K1724" s="171" t="e">
        <f t="shared" ca="1" si="1"/>
        <v>#NAME?</v>
      </c>
      <c r="L1724" s="186"/>
      <c r="M1724" s="171">
        <v>952</v>
      </c>
      <c r="N1724" s="179" t="e">
        <f t="shared" ca="1" si="2"/>
        <v>#NAME?</v>
      </c>
      <c r="O1724" t="b">
        <f t="shared" si="3"/>
        <v>0</v>
      </c>
      <c r="S1724" s="180" t="b">
        <f t="shared" si="4"/>
        <v>0</v>
      </c>
      <c r="T1724" s="180">
        <f t="shared" ca="1" si="5"/>
        <v>0</v>
      </c>
    </row>
    <row r="1725" spans="1:20" ht="16" hidden="1">
      <c r="A1725" s="170">
        <f t="shared" si="6"/>
        <v>1724</v>
      </c>
      <c r="B1725" s="196" t="s">
        <v>2258</v>
      </c>
      <c r="C1725" s="196" t="s">
        <v>2259</v>
      </c>
      <c r="D1725" s="178" t="s">
        <v>388</v>
      </c>
      <c r="E1725" s="178"/>
      <c r="F1725" s="186"/>
      <c r="G1725" s="170" t="b">
        <f t="shared" ca="1" si="47"/>
        <v>1</v>
      </c>
      <c r="H1725" s="186"/>
      <c r="I1725" s="186"/>
      <c r="J1725" s="170" t="s">
        <v>1</v>
      </c>
      <c r="K1725" s="171" t="e">
        <f t="shared" ca="1" si="1"/>
        <v>#NAME?</v>
      </c>
      <c r="L1725" s="186"/>
      <c r="M1725" s="171">
        <v>2109</v>
      </c>
      <c r="N1725" s="179" t="e">
        <f t="shared" ca="1" si="2"/>
        <v>#NAME?</v>
      </c>
      <c r="O1725" t="b">
        <f t="shared" si="3"/>
        <v>0</v>
      </c>
      <c r="S1725" s="180" t="b">
        <f t="shared" si="4"/>
        <v>0</v>
      </c>
      <c r="T1725" s="180">
        <f t="shared" ca="1" si="5"/>
        <v>0</v>
      </c>
    </row>
    <row r="1726" spans="1:20" ht="16" hidden="1">
      <c r="A1726" s="170">
        <f t="shared" si="6"/>
        <v>1725</v>
      </c>
      <c r="B1726" s="196" t="s">
        <v>2260</v>
      </c>
      <c r="C1726" s="196" t="s">
        <v>2261</v>
      </c>
      <c r="D1726" s="178" t="s">
        <v>388</v>
      </c>
      <c r="E1726" s="178"/>
      <c r="F1726" s="186"/>
      <c r="G1726" s="170" t="b">
        <f t="shared" ca="1" si="47"/>
        <v>1</v>
      </c>
      <c r="H1726" s="186"/>
      <c r="I1726" s="186"/>
      <c r="J1726" s="170" t="s">
        <v>1</v>
      </c>
      <c r="K1726" s="171" t="e">
        <f t="shared" ca="1" si="1"/>
        <v>#NAME?</v>
      </c>
      <c r="L1726" s="186"/>
      <c r="M1726" s="171">
        <v>2138</v>
      </c>
      <c r="N1726" s="179" t="e">
        <f t="shared" ca="1" si="2"/>
        <v>#NAME?</v>
      </c>
      <c r="O1726" t="b">
        <f t="shared" si="3"/>
        <v>0</v>
      </c>
      <c r="S1726" s="180" t="b">
        <f t="shared" si="4"/>
        <v>0</v>
      </c>
      <c r="T1726" s="180">
        <f t="shared" ca="1" si="5"/>
        <v>0</v>
      </c>
    </row>
    <row r="1727" spans="1:20" ht="16" hidden="1">
      <c r="A1727" s="170">
        <f t="shared" si="6"/>
        <v>1726</v>
      </c>
      <c r="B1727" s="196" t="s">
        <v>588</v>
      </c>
      <c r="C1727" s="196" t="s">
        <v>2262</v>
      </c>
      <c r="D1727" s="178" t="s">
        <v>388</v>
      </c>
      <c r="E1727" s="178"/>
      <c r="F1727" s="186"/>
      <c r="G1727" s="170" t="b">
        <f t="shared" ca="1" si="47"/>
        <v>1</v>
      </c>
      <c r="H1727" s="186"/>
      <c r="I1727" s="186"/>
      <c r="J1727" s="170" t="s">
        <v>1</v>
      </c>
      <c r="K1727" s="171" t="e">
        <f t="shared" ca="1" si="1"/>
        <v>#NAME?</v>
      </c>
      <c r="L1727" s="186"/>
      <c r="M1727" s="171">
        <v>3187</v>
      </c>
      <c r="N1727" s="179" t="e">
        <f t="shared" ca="1" si="2"/>
        <v>#NAME?</v>
      </c>
      <c r="O1727" t="b">
        <f t="shared" si="3"/>
        <v>0</v>
      </c>
      <c r="S1727" s="180" t="b">
        <f t="shared" si="4"/>
        <v>0</v>
      </c>
      <c r="T1727" s="180">
        <f t="shared" ca="1" si="5"/>
        <v>0</v>
      </c>
    </row>
    <row r="1728" spans="1:20" ht="16" hidden="1">
      <c r="A1728" s="170">
        <f t="shared" si="6"/>
        <v>1727</v>
      </c>
      <c r="B1728" s="196" t="s">
        <v>2263</v>
      </c>
      <c r="C1728" s="196" t="s">
        <v>2264</v>
      </c>
      <c r="D1728" s="178" t="s">
        <v>388</v>
      </c>
      <c r="E1728" s="178"/>
      <c r="F1728" s="186"/>
      <c r="G1728" s="170" t="b">
        <f t="shared" ca="1" si="47"/>
        <v>1</v>
      </c>
      <c r="H1728" s="186"/>
      <c r="I1728" s="186"/>
      <c r="J1728" s="170" t="s">
        <v>1</v>
      </c>
      <c r="K1728" s="171" t="e">
        <f t="shared" ca="1" si="1"/>
        <v>#NAME?</v>
      </c>
      <c r="L1728" s="186"/>
      <c r="M1728" s="171">
        <v>2772</v>
      </c>
      <c r="N1728" s="179" t="e">
        <f t="shared" ca="1" si="2"/>
        <v>#NAME?</v>
      </c>
      <c r="O1728" t="b">
        <f t="shared" si="3"/>
        <v>0</v>
      </c>
      <c r="S1728" s="180" t="b">
        <f t="shared" si="4"/>
        <v>0</v>
      </c>
      <c r="T1728" s="180">
        <f t="shared" ca="1" si="5"/>
        <v>0</v>
      </c>
    </row>
    <row r="1729" spans="1:20" ht="16" hidden="1">
      <c r="A1729" s="170">
        <f t="shared" si="6"/>
        <v>1728</v>
      </c>
      <c r="B1729" s="196" t="s">
        <v>2265</v>
      </c>
      <c r="C1729" s="196" t="s">
        <v>2266</v>
      </c>
      <c r="D1729" s="178" t="s">
        <v>388</v>
      </c>
      <c r="E1729" s="178"/>
      <c r="F1729" s="186"/>
      <c r="G1729" s="170" t="b">
        <f t="shared" ca="1" si="47"/>
        <v>1</v>
      </c>
      <c r="H1729" s="186"/>
      <c r="I1729" s="186"/>
      <c r="J1729" s="170" t="s">
        <v>1</v>
      </c>
      <c r="K1729" s="171" t="e">
        <f t="shared" ca="1" si="1"/>
        <v>#NAME?</v>
      </c>
      <c r="L1729" s="186"/>
      <c r="M1729" s="171">
        <v>2957</v>
      </c>
      <c r="N1729" s="179" t="e">
        <f t="shared" ca="1" si="2"/>
        <v>#NAME?</v>
      </c>
      <c r="O1729" t="b">
        <f t="shared" si="3"/>
        <v>0</v>
      </c>
      <c r="S1729" s="180" t="b">
        <f t="shared" si="4"/>
        <v>0</v>
      </c>
      <c r="T1729" s="180">
        <f t="shared" ca="1" si="5"/>
        <v>0</v>
      </c>
    </row>
    <row r="1730" spans="1:20" ht="16" hidden="1">
      <c r="A1730" s="170">
        <f t="shared" si="6"/>
        <v>1729</v>
      </c>
      <c r="B1730" s="196" t="s">
        <v>2267</v>
      </c>
      <c r="C1730" s="196" t="s">
        <v>2268</v>
      </c>
      <c r="D1730" s="178" t="s">
        <v>388</v>
      </c>
      <c r="E1730" s="178"/>
      <c r="F1730" s="186"/>
      <c r="G1730" s="170" t="b">
        <f t="shared" ca="1" si="47"/>
        <v>1</v>
      </c>
      <c r="H1730" s="186"/>
      <c r="I1730" s="186"/>
      <c r="J1730" s="170" t="s">
        <v>1</v>
      </c>
      <c r="K1730" s="171" t="e">
        <f t="shared" ca="1" si="1"/>
        <v>#NAME?</v>
      </c>
      <c r="L1730" s="186"/>
      <c r="M1730" s="171">
        <v>2714</v>
      </c>
      <c r="N1730" s="179" t="e">
        <f t="shared" ca="1" si="2"/>
        <v>#NAME?</v>
      </c>
      <c r="O1730" t="b">
        <f t="shared" si="3"/>
        <v>0</v>
      </c>
      <c r="S1730" s="180" t="b">
        <f t="shared" si="4"/>
        <v>0</v>
      </c>
      <c r="T1730" s="180">
        <f t="shared" ca="1" si="5"/>
        <v>0</v>
      </c>
    </row>
    <row r="1731" spans="1:20" ht="16" hidden="1">
      <c r="A1731" s="170">
        <f t="shared" si="6"/>
        <v>1730</v>
      </c>
      <c r="B1731" s="196" t="s">
        <v>2269</v>
      </c>
      <c r="C1731" s="196" t="s">
        <v>2270</v>
      </c>
      <c r="D1731" s="178" t="s">
        <v>388</v>
      </c>
      <c r="E1731" s="178"/>
      <c r="F1731" s="186"/>
      <c r="G1731" s="170" t="b">
        <f t="shared" ca="1" si="47"/>
        <v>1</v>
      </c>
      <c r="H1731" s="186"/>
      <c r="I1731" s="186"/>
      <c r="J1731" s="170" t="s">
        <v>1</v>
      </c>
      <c r="K1731" s="171" t="e">
        <f t="shared" ca="1" si="1"/>
        <v>#NAME?</v>
      </c>
      <c r="L1731" s="186"/>
      <c r="M1731" s="171">
        <v>773</v>
      </c>
      <c r="N1731" s="179" t="e">
        <f t="shared" ca="1" si="2"/>
        <v>#NAME?</v>
      </c>
      <c r="O1731" t="b">
        <f t="shared" si="3"/>
        <v>0</v>
      </c>
      <c r="S1731" s="180" t="b">
        <f t="shared" si="4"/>
        <v>0</v>
      </c>
      <c r="T1731" s="180">
        <f t="shared" ca="1" si="5"/>
        <v>0</v>
      </c>
    </row>
    <row r="1732" spans="1:20" ht="16" hidden="1">
      <c r="A1732" s="170">
        <f t="shared" si="6"/>
        <v>1731</v>
      </c>
      <c r="B1732" s="196" t="s">
        <v>2271</v>
      </c>
      <c r="C1732" s="196" t="s">
        <v>2272</v>
      </c>
      <c r="D1732" s="178" t="s">
        <v>380</v>
      </c>
      <c r="E1732" s="178" t="s">
        <v>515</v>
      </c>
      <c r="F1732" s="187">
        <v>43921</v>
      </c>
      <c r="G1732" s="170" t="b">
        <f t="shared" ca="1" si="47"/>
        <v>1</v>
      </c>
      <c r="H1732" s="170" t="s">
        <v>471</v>
      </c>
      <c r="I1732" s="186"/>
      <c r="J1732" s="170" t="s">
        <v>1</v>
      </c>
      <c r="K1732" s="171" t="e">
        <f t="shared" ca="1" si="1"/>
        <v>#NAME?</v>
      </c>
      <c r="L1732" s="186"/>
      <c r="M1732" s="171">
        <v>105</v>
      </c>
      <c r="N1732" s="179" t="e">
        <f t="shared" ca="1" si="2"/>
        <v>#NAME?</v>
      </c>
      <c r="O1732" t="b">
        <f t="shared" si="3"/>
        <v>0</v>
      </c>
      <c r="S1732" s="180" t="b">
        <f t="shared" ca="1" si="4"/>
        <v>0</v>
      </c>
      <c r="T1732" s="180">
        <f t="shared" ca="1" si="5"/>
        <v>0</v>
      </c>
    </row>
    <row r="1733" spans="1:20" ht="16" hidden="1">
      <c r="A1733" s="170">
        <f t="shared" si="6"/>
        <v>1732</v>
      </c>
      <c r="B1733" s="196" t="s">
        <v>2273</v>
      </c>
      <c r="C1733" s="196" t="s">
        <v>2274</v>
      </c>
      <c r="D1733" s="178" t="s">
        <v>380</v>
      </c>
      <c r="E1733" s="178" t="s">
        <v>515</v>
      </c>
      <c r="F1733" s="187">
        <v>43920</v>
      </c>
      <c r="G1733" s="170" t="b">
        <f t="shared" ca="1" si="47"/>
        <v>1</v>
      </c>
      <c r="H1733" s="170" t="s">
        <v>516</v>
      </c>
      <c r="I1733" s="186"/>
      <c r="J1733" s="170" t="s">
        <v>1</v>
      </c>
      <c r="K1733" s="171" t="e">
        <f t="shared" ca="1" si="1"/>
        <v>#NAME?</v>
      </c>
      <c r="L1733" s="186"/>
      <c r="M1733" s="171">
        <v>3175</v>
      </c>
      <c r="N1733" s="179" t="e">
        <f t="shared" ca="1" si="2"/>
        <v>#NAME?</v>
      </c>
      <c r="O1733" t="b">
        <f t="shared" si="3"/>
        <v>0</v>
      </c>
      <c r="S1733" s="180" t="b">
        <f t="shared" ca="1" si="4"/>
        <v>0</v>
      </c>
      <c r="T1733" s="180">
        <f t="shared" ca="1" si="5"/>
        <v>0</v>
      </c>
    </row>
    <row r="1734" spans="1:20" ht="16" hidden="1">
      <c r="A1734" s="170">
        <f t="shared" si="6"/>
        <v>1733</v>
      </c>
      <c r="B1734" s="196" t="s">
        <v>2275</v>
      </c>
      <c r="C1734" s="196" t="s">
        <v>2276</v>
      </c>
      <c r="D1734" s="178" t="s">
        <v>388</v>
      </c>
      <c r="E1734" s="178"/>
      <c r="F1734" s="186"/>
      <c r="G1734" s="170" t="b">
        <f t="shared" ca="1" si="47"/>
        <v>1</v>
      </c>
      <c r="H1734" s="186"/>
      <c r="I1734" s="186"/>
      <c r="J1734" s="170" t="s">
        <v>1</v>
      </c>
      <c r="K1734" s="171" t="e">
        <f t="shared" ca="1" si="1"/>
        <v>#NAME?</v>
      </c>
      <c r="L1734" s="186"/>
      <c r="M1734" s="171">
        <v>1364</v>
      </c>
      <c r="N1734" s="179" t="e">
        <f t="shared" ca="1" si="2"/>
        <v>#NAME?</v>
      </c>
      <c r="O1734" t="b">
        <f t="shared" si="3"/>
        <v>0</v>
      </c>
      <c r="S1734" s="180" t="b">
        <f t="shared" si="4"/>
        <v>0</v>
      </c>
      <c r="T1734" s="180">
        <f t="shared" ca="1" si="5"/>
        <v>0</v>
      </c>
    </row>
    <row r="1735" spans="1:20" ht="16" hidden="1">
      <c r="A1735" s="170">
        <f t="shared" si="6"/>
        <v>1734</v>
      </c>
      <c r="B1735" s="196" t="s">
        <v>2277</v>
      </c>
      <c r="C1735" s="196" t="s">
        <v>2278</v>
      </c>
      <c r="D1735" s="178" t="s">
        <v>388</v>
      </c>
      <c r="E1735" s="178"/>
      <c r="F1735" s="186"/>
      <c r="G1735" s="170" t="b">
        <f t="shared" ca="1" si="47"/>
        <v>1</v>
      </c>
      <c r="H1735" s="186"/>
      <c r="I1735" s="186"/>
      <c r="J1735" s="170" t="s">
        <v>1</v>
      </c>
      <c r="K1735" s="171" t="e">
        <f t="shared" ca="1" si="1"/>
        <v>#NAME?</v>
      </c>
      <c r="L1735" s="186"/>
      <c r="M1735" s="171">
        <v>3193</v>
      </c>
      <c r="N1735" s="179" t="e">
        <f t="shared" ca="1" si="2"/>
        <v>#NAME?</v>
      </c>
      <c r="O1735" t="b">
        <f t="shared" si="3"/>
        <v>0</v>
      </c>
      <c r="S1735" s="180" t="b">
        <f t="shared" si="4"/>
        <v>0</v>
      </c>
      <c r="T1735" s="180">
        <f t="shared" ca="1" si="5"/>
        <v>0</v>
      </c>
    </row>
    <row r="1736" spans="1:20" ht="16" hidden="1">
      <c r="A1736" s="170">
        <f t="shared" si="6"/>
        <v>1735</v>
      </c>
      <c r="B1736" s="196" t="s">
        <v>2279</v>
      </c>
      <c r="C1736" s="196" t="s">
        <v>2280</v>
      </c>
      <c r="D1736" s="178" t="s">
        <v>388</v>
      </c>
      <c r="E1736" s="178"/>
      <c r="F1736" s="186"/>
      <c r="G1736" s="170" t="b">
        <f t="shared" ca="1" si="47"/>
        <v>1</v>
      </c>
      <c r="H1736" s="186"/>
      <c r="I1736" s="186"/>
      <c r="J1736" s="170" t="s">
        <v>1</v>
      </c>
      <c r="K1736" s="171" t="e">
        <f t="shared" ca="1" si="1"/>
        <v>#NAME?</v>
      </c>
      <c r="L1736" s="186"/>
      <c r="M1736" s="171">
        <v>464</v>
      </c>
      <c r="N1736" s="179" t="e">
        <f t="shared" ca="1" si="2"/>
        <v>#NAME?</v>
      </c>
      <c r="O1736" t="b">
        <f t="shared" si="3"/>
        <v>0</v>
      </c>
      <c r="S1736" s="180" t="b">
        <f t="shared" si="4"/>
        <v>0</v>
      </c>
      <c r="T1736" s="180">
        <f t="shared" ca="1" si="5"/>
        <v>0</v>
      </c>
    </row>
    <row r="1737" spans="1:20" ht="16" hidden="1">
      <c r="A1737" s="170">
        <f t="shared" si="6"/>
        <v>1736</v>
      </c>
      <c r="B1737" s="196" t="s">
        <v>2281</v>
      </c>
      <c r="C1737" s="196" t="s">
        <v>2282</v>
      </c>
      <c r="D1737" s="178" t="s">
        <v>380</v>
      </c>
      <c r="E1737" s="178"/>
      <c r="F1737" s="187">
        <v>43836</v>
      </c>
      <c r="G1737" s="170" t="b">
        <f t="shared" ca="1" si="47"/>
        <v>1</v>
      </c>
      <c r="H1737" s="170" t="s">
        <v>471</v>
      </c>
      <c r="I1737" s="186"/>
      <c r="J1737" s="170" t="s">
        <v>1</v>
      </c>
      <c r="K1737" s="171" t="e">
        <f t="shared" ca="1" si="1"/>
        <v>#NAME?</v>
      </c>
      <c r="L1737" s="186"/>
      <c r="M1737" s="171">
        <v>3076</v>
      </c>
      <c r="N1737" s="179" t="e">
        <f t="shared" ca="1" si="2"/>
        <v>#NAME?</v>
      </c>
      <c r="O1737" t="b">
        <f t="shared" si="3"/>
        <v>0</v>
      </c>
      <c r="S1737" s="180" t="b">
        <f t="shared" ca="1" si="4"/>
        <v>0</v>
      </c>
      <c r="T1737" s="180">
        <f t="shared" ca="1" si="5"/>
        <v>0</v>
      </c>
    </row>
    <row r="1738" spans="1:20" ht="16" hidden="1">
      <c r="A1738" s="170">
        <f t="shared" si="6"/>
        <v>1737</v>
      </c>
      <c r="B1738" s="196" t="s">
        <v>1651</v>
      </c>
      <c r="C1738" s="196" t="s">
        <v>2283</v>
      </c>
      <c r="D1738" s="178" t="s">
        <v>388</v>
      </c>
      <c r="E1738" s="178"/>
      <c r="F1738" s="186"/>
      <c r="G1738" s="170" t="b">
        <f t="shared" ca="1" si="47"/>
        <v>1</v>
      </c>
      <c r="H1738" s="186"/>
      <c r="I1738" s="186"/>
      <c r="J1738" s="170" t="s">
        <v>1</v>
      </c>
      <c r="K1738" s="171" t="e">
        <f t="shared" ca="1" si="1"/>
        <v>#NAME?</v>
      </c>
      <c r="L1738" s="186"/>
      <c r="M1738" s="171">
        <v>2015</v>
      </c>
      <c r="N1738" s="179" t="e">
        <f t="shared" ca="1" si="2"/>
        <v>#NAME?</v>
      </c>
      <c r="O1738" t="b">
        <f t="shared" si="3"/>
        <v>0</v>
      </c>
      <c r="S1738" s="180" t="b">
        <f t="shared" si="4"/>
        <v>0</v>
      </c>
      <c r="T1738" s="180">
        <f t="shared" ca="1" si="5"/>
        <v>0</v>
      </c>
    </row>
    <row r="1739" spans="1:20" ht="16" hidden="1">
      <c r="A1739" s="170">
        <f t="shared" si="6"/>
        <v>1738</v>
      </c>
      <c r="B1739" s="196" t="s">
        <v>2284</v>
      </c>
      <c r="C1739" s="196" t="s">
        <v>2285</v>
      </c>
      <c r="D1739" s="178" t="s">
        <v>388</v>
      </c>
      <c r="E1739" s="178"/>
      <c r="F1739" s="186"/>
      <c r="G1739" s="170" t="b">
        <f t="shared" ca="1" si="47"/>
        <v>1</v>
      </c>
      <c r="H1739" s="186"/>
      <c r="I1739" s="186"/>
      <c r="J1739" s="170" t="s">
        <v>1</v>
      </c>
      <c r="K1739" s="171" t="e">
        <f t="shared" ca="1" si="1"/>
        <v>#NAME?</v>
      </c>
      <c r="L1739" s="186"/>
      <c r="M1739" s="171">
        <v>331</v>
      </c>
      <c r="N1739" s="179" t="e">
        <f t="shared" ca="1" si="2"/>
        <v>#NAME?</v>
      </c>
      <c r="O1739" t="b">
        <f t="shared" si="3"/>
        <v>0</v>
      </c>
      <c r="S1739" s="180" t="b">
        <f t="shared" si="4"/>
        <v>0</v>
      </c>
      <c r="T1739" s="180">
        <f t="shared" ca="1" si="5"/>
        <v>0</v>
      </c>
    </row>
    <row r="1740" spans="1:20" ht="16" hidden="1">
      <c r="A1740" s="170">
        <f t="shared" si="6"/>
        <v>1739</v>
      </c>
      <c r="B1740" s="196" t="s">
        <v>2286</v>
      </c>
      <c r="C1740" s="196" t="s">
        <v>2287</v>
      </c>
      <c r="D1740" s="178" t="s">
        <v>388</v>
      </c>
      <c r="E1740" s="178"/>
      <c r="F1740" s="186"/>
      <c r="G1740" s="170" t="b">
        <f t="shared" ca="1" si="47"/>
        <v>1</v>
      </c>
      <c r="H1740" s="186"/>
      <c r="I1740" s="186"/>
      <c r="J1740" s="170" t="s">
        <v>1</v>
      </c>
      <c r="K1740" s="171" t="e">
        <f t="shared" ca="1" si="1"/>
        <v>#NAME?</v>
      </c>
      <c r="L1740" s="186"/>
      <c r="M1740" s="171">
        <v>683</v>
      </c>
      <c r="N1740" s="179" t="e">
        <f t="shared" ca="1" si="2"/>
        <v>#NAME?</v>
      </c>
      <c r="O1740" t="b">
        <f t="shared" si="3"/>
        <v>0</v>
      </c>
      <c r="S1740" s="180" t="b">
        <f t="shared" si="4"/>
        <v>0</v>
      </c>
      <c r="T1740" s="180">
        <f t="shared" ca="1" si="5"/>
        <v>0</v>
      </c>
    </row>
    <row r="1741" spans="1:20" ht="16" hidden="1">
      <c r="A1741" s="170">
        <f t="shared" si="6"/>
        <v>1740</v>
      </c>
      <c r="B1741" s="196" t="s">
        <v>2288</v>
      </c>
      <c r="C1741" s="196" t="s">
        <v>2289</v>
      </c>
      <c r="D1741" s="178" t="s">
        <v>388</v>
      </c>
      <c r="E1741" s="178"/>
      <c r="F1741" s="186"/>
      <c r="G1741" s="170" t="b">
        <f t="shared" ca="1" si="47"/>
        <v>1</v>
      </c>
      <c r="H1741" s="186"/>
      <c r="I1741" s="186"/>
      <c r="J1741" s="170" t="s">
        <v>1</v>
      </c>
      <c r="K1741" s="171" t="e">
        <f t="shared" ca="1" si="1"/>
        <v>#NAME?</v>
      </c>
      <c r="L1741" s="186"/>
      <c r="M1741" s="171">
        <v>2447</v>
      </c>
      <c r="N1741" s="179" t="e">
        <f t="shared" ca="1" si="2"/>
        <v>#NAME?</v>
      </c>
      <c r="O1741" t="b">
        <f t="shared" si="3"/>
        <v>0</v>
      </c>
      <c r="S1741" s="180" t="b">
        <f t="shared" si="4"/>
        <v>0</v>
      </c>
      <c r="T1741" s="180">
        <f t="shared" ca="1" si="5"/>
        <v>0</v>
      </c>
    </row>
    <row r="1742" spans="1:20" ht="16" hidden="1">
      <c r="A1742" s="170">
        <f t="shared" si="6"/>
        <v>1741</v>
      </c>
      <c r="B1742" s="196" t="s">
        <v>1044</v>
      </c>
      <c r="C1742" s="196" t="s">
        <v>2290</v>
      </c>
      <c r="D1742" s="178" t="s">
        <v>388</v>
      </c>
      <c r="E1742" s="178"/>
      <c r="F1742" s="186"/>
      <c r="G1742" s="170" t="b">
        <f t="shared" ca="1" si="47"/>
        <v>1</v>
      </c>
      <c r="H1742" s="186"/>
      <c r="I1742" s="186"/>
      <c r="J1742" s="170" t="s">
        <v>1</v>
      </c>
      <c r="K1742" s="171" t="e">
        <f t="shared" ca="1" si="1"/>
        <v>#NAME?</v>
      </c>
      <c r="L1742" s="186"/>
      <c r="M1742" s="171">
        <v>2314</v>
      </c>
      <c r="N1742" s="179" t="e">
        <f t="shared" ca="1" si="2"/>
        <v>#NAME?</v>
      </c>
      <c r="O1742" t="b">
        <f t="shared" si="3"/>
        <v>0</v>
      </c>
      <c r="S1742" s="180" t="b">
        <f t="shared" si="4"/>
        <v>0</v>
      </c>
      <c r="T1742" s="180">
        <f t="shared" ca="1" si="5"/>
        <v>0</v>
      </c>
    </row>
    <row r="1743" spans="1:20" ht="16" hidden="1">
      <c r="A1743" s="170">
        <f t="shared" si="6"/>
        <v>1742</v>
      </c>
      <c r="B1743" s="196" t="s">
        <v>2291</v>
      </c>
      <c r="C1743" s="196" t="s">
        <v>2292</v>
      </c>
      <c r="D1743" s="178" t="s">
        <v>388</v>
      </c>
      <c r="E1743" s="178"/>
      <c r="F1743" s="186"/>
      <c r="G1743" s="170" t="b">
        <f t="shared" ca="1" si="47"/>
        <v>1</v>
      </c>
      <c r="H1743" s="186"/>
      <c r="I1743" s="186"/>
      <c r="J1743" s="170" t="s">
        <v>1</v>
      </c>
      <c r="K1743" s="171" t="e">
        <f t="shared" ca="1" si="1"/>
        <v>#NAME?</v>
      </c>
      <c r="L1743" s="186"/>
      <c r="M1743" s="171">
        <v>2291</v>
      </c>
      <c r="N1743" s="179" t="e">
        <f t="shared" ca="1" si="2"/>
        <v>#NAME?</v>
      </c>
      <c r="O1743" t="b">
        <f t="shared" si="3"/>
        <v>0</v>
      </c>
      <c r="S1743" s="180" t="b">
        <f t="shared" si="4"/>
        <v>0</v>
      </c>
      <c r="T1743" s="180">
        <f t="shared" ca="1" si="5"/>
        <v>0</v>
      </c>
    </row>
    <row r="1744" spans="1:20" ht="16" hidden="1">
      <c r="A1744" s="170">
        <f t="shared" si="6"/>
        <v>1743</v>
      </c>
      <c r="B1744" s="196" t="s">
        <v>2293</v>
      </c>
      <c r="C1744" s="196" t="s">
        <v>2294</v>
      </c>
      <c r="D1744" s="178" t="s">
        <v>388</v>
      </c>
      <c r="E1744" s="178"/>
      <c r="F1744" s="186"/>
      <c r="G1744" s="170" t="b">
        <f t="shared" ca="1" si="47"/>
        <v>1</v>
      </c>
      <c r="H1744" s="186"/>
      <c r="I1744" s="186"/>
      <c r="J1744" s="170" t="s">
        <v>1</v>
      </c>
      <c r="K1744" s="171" t="e">
        <f t="shared" ca="1" si="1"/>
        <v>#NAME?</v>
      </c>
      <c r="L1744" s="186"/>
      <c r="M1744" s="171">
        <v>44</v>
      </c>
      <c r="N1744" s="179" t="e">
        <f t="shared" ca="1" si="2"/>
        <v>#NAME?</v>
      </c>
      <c r="O1744" t="b">
        <f t="shared" si="3"/>
        <v>0</v>
      </c>
      <c r="S1744" s="180" t="b">
        <f t="shared" si="4"/>
        <v>0</v>
      </c>
      <c r="T1744" s="180">
        <f t="shared" ca="1" si="5"/>
        <v>0</v>
      </c>
    </row>
    <row r="1745" spans="1:20" ht="16" hidden="1">
      <c r="A1745" s="170">
        <f t="shared" si="6"/>
        <v>1744</v>
      </c>
      <c r="B1745" s="196" t="s">
        <v>2295</v>
      </c>
      <c r="C1745" s="196" t="s">
        <v>2296</v>
      </c>
      <c r="D1745" s="178" t="s">
        <v>388</v>
      </c>
      <c r="E1745" s="178"/>
      <c r="F1745" s="186"/>
      <c r="G1745" s="170" t="b">
        <f t="shared" ca="1" si="47"/>
        <v>1</v>
      </c>
      <c r="H1745" s="186"/>
      <c r="I1745" s="186"/>
      <c r="J1745" s="170" t="s">
        <v>1</v>
      </c>
      <c r="K1745" s="171" t="e">
        <f t="shared" ca="1" si="1"/>
        <v>#NAME?</v>
      </c>
      <c r="L1745" s="186"/>
      <c r="M1745" s="171">
        <v>2414</v>
      </c>
      <c r="N1745" s="179" t="e">
        <f t="shared" ca="1" si="2"/>
        <v>#NAME?</v>
      </c>
      <c r="O1745" t="b">
        <f t="shared" si="3"/>
        <v>0</v>
      </c>
      <c r="S1745" s="180" t="b">
        <f t="shared" si="4"/>
        <v>0</v>
      </c>
      <c r="T1745" s="180">
        <f t="shared" ca="1" si="5"/>
        <v>0</v>
      </c>
    </row>
    <row r="1746" spans="1:20" ht="16" hidden="1">
      <c r="A1746" s="170">
        <f t="shared" si="6"/>
        <v>1745</v>
      </c>
      <c r="B1746" s="196" t="s">
        <v>2297</v>
      </c>
      <c r="C1746" s="196" t="s">
        <v>2298</v>
      </c>
      <c r="D1746" s="178" t="s">
        <v>388</v>
      </c>
      <c r="E1746" s="178"/>
      <c r="F1746" s="186"/>
      <c r="G1746" s="170" t="b">
        <f t="shared" ca="1" si="47"/>
        <v>1</v>
      </c>
      <c r="H1746" s="186"/>
      <c r="I1746" s="186"/>
      <c r="J1746" s="170" t="s">
        <v>1</v>
      </c>
      <c r="K1746" s="171" t="e">
        <f t="shared" ca="1" si="1"/>
        <v>#NAME?</v>
      </c>
      <c r="L1746" s="186"/>
      <c r="M1746" s="171">
        <v>239</v>
      </c>
      <c r="N1746" s="179" t="e">
        <f t="shared" ca="1" si="2"/>
        <v>#NAME?</v>
      </c>
      <c r="O1746" t="b">
        <f t="shared" si="3"/>
        <v>0</v>
      </c>
      <c r="S1746" s="180" t="b">
        <f t="shared" si="4"/>
        <v>0</v>
      </c>
      <c r="T1746" s="180">
        <f t="shared" ca="1" si="5"/>
        <v>0</v>
      </c>
    </row>
    <row r="1747" spans="1:20" ht="16" hidden="1">
      <c r="A1747" s="170">
        <f t="shared" si="6"/>
        <v>1746</v>
      </c>
      <c r="B1747" s="196" t="s">
        <v>2299</v>
      </c>
      <c r="C1747" s="196" t="s">
        <v>2300</v>
      </c>
      <c r="D1747" s="178" t="s">
        <v>388</v>
      </c>
      <c r="E1747" s="178"/>
      <c r="F1747" s="186"/>
      <c r="G1747" s="170" t="b">
        <f t="shared" ca="1" si="47"/>
        <v>1</v>
      </c>
      <c r="H1747" s="186"/>
      <c r="I1747" s="186"/>
      <c r="J1747" s="170" t="s">
        <v>1</v>
      </c>
      <c r="K1747" s="171" t="e">
        <f t="shared" ca="1" si="1"/>
        <v>#NAME?</v>
      </c>
      <c r="L1747" s="186"/>
      <c r="M1747" s="171">
        <v>1227</v>
      </c>
      <c r="N1747" s="179" t="e">
        <f t="shared" ca="1" si="2"/>
        <v>#NAME?</v>
      </c>
      <c r="O1747" t="b">
        <f t="shared" si="3"/>
        <v>0</v>
      </c>
      <c r="S1747" s="180" t="b">
        <f t="shared" si="4"/>
        <v>0</v>
      </c>
      <c r="T1747" s="180">
        <f t="shared" ca="1" si="5"/>
        <v>0</v>
      </c>
    </row>
    <row r="1748" spans="1:20" ht="16" hidden="1">
      <c r="A1748" s="170">
        <f t="shared" si="6"/>
        <v>1747</v>
      </c>
      <c r="B1748" s="196" t="s">
        <v>2301</v>
      </c>
      <c r="C1748" s="196" t="s">
        <v>2302</v>
      </c>
      <c r="D1748" s="178" t="s">
        <v>388</v>
      </c>
      <c r="E1748" s="178"/>
      <c r="F1748" s="186"/>
      <c r="G1748" s="170" t="b">
        <f t="shared" ca="1" si="47"/>
        <v>1</v>
      </c>
      <c r="H1748" s="186"/>
      <c r="I1748" s="186"/>
      <c r="J1748" s="170" t="s">
        <v>1</v>
      </c>
      <c r="K1748" s="171" t="e">
        <f t="shared" ca="1" si="1"/>
        <v>#NAME?</v>
      </c>
      <c r="L1748" s="186"/>
      <c r="M1748" s="171">
        <v>1339</v>
      </c>
      <c r="N1748" s="179" t="e">
        <f t="shared" ca="1" si="2"/>
        <v>#NAME?</v>
      </c>
      <c r="O1748" t="b">
        <f t="shared" si="3"/>
        <v>0</v>
      </c>
      <c r="S1748" s="180" t="b">
        <f t="shared" si="4"/>
        <v>0</v>
      </c>
      <c r="T1748" s="180">
        <f t="shared" ca="1" si="5"/>
        <v>0</v>
      </c>
    </row>
    <row r="1749" spans="1:20" ht="16" hidden="1">
      <c r="A1749" s="170">
        <f t="shared" si="6"/>
        <v>1748</v>
      </c>
      <c r="B1749" s="196" t="s">
        <v>2303</v>
      </c>
      <c r="C1749" s="196" t="s">
        <v>2304</v>
      </c>
      <c r="D1749" s="178" t="s">
        <v>380</v>
      </c>
      <c r="E1749" s="178" t="s">
        <v>556</v>
      </c>
      <c r="F1749" s="187">
        <v>43844</v>
      </c>
      <c r="G1749" s="170" t="b">
        <f t="shared" ca="1" si="47"/>
        <v>1</v>
      </c>
      <c r="H1749" s="170" t="s">
        <v>471</v>
      </c>
      <c r="I1749" s="186"/>
      <c r="J1749" s="170" t="s">
        <v>1</v>
      </c>
      <c r="K1749" s="171" t="e">
        <f t="shared" ca="1" si="1"/>
        <v>#NAME?</v>
      </c>
      <c r="L1749" s="186"/>
      <c r="M1749" s="171">
        <v>1823</v>
      </c>
      <c r="N1749" s="179" t="e">
        <f t="shared" ca="1" si="2"/>
        <v>#NAME?</v>
      </c>
      <c r="O1749" t="b">
        <f t="shared" si="3"/>
        <v>0</v>
      </c>
      <c r="S1749" s="180" t="b">
        <f t="shared" ca="1" si="4"/>
        <v>0</v>
      </c>
      <c r="T1749" s="180">
        <f t="shared" ca="1" si="5"/>
        <v>0</v>
      </c>
    </row>
    <row r="1750" spans="1:20" ht="16" hidden="1">
      <c r="A1750" s="170">
        <f t="shared" si="6"/>
        <v>1749</v>
      </c>
      <c r="B1750" s="196" t="s">
        <v>2305</v>
      </c>
      <c r="C1750" s="196" t="s">
        <v>2306</v>
      </c>
      <c r="D1750" s="178" t="s">
        <v>388</v>
      </c>
      <c r="E1750" s="178"/>
      <c r="F1750" s="186"/>
      <c r="G1750" s="170" t="b">
        <f t="shared" ca="1" si="47"/>
        <v>1</v>
      </c>
      <c r="H1750" s="186"/>
      <c r="I1750" s="186"/>
      <c r="J1750" s="170" t="s">
        <v>1</v>
      </c>
      <c r="K1750" s="171" t="e">
        <f t="shared" ca="1" si="1"/>
        <v>#NAME?</v>
      </c>
      <c r="L1750" s="186"/>
      <c r="M1750" s="171">
        <v>613</v>
      </c>
      <c r="N1750" s="179" t="e">
        <f t="shared" ca="1" si="2"/>
        <v>#NAME?</v>
      </c>
      <c r="O1750" t="b">
        <f t="shared" si="3"/>
        <v>0</v>
      </c>
      <c r="S1750" s="180" t="b">
        <f t="shared" si="4"/>
        <v>0</v>
      </c>
      <c r="T1750" s="180">
        <f t="shared" ca="1" si="5"/>
        <v>0</v>
      </c>
    </row>
    <row r="1751" spans="1:20" ht="16" hidden="1">
      <c r="A1751" s="170">
        <f t="shared" si="6"/>
        <v>1750</v>
      </c>
      <c r="B1751" s="196" t="s">
        <v>2307</v>
      </c>
      <c r="C1751" s="196" t="s">
        <v>2308</v>
      </c>
      <c r="D1751" s="178" t="s">
        <v>388</v>
      </c>
      <c r="E1751" s="178"/>
      <c r="F1751" s="186"/>
      <c r="G1751" s="170" t="b">
        <f t="shared" ca="1" si="47"/>
        <v>1</v>
      </c>
      <c r="H1751" s="186"/>
      <c r="I1751" s="186"/>
      <c r="J1751" s="170" t="s">
        <v>1</v>
      </c>
      <c r="K1751" s="171" t="e">
        <f t="shared" ca="1" si="1"/>
        <v>#NAME?</v>
      </c>
      <c r="L1751" s="186"/>
      <c r="M1751" s="171">
        <v>2877</v>
      </c>
      <c r="N1751" s="179" t="e">
        <f t="shared" ca="1" si="2"/>
        <v>#NAME?</v>
      </c>
      <c r="O1751" t="b">
        <f t="shared" si="3"/>
        <v>0</v>
      </c>
      <c r="S1751" s="180" t="b">
        <f t="shared" si="4"/>
        <v>0</v>
      </c>
      <c r="T1751" s="180">
        <f t="shared" ca="1" si="5"/>
        <v>0</v>
      </c>
    </row>
    <row r="1752" spans="1:20" ht="16" hidden="1">
      <c r="A1752" s="170">
        <f t="shared" si="6"/>
        <v>1751</v>
      </c>
      <c r="B1752" s="196" t="s">
        <v>2309</v>
      </c>
      <c r="C1752" s="196" t="s">
        <v>2310</v>
      </c>
      <c r="D1752" s="178" t="s">
        <v>388</v>
      </c>
      <c r="E1752" s="178"/>
      <c r="F1752" s="186"/>
      <c r="G1752" s="170" t="b">
        <f t="shared" ca="1" si="47"/>
        <v>1</v>
      </c>
      <c r="H1752" s="186"/>
      <c r="I1752" s="186"/>
      <c r="J1752" s="170" t="s">
        <v>1</v>
      </c>
      <c r="K1752" s="171" t="e">
        <f t="shared" ca="1" si="1"/>
        <v>#NAME?</v>
      </c>
      <c r="L1752" s="186"/>
      <c r="M1752" s="171">
        <v>1128</v>
      </c>
      <c r="N1752" s="179" t="e">
        <f t="shared" ca="1" si="2"/>
        <v>#NAME?</v>
      </c>
      <c r="O1752" t="b">
        <f t="shared" si="3"/>
        <v>0</v>
      </c>
      <c r="S1752" s="180" t="b">
        <f t="shared" si="4"/>
        <v>0</v>
      </c>
      <c r="T1752" s="180">
        <f t="shared" ca="1" si="5"/>
        <v>0</v>
      </c>
    </row>
    <row r="1753" spans="1:20" ht="16" hidden="1">
      <c r="A1753" s="170">
        <f t="shared" si="6"/>
        <v>1752</v>
      </c>
      <c r="B1753" s="196" t="s">
        <v>2311</v>
      </c>
      <c r="C1753" s="196" t="s">
        <v>2312</v>
      </c>
      <c r="D1753" s="178" t="s">
        <v>388</v>
      </c>
      <c r="E1753" s="178"/>
      <c r="F1753" s="186"/>
      <c r="G1753" s="170" t="b">
        <f t="shared" ca="1" si="47"/>
        <v>1</v>
      </c>
      <c r="H1753" s="186"/>
      <c r="I1753" s="186"/>
      <c r="J1753" s="170" t="s">
        <v>1</v>
      </c>
      <c r="K1753" s="171" t="e">
        <f t="shared" ca="1" si="1"/>
        <v>#NAME?</v>
      </c>
      <c r="L1753" s="186"/>
      <c r="M1753" s="171">
        <v>1575</v>
      </c>
      <c r="N1753" s="179" t="e">
        <f t="shared" ca="1" si="2"/>
        <v>#NAME?</v>
      </c>
      <c r="O1753" t="b">
        <f t="shared" si="3"/>
        <v>0</v>
      </c>
      <c r="S1753" s="180" t="b">
        <f t="shared" si="4"/>
        <v>0</v>
      </c>
      <c r="T1753" s="180">
        <f t="shared" ca="1" si="5"/>
        <v>0</v>
      </c>
    </row>
    <row r="1754" spans="1:20" ht="16" hidden="1">
      <c r="A1754" s="170">
        <f t="shared" si="6"/>
        <v>1753</v>
      </c>
      <c r="B1754" s="196" t="s">
        <v>2313</v>
      </c>
      <c r="C1754" s="196" t="s">
        <v>2314</v>
      </c>
      <c r="D1754" s="178" t="s">
        <v>388</v>
      </c>
      <c r="E1754" s="178"/>
      <c r="F1754" s="186"/>
      <c r="G1754" s="170" t="b">
        <f t="shared" ca="1" si="47"/>
        <v>1</v>
      </c>
      <c r="H1754" s="186"/>
      <c r="I1754" s="186"/>
      <c r="J1754" s="170" t="s">
        <v>1</v>
      </c>
      <c r="K1754" s="171" t="e">
        <f t="shared" ca="1" si="1"/>
        <v>#NAME?</v>
      </c>
      <c r="L1754" s="186"/>
      <c r="M1754" s="171">
        <v>1519</v>
      </c>
      <c r="N1754" s="179" t="e">
        <f t="shared" ca="1" si="2"/>
        <v>#NAME?</v>
      </c>
      <c r="O1754" t="b">
        <f t="shared" si="3"/>
        <v>0</v>
      </c>
      <c r="S1754" s="180" t="b">
        <f t="shared" si="4"/>
        <v>0</v>
      </c>
      <c r="T1754" s="180">
        <f t="shared" ca="1" si="5"/>
        <v>0</v>
      </c>
    </row>
    <row r="1755" spans="1:20" ht="16" hidden="1">
      <c r="A1755" s="170">
        <f t="shared" si="6"/>
        <v>1754</v>
      </c>
      <c r="B1755" s="196" t="s">
        <v>2315</v>
      </c>
      <c r="C1755" s="196" t="s">
        <v>2316</v>
      </c>
      <c r="D1755" s="178" t="s">
        <v>388</v>
      </c>
      <c r="E1755" s="178"/>
      <c r="F1755" s="186"/>
      <c r="G1755" s="170" t="b">
        <f t="shared" ca="1" si="47"/>
        <v>1</v>
      </c>
      <c r="H1755" s="186"/>
      <c r="I1755" s="186"/>
      <c r="J1755" s="170" t="s">
        <v>1</v>
      </c>
      <c r="K1755" s="171" t="e">
        <f t="shared" ca="1" si="1"/>
        <v>#NAME?</v>
      </c>
      <c r="L1755" s="186"/>
      <c r="M1755" s="171">
        <v>3002</v>
      </c>
      <c r="N1755" s="179" t="e">
        <f t="shared" ca="1" si="2"/>
        <v>#NAME?</v>
      </c>
      <c r="O1755" t="b">
        <f t="shared" si="3"/>
        <v>0</v>
      </c>
      <c r="S1755" s="180" t="b">
        <f t="shared" si="4"/>
        <v>0</v>
      </c>
      <c r="T1755" s="180">
        <f t="shared" ca="1" si="5"/>
        <v>0</v>
      </c>
    </row>
    <row r="1756" spans="1:20" ht="16" hidden="1">
      <c r="A1756" s="170">
        <f t="shared" si="6"/>
        <v>1755</v>
      </c>
      <c r="B1756" s="196" t="s">
        <v>2317</v>
      </c>
      <c r="C1756" s="196" t="s">
        <v>2318</v>
      </c>
      <c r="D1756" s="178" t="s">
        <v>388</v>
      </c>
      <c r="E1756" s="178"/>
      <c r="F1756" s="186"/>
      <c r="G1756" s="170" t="b">
        <f t="shared" ca="1" si="47"/>
        <v>1</v>
      </c>
      <c r="H1756" s="186"/>
      <c r="I1756" s="186"/>
      <c r="J1756" s="170" t="s">
        <v>1</v>
      </c>
      <c r="K1756" s="171" t="e">
        <f t="shared" ca="1" si="1"/>
        <v>#NAME?</v>
      </c>
      <c r="L1756" s="186"/>
      <c r="M1756" s="171">
        <v>2992</v>
      </c>
      <c r="N1756" s="179" t="e">
        <f t="shared" ca="1" si="2"/>
        <v>#NAME?</v>
      </c>
      <c r="O1756" t="b">
        <f t="shared" si="3"/>
        <v>0</v>
      </c>
      <c r="S1756" s="180" t="b">
        <f t="shared" si="4"/>
        <v>0</v>
      </c>
      <c r="T1756" s="180">
        <f t="shared" ca="1" si="5"/>
        <v>0</v>
      </c>
    </row>
    <row r="1757" spans="1:20" ht="16" hidden="1">
      <c r="A1757" s="170">
        <f t="shared" si="6"/>
        <v>1756</v>
      </c>
      <c r="B1757" s="196" t="s">
        <v>2319</v>
      </c>
      <c r="C1757" s="196" t="s">
        <v>2320</v>
      </c>
      <c r="D1757" s="178" t="s">
        <v>388</v>
      </c>
      <c r="E1757" s="178"/>
      <c r="F1757" s="186"/>
      <c r="G1757" s="170" t="b">
        <f t="shared" ca="1" si="47"/>
        <v>1</v>
      </c>
      <c r="H1757" s="186"/>
      <c r="I1757" s="186"/>
      <c r="J1757" s="170" t="s">
        <v>1</v>
      </c>
      <c r="K1757" s="171" t="e">
        <f t="shared" ca="1" si="1"/>
        <v>#NAME?</v>
      </c>
      <c r="L1757" s="186"/>
      <c r="M1757" s="171">
        <v>1958</v>
      </c>
      <c r="N1757" s="179" t="e">
        <f t="shared" ca="1" si="2"/>
        <v>#NAME?</v>
      </c>
      <c r="O1757" t="b">
        <f t="shared" si="3"/>
        <v>0</v>
      </c>
      <c r="S1757" s="180" t="b">
        <f t="shared" si="4"/>
        <v>0</v>
      </c>
      <c r="T1757" s="180">
        <f t="shared" ca="1" si="5"/>
        <v>0</v>
      </c>
    </row>
    <row r="1758" spans="1:20" ht="16" hidden="1">
      <c r="A1758" s="170">
        <f t="shared" si="6"/>
        <v>1757</v>
      </c>
      <c r="B1758" s="196" t="s">
        <v>2321</v>
      </c>
      <c r="C1758" s="196" t="s">
        <v>2322</v>
      </c>
      <c r="D1758" s="178" t="s">
        <v>388</v>
      </c>
      <c r="E1758" s="178"/>
      <c r="F1758" s="186"/>
      <c r="G1758" s="170" t="b">
        <f t="shared" ca="1" si="47"/>
        <v>1</v>
      </c>
      <c r="H1758" s="186"/>
      <c r="I1758" s="186"/>
      <c r="J1758" s="170" t="s">
        <v>1</v>
      </c>
      <c r="K1758" s="171" t="e">
        <f t="shared" ca="1" si="1"/>
        <v>#NAME?</v>
      </c>
      <c r="L1758" s="186"/>
      <c r="M1758" s="171">
        <v>2540</v>
      </c>
      <c r="N1758" s="179" t="e">
        <f t="shared" ca="1" si="2"/>
        <v>#NAME?</v>
      </c>
      <c r="O1758" t="b">
        <f t="shared" si="3"/>
        <v>0</v>
      </c>
      <c r="S1758" s="180" t="b">
        <f t="shared" si="4"/>
        <v>0</v>
      </c>
      <c r="T1758" s="180">
        <f t="shared" ca="1" si="5"/>
        <v>0</v>
      </c>
    </row>
    <row r="1759" spans="1:20" ht="16" hidden="1">
      <c r="A1759" s="170">
        <f t="shared" si="6"/>
        <v>1758</v>
      </c>
      <c r="B1759" s="196" t="s">
        <v>2323</v>
      </c>
      <c r="C1759" s="196" t="s">
        <v>2324</v>
      </c>
      <c r="D1759" s="178" t="s">
        <v>388</v>
      </c>
      <c r="E1759" s="178"/>
      <c r="F1759" s="186"/>
      <c r="G1759" s="170" t="b">
        <f t="shared" ca="1" si="47"/>
        <v>1</v>
      </c>
      <c r="H1759" s="186"/>
      <c r="I1759" s="186"/>
      <c r="J1759" s="170" t="s">
        <v>1</v>
      </c>
      <c r="K1759" s="171" t="e">
        <f t="shared" ca="1" si="1"/>
        <v>#NAME?</v>
      </c>
      <c r="L1759" s="186"/>
      <c r="M1759" s="171">
        <v>1739</v>
      </c>
      <c r="N1759" s="179" t="e">
        <f t="shared" ca="1" si="2"/>
        <v>#NAME?</v>
      </c>
      <c r="O1759" t="b">
        <f t="shared" si="3"/>
        <v>0</v>
      </c>
      <c r="S1759" s="180" t="b">
        <f t="shared" si="4"/>
        <v>0</v>
      </c>
      <c r="T1759" s="180">
        <f t="shared" ca="1" si="5"/>
        <v>0</v>
      </c>
    </row>
    <row r="1760" spans="1:20" ht="16" hidden="1">
      <c r="A1760" s="170">
        <f t="shared" si="6"/>
        <v>1759</v>
      </c>
      <c r="B1760" s="196" t="s">
        <v>2325</v>
      </c>
      <c r="C1760" s="198">
        <v>9730000000</v>
      </c>
      <c r="D1760" s="178" t="s">
        <v>388</v>
      </c>
      <c r="E1760" s="178"/>
      <c r="F1760" s="186"/>
      <c r="G1760" s="170" t="b">
        <f t="shared" ca="1" si="47"/>
        <v>1</v>
      </c>
      <c r="H1760" s="186"/>
      <c r="I1760" s="186"/>
      <c r="J1760" s="170" t="s">
        <v>1</v>
      </c>
      <c r="K1760" s="171" t="e">
        <f t="shared" ca="1" si="1"/>
        <v>#NAME?</v>
      </c>
      <c r="L1760" s="186"/>
      <c r="M1760" s="171">
        <v>1971</v>
      </c>
      <c r="N1760" s="179" t="e">
        <f t="shared" ca="1" si="2"/>
        <v>#NAME?</v>
      </c>
      <c r="O1760" t="b">
        <f t="shared" si="3"/>
        <v>0</v>
      </c>
      <c r="S1760" s="180" t="b">
        <f t="shared" si="4"/>
        <v>0</v>
      </c>
      <c r="T1760" s="180">
        <f t="shared" ca="1" si="5"/>
        <v>0</v>
      </c>
    </row>
    <row r="1761" spans="1:20" ht="16" hidden="1">
      <c r="A1761" s="170">
        <f t="shared" si="6"/>
        <v>1760</v>
      </c>
      <c r="B1761" s="196" t="s">
        <v>614</v>
      </c>
      <c r="C1761" s="196" t="s">
        <v>2326</v>
      </c>
      <c r="D1761" s="178" t="s">
        <v>388</v>
      </c>
      <c r="E1761" s="178"/>
      <c r="F1761" s="186"/>
      <c r="G1761" s="170" t="b">
        <f t="shared" ca="1" si="47"/>
        <v>1</v>
      </c>
      <c r="H1761" s="186"/>
      <c r="I1761" s="186"/>
      <c r="J1761" s="170" t="s">
        <v>1</v>
      </c>
      <c r="K1761" s="171" t="e">
        <f t="shared" ca="1" si="1"/>
        <v>#NAME?</v>
      </c>
      <c r="L1761" s="186"/>
      <c r="M1761" s="171">
        <v>231</v>
      </c>
      <c r="N1761" s="179" t="e">
        <f t="shared" ca="1" si="2"/>
        <v>#NAME?</v>
      </c>
      <c r="O1761" t="b">
        <f t="shared" si="3"/>
        <v>0</v>
      </c>
      <c r="S1761" s="180" t="b">
        <f t="shared" si="4"/>
        <v>0</v>
      </c>
      <c r="T1761" s="180">
        <f t="shared" ca="1" si="5"/>
        <v>0</v>
      </c>
    </row>
    <row r="1762" spans="1:20" ht="16" hidden="1">
      <c r="A1762" s="170">
        <f t="shared" si="6"/>
        <v>1761</v>
      </c>
      <c r="B1762" s="196" t="s">
        <v>2327</v>
      </c>
      <c r="C1762" s="196" t="s">
        <v>2328</v>
      </c>
      <c r="D1762" s="178" t="s">
        <v>388</v>
      </c>
      <c r="E1762" s="178"/>
      <c r="F1762" s="186"/>
      <c r="G1762" s="170" t="b">
        <f t="shared" ca="1" si="47"/>
        <v>1</v>
      </c>
      <c r="H1762" s="186"/>
      <c r="I1762" s="186"/>
      <c r="J1762" s="170" t="s">
        <v>1</v>
      </c>
      <c r="K1762" s="171" t="e">
        <f t="shared" ca="1" si="1"/>
        <v>#NAME?</v>
      </c>
      <c r="L1762" s="186"/>
      <c r="M1762" s="171">
        <v>2654</v>
      </c>
      <c r="N1762" s="179" t="e">
        <f t="shared" ca="1" si="2"/>
        <v>#NAME?</v>
      </c>
      <c r="O1762" t="b">
        <f t="shared" si="3"/>
        <v>0</v>
      </c>
      <c r="S1762" s="180" t="b">
        <f t="shared" si="4"/>
        <v>0</v>
      </c>
      <c r="T1762" s="180">
        <f t="shared" ca="1" si="5"/>
        <v>0</v>
      </c>
    </row>
    <row r="1763" spans="1:20" ht="16" hidden="1">
      <c r="A1763" s="170">
        <f t="shared" si="6"/>
        <v>1762</v>
      </c>
      <c r="B1763" s="196" t="s">
        <v>2329</v>
      </c>
      <c r="C1763" s="196" t="s">
        <v>2330</v>
      </c>
      <c r="D1763" s="178" t="s">
        <v>380</v>
      </c>
      <c r="E1763" s="178" t="s">
        <v>1000</v>
      </c>
      <c r="F1763" s="187">
        <v>43858</v>
      </c>
      <c r="G1763" s="170" t="b">
        <f t="shared" ca="1" si="47"/>
        <v>1</v>
      </c>
      <c r="H1763" s="170" t="s">
        <v>471</v>
      </c>
      <c r="I1763" s="186"/>
      <c r="J1763" s="170" t="s">
        <v>1</v>
      </c>
      <c r="K1763" s="171" t="e">
        <f t="shared" ca="1" si="1"/>
        <v>#NAME?</v>
      </c>
      <c r="L1763" s="186"/>
      <c r="M1763" s="171">
        <v>2118</v>
      </c>
      <c r="N1763" s="179" t="e">
        <f t="shared" ca="1" si="2"/>
        <v>#NAME?</v>
      </c>
      <c r="O1763" t="b">
        <f t="shared" si="3"/>
        <v>0</v>
      </c>
      <c r="S1763" s="180" t="b">
        <f t="shared" ca="1" si="4"/>
        <v>0</v>
      </c>
      <c r="T1763" s="180">
        <f t="shared" ca="1" si="5"/>
        <v>0</v>
      </c>
    </row>
    <row r="1764" spans="1:20" ht="16" hidden="1">
      <c r="A1764" s="170">
        <f t="shared" si="6"/>
        <v>1763</v>
      </c>
      <c r="B1764" s="196" t="s">
        <v>2331</v>
      </c>
      <c r="C1764" s="196" t="s">
        <v>2332</v>
      </c>
      <c r="D1764" s="178" t="s">
        <v>388</v>
      </c>
      <c r="E1764" s="178"/>
      <c r="F1764" s="186"/>
      <c r="G1764" s="170" t="b">
        <f t="shared" ca="1" si="47"/>
        <v>1</v>
      </c>
      <c r="H1764" s="186"/>
      <c r="I1764" s="186"/>
      <c r="J1764" s="170" t="s">
        <v>1</v>
      </c>
      <c r="K1764" s="171" t="e">
        <f t="shared" ca="1" si="1"/>
        <v>#NAME?</v>
      </c>
      <c r="L1764" s="186"/>
      <c r="M1764" s="171">
        <v>1074</v>
      </c>
      <c r="N1764" s="179" t="e">
        <f t="shared" ca="1" si="2"/>
        <v>#NAME?</v>
      </c>
      <c r="O1764" t="b">
        <f t="shared" si="3"/>
        <v>0</v>
      </c>
      <c r="S1764" s="180" t="b">
        <f t="shared" si="4"/>
        <v>0</v>
      </c>
      <c r="T1764" s="180">
        <f t="shared" ca="1" si="5"/>
        <v>0</v>
      </c>
    </row>
    <row r="1765" spans="1:20" ht="16" hidden="1">
      <c r="A1765" s="170">
        <f t="shared" si="6"/>
        <v>1764</v>
      </c>
      <c r="B1765" s="196" t="s">
        <v>2333</v>
      </c>
      <c r="C1765" s="196" t="s">
        <v>2334</v>
      </c>
      <c r="D1765" s="178" t="s">
        <v>388</v>
      </c>
      <c r="E1765" s="178"/>
      <c r="F1765" s="186"/>
      <c r="G1765" s="170" t="b">
        <f t="shared" ca="1" si="47"/>
        <v>1</v>
      </c>
      <c r="H1765" s="186"/>
      <c r="I1765" s="186"/>
      <c r="J1765" s="170" t="s">
        <v>1</v>
      </c>
      <c r="K1765" s="171" t="e">
        <f t="shared" ca="1" si="1"/>
        <v>#NAME?</v>
      </c>
      <c r="L1765" s="186"/>
      <c r="M1765" s="171">
        <v>641</v>
      </c>
      <c r="N1765" s="179" t="e">
        <f t="shared" ca="1" si="2"/>
        <v>#NAME?</v>
      </c>
      <c r="O1765" t="b">
        <f t="shared" si="3"/>
        <v>0</v>
      </c>
      <c r="S1765" s="180" t="b">
        <f t="shared" si="4"/>
        <v>0</v>
      </c>
      <c r="T1765" s="180">
        <f t="shared" ca="1" si="5"/>
        <v>0</v>
      </c>
    </row>
    <row r="1766" spans="1:20" ht="16" hidden="1">
      <c r="A1766" s="170">
        <f t="shared" si="6"/>
        <v>1765</v>
      </c>
      <c r="B1766" s="196" t="s">
        <v>2335</v>
      </c>
      <c r="C1766" s="196" t="s">
        <v>2336</v>
      </c>
      <c r="D1766" s="178" t="s">
        <v>388</v>
      </c>
      <c r="E1766" s="178"/>
      <c r="F1766" s="186"/>
      <c r="G1766" s="170" t="b">
        <f t="shared" ca="1" si="47"/>
        <v>1</v>
      </c>
      <c r="H1766" s="186"/>
      <c r="I1766" s="186"/>
      <c r="J1766" s="170" t="s">
        <v>1</v>
      </c>
      <c r="K1766" s="171" t="e">
        <f t="shared" ca="1" si="1"/>
        <v>#NAME?</v>
      </c>
      <c r="L1766" s="186"/>
      <c r="M1766" s="171">
        <v>741</v>
      </c>
      <c r="N1766" s="179" t="e">
        <f t="shared" ca="1" si="2"/>
        <v>#NAME?</v>
      </c>
      <c r="O1766" t="b">
        <f t="shared" si="3"/>
        <v>0</v>
      </c>
      <c r="S1766" s="180" t="b">
        <f t="shared" si="4"/>
        <v>0</v>
      </c>
      <c r="T1766" s="180">
        <f t="shared" ca="1" si="5"/>
        <v>0</v>
      </c>
    </row>
    <row r="1767" spans="1:20" ht="16" hidden="1">
      <c r="A1767" s="170">
        <f t="shared" si="6"/>
        <v>1766</v>
      </c>
      <c r="B1767" s="196" t="s">
        <v>2337</v>
      </c>
      <c r="C1767" s="196" t="s">
        <v>2338</v>
      </c>
      <c r="D1767" s="178" t="s">
        <v>388</v>
      </c>
      <c r="E1767" s="178"/>
      <c r="F1767" s="186"/>
      <c r="G1767" s="170" t="b">
        <f t="shared" ca="1" si="47"/>
        <v>1</v>
      </c>
      <c r="H1767" s="186"/>
      <c r="I1767" s="186"/>
      <c r="J1767" s="170" t="s">
        <v>1</v>
      </c>
      <c r="K1767" s="171" t="e">
        <f t="shared" ca="1" si="1"/>
        <v>#NAME?</v>
      </c>
      <c r="L1767" s="186"/>
      <c r="M1767" s="171">
        <v>2743</v>
      </c>
      <c r="N1767" s="179" t="e">
        <f t="shared" ca="1" si="2"/>
        <v>#NAME?</v>
      </c>
      <c r="O1767" t="b">
        <f t="shared" si="3"/>
        <v>0</v>
      </c>
      <c r="S1767" s="180" t="b">
        <f t="shared" si="4"/>
        <v>0</v>
      </c>
      <c r="T1767" s="180">
        <f t="shared" ca="1" si="5"/>
        <v>0</v>
      </c>
    </row>
    <row r="1768" spans="1:20" ht="16" hidden="1">
      <c r="A1768" s="170">
        <f t="shared" si="6"/>
        <v>1767</v>
      </c>
      <c r="B1768" s="196" t="s">
        <v>2339</v>
      </c>
      <c r="C1768" s="196" t="s">
        <v>2340</v>
      </c>
      <c r="D1768" s="178" t="s">
        <v>388</v>
      </c>
      <c r="E1768" s="178"/>
      <c r="F1768" s="186"/>
      <c r="G1768" s="170" t="b">
        <f t="shared" ca="1" si="47"/>
        <v>1</v>
      </c>
      <c r="H1768" s="186"/>
      <c r="I1768" s="186"/>
      <c r="J1768" s="170" t="s">
        <v>1</v>
      </c>
      <c r="K1768" s="171" t="e">
        <f t="shared" ca="1" si="1"/>
        <v>#NAME?</v>
      </c>
      <c r="L1768" s="186"/>
      <c r="M1768" s="171">
        <v>2225</v>
      </c>
      <c r="N1768" s="179" t="e">
        <f t="shared" ca="1" si="2"/>
        <v>#NAME?</v>
      </c>
      <c r="O1768" t="b">
        <f t="shared" si="3"/>
        <v>0</v>
      </c>
      <c r="S1768" s="180" t="b">
        <f t="shared" si="4"/>
        <v>0</v>
      </c>
      <c r="T1768" s="180">
        <f t="shared" ca="1" si="5"/>
        <v>0</v>
      </c>
    </row>
    <row r="1769" spans="1:20" ht="16" hidden="1">
      <c r="A1769" s="170">
        <f t="shared" si="6"/>
        <v>1768</v>
      </c>
      <c r="B1769" s="196" t="s">
        <v>2341</v>
      </c>
      <c r="C1769" s="196" t="s">
        <v>2342</v>
      </c>
      <c r="D1769" s="178" t="s">
        <v>380</v>
      </c>
      <c r="E1769" s="178"/>
      <c r="F1769" s="187">
        <v>43915</v>
      </c>
      <c r="G1769" s="170" t="b">
        <f t="shared" ca="1" si="47"/>
        <v>1</v>
      </c>
      <c r="H1769" s="170" t="s">
        <v>516</v>
      </c>
      <c r="I1769" s="186"/>
      <c r="J1769" s="170" t="s">
        <v>1</v>
      </c>
      <c r="K1769" s="171" t="e">
        <f t="shared" ca="1" si="1"/>
        <v>#NAME?</v>
      </c>
      <c r="L1769" s="186"/>
      <c r="M1769" s="171">
        <v>1205</v>
      </c>
      <c r="N1769" s="179" t="e">
        <f t="shared" ca="1" si="2"/>
        <v>#NAME?</v>
      </c>
      <c r="O1769" t="b">
        <f t="shared" si="3"/>
        <v>0</v>
      </c>
      <c r="S1769" s="180" t="b">
        <f t="shared" ca="1" si="4"/>
        <v>0</v>
      </c>
      <c r="T1769" s="180">
        <f t="shared" ca="1" si="5"/>
        <v>0</v>
      </c>
    </row>
    <row r="1770" spans="1:20" ht="16" hidden="1">
      <c r="A1770" s="170">
        <f t="shared" si="6"/>
        <v>1769</v>
      </c>
      <c r="B1770" s="196" t="s">
        <v>1362</v>
      </c>
      <c r="C1770" s="196" t="s">
        <v>2343</v>
      </c>
      <c r="D1770" s="178" t="s">
        <v>388</v>
      </c>
      <c r="E1770" s="178"/>
      <c r="F1770" s="186"/>
      <c r="G1770" s="170" t="b">
        <f t="shared" ca="1" si="47"/>
        <v>1</v>
      </c>
      <c r="H1770" s="186"/>
      <c r="I1770" s="186"/>
      <c r="J1770" s="170" t="s">
        <v>1</v>
      </c>
      <c r="K1770" s="171" t="e">
        <f t="shared" ca="1" si="1"/>
        <v>#NAME?</v>
      </c>
      <c r="L1770" s="186"/>
      <c r="M1770" s="171">
        <v>1614</v>
      </c>
      <c r="N1770" s="179" t="e">
        <f t="shared" ca="1" si="2"/>
        <v>#NAME?</v>
      </c>
      <c r="O1770" t="b">
        <f t="shared" si="3"/>
        <v>0</v>
      </c>
      <c r="S1770" s="180" t="b">
        <f t="shared" si="4"/>
        <v>0</v>
      </c>
      <c r="T1770" s="180">
        <f t="shared" ca="1" si="5"/>
        <v>0</v>
      </c>
    </row>
    <row r="1771" spans="1:20" ht="16" hidden="1">
      <c r="A1771" s="170">
        <f t="shared" si="6"/>
        <v>1770</v>
      </c>
      <c r="B1771" s="196" t="s">
        <v>2344</v>
      </c>
      <c r="C1771" s="196" t="s">
        <v>2345</v>
      </c>
      <c r="D1771" s="178" t="s">
        <v>388</v>
      </c>
      <c r="E1771" s="178"/>
      <c r="F1771" s="186"/>
      <c r="G1771" s="170" t="b">
        <f t="shared" ca="1" si="47"/>
        <v>1</v>
      </c>
      <c r="H1771" s="186"/>
      <c r="I1771" s="186"/>
      <c r="J1771" s="170" t="s">
        <v>1</v>
      </c>
      <c r="K1771" s="171" t="e">
        <f t="shared" ca="1" si="1"/>
        <v>#NAME?</v>
      </c>
      <c r="L1771" s="186"/>
      <c r="M1771" s="171">
        <v>735</v>
      </c>
      <c r="N1771" s="179" t="e">
        <f t="shared" ca="1" si="2"/>
        <v>#NAME?</v>
      </c>
      <c r="O1771" t="b">
        <f t="shared" si="3"/>
        <v>0</v>
      </c>
      <c r="S1771" s="180" t="b">
        <f t="shared" si="4"/>
        <v>0</v>
      </c>
      <c r="T1771" s="180">
        <f t="shared" ca="1" si="5"/>
        <v>0</v>
      </c>
    </row>
    <row r="1772" spans="1:20" ht="16" hidden="1">
      <c r="A1772" s="170">
        <f t="shared" si="6"/>
        <v>1771</v>
      </c>
      <c r="B1772" s="196" t="s">
        <v>2346</v>
      </c>
      <c r="C1772" s="196" t="s">
        <v>2347</v>
      </c>
      <c r="D1772" s="178" t="s">
        <v>388</v>
      </c>
      <c r="E1772" s="178"/>
      <c r="F1772" s="186"/>
      <c r="G1772" s="170" t="b">
        <f t="shared" ca="1" si="47"/>
        <v>1</v>
      </c>
      <c r="H1772" s="186"/>
      <c r="I1772" s="186"/>
      <c r="J1772" s="170" t="s">
        <v>1</v>
      </c>
      <c r="K1772" s="171" t="e">
        <f t="shared" ca="1" si="1"/>
        <v>#NAME?</v>
      </c>
      <c r="L1772" s="186"/>
      <c r="M1772" s="171">
        <v>256</v>
      </c>
      <c r="N1772" s="179" t="e">
        <f t="shared" ca="1" si="2"/>
        <v>#NAME?</v>
      </c>
      <c r="O1772" t="b">
        <f t="shared" si="3"/>
        <v>0</v>
      </c>
      <c r="S1772" s="180" t="b">
        <f t="shared" si="4"/>
        <v>0</v>
      </c>
      <c r="T1772" s="180">
        <f t="shared" ca="1" si="5"/>
        <v>0</v>
      </c>
    </row>
    <row r="1773" spans="1:20" ht="16" hidden="1">
      <c r="A1773" s="170">
        <f t="shared" si="6"/>
        <v>1772</v>
      </c>
      <c r="B1773" s="196" t="s">
        <v>2348</v>
      </c>
      <c r="C1773" s="196" t="s">
        <v>2349</v>
      </c>
      <c r="D1773" s="178" t="s">
        <v>388</v>
      </c>
      <c r="E1773" s="178"/>
      <c r="F1773" s="186"/>
      <c r="G1773" s="170" t="b">
        <f t="shared" ca="1" si="47"/>
        <v>1</v>
      </c>
      <c r="H1773" s="186"/>
      <c r="I1773" s="186"/>
      <c r="J1773" s="170" t="s">
        <v>1</v>
      </c>
      <c r="K1773" s="171" t="e">
        <f t="shared" ca="1" si="1"/>
        <v>#NAME?</v>
      </c>
      <c r="L1773" s="186"/>
      <c r="M1773" s="171">
        <v>1831</v>
      </c>
      <c r="N1773" s="179" t="e">
        <f t="shared" ca="1" si="2"/>
        <v>#NAME?</v>
      </c>
      <c r="O1773" t="b">
        <f t="shared" si="3"/>
        <v>0</v>
      </c>
      <c r="S1773" s="180" t="b">
        <f t="shared" si="4"/>
        <v>0</v>
      </c>
      <c r="T1773" s="180">
        <f t="shared" ca="1" si="5"/>
        <v>0</v>
      </c>
    </row>
    <row r="1774" spans="1:20" ht="16" hidden="1">
      <c r="A1774" s="170">
        <f t="shared" si="6"/>
        <v>1773</v>
      </c>
      <c r="B1774" s="196" t="s">
        <v>2350</v>
      </c>
      <c r="C1774" s="196" t="s">
        <v>2351</v>
      </c>
      <c r="D1774" s="178" t="s">
        <v>388</v>
      </c>
      <c r="E1774" s="178"/>
      <c r="F1774" s="186"/>
      <c r="G1774" s="170" t="b">
        <f t="shared" ca="1" si="47"/>
        <v>1</v>
      </c>
      <c r="H1774" s="186"/>
      <c r="I1774" s="186"/>
      <c r="J1774" s="170" t="s">
        <v>1</v>
      </c>
      <c r="K1774" s="171" t="e">
        <f t="shared" ca="1" si="1"/>
        <v>#NAME?</v>
      </c>
      <c r="L1774" s="186"/>
      <c r="M1774" s="171">
        <v>673</v>
      </c>
      <c r="N1774" s="179" t="e">
        <f t="shared" ca="1" si="2"/>
        <v>#NAME?</v>
      </c>
      <c r="O1774" t="b">
        <f t="shared" si="3"/>
        <v>0</v>
      </c>
      <c r="S1774" s="180" t="b">
        <f t="shared" si="4"/>
        <v>0</v>
      </c>
      <c r="T1774" s="180">
        <f t="shared" ca="1" si="5"/>
        <v>0</v>
      </c>
    </row>
    <row r="1775" spans="1:20" ht="16" hidden="1">
      <c r="A1775" s="170">
        <f t="shared" si="6"/>
        <v>1774</v>
      </c>
      <c r="B1775" s="196" t="s">
        <v>2352</v>
      </c>
      <c r="C1775" s="196" t="s">
        <v>2353</v>
      </c>
      <c r="D1775" s="178" t="s">
        <v>388</v>
      </c>
      <c r="E1775" s="178"/>
      <c r="F1775" s="186"/>
      <c r="G1775" s="170" t="b">
        <f t="shared" ca="1" si="47"/>
        <v>1</v>
      </c>
      <c r="H1775" s="186"/>
      <c r="I1775" s="186"/>
      <c r="J1775" s="170" t="s">
        <v>1</v>
      </c>
      <c r="K1775" s="171" t="e">
        <f t="shared" ca="1" si="1"/>
        <v>#NAME?</v>
      </c>
      <c r="L1775" s="186"/>
      <c r="M1775" s="171">
        <v>1804</v>
      </c>
      <c r="N1775" s="179" t="e">
        <f t="shared" ca="1" si="2"/>
        <v>#NAME?</v>
      </c>
      <c r="O1775" t="b">
        <f t="shared" si="3"/>
        <v>0</v>
      </c>
      <c r="S1775" s="180" t="b">
        <f t="shared" si="4"/>
        <v>0</v>
      </c>
      <c r="T1775" s="180">
        <f t="shared" ca="1" si="5"/>
        <v>0</v>
      </c>
    </row>
    <row r="1776" spans="1:20" ht="16" hidden="1">
      <c r="A1776" s="170">
        <f t="shared" si="6"/>
        <v>1775</v>
      </c>
      <c r="B1776" s="196" t="s">
        <v>1874</v>
      </c>
      <c r="C1776" s="196" t="s">
        <v>2354</v>
      </c>
      <c r="D1776" s="178" t="s">
        <v>388</v>
      </c>
      <c r="E1776" s="178"/>
      <c r="F1776" s="186"/>
      <c r="G1776" s="170" t="b">
        <f t="shared" ca="1" si="47"/>
        <v>1</v>
      </c>
      <c r="H1776" s="186"/>
      <c r="I1776" s="186"/>
      <c r="J1776" s="170" t="s">
        <v>1</v>
      </c>
      <c r="K1776" s="171" t="e">
        <f t="shared" ca="1" si="1"/>
        <v>#NAME?</v>
      </c>
      <c r="L1776" s="186"/>
      <c r="M1776" s="171">
        <v>2511</v>
      </c>
      <c r="N1776" s="179" t="e">
        <f t="shared" ca="1" si="2"/>
        <v>#NAME?</v>
      </c>
      <c r="O1776" t="b">
        <f t="shared" si="3"/>
        <v>0</v>
      </c>
      <c r="S1776" s="180" t="b">
        <f t="shared" si="4"/>
        <v>0</v>
      </c>
      <c r="T1776" s="180">
        <f t="shared" ca="1" si="5"/>
        <v>0</v>
      </c>
    </row>
    <row r="1777" spans="1:20" ht="16" hidden="1">
      <c r="A1777" s="170">
        <f t="shared" si="6"/>
        <v>1776</v>
      </c>
      <c r="B1777" s="196" t="s">
        <v>2355</v>
      </c>
      <c r="C1777" s="196" t="s">
        <v>2356</v>
      </c>
      <c r="D1777" s="178" t="s">
        <v>388</v>
      </c>
      <c r="E1777" s="178"/>
      <c r="F1777" s="186"/>
      <c r="G1777" s="170" t="b">
        <f t="shared" ca="1" si="47"/>
        <v>1</v>
      </c>
      <c r="H1777" s="186"/>
      <c r="I1777" s="186"/>
      <c r="J1777" s="170" t="s">
        <v>1</v>
      </c>
      <c r="K1777" s="171" t="e">
        <f t="shared" ca="1" si="1"/>
        <v>#NAME?</v>
      </c>
      <c r="L1777" s="186"/>
      <c r="M1777" s="171">
        <v>2424</v>
      </c>
      <c r="N1777" s="179" t="e">
        <f t="shared" ca="1" si="2"/>
        <v>#NAME?</v>
      </c>
      <c r="O1777" t="b">
        <f t="shared" si="3"/>
        <v>0</v>
      </c>
      <c r="S1777" s="180" t="b">
        <f t="shared" si="4"/>
        <v>0</v>
      </c>
      <c r="T1777" s="180">
        <f t="shared" ca="1" si="5"/>
        <v>0</v>
      </c>
    </row>
    <row r="1778" spans="1:20" ht="16" hidden="1">
      <c r="A1778" s="170">
        <f t="shared" si="6"/>
        <v>1777</v>
      </c>
      <c r="B1778" s="196" t="s">
        <v>2357</v>
      </c>
      <c r="C1778" s="196" t="s">
        <v>2358</v>
      </c>
      <c r="D1778" s="178" t="s">
        <v>388</v>
      </c>
      <c r="E1778" s="178"/>
      <c r="F1778" s="186"/>
      <c r="G1778" s="170" t="b">
        <f t="shared" ca="1" si="47"/>
        <v>1</v>
      </c>
      <c r="H1778" s="186"/>
      <c r="I1778" s="186"/>
      <c r="J1778" s="170" t="s">
        <v>1</v>
      </c>
      <c r="K1778" s="171" t="e">
        <f t="shared" ca="1" si="1"/>
        <v>#NAME?</v>
      </c>
      <c r="L1778" s="186"/>
      <c r="M1778" s="171">
        <v>101</v>
      </c>
      <c r="N1778" s="179" t="e">
        <f t="shared" ca="1" si="2"/>
        <v>#NAME?</v>
      </c>
      <c r="O1778" t="b">
        <f t="shared" si="3"/>
        <v>0</v>
      </c>
      <c r="S1778" s="180" t="b">
        <f t="shared" si="4"/>
        <v>0</v>
      </c>
      <c r="T1778" s="180">
        <f t="shared" ca="1" si="5"/>
        <v>0</v>
      </c>
    </row>
    <row r="1779" spans="1:20" ht="16" hidden="1">
      <c r="A1779" s="170">
        <f t="shared" si="6"/>
        <v>1778</v>
      </c>
      <c r="B1779" s="196" t="s">
        <v>2359</v>
      </c>
      <c r="C1779" s="196" t="s">
        <v>2360</v>
      </c>
      <c r="D1779" s="178" t="s">
        <v>388</v>
      </c>
      <c r="E1779" s="178"/>
      <c r="F1779" s="186"/>
      <c r="G1779" s="170" t="b">
        <f t="shared" ca="1" si="47"/>
        <v>1</v>
      </c>
      <c r="H1779" s="186"/>
      <c r="I1779" s="186"/>
      <c r="J1779" s="170" t="s">
        <v>1</v>
      </c>
      <c r="K1779" s="171" t="e">
        <f t="shared" ca="1" si="1"/>
        <v>#NAME?</v>
      </c>
      <c r="L1779" s="186"/>
      <c r="M1779" s="171">
        <v>2632</v>
      </c>
      <c r="N1779" s="179" t="e">
        <f t="shared" ca="1" si="2"/>
        <v>#NAME?</v>
      </c>
      <c r="O1779" t="b">
        <f t="shared" si="3"/>
        <v>0</v>
      </c>
      <c r="S1779" s="180" t="b">
        <f t="shared" si="4"/>
        <v>0</v>
      </c>
      <c r="T1779" s="180">
        <f t="shared" ca="1" si="5"/>
        <v>0</v>
      </c>
    </row>
    <row r="1780" spans="1:20" ht="16" hidden="1">
      <c r="A1780" s="170">
        <f t="shared" si="6"/>
        <v>1779</v>
      </c>
      <c r="B1780" s="196" t="s">
        <v>2361</v>
      </c>
      <c r="C1780" s="196" t="s">
        <v>2362</v>
      </c>
      <c r="D1780" s="178" t="s">
        <v>388</v>
      </c>
      <c r="E1780" s="178"/>
      <c r="F1780" s="186"/>
      <c r="G1780" s="170" t="b">
        <f t="shared" ca="1" si="47"/>
        <v>1</v>
      </c>
      <c r="H1780" s="186"/>
      <c r="I1780" s="186"/>
      <c r="J1780" s="170" t="s">
        <v>1</v>
      </c>
      <c r="K1780" s="171" t="e">
        <f t="shared" ca="1" si="1"/>
        <v>#NAME?</v>
      </c>
      <c r="L1780" s="186"/>
      <c r="M1780" s="171">
        <v>1331</v>
      </c>
      <c r="N1780" s="179" t="e">
        <f t="shared" ca="1" si="2"/>
        <v>#NAME?</v>
      </c>
      <c r="O1780" t="b">
        <f t="shared" si="3"/>
        <v>0</v>
      </c>
      <c r="S1780" s="180" t="b">
        <f t="shared" si="4"/>
        <v>0</v>
      </c>
      <c r="T1780" s="180">
        <f t="shared" ca="1" si="5"/>
        <v>0</v>
      </c>
    </row>
    <row r="1781" spans="1:20" ht="16" hidden="1">
      <c r="A1781" s="170">
        <f t="shared" si="6"/>
        <v>1780</v>
      </c>
      <c r="B1781" s="196" t="s">
        <v>2363</v>
      </c>
      <c r="C1781" s="196" t="s">
        <v>2364</v>
      </c>
      <c r="D1781" s="178" t="s">
        <v>388</v>
      </c>
      <c r="E1781" s="178"/>
      <c r="F1781" s="186"/>
      <c r="G1781" s="170" t="b">
        <f t="shared" ca="1" si="47"/>
        <v>1</v>
      </c>
      <c r="H1781" s="186"/>
      <c r="I1781" s="186"/>
      <c r="J1781" s="170" t="s">
        <v>1</v>
      </c>
      <c r="K1781" s="171" t="e">
        <f t="shared" ca="1" si="1"/>
        <v>#NAME?</v>
      </c>
      <c r="L1781" s="186"/>
      <c r="M1781" s="171">
        <v>2114</v>
      </c>
      <c r="N1781" s="179" t="e">
        <f t="shared" ca="1" si="2"/>
        <v>#NAME?</v>
      </c>
      <c r="O1781" t="b">
        <f t="shared" si="3"/>
        <v>0</v>
      </c>
      <c r="S1781" s="180" t="b">
        <f t="shared" si="4"/>
        <v>0</v>
      </c>
      <c r="T1781" s="180">
        <f t="shared" ca="1" si="5"/>
        <v>0</v>
      </c>
    </row>
    <row r="1782" spans="1:20" ht="16" hidden="1">
      <c r="A1782" s="170">
        <f t="shared" si="6"/>
        <v>1781</v>
      </c>
      <c r="B1782" s="196" t="s">
        <v>2365</v>
      </c>
      <c r="C1782" s="196" t="s">
        <v>2366</v>
      </c>
      <c r="D1782" s="178" t="s">
        <v>388</v>
      </c>
      <c r="E1782" s="178"/>
      <c r="F1782" s="186"/>
      <c r="G1782" s="170" t="b">
        <f t="shared" ca="1" si="47"/>
        <v>1</v>
      </c>
      <c r="H1782" s="186"/>
      <c r="I1782" s="186"/>
      <c r="J1782" s="170" t="s">
        <v>1</v>
      </c>
      <c r="K1782" s="171" t="e">
        <f t="shared" ca="1" si="1"/>
        <v>#NAME?</v>
      </c>
      <c r="L1782" s="186"/>
      <c r="M1782" s="171">
        <v>1585</v>
      </c>
      <c r="N1782" s="179" t="e">
        <f t="shared" ca="1" si="2"/>
        <v>#NAME?</v>
      </c>
      <c r="O1782" t="b">
        <f t="shared" si="3"/>
        <v>0</v>
      </c>
      <c r="S1782" s="180" t="b">
        <f t="shared" si="4"/>
        <v>0</v>
      </c>
      <c r="T1782" s="180">
        <f t="shared" ca="1" si="5"/>
        <v>0</v>
      </c>
    </row>
    <row r="1783" spans="1:20" ht="16" hidden="1">
      <c r="A1783" s="170">
        <f t="shared" si="6"/>
        <v>1782</v>
      </c>
      <c r="B1783" s="196" t="s">
        <v>2367</v>
      </c>
      <c r="C1783" s="196" t="s">
        <v>2368</v>
      </c>
      <c r="D1783" s="178" t="s">
        <v>388</v>
      </c>
      <c r="E1783" s="178"/>
      <c r="F1783" s="186"/>
      <c r="G1783" s="170" t="b">
        <f t="shared" ca="1" si="47"/>
        <v>1</v>
      </c>
      <c r="H1783" s="186"/>
      <c r="I1783" s="186"/>
      <c r="J1783" s="170" t="s">
        <v>1</v>
      </c>
      <c r="K1783" s="171" t="e">
        <f t="shared" ca="1" si="1"/>
        <v>#NAME?</v>
      </c>
      <c r="L1783" s="186"/>
      <c r="M1783" s="171">
        <v>2375</v>
      </c>
      <c r="N1783" s="179" t="e">
        <f t="shared" ca="1" si="2"/>
        <v>#NAME?</v>
      </c>
      <c r="O1783" t="b">
        <f t="shared" si="3"/>
        <v>0</v>
      </c>
      <c r="S1783" s="180" t="b">
        <f t="shared" si="4"/>
        <v>0</v>
      </c>
      <c r="T1783" s="180">
        <f t="shared" ca="1" si="5"/>
        <v>0</v>
      </c>
    </row>
    <row r="1784" spans="1:20" ht="16" hidden="1">
      <c r="A1784" s="170">
        <f t="shared" si="6"/>
        <v>1783</v>
      </c>
      <c r="B1784" s="196" t="s">
        <v>1677</v>
      </c>
      <c r="C1784" s="196" t="s">
        <v>2369</v>
      </c>
      <c r="D1784" s="178" t="s">
        <v>388</v>
      </c>
      <c r="E1784" s="178"/>
      <c r="F1784" s="186"/>
      <c r="G1784" s="170" t="b">
        <f t="shared" ca="1" si="47"/>
        <v>1</v>
      </c>
      <c r="H1784" s="186"/>
      <c r="I1784" s="186"/>
      <c r="J1784" s="170" t="s">
        <v>1</v>
      </c>
      <c r="K1784" s="171" t="e">
        <f t="shared" ca="1" si="1"/>
        <v>#NAME?</v>
      </c>
      <c r="L1784" s="186"/>
      <c r="M1784" s="171">
        <v>970</v>
      </c>
      <c r="N1784" s="179" t="e">
        <f t="shared" ca="1" si="2"/>
        <v>#NAME?</v>
      </c>
      <c r="O1784" t="b">
        <f t="shared" si="3"/>
        <v>0</v>
      </c>
      <c r="S1784" s="180" t="b">
        <f t="shared" si="4"/>
        <v>0</v>
      </c>
      <c r="T1784" s="180">
        <f t="shared" ca="1" si="5"/>
        <v>0</v>
      </c>
    </row>
    <row r="1785" spans="1:20" ht="16" hidden="1">
      <c r="A1785" s="170">
        <f t="shared" si="6"/>
        <v>1784</v>
      </c>
      <c r="B1785" s="196" t="s">
        <v>2370</v>
      </c>
      <c r="C1785" s="196" t="s">
        <v>2371</v>
      </c>
      <c r="D1785" s="178" t="s">
        <v>388</v>
      </c>
      <c r="E1785" s="178"/>
      <c r="F1785" s="186"/>
      <c r="G1785" s="170" t="b">
        <f t="shared" ca="1" si="47"/>
        <v>1</v>
      </c>
      <c r="H1785" s="186"/>
      <c r="I1785" s="186"/>
      <c r="J1785" s="170" t="s">
        <v>1</v>
      </c>
      <c r="K1785" s="171" t="e">
        <f t="shared" ca="1" si="1"/>
        <v>#NAME?</v>
      </c>
      <c r="L1785" s="186"/>
      <c r="M1785" s="171">
        <v>450</v>
      </c>
      <c r="N1785" s="179" t="e">
        <f t="shared" ca="1" si="2"/>
        <v>#NAME?</v>
      </c>
      <c r="O1785" t="b">
        <f t="shared" si="3"/>
        <v>0</v>
      </c>
      <c r="S1785" s="180" t="b">
        <f t="shared" si="4"/>
        <v>0</v>
      </c>
      <c r="T1785" s="180">
        <f t="shared" ca="1" si="5"/>
        <v>0</v>
      </c>
    </row>
    <row r="1786" spans="1:20" ht="16" hidden="1">
      <c r="A1786" s="170">
        <f t="shared" si="6"/>
        <v>1785</v>
      </c>
      <c r="B1786" s="196" t="s">
        <v>2372</v>
      </c>
      <c r="C1786" s="196" t="s">
        <v>2373</v>
      </c>
      <c r="D1786" s="178" t="s">
        <v>388</v>
      </c>
      <c r="E1786" s="178"/>
      <c r="F1786" s="186"/>
      <c r="G1786" s="170" t="b">
        <f t="shared" ca="1" si="47"/>
        <v>1</v>
      </c>
      <c r="H1786" s="186"/>
      <c r="I1786" s="186"/>
      <c r="J1786" s="170" t="s">
        <v>1</v>
      </c>
      <c r="K1786" s="171" t="e">
        <f t="shared" ca="1" si="1"/>
        <v>#NAME?</v>
      </c>
      <c r="L1786" s="186"/>
      <c r="M1786" s="171">
        <v>2939</v>
      </c>
      <c r="N1786" s="179" t="e">
        <f t="shared" ca="1" si="2"/>
        <v>#NAME?</v>
      </c>
      <c r="O1786" t="b">
        <f t="shared" si="3"/>
        <v>0</v>
      </c>
      <c r="S1786" s="180" t="b">
        <f t="shared" si="4"/>
        <v>0</v>
      </c>
      <c r="T1786" s="180">
        <f t="shared" ca="1" si="5"/>
        <v>0</v>
      </c>
    </row>
    <row r="1787" spans="1:20" ht="16" hidden="1">
      <c r="A1787" s="170">
        <f t="shared" si="6"/>
        <v>1786</v>
      </c>
      <c r="B1787" s="196" t="s">
        <v>2374</v>
      </c>
      <c r="C1787" s="196" t="s">
        <v>2375</v>
      </c>
      <c r="D1787" s="178" t="s">
        <v>388</v>
      </c>
      <c r="E1787" s="178"/>
      <c r="F1787" s="186"/>
      <c r="G1787" s="170" t="b">
        <f t="shared" ca="1" si="47"/>
        <v>1</v>
      </c>
      <c r="H1787" s="186"/>
      <c r="I1787" s="186"/>
      <c r="J1787" s="170" t="s">
        <v>1</v>
      </c>
      <c r="K1787" s="171" t="e">
        <f t="shared" ca="1" si="1"/>
        <v>#NAME?</v>
      </c>
      <c r="L1787" s="186"/>
      <c r="M1787" s="171">
        <v>1619</v>
      </c>
      <c r="N1787" s="179" t="e">
        <f t="shared" ca="1" si="2"/>
        <v>#NAME?</v>
      </c>
      <c r="O1787" t="b">
        <f t="shared" si="3"/>
        <v>0</v>
      </c>
      <c r="S1787" s="180" t="b">
        <f t="shared" si="4"/>
        <v>0</v>
      </c>
      <c r="T1787" s="180">
        <f t="shared" ca="1" si="5"/>
        <v>0</v>
      </c>
    </row>
    <row r="1788" spans="1:20" ht="16" hidden="1">
      <c r="A1788" s="170">
        <f t="shared" si="6"/>
        <v>1787</v>
      </c>
      <c r="B1788" s="196" t="s">
        <v>2376</v>
      </c>
      <c r="C1788" s="196" t="s">
        <v>2377</v>
      </c>
      <c r="D1788" s="178" t="s">
        <v>388</v>
      </c>
      <c r="E1788" s="178"/>
      <c r="F1788" s="186"/>
      <c r="G1788" s="170" t="b">
        <f t="shared" ca="1" si="47"/>
        <v>1</v>
      </c>
      <c r="H1788" s="186"/>
      <c r="I1788" s="186"/>
      <c r="J1788" s="170" t="s">
        <v>1</v>
      </c>
      <c r="K1788" s="171" t="e">
        <f t="shared" ca="1" si="1"/>
        <v>#NAME?</v>
      </c>
      <c r="L1788" s="186"/>
      <c r="M1788" s="171">
        <v>1213</v>
      </c>
      <c r="N1788" s="179" t="e">
        <f t="shared" ca="1" si="2"/>
        <v>#NAME?</v>
      </c>
      <c r="O1788" t="b">
        <f t="shared" si="3"/>
        <v>0</v>
      </c>
      <c r="S1788" s="180" t="b">
        <f t="shared" si="4"/>
        <v>0</v>
      </c>
      <c r="T1788" s="180">
        <f t="shared" ca="1" si="5"/>
        <v>0</v>
      </c>
    </row>
    <row r="1789" spans="1:20" ht="16" hidden="1">
      <c r="A1789" s="170">
        <f t="shared" si="6"/>
        <v>1788</v>
      </c>
      <c r="B1789" s="196" t="s">
        <v>2378</v>
      </c>
      <c r="C1789" s="196" t="s">
        <v>2379</v>
      </c>
      <c r="D1789" s="178" t="s">
        <v>388</v>
      </c>
      <c r="E1789" s="178"/>
      <c r="F1789" s="186"/>
      <c r="G1789" s="170" t="b">
        <f t="shared" ca="1" si="47"/>
        <v>1</v>
      </c>
      <c r="H1789" s="186"/>
      <c r="I1789" s="186"/>
      <c r="J1789" s="170" t="s">
        <v>1</v>
      </c>
      <c r="K1789" s="171" t="e">
        <f t="shared" ca="1" si="1"/>
        <v>#NAME?</v>
      </c>
      <c r="L1789" s="186"/>
      <c r="M1789" s="171">
        <v>2886</v>
      </c>
      <c r="N1789" s="179" t="e">
        <f t="shared" ca="1" si="2"/>
        <v>#NAME?</v>
      </c>
      <c r="O1789" t="b">
        <f t="shared" si="3"/>
        <v>0</v>
      </c>
      <c r="S1789" s="180" t="b">
        <f t="shared" si="4"/>
        <v>0</v>
      </c>
      <c r="T1789" s="180">
        <f t="shared" ca="1" si="5"/>
        <v>0</v>
      </c>
    </row>
    <row r="1790" spans="1:20" ht="16" hidden="1">
      <c r="A1790" s="170">
        <f t="shared" si="6"/>
        <v>1789</v>
      </c>
      <c r="B1790" s="196" t="s">
        <v>2380</v>
      </c>
      <c r="C1790" s="196" t="s">
        <v>2381</v>
      </c>
      <c r="D1790" s="178" t="s">
        <v>388</v>
      </c>
      <c r="E1790" s="178"/>
      <c r="F1790" s="186"/>
      <c r="G1790" s="170" t="b">
        <f t="shared" ca="1" si="47"/>
        <v>1</v>
      </c>
      <c r="H1790" s="186"/>
      <c r="I1790" s="186"/>
      <c r="J1790" s="170" t="s">
        <v>1</v>
      </c>
      <c r="K1790" s="171" t="e">
        <f t="shared" ca="1" si="1"/>
        <v>#NAME?</v>
      </c>
      <c r="L1790" s="186"/>
      <c r="M1790" s="171">
        <v>1504</v>
      </c>
      <c r="N1790" s="179" t="e">
        <f t="shared" ca="1" si="2"/>
        <v>#NAME?</v>
      </c>
      <c r="O1790" t="b">
        <f t="shared" si="3"/>
        <v>0</v>
      </c>
      <c r="S1790" s="180" t="b">
        <f t="shared" si="4"/>
        <v>0</v>
      </c>
      <c r="T1790" s="180">
        <f t="shared" ca="1" si="5"/>
        <v>0</v>
      </c>
    </row>
    <row r="1791" spans="1:20" ht="16" hidden="1">
      <c r="A1791" s="170">
        <f t="shared" si="6"/>
        <v>1790</v>
      </c>
      <c r="B1791" s="196" t="s">
        <v>607</v>
      </c>
      <c r="C1791" s="196" t="s">
        <v>2382</v>
      </c>
      <c r="D1791" s="178" t="s">
        <v>380</v>
      </c>
      <c r="E1791" s="178"/>
      <c r="F1791" s="187">
        <v>43868</v>
      </c>
      <c r="G1791" s="170" t="b">
        <f t="shared" ca="1" si="47"/>
        <v>1</v>
      </c>
      <c r="H1791" s="170" t="s">
        <v>471</v>
      </c>
      <c r="I1791" s="186"/>
      <c r="J1791" s="170" t="s">
        <v>1</v>
      </c>
      <c r="K1791" s="171" t="e">
        <f t="shared" ca="1" si="1"/>
        <v>#NAME?</v>
      </c>
      <c r="L1791" s="186"/>
      <c r="M1791" s="171">
        <v>919</v>
      </c>
      <c r="N1791" s="179" t="e">
        <f t="shared" ca="1" si="2"/>
        <v>#NAME?</v>
      </c>
      <c r="O1791" t="b">
        <f t="shared" si="3"/>
        <v>0</v>
      </c>
      <c r="S1791" s="180" t="b">
        <f t="shared" ca="1" si="4"/>
        <v>0</v>
      </c>
      <c r="T1791" s="180">
        <f t="shared" ca="1" si="5"/>
        <v>0</v>
      </c>
    </row>
    <row r="1792" spans="1:20" ht="16" hidden="1">
      <c r="A1792" s="170">
        <f t="shared" si="6"/>
        <v>1791</v>
      </c>
      <c r="B1792" s="196" t="s">
        <v>2383</v>
      </c>
      <c r="C1792" s="196" t="s">
        <v>2384</v>
      </c>
      <c r="D1792" s="178" t="s">
        <v>388</v>
      </c>
      <c r="E1792" s="178"/>
      <c r="F1792" s="186"/>
      <c r="G1792" s="170" t="b">
        <f t="shared" ca="1" si="47"/>
        <v>1</v>
      </c>
      <c r="H1792" s="186"/>
      <c r="I1792" s="186"/>
      <c r="J1792" s="170" t="s">
        <v>1</v>
      </c>
      <c r="K1792" s="171" t="e">
        <f t="shared" ca="1" si="1"/>
        <v>#NAME?</v>
      </c>
      <c r="L1792" s="186"/>
      <c r="M1792" s="171">
        <v>689</v>
      </c>
      <c r="N1792" s="179" t="e">
        <f t="shared" ca="1" si="2"/>
        <v>#NAME?</v>
      </c>
      <c r="O1792" t="b">
        <f t="shared" si="3"/>
        <v>0</v>
      </c>
      <c r="S1792" s="180" t="b">
        <f t="shared" si="4"/>
        <v>0</v>
      </c>
      <c r="T1792" s="180">
        <f t="shared" ca="1" si="5"/>
        <v>0</v>
      </c>
    </row>
    <row r="1793" spans="1:20" ht="16" hidden="1">
      <c r="A1793" s="170">
        <f t="shared" si="6"/>
        <v>1792</v>
      </c>
      <c r="B1793" s="196" t="s">
        <v>2385</v>
      </c>
      <c r="C1793" s="196" t="s">
        <v>2386</v>
      </c>
      <c r="D1793" s="178" t="s">
        <v>388</v>
      </c>
      <c r="E1793" s="178"/>
      <c r="F1793" s="186"/>
      <c r="G1793" s="170" t="b">
        <f t="shared" ca="1" si="47"/>
        <v>1</v>
      </c>
      <c r="H1793" s="186"/>
      <c r="I1793" s="186"/>
      <c r="J1793" s="170" t="s">
        <v>1</v>
      </c>
      <c r="K1793" s="171" t="e">
        <f t="shared" ca="1" si="1"/>
        <v>#NAME?</v>
      </c>
      <c r="L1793" s="186"/>
      <c r="M1793" s="171">
        <v>993</v>
      </c>
      <c r="N1793" s="179" t="e">
        <f t="shared" ca="1" si="2"/>
        <v>#NAME?</v>
      </c>
      <c r="O1793" t="b">
        <f t="shared" si="3"/>
        <v>0</v>
      </c>
      <c r="S1793" s="180" t="b">
        <f t="shared" si="4"/>
        <v>0</v>
      </c>
      <c r="T1793" s="180">
        <f t="shared" ca="1" si="5"/>
        <v>0</v>
      </c>
    </row>
    <row r="1794" spans="1:20" ht="16" hidden="1">
      <c r="A1794" s="170">
        <f t="shared" si="6"/>
        <v>1793</v>
      </c>
      <c r="B1794" s="196" t="s">
        <v>2387</v>
      </c>
      <c r="C1794" s="196" t="s">
        <v>2388</v>
      </c>
      <c r="D1794" s="178" t="s">
        <v>388</v>
      </c>
      <c r="E1794" s="178"/>
      <c r="F1794" s="186"/>
      <c r="G1794" s="170" t="b">
        <f t="shared" ca="1" si="47"/>
        <v>1</v>
      </c>
      <c r="H1794" s="186"/>
      <c r="I1794" s="186"/>
      <c r="J1794" s="170" t="s">
        <v>1</v>
      </c>
      <c r="K1794" s="171" t="e">
        <f t="shared" ca="1" si="1"/>
        <v>#NAME?</v>
      </c>
      <c r="L1794" s="186"/>
      <c r="M1794" s="171">
        <v>1766</v>
      </c>
      <c r="N1794" s="179" t="e">
        <f t="shared" ca="1" si="2"/>
        <v>#NAME?</v>
      </c>
      <c r="O1794" t="b">
        <f t="shared" si="3"/>
        <v>0</v>
      </c>
      <c r="S1794" s="180" t="b">
        <f t="shared" si="4"/>
        <v>0</v>
      </c>
      <c r="T1794" s="180">
        <f t="shared" ca="1" si="5"/>
        <v>0</v>
      </c>
    </row>
    <row r="1795" spans="1:20" ht="16" hidden="1">
      <c r="A1795" s="170">
        <f t="shared" si="6"/>
        <v>1794</v>
      </c>
      <c r="B1795" s="196" t="s">
        <v>2389</v>
      </c>
      <c r="C1795" s="196" t="s">
        <v>2390</v>
      </c>
      <c r="D1795" s="178" t="s">
        <v>380</v>
      </c>
      <c r="E1795" s="178" t="s">
        <v>515</v>
      </c>
      <c r="F1795" s="187">
        <v>43806</v>
      </c>
      <c r="G1795" s="170" t="b">
        <f t="shared" ca="1" si="47"/>
        <v>1</v>
      </c>
      <c r="H1795" s="170" t="s">
        <v>471</v>
      </c>
      <c r="I1795" s="186"/>
      <c r="J1795" s="170" t="s">
        <v>1</v>
      </c>
      <c r="K1795" s="171" t="e">
        <f t="shared" ca="1" si="1"/>
        <v>#NAME?</v>
      </c>
      <c r="L1795" s="186"/>
      <c r="M1795" s="171">
        <v>855</v>
      </c>
      <c r="N1795" s="179" t="e">
        <f t="shared" ca="1" si="2"/>
        <v>#NAME?</v>
      </c>
      <c r="O1795" t="b">
        <f t="shared" si="3"/>
        <v>0</v>
      </c>
      <c r="S1795" s="180" t="b">
        <f t="shared" ca="1" si="4"/>
        <v>0</v>
      </c>
      <c r="T1795" s="180">
        <f t="shared" ca="1" si="5"/>
        <v>0</v>
      </c>
    </row>
    <row r="1796" spans="1:20" ht="16" hidden="1">
      <c r="A1796" s="170">
        <f t="shared" si="6"/>
        <v>1795</v>
      </c>
      <c r="B1796" s="196" t="s">
        <v>2391</v>
      </c>
      <c r="C1796" s="196" t="s">
        <v>2392</v>
      </c>
      <c r="D1796" s="178" t="s">
        <v>380</v>
      </c>
      <c r="E1796" s="178" t="s">
        <v>515</v>
      </c>
      <c r="F1796" s="187">
        <v>43858</v>
      </c>
      <c r="G1796" s="170" t="b">
        <f t="shared" ca="1" si="47"/>
        <v>1</v>
      </c>
      <c r="H1796" s="170" t="s">
        <v>471</v>
      </c>
      <c r="I1796" s="186"/>
      <c r="J1796" s="170" t="s">
        <v>1</v>
      </c>
      <c r="K1796" s="171" t="e">
        <f t="shared" ca="1" si="1"/>
        <v>#NAME?</v>
      </c>
      <c r="L1796" s="186"/>
      <c r="M1796" s="171">
        <v>2578</v>
      </c>
      <c r="N1796" s="179" t="e">
        <f t="shared" ca="1" si="2"/>
        <v>#NAME?</v>
      </c>
      <c r="O1796" t="b">
        <f t="shared" si="3"/>
        <v>0</v>
      </c>
      <c r="S1796" s="180" t="b">
        <f t="shared" ca="1" si="4"/>
        <v>0</v>
      </c>
      <c r="T1796" s="180">
        <f t="shared" ca="1" si="5"/>
        <v>0</v>
      </c>
    </row>
    <row r="1797" spans="1:20" ht="16" hidden="1">
      <c r="A1797" s="170">
        <f t="shared" si="6"/>
        <v>1796</v>
      </c>
      <c r="B1797" s="196" t="s">
        <v>2393</v>
      </c>
      <c r="C1797" s="196" t="s">
        <v>2394</v>
      </c>
      <c r="D1797" s="178" t="s">
        <v>380</v>
      </c>
      <c r="E1797" s="178" t="s">
        <v>556</v>
      </c>
      <c r="F1797" s="187">
        <v>43844</v>
      </c>
      <c r="G1797" s="170" t="b">
        <f t="shared" ca="1" si="47"/>
        <v>1</v>
      </c>
      <c r="H1797" s="170" t="s">
        <v>471</v>
      </c>
      <c r="I1797" s="186"/>
      <c r="J1797" s="170" t="s">
        <v>1</v>
      </c>
      <c r="K1797" s="171" t="e">
        <f t="shared" ca="1" si="1"/>
        <v>#NAME?</v>
      </c>
      <c r="L1797" s="186"/>
      <c r="M1797" s="171">
        <v>488</v>
      </c>
      <c r="N1797" s="179" t="e">
        <f t="shared" ca="1" si="2"/>
        <v>#NAME?</v>
      </c>
      <c r="O1797" t="b">
        <f t="shared" si="3"/>
        <v>0</v>
      </c>
      <c r="S1797" s="180" t="b">
        <f t="shared" ca="1" si="4"/>
        <v>0</v>
      </c>
      <c r="T1797" s="180">
        <f t="shared" ca="1" si="5"/>
        <v>0</v>
      </c>
    </row>
    <row r="1798" spans="1:20" ht="16" hidden="1">
      <c r="A1798" s="170">
        <f t="shared" si="6"/>
        <v>1797</v>
      </c>
      <c r="B1798" s="196" t="s">
        <v>2395</v>
      </c>
      <c r="C1798" s="196" t="s">
        <v>2396</v>
      </c>
      <c r="D1798" s="178" t="s">
        <v>380</v>
      </c>
      <c r="E1798" s="178"/>
      <c r="F1798" s="187">
        <v>43922</v>
      </c>
      <c r="G1798" s="170" t="b">
        <f t="shared" ca="1" si="47"/>
        <v>1</v>
      </c>
      <c r="H1798" s="170" t="s">
        <v>471</v>
      </c>
      <c r="I1798" s="186"/>
      <c r="J1798" s="170" t="s">
        <v>1</v>
      </c>
      <c r="K1798" s="171" t="e">
        <f t="shared" ca="1" si="1"/>
        <v>#NAME?</v>
      </c>
      <c r="L1798" s="186"/>
      <c r="M1798" s="171">
        <v>2721</v>
      </c>
      <c r="N1798" s="179" t="e">
        <f t="shared" ca="1" si="2"/>
        <v>#NAME?</v>
      </c>
      <c r="O1798" t="b">
        <f t="shared" si="3"/>
        <v>0</v>
      </c>
      <c r="S1798" s="180" t="b">
        <f t="shared" ca="1" si="4"/>
        <v>0</v>
      </c>
      <c r="T1798" s="180">
        <f t="shared" ca="1" si="5"/>
        <v>0</v>
      </c>
    </row>
    <row r="1799" spans="1:20" ht="16" hidden="1">
      <c r="A1799" s="170">
        <f t="shared" si="6"/>
        <v>1798</v>
      </c>
      <c r="B1799" s="196" t="s">
        <v>1935</v>
      </c>
      <c r="C1799" s="196" t="s">
        <v>2397</v>
      </c>
      <c r="D1799" s="178" t="s">
        <v>388</v>
      </c>
      <c r="E1799" s="178"/>
      <c r="F1799" s="186"/>
      <c r="G1799" s="170" t="b">
        <f t="shared" ca="1" si="47"/>
        <v>1</v>
      </c>
      <c r="H1799" s="186"/>
      <c r="I1799" s="186"/>
      <c r="J1799" s="170" t="s">
        <v>1</v>
      </c>
      <c r="K1799" s="171" t="e">
        <f t="shared" ca="1" si="1"/>
        <v>#NAME?</v>
      </c>
      <c r="L1799" s="186"/>
      <c r="M1799" s="171">
        <v>2217</v>
      </c>
      <c r="N1799" s="179" t="e">
        <f t="shared" ca="1" si="2"/>
        <v>#NAME?</v>
      </c>
      <c r="O1799" t="b">
        <f t="shared" si="3"/>
        <v>0</v>
      </c>
      <c r="S1799" s="180" t="b">
        <f t="shared" si="4"/>
        <v>0</v>
      </c>
      <c r="T1799" s="180">
        <f t="shared" ca="1" si="5"/>
        <v>0</v>
      </c>
    </row>
    <row r="1800" spans="1:20" ht="16" hidden="1">
      <c r="A1800" s="170">
        <f t="shared" si="6"/>
        <v>1799</v>
      </c>
      <c r="B1800" s="196" t="s">
        <v>2096</v>
      </c>
      <c r="C1800" s="196" t="s">
        <v>2398</v>
      </c>
      <c r="D1800" s="178" t="s">
        <v>388</v>
      </c>
      <c r="E1800" s="178"/>
      <c r="F1800" s="186"/>
      <c r="G1800" s="170" t="b">
        <f t="shared" ca="1" si="47"/>
        <v>1</v>
      </c>
      <c r="H1800" s="186"/>
      <c r="I1800" s="186"/>
      <c r="J1800" s="170" t="s">
        <v>1</v>
      </c>
      <c r="K1800" s="171" t="e">
        <f t="shared" ca="1" si="1"/>
        <v>#NAME?</v>
      </c>
      <c r="L1800" s="186"/>
      <c r="M1800" s="171">
        <v>698</v>
      </c>
      <c r="N1800" s="179" t="e">
        <f t="shared" ca="1" si="2"/>
        <v>#NAME?</v>
      </c>
      <c r="O1800" t="b">
        <f t="shared" si="3"/>
        <v>0</v>
      </c>
      <c r="S1800" s="180" t="b">
        <f t="shared" si="4"/>
        <v>0</v>
      </c>
      <c r="T1800" s="180">
        <f t="shared" ca="1" si="5"/>
        <v>0</v>
      </c>
    </row>
    <row r="1801" spans="1:20" ht="16" hidden="1">
      <c r="A1801" s="170">
        <f t="shared" si="6"/>
        <v>1800</v>
      </c>
      <c r="B1801" s="196" t="s">
        <v>2399</v>
      </c>
      <c r="C1801" s="196" t="s">
        <v>2400</v>
      </c>
      <c r="D1801" s="178" t="s">
        <v>388</v>
      </c>
      <c r="E1801" s="178"/>
      <c r="F1801" s="186"/>
      <c r="G1801" s="170" t="b">
        <f t="shared" ca="1" si="47"/>
        <v>1</v>
      </c>
      <c r="H1801" s="186"/>
      <c r="I1801" s="186"/>
      <c r="J1801" s="170" t="s">
        <v>1</v>
      </c>
      <c r="K1801" s="171" t="e">
        <f t="shared" ca="1" si="1"/>
        <v>#NAME?</v>
      </c>
      <c r="L1801" s="186"/>
      <c r="M1801" s="171">
        <v>338</v>
      </c>
      <c r="N1801" s="179" t="e">
        <f t="shared" ca="1" si="2"/>
        <v>#NAME?</v>
      </c>
      <c r="O1801" t="b">
        <f t="shared" si="3"/>
        <v>0</v>
      </c>
      <c r="S1801" s="180" t="b">
        <f t="shared" si="4"/>
        <v>0</v>
      </c>
      <c r="T1801" s="180">
        <f t="shared" ca="1" si="5"/>
        <v>0</v>
      </c>
    </row>
    <row r="1802" spans="1:20" ht="16" hidden="1">
      <c r="A1802" s="170">
        <f t="shared" si="6"/>
        <v>1801</v>
      </c>
      <c r="B1802" s="196" t="s">
        <v>2401</v>
      </c>
      <c r="C1802" s="198">
        <v>7140000000</v>
      </c>
      <c r="D1802" s="178" t="s">
        <v>388</v>
      </c>
      <c r="E1802" s="178"/>
      <c r="F1802" s="186"/>
      <c r="G1802" s="170" t="b">
        <f t="shared" ca="1" si="47"/>
        <v>1</v>
      </c>
      <c r="H1802" s="186"/>
      <c r="I1802" s="186"/>
      <c r="J1802" s="170" t="s">
        <v>1</v>
      </c>
      <c r="K1802" s="171" t="e">
        <f t="shared" ca="1" si="1"/>
        <v>#NAME?</v>
      </c>
      <c r="L1802" s="186"/>
      <c r="M1802" s="171">
        <v>2332</v>
      </c>
      <c r="N1802" s="179" t="e">
        <f t="shared" ca="1" si="2"/>
        <v>#NAME?</v>
      </c>
      <c r="O1802" t="b">
        <f t="shared" si="3"/>
        <v>0</v>
      </c>
      <c r="S1802" s="180" t="b">
        <f t="shared" si="4"/>
        <v>0</v>
      </c>
      <c r="T1802" s="180">
        <f t="shared" ca="1" si="5"/>
        <v>0</v>
      </c>
    </row>
    <row r="1803" spans="1:20" ht="16" hidden="1">
      <c r="A1803" s="170">
        <f t="shared" si="6"/>
        <v>1802</v>
      </c>
      <c r="B1803" s="196" t="s">
        <v>2402</v>
      </c>
      <c r="C1803" s="198">
        <v>2820000000</v>
      </c>
      <c r="D1803" s="178" t="s">
        <v>388</v>
      </c>
      <c r="E1803" s="178"/>
      <c r="F1803" s="186"/>
      <c r="G1803" s="170" t="b">
        <f t="shared" ca="1" si="47"/>
        <v>1</v>
      </c>
      <c r="H1803" s="186"/>
      <c r="I1803" s="186"/>
      <c r="J1803" s="170" t="s">
        <v>1</v>
      </c>
      <c r="K1803" s="171" t="e">
        <f t="shared" ca="1" si="1"/>
        <v>#NAME?</v>
      </c>
      <c r="L1803" s="186"/>
      <c r="M1803" s="171">
        <v>2141</v>
      </c>
      <c r="N1803" s="179" t="e">
        <f t="shared" ca="1" si="2"/>
        <v>#NAME?</v>
      </c>
      <c r="O1803" t="b">
        <f t="shared" si="3"/>
        <v>0</v>
      </c>
      <c r="S1803" s="180" t="b">
        <f t="shared" si="4"/>
        <v>0</v>
      </c>
      <c r="T1803" s="180">
        <f t="shared" ca="1" si="5"/>
        <v>0</v>
      </c>
    </row>
    <row r="1804" spans="1:20" ht="16" hidden="1">
      <c r="A1804" s="170">
        <f t="shared" si="6"/>
        <v>1803</v>
      </c>
      <c r="B1804" s="196" t="s">
        <v>2403</v>
      </c>
      <c r="C1804" s="196" t="s">
        <v>2404</v>
      </c>
      <c r="D1804" s="178" t="s">
        <v>388</v>
      </c>
      <c r="E1804" s="178"/>
      <c r="F1804" s="186"/>
      <c r="G1804" s="170" t="b">
        <f t="shared" ca="1" si="47"/>
        <v>1</v>
      </c>
      <c r="H1804" s="186"/>
      <c r="I1804" s="186"/>
      <c r="J1804" s="170" t="s">
        <v>1</v>
      </c>
      <c r="K1804" s="171" t="e">
        <f t="shared" ca="1" si="1"/>
        <v>#NAME?</v>
      </c>
      <c r="L1804" s="186"/>
      <c r="M1804" s="171">
        <v>1410</v>
      </c>
      <c r="N1804" s="179" t="e">
        <f t="shared" ca="1" si="2"/>
        <v>#NAME?</v>
      </c>
      <c r="O1804" t="b">
        <f t="shared" si="3"/>
        <v>0</v>
      </c>
      <c r="S1804" s="180" t="b">
        <f t="shared" si="4"/>
        <v>0</v>
      </c>
      <c r="T1804" s="180">
        <f t="shared" ca="1" si="5"/>
        <v>0</v>
      </c>
    </row>
    <row r="1805" spans="1:20" ht="16" hidden="1">
      <c r="A1805" s="170">
        <f t="shared" si="6"/>
        <v>1804</v>
      </c>
      <c r="B1805" s="196" t="s">
        <v>2405</v>
      </c>
      <c r="C1805" s="198">
        <v>8330000000</v>
      </c>
      <c r="D1805" s="178" t="s">
        <v>388</v>
      </c>
      <c r="E1805" s="178"/>
      <c r="F1805" s="186"/>
      <c r="G1805" s="170" t="b">
        <f t="shared" ca="1" si="47"/>
        <v>1</v>
      </c>
      <c r="H1805" s="186"/>
      <c r="I1805" s="186"/>
      <c r="J1805" s="170" t="s">
        <v>1</v>
      </c>
      <c r="K1805" s="171" t="e">
        <f t="shared" ca="1" si="1"/>
        <v>#NAME?</v>
      </c>
      <c r="L1805" s="186"/>
      <c r="M1805" s="171">
        <v>983</v>
      </c>
      <c r="N1805" s="179" t="e">
        <f t="shared" ca="1" si="2"/>
        <v>#NAME?</v>
      </c>
      <c r="O1805" t="b">
        <f t="shared" si="3"/>
        <v>0</v>
      </c>
      <c r="S1805" s="180" t="b">
        <f t="shared" si="4"/>
        <v>0</v>
      </c>
      <c r="T1805" s="180">
        <f t="shared" ca="1" si="5"/>
        <v>0</v>
      </c>
    </row>
    <row r="1806" spans="1:20" ht="16" hidden="1">
      <c r="A1806" s="170">
        <f t="shared" si="6"/>
        <v>1805</v>
      </c>
      <c r="B1806" s="196" t="s">
        <v>2406</v>
      </c>
      <c r="C1806" s="196" t="s">
        <v>2407</v>
      </c>
      <c r="D1806" s="178" t="s">
        <v>388</v>
      </c>
      <c r="E1806" s="178"/>
      <c r="F1806" s="186"/>
      <c r="G1806" s="170" t="b">
        <f t="shared" ca="1" si="47"/>
        <v>1</v>
      </c>
      <c r="H1806" s="186"/>
      <c r="I1806" s="186"/>
      <c r="J1806" s="170" t="s">
        <v>1</v>
      </c>
      <c r="K1806" s="171" t="e">
        <f t="shared" ca="1" si="1"/>
        <v>#NAME?</v>
      </c>
      <c r="L1806" s="186"/>
      <c r="M1806" s="171">
        <v>1625</v>
      </c>
      <c r="N1806" s="179" t="e">
        <f t="shared" ca="1" si="2"/>
        <v>#NAME?</v>
      </c>
      <c r="O1806" t="b">
        <f t="shared" si="3"/>
        <v>0</v>
      </c>
      <c r="S1806" s="180" t="b">
        <f t="shared" si="4"/>
        <v>0</v>
      </c>
      <c r="T1806" s="180">
        <f t="shared" ca="1" si="5"/>
        <v>0</v>
      </c>
    </row>
    <row r="1807" spans="1:20" ht="16" hidden="1">
      <c r="A1807" s="170">
        <f t="shared" si="6"/>
        <v>1806</v>
      </c>
      <c r="B1807" s="196" t="s">
        <v>855</v>
      </c>
      <c r="C1807" s="196" t="s">
        <v>2408</v>
      </c>
      <c r="D1807" s="178" t="s">
        <v>388</v>
      </c>
      <c r="E1807" s="178"/>
      <c r="F1807" s="186"/>
      <c r="G1807" s="170" t="b">
        <f t="shared" ca="1" si="47"/>
        <v>1</v>
      </c>
      <c r="H1807" s="186"/>
      <c r="I1807" s="186"/>
      <c r="J1807" s="170" t="s">
        <v>1</v>
      </c>
      <c r="K1807" s="171" t="e">
        <f t="shared" ca="1" si="1"/>
        <v>#NAME?</v>
      </c>
      <c r="L1807" s="186"/>
      <c r="M1807" s="171">
        <v>2373</v>
      </c>
      <c r="N1807" s="179" t="e">
        <f t="shared" ca="1" si="2"/>
        <v>#NAME?</v>
      </c>
      <c r="O1807" t="b">
        <f t="shared" si="3"/>
        <v>0</v>
      </c>
      <c r="S1807" s="180" t="b">
        <f t="shared" si="4"/>
        <v>0</v>
      </c>
      <c r="T1807" s="180">
        <f t="shared" ca="1" si="5"/>
        <v>0</v>
      </c>
    </row>
    <row r="1808" spans="1:20" ht="16" hidden="1">
      <c r="A1808" s="170">
        <f t="shared" si="6"/>
        <v>1807</v>
      </c>
      <c r="B1808" s="196" t="s">
        <v>2409</v>
      </c>
      <c r="C1808" s="196" t="s">
        <v>2410</v>
      </c>
      <c r="D1808" s="178" t="s">
        <v>388</v>
      </c>
      <c r="E1808" s="178"/>
      <c r="F1808" s="186"/>
      <c r="G1808" s="170" t="b">
        <f t="shared" ca="1" si="47"/>
        <v>1</v>
      </c>
      <c r="H1808" s="186"/>
      <c r="I1808" s="186"/>
      <c r="J1808" s="170" t="s">
        <v>1</v>
      </c>
      <c r="K1808" s="171" t="e">
        <f t="shared" ca="1" si="1"/>
        <v>#NAME?</v>
      </c>
      <c r="L1808" s="186"/>
      <c r="M1808" s="171">
        <v>2215</v>
      </c>
      <c r="N1808" s="179" t="e">
        <f t="shared" ca="1" si="2"/>
        <v>#NAME?</v>
      </c>
      <c r="O1808" t="b">
        <f t="shared" si="3"/>
        <v>0</v>
      </c>
      <c r="S1808" s="180" t="b">
        <f t="shared" si="4"/>
        <v>0</v>
      </c>
      <c r="T1808" s="180">
        <f t="shared" ca="1" si="5"/>
        <v>0</v>
      </c>
    </row>
    <row r="1809" spans="1:20" ht="16" hidden="1">
      <c r="A1809" s="170">
        <f t="shared" si="6"/>
        <v>1808</v>
      </c>
      <c r="B1809" s="196" t="s">
        <v>2411</v>
      </c>
      <c r="C1809" s="196" t="s">
        <v>2412</v>
      </c>
      <c r="D1809" s="178" t="s">
        <v>388</v>
      </c>
      <c r="E1809" s="178"/>
      <c r="F1809" s="186"/>
      <c r="G1809" s="170" t="b">
        <f t="shared" ca="1" si="47"/>
        <v>1</v>
      </c>
      <c r="H1809" s="186"/>
      <c r="I1809" s="186"/>
      <c r="J1809" s="170" t="s">
        <v>1</v>
      </c>
      <c r="K1809" s="171" t="e">
        <f t="shared" ca="1" si="1"/>
        <v>#NAME?</v>
      </c>
      <c r="L1809" s="186"/>
      <c r="M1809" s="171">
        <v>2547</v>
      </c>
      <c r="N1809" s="179" t="e">
        <f t="shared" ca="1" si="2"/>
        <v>#NAME?</v>
      </c>
      <c r="O1809" t="b">
        <f t="shared" si="3"/>
        <v>0</v>
      </c>
      <c r="S1809" s="180" t="b">
        <f t="shared" si="4"/>
        <v>0</v>
      </c>
      <c r="T1809" s="180">
        <f t="shared" ca="1" si="5"/>
        <v>0</v>
      </c>
    </row>
    <row r="1810" spans="1:20" ht="16" hidden="1">
      <c r="A1810" s="170">
        <f t="shared" si="6"/>
        <v>1809</v>
      </c>
      <c r="B1810" s="196" t="s">
        <v>2413</v>
      </c>
      <c r="C1810" s="196" t="s">
        <v>2414</v>
      </c>
      <c r="D1810" s="178" t="s">
        <v>388</v>
      </c>
      <c r="E1810" s="178"/>
      <c r="F1810" s="186"/>
      <c r="G1810" s="170" t="b">
        <f t="shared" ca="1" si="47"/>
        <v>1</v>
      </c>
      <c r="H1810" s="186"/>
      <c r="I1810" s="186"/>
      <c r="J1810" s="170" t="s">
        <v>1</v>
      </c>
      <c r="K1810" s="171" t="e">
        <f t="shared" ca="1" si="1"/>
        <v>#NAME?</v>
      </c>
      <c r="L1810" s="186"/>
      <c r="M1810" s="171">
        <v>463</v>
      </c>
      <c r="N1810" s="179" t="e">
        <f t="shared" ca="1" si="2"/>
        <v>#NAME?</v>
      </c>
      <c r="O1810" t="b">
        <f t="shared" si="3"/>
        <v>0</v>
      </c>
      <c r="S1810" s="180" t="b">
        <f t="shared" si="4"/>
        <v>0</v>
      </c>
      <c r="T1810" s="180">
        <f t="shared" ca="1" si="5"/>
        <v>0</v>
      </c>
    </row>
    <row r="1811" spans="1:20" ht="16" hidden="1">
      <c r="A1811" s="170">
        <f t="shared" si="6"/>
        <v>1810</v>
      </c>
      <c r="B1811" s="196" t="s">
        <v>2415</v>
      </c>
      <c r="C1811" s="196" t="s">
        <v>2416</v>
      </c>
      <c r="D1811" s="178" t="s">
        <v>388</v>
      </c>
      <c r="E1811" s="178"/>
      <c r="F1811" s="186"/>
      <c r="G1811" s="170" t="b">
        <f t="shared" ca="1" si="47"/>
        <v>1</v>
      </c>
      <c r="H1811" s="186"/>
      <c r="I1811" s="186"/>
      <c r="J1811" s="170" t="s">
        <v>1</v>
      </c>
      <c r="K1811" s="171" t="e">
        <f t="shared" ca="1" si="1"/>
        <v>#NAME?</v>
      </c>
      <c r="L1811" s="186"/>
      <c r="M1811" s="171">
        <v>2036</v>
      </c>
      <c r="N1811" s="179" t="e">
        <f t="shared" ca="1" si="2"/>
        <v>#NAME?</v>
      </c>
      <c r="O1811" t="b">
        <f t="shared" si="3"/>
        <v>0</v>
      </c>
      <c r="S1811" s="180" t="b">
        <f t="shared" si="4"/>
        <v>0</v>
      </c>
      <c r="T1811" s="180">
        <f t="shared" ca="1" si="5"/>
        <v>0</v>
      </c>
    </row>
    <row r="1812" spans="1:20" ht="16" hidden="1">
      <c r="A1812" s="170">
        <f t="shared" si="6"/>
        <v>1811</v>
      </c>
      <c r="B1812" s="196" t="s">
        <v>2417</v>
      </c>
      <c r="C1812" s="196" t="s">
        <v>2418</v>
      </c>
      <c r="D1812" s="178" t="s">
        <v>388</v>
      </c>
      <c r="E1812" s="178"/>
      <c r="F1812" s="186"/>
      <c r="G1812" s="170" t="b">
        <f t="shared" ca="1" si="47"/>
        <v>1</v>
      </c>
      <c r="H1812" s="186"/>
      <c r="I1812" s="186"/>
      <c r="J1812" s="170" t="s">
        <v>1</v>
      </c>
      <c r="K1812" s="171" t="e">
        <f t="shared" ca="1" si="1"/>
        <v>#NAME?</v>
      </c>
      <c r="L1812" s="186"/>
      <c r="M1812" s="171">
        <v>2286</v>
      </c>
      <c r="N1812" s="179" t="e">
        <f t="shared" ca="1" si="2"/>
        <v>#NAME?</v>
      </c>
      <c r="O1812" t="b">
        <f t="shared" si="3"/>
        <v>0</v>
      </c>
      <c r="S1812" s="180" t="b">
        <f t="shared" si="4"/>
        <v>0</v>
      </c>
      <c r="T1812" s="180">
        <f t="shared" ca="1" si="5"/>
        <v>0</v>
      </c>
    </row>
    <row r="1813" spans="1:20" ht="16" hidden="1">
      <c r="A1813" s="170">
        <f t="shared" si="6"/>
        <v>1812</v>
      </c>
      <c r="B1813" s="196" t="s">
        <v>1165</v>
      </c>
      <c r="C1813" s="196" t="s">
        <v>2419</v>
      </c>
      <c r="D1813" s="178" t="s">
        <v>388</v>
      </c>
      <c r="E1813" s="178"/>
      <c r="F1813" s="186"/>
      <c r="G1813" s="170" t="b">
        <f t="shared" ca="1" si="47"/>
        <v>1</v>
      </c>
      <c r="H1813" s="186"/>
      <c r="I1813" s="186"/>
      <c r="J1813" s="170" t="s">
        <v>1</v>
      </c>
      <c r="K1813" s="171" t="e">
        <f t="shared" ca="1" si="1"/>
        <v>#NAME?</v>
      </c>
      <c r="L1813" s="186"/>
      <c r="M1813" s="171">
        <v>488</v>
      </c>
      <c r="N1813" s="179" t="e">
        <f t="shared" ca="1" si="2"/>
        <v>#NAME?</v>
      </c>
      <c r="O1813" t="b">
        <f t="shared" si="3"/>
        <v>0</v>
      </c>
      <c r="S1813" s="180" t="b">
        <f t="shared" si="4"/>
        <v>0</v>
      </c>
      <c r="T1813" s="180">
        <f t="shared" ca="1" si="5"/>
        <v>0</v>
      </c>
    </row>
    <row r="1814" spans="1:20" ht="16" hidden="1">
      <c r="A1814" s="170">
        <f t="shared" si="6"/>
        <v>1813</v>
      </c>
      <c r="B1814" s="196" t="s">
        <v>2420</v>
      </c>
      <c r="C1814" s="196" t="s">
        <v>2421</v>
      </c>
      <c r="D1814" s="178" t="s">
        <v>388</v>
      </c>
      <c r="E1814" s="178"/>
      <c r="F1814" s="186"/>
      <c r="G1814" s="170" t="b">
        <f t="shared" ca="1" si="47"/>
        <v>1</v>
      </c>
      <c r="H1814" s="186"/>
      <c r="I1814" s="186"/>
      <c r="J1814" s="170" t="s">
        <v>1</v>
      </c>
      <c r="K1814" s="171" t="e">
        <f t="shared" ca="1" si="1"/>
        <v>#NAME?</v>
      </c>
      <c r="L1814" s="186"/>
      <c r="M1814" s="171">
        <v>2394</v>
      </c>
      <c r="N1814" s="179" t="e">
        <f t="shared" ca="1" si="2"/>
        <v>#NAME?</v>
      </c>
      <c r="O1814" t="b">
        <f t="shared" si="3"/>
        <v>0</v>
      </c>
      <c r="S1814" s="180" t="b">
        <f t="shared" si="4"/>
        <v>0</v>
      </c>
      <c r="T1814" s="180">
        <f t="shared" ca="1" si="5"/>
        <v>0</v>
      </c>
    </row>
    <row r="1815" spans="1:20" ht="16" hidden="1">
      <c r="A1815" s="170">
        <f t="shared" si="6"/>
        <v>1814</v>
      </c>
      <c r="B1815" s="196" t="s">
        <v>2422</v>
      </c>
      <c r="C1815" s="196" t="s">
        <v>2423</v>
      </c>
      <c r="D1815" s="178" t="s">
        <v>380</v>
      </c>
      <c r="E1815" s="178" t="s">
        <v>515</v>
      </c>
      <c r="F1815" s="183">
        <v>43801</v>
      </c>
      <c r="G1815" s="170" t="b">
        <f t="shared" ca="1" si="47"/>
        <v>1</v>
      </c>
      <c r="H1815" s="170" t="s">
        <v>471</v>
      </c>
      <c r="I1815" s="170"/>
      <c r="J1815" s="170" t="s">
        <v>1</v>
      </c>
      <c r="K1815" s="171" t="e">
        <f t="shared" ca="1" si="1"/>
        <v>#NAME?</v>
      </c>
      <c r="L1815" s="186"/>
      <c r="M1815" s="171">
        <v>961</v>
      </c>
      <c r="N1815" s="179" t="e">
        <f t="shared" ca="1" si="2"/>
        <v>#NAME?</v>
      </c>
      <c r="O1815" t="b">
        <f t="shared" si="3"/>
        <v>0</v>
      </c>
      <c r="S1815" s="180" t="b">
        <f t="shared" ca="1" si="4"/>
        <v>0</v>
      </c>
      <c r="T1815" s="180">
        <f t="shared" ca="1" si="5"/>
        <v>0</v>
      </c>
    </row>
    <row r="1816" spans="1:20" ht="16" hidden="1">
      <c r="A1816" s="170">
        <f t="shared" si="6"/>
        <v>1815</v>
      </c>
      <c r="B1816" s="196" t="s">
        <v>924</v>
      </c>
      <c r="C1816" s="196" t="s">
        <v>2424</v>
      </c>
      <c r="D1816" s="178" t="s">
        <v>388</v>
      </c>
      <c r="E1816" s="178"/>
      <c r="F1816" s="186"/>
      <c r="G1816" s="170" t="b">
        <f t="shared" ca="1" si="47"/>
        <v>1</v>
      </c>
      <c r="H1816" s="186"/>
      <c r="I1816" s="186"/>
      <c r="J1816" s="170" t="s">
        <v>1</v>
      </c>
      <c r="K1816" s="171" t="e">
        <f t="shared" ca="1" si="1"/>
        <v>#NAME?</v>
      </c>
      <c r="L1816" s="186"/>
      <c r="M1816" s="171">
        <v>1206</v>
      </c>
      <c r="N1816" s="179" t="e">
        <f t="shared" ca="1" si="2"/>
        <v>#NAME?</v>
      </c>
      <c r="O1816" t="b">
        <f t="shared" si="3"/>
        <v>0</v>
      </c>
      <c r="S1816" s="180" t="b">
        <f t="shared" si="4"/>
        <v>0</v>
      </c>
      <c r="T1816" s="180">
        <f t="shared" ca="1" si="5"/>
        <v>0</v>
      </c>
    </row>
    <row r="1817" spans="1:20" ht="16" hidden="1">
      <c r="A1817" s="170">
        <f t="shared" si="6"/>
        <v>1816</v>
      </c>
      <c r="B1817" s="196" t="s">
        <v>2425</v>
      </c>
      <c r="C1817" s="196" t="s">
        <v>2426</v>
      </c>
      <c r="D1817" s="178" t="s">
        <v>388</v>
      </c>
      <c r="E1817" s="178"/>
      <c r="F1817" s="186"/>
      <c r="G1817" s="170" t="b">
        <f t="shared" ca="1" si="47"/>
        <v>1</v>
      </c>
      <c r="H1817" s="186"/>
      <c r="I1817" s="186"/>
      <c r="J1817" s="170" t="s">
        <v>1</v>
      </c>
      <c r="K1817" s="171" t="e">
        <f t="shared" ca="1" si="1"/>
        <v>#NAME?</v>
      </c>
      <c r="L1817" s="186"/>
      <c r="M1817" s="171">
        <v>2457</v>
      </c>
      <c r="N1817" s="179" t="e">
        <f t="shared" ca="1" si="2"/>
        <v>#NAME?</v>
      </c>
      <c r="O1817" t="b">
        <f t="shared" si="3"/>
        <v>0</v>
      </c>
      <c r="S1817" s="180" t="b">
        <f t="shared" si="4"/>
        <v>0</v>
      </c>
      <c r="T1817" s="180">
        <f t="shared" ca="1" si="5"/>
        <v>0</v>
      </c>
    </row>
    <row r="1818" spans="1:20" ht="16" hidden="1">
      <c r="A1818" s="170">
        <f t="shared" si="6"/>
        <v>1817</v>
      </c>
      <c r="B1818" s="196" t="s">
        <v>2427</v>
      </c>
      <c r="C1818" s="198">
        <v>7130000000</v>
      </c>
      <c r="D1818" s="178" t="s">
        <v>388</v>
      </c>
      <c r="E1818" s="178"/>
      <c r="F1818" s="186"/>
      <c r="G1818" s="170" t="b">
        <f t="shared" ca="1" si="47"/>
        <v>1</v>
      </c>
      <c r="H1818" s="186"/>
      <c r="I1818" s="186"/>
      <c r="J1818" s="170" t="s">
        <v>1</v>
      </c>
      <c r="K1818" s="171" t="e">
        <f t="shared" ca="1" si="1"/>
        <v>#NAME?</v>
      </c>
      <c r="L1818" s="186"/>
      <c r="M1818" s="171">
        <v>3191</v>
      </c>
      <c r="N1818" s="179" t="e">
        <f t="shared" ca="1" si="2"/>
        <v>#NAME?</v>
      </c>
      <c r="O1818" t="b">
        <f t="shared" si="3"/>
        <v>0</v>
      </c>
      <c r="S1818" s="180" t="b">
        <f t="shared" si="4"/>
        <v>0</v>
      </c>
      <c r="T1818" s="180">
        <f t="shared" ca="1" si="5"/>
        <v>0</v>
      </c>
    </row>
    <row r="1819" spans="1:20" ht="16" hidden="1">
      <c r="A1819" s="170">
        <f t="shared" si="6"/>
        <v>1818</v>
      </c>
      <c r="B1819" s="196" t="s">
        <v>2428</v>
      </c>
      <c r="C1819" s="196" t="s">
        <v>2429</v>
      </c>
      <c r="D1819" s="178" t="s">
        <v>388</v>
      </c>
      <c r="E1819" s="178"/>
      <c r="F1819" s="186"/>
      <c r="G1819" s="170" t="b">
        <f t="shared" ca="1" si="47"/>
        <v>1</v>
      </c>
      <c r="H1819" s="186"/>
      <c r="I1819" s="186"/>
      <c r="J1819" s="170" t="s">
        <v>1</v>
      </c>
      <c r="K1819" s="171" t="e">
        <f t="shared" ca="1" si="1"/>
        <v>#NAME?</v>
      </c>
      <c r="L1819" s="186"/>
      <c r="M1819" s="171">
        <v>66</v>
      </c>
      <c r="N1819" s="179" t="e">
        <f t="shared" ca="1" si="2"/>
        <v>#NAME?</v>
      </c>
      <c r="O1819" t="b">
        <f t="shared" si="3"/>
        <v>0</v>
      </c>
      <c r="S1819" s="180" t="b">
        <f t="shared" si="4"/>
        <v>0</v>
      </c>
      <c r="T1819" s="180">
        <f t="shared" ca="1" si="5"/>
        <v>0</v>
      </c>
    </row>
    <row r="1820" spans="1:20" ht="16" hidden="1">
      <c r="A1820" s="170">
        <f t="shared" si="6"/>
        <v>1819</v>
      </c>
      <c r="B1820" s="196" t="s">
        <v>2430</v>
      </c>
      <c r="C1820" s="198">
        <v>5130000000</v>
      </c>
      <c r="D1820" s="178" t="s">
        <v>388</v>
      </c>
      <c r="E1820" s="178"/>
      <c r="F1820" s="186"/>
      <c r="G1820" s="170" t="b">
        <f t="shared" ca="1" si="47"/>
        <v>1</v>
      </c>
      <c r="H1820" s="186"/>
      <c r="I1820" s="186"/>
      <c r="J1820" s="170" t="s">
        <v>1</v>
      </c>
      <c r="K1820" s="171" t="e">
        <f t="shared" ca="1" si="1"/>
        <v>#NAME?</v>
      </c>
      <c r="L1820" s="186"/>
      <c r="M1820" s="171">
        <v>2194</v>
      </c>
      <c r="N1820" s="179" t="e">
        <f t="shared" ca="1" si="2"/>
        <v>#NAME?</v>
      </c>
      <c r="O1820" t="b">
        <f t="shared" si="3"/>
        <v>0</v>
      </c>
      <c r="S1820" s="180" t="b">
        <f t="shared" si="4"/>
        <v>0</v>
      </c>
      <c r="T1820" s="180">
        <f t="shared" ca="1" si="5"/>
        <v>0</v>
      </c>
    </row>
    <row r="1821" spans="1:20" ht="16" hidden="1">
      <c r="A1821" s="170">
        <f t="shared" si="6"/>
        <v>1820</v>
      </c>
      <c r="B1821" s="196" t="s">
        <v>2431</v>
      </c>
      <c r="C1821" s="196" t="s">
        <v>2432</v>
      </c>
      <c r="D1821" s="178" t="s">
        <v>388</v>
      </c>
      <c r="E1821" s="178"/>
      <c r="F1821" s="186"/>
      <c r="G1821" s="170" t="b">
        <f t="shared" ca="1" si="47"/>
        <v>1</v>
      </c>
      <c r="H1821" s="186"/>
      <c r="I1821" s="186"/>
      <c r="J1821" s="170" t="s">
        <v>1</v>
      </c>
      <c r="K1821" s="171" t="e">
        <f t="shared" ca="1" si="1"/>
        <v>#NAME?</v>
      </c>
      <c r="L1821" s="186"/>
      <c r="M1821" s="171">
        <v>1990</v>
      </c>
      <c r="N1821" s="179" t="e">
        <f t="shared" ca="1" si="2"/>
        <v>#NAME?</v>
      </c>
      <c r="O1821" t="b">
        <f t="shared" si="3"/>
        <v>0</v>
      </c>
      <c r="S1821" s="180" t="b">
        <f t="shared" si="4"/>
        <v>0</v>
      </c>
      <c r="T1821" s="180">
        <f t="shared" ca="1" si="5"/>
        <v>0</v>
      </c>
    </row>
    <row r="1822" spans="1:20" ht="16" hidden="1">
      <c r="A1822" s="170">
        <f t="shared" si="6"/>
        <v>1821</v>
      </c>
      <c r="B1822" s="196" t="s">
        <v>2433</v>
      </c>
      <c r="C1822" s="198">
        <v>9040000000</v>
      </c>
      <c r="D1822" s="178" t="s">
        <v>388</v>
      </c>
      <c r="E1822" s="178"/>
      <c r="F1822" s="186"/>
      <c r="G1822" s="170" t="b">
        <f t="shared" ca="1" si="47"/>
        <v>1</v>
      </c>
      <c r="H1822" s="186"/>
      <c r="I1822" s="186"/>
      <c r="J1822" s="170" t="s">
        <v>1</v>
      </c>
      <c r="K1822" s="171" t="e">
        <f t="shared" ca="1" si="1"/>
        <v>#NAME?</v>
      </c>
      <c r="L1822" s="186"/>
      <c r="M1822" s="171">
        <v>1212</v>
      </c>
      <c r="N1822" s="179" t="e">
        <f t="shared" ca="1" si="2"/>
        <v>#NAME?</v>
      </c>
      <c r="O1822" t="b">
        <f t="shared" si="3"/>
        <v>0</v>
      </c>
      <c r="S1822" s="180" t="b">
        <f t="shared" si="4"/>
        <v>0</v>
      </c>
      <c r="T1822" s="180">
        <f t="shared" ca="1" si="5"/>
        <v>0</v>
      </c>
    </row>
    <row r="1823" spans="1:20" ht="16" hidden="1">
      <c r="A1823" s="170">
        <f t="shared" si="6"/>
        <v>1822</v>
      </c>
      <c r="B1823" s="196" t="s">
        <v>507</v>
      </c>
      <c r="C1823" s="196"/>
      <c r="D1823" s="178" t="s">
        <v>388</v>
      </c>
      <c r="E1823" s="178"/>
      <c r="F1823" s="186"/>
      <c r="G1823" s="170"/>
      <c r="H1823" s="186"/>
      <c r="I1823" s="186"/>
      <c r="J1823" s="170"/>
      <c r="K1823" s="171" t="e">
        <f t="shared" ca="1" si="1"/>
        <v>#NAME?</v>
      </c>
      <c r="L1823" s="186"/>
      <c r="M1823" s="171">
        <v>1193</v>
      </c>
      <c r="N1823" s="179" t="e">
        <f t="shared" ca="1" si="2"/>
        <v>#NAME?</v>
      </c>
      <c r="O1823" t="b">
        <f t="shared" si="3"/>
        <v>1</v>
      </c>
      <c r="S1823" s="180" t="b">
        <f t="shared" si="4"/>
        <v>0</v>
      </c>
      <c r="T1823" s="180">
        <f t="shared" ca="1" si="5"/>
        <v>0</v>
      </c>
    </row>
    <row r="1824" spans="1:20" ht="16" hidden="1">
      <c r="A1824" s="170">
        <f t="shared" si="6"/>
        <v>1823</v>
      </c>
      <c r="B1824" s="196" t="s">
        <v>878</v>
      </c>
      <c r="C1824" s="196" t="s">
        <v>2434</v>
      </c>
      <c r="D1824" s="178" t="s">
        <v>380</v>
      </c>
      <c r="E1824" s="178" t="s">
        <v>515</v>
      </c>
      <c r="F1824" s="187">
        <v>43880</v>
      </c>
      <c r="G1824" s="170" t="b">
        <f t="shared" ref="G1824:G1832" ca="1" si="48">OR((ISBLANK(F1824)),TODAY()-F1824 &gt;=90)</f>
        <v>1</v>
      </c>
      <c r="H1824" s="170" t="s">
        <v>471</v>
      </c>
      <c r="I1824" s="186"/>
      <c r="J1824" s="170" t="s">
        <v>1</v>
      </c>
      <c r="K1824" s="171" t="e">
        <f t="shared" ca="1" si="1"/>
        <v>#NAME?</v>
      </c>
      <c r="L1824" s="186"/>
      <c r="M1824" s="171">
        <v>566</v>
      </c>
      <c r="N1824" s="179" t="e">
        <f t="shared" ca="1" si="2"/>
        <v>#NAME?</v>
      </c>
      <c r="O1824" t="b">
        <f t="shared" si="3"/>
        <v>0</v>
      </c>
      <c r="S1824" s="180" t="b">
        <f t="shared" ca="1" si="4"/>
        <v>0</v>
      </c>
      <c r="T1824" s="180">
        <f t="shared" ca="1" si="5"/>
        <v>0</v>
      </c>
    </row>
    <row r="1825" spans="1:20" ht="16" hidden="1">
      <c r="A1825" s="170">
        <f t="shared" si="6"/>
        <v>1824</v>
      </c>
      <c r="B1825" s="196" t="s">
        <v>2435</v>
      </c>
      <c r="C1825" s="196" t="s">
        <v>2436</v>
      </c>
      <c r="D1825" s="178" t="s">
        <v>388</v>
      </c>
      <c r="E1825" s="178"/>
      <c r="F1825" s="186"/>
      <c r="G1825" s="170" t="b">
        <f t="shared" ca="1" si="48"/>
        <v>1</v>
      </c>
      <c r="H1825" s="186"/>
      <c r="I1825" s="186"/>
      <c r="J1825" s="170" t="s">
        <v>1</v>
      </c>
      <c r="K1825" s="171" t="e">
        <f t="shared" ca="1" si="1"/>
        <v>#NAME?</v>
      </c>
      <c r="L1825" s="186"/>
      <c r="M1825" s="171">
        <v>948</v>
      </c>
      <c r="N1825" s="179" t="e">
        <f t="shared" ca="1" si="2"/>
        <v>#NAME?</v>
      </c>
      <c r="O1825" t="b">
        <f t="shared" si="3"/>
        <v>0</v>
      </c>
      <c r="S1825" s="180" t="b">
        <f t="shared" si="4"/>
        <v>0</v>
      </c>
      <c r="T1825" s="180">
        <f t="shared" ca="1" si="5"/>
        <v>0</v>
      </c>
    </row>
    <row r="1826" spans="1:20" ht="16" hidden="1">
      <c r="A1826" s="170">
        <f t="shared" si="6"/>
        <v>1825</v>
      </c>
      <c r="B1826" s="196" t="s">
        <v>2437</v>
      </c>
      <c r="C1826" s="196" t="s">
        <v>2438</v>
      </c>
      <c r="D1826" s="178" t="s">
        <v>388</v>
      </c>
      <c r="E1826" s="178"/>
      <c r="F1826" s="186"/>
      <c r="G1826" s="170" t="b">
        <f t="shared" ca="1" si="48"/>
        <v>1</v>
      </c>
      <c r="H1826" s="186"/>
      <c r="I1826" s="186"/>
      <c r="J1826" s="170" t="s">
        <v>1</v>
      </c>
      <c r="K1826" s="171" t="e">
        <f t="shared" ca="1" si="1"/>
        <v>#NAME?</v>
      </c>
      <c r="L1826" s="186"/>
      <c r="M1826" s="171">
        <v>1695</v>
      </c>
      <c r="N1826" s="179" t="e">
        <f t="shared" ca="1" si="2"/>
        <v>#NAME?</v>
      </c>
      <c r="O1826" t="b">
        <f t="shared" si="3"/>
        <v>0</v>
      </c>
      <c r="S1826" s="180" t="b">
        <f t="shared" si="4"/>
        <v>0</v>
      </c>
      <c r="T1826" s="180">
        <f t="shared" ca="1" si="5"/>
        <v>0</v>
      </c>
    </row>
    <row r="1827" spans="1:20" ht="16" hidden="1">
      <c r="A1827" s="170">
        <f t="shared" si="6"/>
        <v>1826</v>
      </c>
      <c r="B1827" s="196" t="s">
        <v>2439</v>
      </c>
      <c r="C1827" s="196" t="s">
        <v>2440</v>
      </c>
      <c r="D1827" s="178" t="s">
        <v>380</v>
      </c>
      <c r="E1827" s="178"/>
      <c r="F1827" s="189">
        <v>43811</v>
      </c>
      <c r="G1827" s="170" t="b">
        <f t="shared" ca="1" si="48"/>
        <v>1</v>
      </c>
      <c r="H1827" s="186"/>
      <c r="I1827" s="186"/>
      <c r="J1827" s="170" t="s">
        <v>1</v>
      </c>
      <c r="K1827" s="171" t="e">
        <f t="shared" ca="1" si="1"/>
        <v>#NAME?</v>
      </c>
      <c r="L1827" s="186"/>
      <c r="M1827" s="171">
        <v>2573</v>
      </c>
      <c r="N1827" s="179" t="e">
        <f t="shared" ca="1" si="2"/>
        <v>#NAME?</v>
      </c>
      <c r="O1827" t="b">
        <f t="shared" si="3"/>
        <v>0</v>
      </c>
      <c r="S1827" s="180" t="b">
        <f t="shared" ca="1" si="4"/>
        <v>0</v>
      </c>
      <c r="T1827" s="180">
        <f t="shared" ca="1" si="5"/>
        <v>0</v>
      </c>
    </row>
    <row r="1828" spans="1:20" ht="16" hidden="1">
      <c r="A1828" s="170">
        <f t="shared" si="6"/>
        <v>1827</v>
      </c>
      <c r="B1828" s="196" t="s">
        <v>2441</v>
      </c>
      <c r="C1828" s="196" t="s">
        <v>2442</v>
      </c>
      <c r="D1828" s="178" t="s">
        <v>388</v>
      </c>
      <c r="E1828" s="178"/>
      <c r="F1828" s="186"/>
      <c r="G1828" s="170" t="b">
        <f t="shared" ca="1" si="48"/>
        <v>1</v>
      </c>
      <c r="H1828" s="186"/>
      <c r="I1828" s="186"/>
      <c r="J1828" s="170" t="s">
        <v>1</v>
      </c>
      <c r="K1828" s="171" t="e">
        <f t="shared" ca="1" si="1"/>
        <v>#NAME?</v>
      </c>
      <c r="L1828" s="186"/>
      <c r="M1828" s="171">
        <v>816</v>
      </c>
      <c r="N1828" s="179" t="e">
        <f t="shared" ca="1" si="2"/>
        <v>#NAME?</v>
      </c>
      <c r="O1828" t="b">
        <f t="shared" si="3"/>
        <v>0</v>
      </c>
      <c r="S1828" s="180" t="b">
        <f t="shared" si="4"/>
        <v>0</v>
      </c>
      <c r="T1828" s="180">
        <f t="shared" ca="1" si="5"/>
        <v>0</v>
      </c>
    </row>
    <row r="1829" spans="1:20" ht="16" hidden="1">
      <c r="A1829" s="170">
        <f t="shared" si="6"/>
        <v>1828</v>
      </c>
      <c r="B1829" s="196" t="s">
        <v>2443</v>
      </c>
      <c r="C1829" s="196" t="s">
        <v>2444</v>
      </c>
      <c r="D1829" s="178" t="s">
        <v>388</v>
      </c>
      <c r="E1829" s="178"/>
      <c r="F1829" s="186"/>
      <c r="G1829" s="170" t="b">
        <f t="shared" ca="1" si="48"/>
        <v>1</v>
      </c>
      <c r="H1829" s="186"/>
      <c r="I1829" s="186"/>
      <c r="J1829" s="170" t="s">
        <v>1</v>
      </c>
      <c r="K1829" s="171" t="e">
        <f t="shared" ca="1" si="1"/>
        <v>#NAME?</v>
      </c>
      <c r="L1829" s="186"/>
      <c r="M1829" s="171">
        <v>1470</v>
      </c>
      <c r="N1829" s="179" t="e">
        <f t="shared" ca="1" si="2"/>
        <v>#NAME?</v>
      </c>
      <c r="O1829" t="b">
        <f t="shared" si="3"/>
        <v>0</v>
      </c>
      <c r="S1829" s="180" t="b">
        <f t="shared" si="4"/>
        <v>0</v>
      </c>
      <c r="T1829" s="180">
        <f t="shared" ca="1" si="5"/>
        <v>0</v>
      </c>
    </row>
    <row r="1830" spans="1:20" ht="16" hidden="1">
      <c r="A1830" s="170">
        <f t="shared" si="6"/>
        <v>1829</v>
      </c>
      <c r="B1830" s="196" t="s">
        <v>2445</v>
      </c>
      <c r="C1830" s="196" t="s">
        <v>2446</v>
      </c>
      <c r="D1830" s="178" t="s">
        <v>388</v>
      </c>
      <c r="E1830" s="178"/>
      <c r="F1830" s="186"/>
      <c r="G1830" s="170" t="b">
        <f t="shared" ca="1" si="48"/>
        <v>1</v>
      </c>
      <c r="H1830" s="186"/>
      <c r="I1830" s="186"/>
      <c r="J1830" s="170" t="s">
        <v>1</v>
      </c>
      <c r="K1830" s="171" t="e">
        <f t="shared" ca="1" si="1"/>
        <v>#NAME?</v>
      </c>
      <c r="L1830" s="186"/>
      <c r="M1830" s="171">
        <v>1555</v>
      </c>
      <c r="N1830" s="179" t="e">
        <f t="shared" ca="1" si="2"/>
        <v>#NAME?</v>
      </c>
      <c r="O1830" t="b">
        <f t="shared" si="3"/>
        <v>0</v>
      </c>
      <c r="S1830" s="180" t="b">
        <f t="shared" si="4"/>
        <v>0</v>
      </c>
      <c r="T1830" s="180">
        <f t="shared" ca="1" si="5"/>
        <v>0</v>
      </c>
    </row>
    <row r="1831" spans="1:20" ht="16" hidden="1">
      <c r="A1831" s="170">
        <f t="shared" si="6"/>
        <v>1830</v>
      </c>
      <c r="B1831" s="196" t="s">
        <v>2447</v>
      </c>
      <c r="C1831" s="196" t="s">
        <v>2448</v>
      </c>
      <c r="D1831" s="178" t="s">
        <v>388</v>
      </c>
      <c r="E1831" s="178"/>
      <c r="F1831" s="186"/>
      <c r="G1831" s="170" t="b">
        <f t="shared" ca="1" si="48"/>
        <v>1</v>
      </c>
      <c r="H1831" s="186"/>
      <c r="I1831" s="186"/>
      <c r="J1831" s="170" t="s">
        <v>1</v>
      </c>
      <c r="K1831" s="171" t="e">
        <f t="shared" ca="1" si="1"/>
        <v>#NAME?</v>
      </c>
      <c r="L1831" s="186"/>
      <c r="M1831" s="171">
        <v>3009</v>
      </c>
      <c r="N1831" s="179" t="e">
        <f t="shared" ca="1" si="2"/>
        <v>#NAME?</v>
      </c>
      <c r="O1831" t="b">
        <f t="shared" si="3"/>
        <v>0</v>
      </c>
      <c r="S1831" s="180" t="b">
        <f t="shared" si="4"/>
        <v>0</v>
      </c>
      <c r="T1831" s="180">
        <f t="shared" ca="1" si="5"/>
        <v>0</v>
      </c>
    </row>
    <row r="1832" spans="1:20" ht="16" hidden="1">
      <c r="A1832" s="170">
        <f t="shared" si="6"/>
        <v>1831</v>
      </c>
      <c r="B1832" s="196" t="s">
        <v>2447</v>
      </c>
      <c r="C1832" s="196" t="s">
        <v>2449</v>
      </c>
      <c r="D1832" s="178" t="s">
        <v>388</v>
      </c>
      <c r="E1832" s="178"/>
      <c r="F1832" s="186"/>
      <c r="G1832" s="170" t="b">
        <f t="shared" ca="1" si="48"/>
        <v>1</v>
      </c>
      <c r="H1832" s="186"/>
      <c r="I1832" s="186"/>
      <c r="J1832" s="170" t="s">
        <v>1</v>
      </c>
      <c r="K1832" s="171" t="e">
        <f t="shared" ca="1" si="1"/>
        <v>#NAME?</v>
      </c>
      <c r="L1832" s="186"/>
      <c r="M1832" s="171">
        <v>1675</v>
      </c>
      <c r="N1832" s="179" t="e">
        <f t="shared" ca="1" si="2"/>
        <v>#NAME?</v>
      </c>
      <c r="O1832" t="b">
        <f t="shared" si="3"/>
        <v>0</v>
      </c>
      <c r="S1832" s="180" t="b">
        <f t="shared" si="4"/>
        <v>0</v>
      </c>
      <c r="T1832" s="180">
        <f t="shared" ca="1" si="5"/>
        <v>0</v>
      </c>
    </row>
    <row r="1833" spans="1:20" ht="16" hidden="1">
      <c r="A1833" s="170">
        <f t="shared" si="6"/>
        <v>1832</v>
      </c>
      <c r="B1833" s="196" t="s">
        <v>507</v>
      </c>
      <c r="C1833" s="196"/>
      <c r="D1833" s="178" t="s">
        <v>388</v>
      </c>
      <c r="E1833" s="178"/>
      <c r="F1833" s="186"/>
      <c r="G1833" s="170"/>
      <c r="H1833" s="186"/>
      <c r="I1833" s="186"/>
      <c r="J1833" s="170"/>
      <c r="K1833" s="171" t="e">
        <f t="shared" ca="1" si="1"/>
        <v>#NAME?</v>
      </c>
      <c r="L1833" s="186"/>
      <c r="M1833" s="171">
        <v>259</v>
      </c>
      <c r="N1833" s="179" t="e">
        <f t="shared" ca="1" si="2"/>
        <v>#NAME?</v>
      </c>
      <c r="O1833" t="b">
        <f t="shared" si="3"/>
        <v>1</v>
      </c>
      <c r="S1833" s="180" t="b">
        <f t="shared" si="4"/>
        <v>0</v>
      </c>
      <c r="T1833" s="180">
        <f t="shared" ca="1" si="5"/>
        <v>0</v>
      </c>
    </row>
    <row r="1834" spans="1:20" ht="16" hidden="1">
      <c r="A1834" s="170">
        <f t="shared" si="6"/>
        <v>1833</v>
      </c>
      <c r="B1834" s="196" t="s">
        <v>2450</v>
      </c>
      <c r="C1834" s="196" t="s">
        <v>2451</v>
      </c>
      <c r="D1834" s="178" t="s">
        <v>388</v>
      </c>
      <c r="E1834" s="178"/>
      <c r="F1834" s="186"/>
      <c r="G1834" s="170" t="b">
        <f t="shared" ref="G1834:G1867" ca="1" si="49">OR((ISBLANK(F1834)),TODAY()-F1834 &gt;=90)</f>
        <v>1</v>
      </c>
      <c r="H1834" s="186"/>
      <c r="I1834" s="186"/>
      <c r="J1834" s="170" t="s">
        <v>1</v>
      </c>
      <c r="K1834" s="171" t="e">
        <f t="shared" ca="1" si="1"/>
        <v>#NAME?</v>
      </c>
      <c r="L1834" s="186"/>
      <c r="M1834" s="171">
        <v>643</v>
      </c>
      <c r="N1834" s="179" t="e">
        <f t="shared" ca="1" si="2"/>
        <v>#NAME?</v>
      </c>
      <c r="O1834" t="b">
        <f t="shared" si="3"/>
        <v>0</v>
      </c>
      <c r="S1834" s="180" t="b">
        <f t="shared" si="4"/>
        <v>0</v>
      </c>
      <c r="T1834" s="180">
        <f t="shared" ca="1" si="5"/>
        <v>0</v>
      </c>
    </row>
    <row r="1835" spans="1:20" ht="16" hidden="1">
      <c r="A1835" s="170">
        <f t="shared" si="6"/>
        <v>1834</v>
      </c>
      <c r="B1835" s="196" t="s">
        <v>2452</v>
      </c>
      <c r="C1835" s="196" t="s">
        <v>2453</v>
      </c>
      <c r="D1835" s="178" t="s">
        <v>388</v>
      </c>
      <c r="E1835" s="178"/>
      <c r="F1835" s="186"/>
      <c r="G1835" s="170" t="b">
        <f t="shared" ca="1" si="49"/>
        <v>1</v>
      </c>
      <c r="H1835" s="186"/>
      <c r="I1835" s="186"/>
      <c r="J1835" s="170" t="s">
        <v>1</v>
      </c>
      <c r="K1835" s="171" t="e">
        <f t="shared" ca="1" si="1"/>
        <v>#NAME?</v>
      </c>
      <c r="L1835" s="186"/>
      <c r="M1835" s="171">
        <v>19</v>
      </c>
      <c r="N1835" s="179" t="e">
        <f t="shared" ca="1" si="2"/>
        <v>#NAME?</v>
      </c>
      <c r="O1835" t="b">
        <f t="shared" si="3"/>
        <v>0</v>
      </c>
      <c r="S1835" s="180" t="b">
        <f t="shared" si="4"/>
        <v>0</v>
      </c>
      <c r="T1835" s="180">
        <f t="shared" ca="1" si="5"/>
        <v>0</v>
      </c>
    </row>
    <row r="1836" spans="1:20" ht="16" hidden="1">
      <c r="A1836" s="170">
        <f t="shared" si="6"/>
        <v>1835</v>
      </c>
      <c r="B1836" s="196" t="s">
        <v>2454</v>
      </c>
      <c r="C1836" s="196" t="s">
        <v>2455</v>
      </c>
      <c r="D1836" s="178" t="s">
        <v>388</v>
      </c>
      <c r="E1836" s="178"/>
      <c r="F1836" s="186"/>
      <c r="G1836" s="170" t="b">
        <f t="shared" ca="1" si="49"/>
        <v>1</v>
      </c>
      <c r="H1836" s="186"/>
      <c r="I1836" s="186"/>
      <c r="J1836" s="170" t="s">
        <v>1</v>
      </c>
      <c r="K1836" s="171" t="e">
        <f t="shared" ca="1" si="1"/>
        <v>#NAME?</v>
      </c>
      <c r="L1836" s="186"/>
      <c r="M1836" s="171">
        <v>2283</v>
      </c>
      <c r="N1836" s="179" t="e">
        <f t="shared" ca="1" si="2"/>
        <v>#NAME?</v>
      </c>
      <c r="O1836" t="b">
        <f t="shared" si="3"/>
        <v>0</v>
      </c>
      <c r="S1836" s="180" t="b">
        <f t="shared" si="4"/>
        <v>0</v>
      </c>
      <c r="T1836" s="180">
        <f t="shared" ca="1" si="5"/>
        <v>0</v>
      </c>
    </row>
    <row r="1837" spans="1:20" ht="16" hidden="1">
      <c r="A1837" s="170">
        <f t="shared" si="6"/>
        <v>1836</v>
      </c>
      <c r="B1837" s="196" t="s">
        <v>2456</v>
      </c>
      <c r="C1837" s="196" t="s">
        <v>2457</v>
      </c>
      <c r="D1837" s="178" t="s">
        <v>388</v>
      </c>
      <c r="E1837" s="178"/>
      <c r="F1837" s="186"/>
      <c r="G1837" s="170" t="b">
        <f t="shared" ca="1" si="49"/>
        <v>1</v>
      </c>
      <c r="H1837" s="186"/>
      <c r="I1837" s="186"/>
      <c r="J1837" s="170" t="s">
        <v>1</v>
      </c>
      <c r="K1837" s="171" t="e">
        <f t="shared" ca="1" si="1"/>
        <v>#NAME?</v>
      </c>
      <c r="L1837" s="186"/>
      <c r="M1837" s="171">
        <v>2979</v>
      </c>
      <c r="N1837" s="179" t="e">
        <f t="shared" ca="1" si="2"/>
        <v>#NAME?</v>
      </c>
      <c r="O1837" t="b">
        <f t="shared" si="3"/>
        <v>0</v>
      </c>
      <c r="S1837" s="180" t="b">
        <f t="shared" si="4"/>
        <v>0</v>
      </c>
      <c r="T1837" s="180">
        <f t="shared" ca="1" si="5"/>
        <v>0</v>
      </c>
    </row>
    <row r="1838" spans="1:20" ht="16" hidden="1">
      <c r="A1838" s="170">
        <f t="shared" si="6"/>
        <v>1837</v>
      </c>
      <c r="B1838" s="196" t="s">
        <v>2458</v>
      </c>
      <c r="C1838" s="196" t="s">
        <v>2459</v>
      </c>
      <c r="D1838" s="178" t="s">
        <v>388</v>
      </c>
      <c r="E1838" s="178"/>
      <c r="F1838" s="186"/>
      <c r="G1838" s="170" t="b">
        <f t="shared" ca="1" si="49"/>
        <v>1</v>
      </c>
      <c r="H1838" s="186"/>
      <c r="I1838" s="186"/>
      <c r="J1838" s="170" t="s">
        <v>1</v>
      </c>
      <c r="K1838" s="171" t="e">
        <f t="shared" ca="1" si="1"/>
        <v>#NAME?</v>
      </c>
      <c r="L1838" s="186"/>
      <c r="M1838" s="171">
        <v>2337</v>
      </c>
      <c r="N1838" s="179" t="e">
        <f t="shared" ca="1" si="2"/>
        <v>#NAME?</v>
      </c>
      <c r="O1838" t="b">
        <f t="shared" si="3"/>
        <v>0</v>
      </c>
      <c r="S1838" s="180" t="b">
        <f t="shared" si="4"/>
        <v>0</v>
      </c>
      <c r="T1838" s="180">
        <f t="shared" ca="1" si="5"/>
        <v>0</v>
      </c>
    </row>
    <row r="1839" spans="1:20" ht="16" hidden="1">
      <c r="A1839" s="170">
        <f t="shared" si="6"/>
        <v>1838</v>
      </c>
      <c r="B1839" s="196" t="s">
        <v>2460</v>
      </c>
      <c r="C1839" s="196" t="s">
        <v>2461</v>
      </c>
      <c r="D1839" s="178" t="s">
        <v>388</v>
      </c>
      <c r="E1839" s="178"/>
      <c r="F1839" s="186"/>
      <c r="G1839" s="170" t="b">
        <f t="shared" ca="1" si="49"/>
        <v>1</v>
      </c>
      <c r="H1839" s="186"/>
      <c r="I1839" s="186"/>
      <c r="J1839" s="170" t="s">
        <v>1</v>
      </c>
      <c r="K1839" s="171" t="e">
        <f t="shared" ca="1" si="1"/>
        <v>#NAME?</v>
      </c>
      <c r="L1839" s="186"/>
      <c r="M1839" s="171">
        <v>1272</v>
      </c>
      <c r="N1839" s="179" t="e">
        <f t="shared" ca="1" si="2"/>
        <v>#NAME?</v>
      </c>
      <c r="O1839" t="b">
        <f t="shared" si="3"/>
        <v>0</v>
      </c>
      <c r="S1839" s="180" t="b">
        <f t="shared" si="4"/>
        <v>0</v>
      </c>
      <c r="T1839" s="180">
        <f t="shared" ca="1" si="5"/>
        <v>0</v>
      </c>
    </row>
    <row r="1840" spans="1:20" ht="16" hidden="1">
      <c r="A1840" s="170">
        <f t="shared" si="6"/>
        <v>1839</v>
      </c>
      <c r="B1840" s="196" t="s">
        <v>2462</v>
      </c>
      <c r="C1840" s="196" t="s">
        <v>2463</v>
      </c>
      <c r="D1840" s="178" t="s">
        <v>388</v>
      </c>
      <c r="E1840" s="178"/>
      <c r="F1840" s="186"/>
      <c r="G1840" s="170" t="b">
        <f t="shared" ca="1" si="49"/>
        <v>1</v>
      </c>
      <c r="H1840" s="186"/>
      <c r="I1840" s="186"/>
      <c r="J1840" s="170" t="s">
        <v>1</v>
      </c>
      <c r="K1840" s="171" t="e">
        <f t="shared" ca="1" si="1"/>
        <v>#NAME?</v>
      </c>
      <c r="L1840" s="186"/>
      <c r="M1840" s="171">
        <v>545</v>
      </c>
      <c r="N1840" s="179" t="e">
        <f t="shared" ca="1" si="2"/>
        <v>#NAME?</v>
      </c>
      <c r="O1840" t="b">
        <f t="shared" si="3"/>
        <v>0</v>
      </c>
      <c r="S1840" s="180" t="b">
        <f t="shared" si="4"/>
        <v>0</v>
      </c>
      <c r="T1840" s="180">
        <f t="shared" ca="1" si="5"/>
        <v>0</v>
      </c>
    </row>
    <row r="1841" spans="1:20" ht="16" hidden="1">
      <c r="A1841" s="170">
        <f t="shared" si="6"/>
        <v>1840</v>
      </c>
      <c r="B1841" s="196" t="s">
        <v>2464</v>
      </c>
      <c r="C1841" s="196" t="s">
        <v>2465</v>
      </c>
      <c r="D1841" s="178" t="s">
        <v>388</v>
      </c>
      <c r="E1841" s="178"/>
      <c r="F1841" s="186"/>
      <c r="G1841" s="170" t="b">
        <f t="shared" ca="1" si="49"/>
        <v>1</v>
      </c>
      <c r="H1841" s="186"/>
      <c r="I1841" s="186"/>
      <c r="J1841" s="170" t="s">
        <v>1</v>
      </c>
      <c r="K1841" s="171" t="e">
        <f t="shared" ca="1" si="1"/>
        <v>#NAME?</v>
      </c>
      <c r="L1841" s="186"/>
      <c r="M1841" s="171">
        <v>2225</v>
      </c>
      <c r="N1841" s="179" t="e">
        <f t="shared" ca="1" si="2"/>
        <v>#NAME?</v>
      </c>
      <c r="O1841" t="b">
        <f t="shared" si="3"/>
        <v>0</v>
      </c>
      <c r="S1841" s="180" t="b">
        <f t="shared" si="4"/>
        <v>0</v>
      </c>
      <c r="T1841" s="180">
        <f t="shared" ca="1" si="5"/>
        <v>0</v>
      </c>
    </row>
    <row r="1842" spans="1:20" ht="16" hidden="1">
      <c r="A1842" s="170">
        <f t="shared" si="6"/>
        <v>1841</v>
      </c>
      <c r="B1842" s="196" t="s">
        <v>2466</v>
      </c>
      <c r="C1842" s="196" t="s">
        <v>2467</v>
      </c>
      <c r="D1842" s="178" t="s">
        <v>388</v>
      </c>
      <c r="E1842" s="178"/>
      <c r="F1842" s="186"/>
      <c r="G1842" s="170" t="b">
        <f t="shared" ca="1" si="49"/>
        <v>1</v>
      </c>
      <c r="H1842" s="186"/>
      <c r="I1842" s="186"/>
      <c r="J1842" s="170" t="s">
        <v>1</v>
      </c>
      <c r="K1842" s="171" t="e">
        <f t="shared" ca="1" si="1"/>
        <v>#NAME?</v>
      </c>
      <c r="L1842" s="186"/>
      <c r="M1842" s="171">
        <v>2501</v>
      </c>
      <c r="N1842" s="179" t="e">
        <f t="shared" ca="1" si="2"/>
        <v>#NAME?</v>
      </c>
      <c r="O1842" t="b">
        <f t="shared" si="3"/>
        <v>0</v>
      </c>
      <c r="S1842" s="180" t="b">
        <f t="shared" si="4"/>
        <v>0</v>
      </c>
      <c r="T1842" s="180">
        <f t="shared" ca="1" si="5"/>
        <v>0</v>
      </c>
    </row>
    <row r="1843" spans="1:20" ht="16" hidden="1">
      <c r="A1843" s="170">
        <f t="shared" si="6"/>
        <v>1842</v>
      </c>
      <c r="B1843" s="196" t="s">
        <v>2468</v>
      </c>
      <c r="C1843" s="198">
        <v>16600000000</v>
      </c>
      <c r="D1843" s="178" t="s">
        <v>388</v>
      </c>
      <c r="E1843" s="178"/>
      <c r="F1843" s="186"/>
      <c r="G1843" s="170" t="b">
        <f t="shared" ca="1" si="49"/>
        <v>1</v>
      </c>
      <c r="H1843" s="186"/>
      <c r="I1843" s="186"/>
      <c r="J1843" s="170" t="s">
        <v>1</v>
      </c>
      <c r="K1843" s="171" t="e">
        <f t="shared" ca="1" si="1"/>
        <v>#NAME?</v>
      </c>
      <c r="L1843" s="186"/>
      <c r="M1843" s="171">
        <v>3046</v>
      </c>
      <c r="N1843" s="179" t="e">
        <f t="shared" ca="1" si="2"/>
        <v>#NAME?</v>
      </c>
      <c r="O1843" t="b">
        <f t="shared" si="3"/>
        <v>0</v>
      </c>
      <c r="S1843" s="180" t="b">
        <f t="shared" si="4"/>
        <v>0</v>
      </c>
      <c r="T1843" s="180">
        <f t="shared" ca="1" si="5"/>
        <v>0</v>
      </c>
    </row>
    <row r="1844" spans="1:20" ht="16" hidden="1">
      <c r="A1844" s="170">
        <f t="shared" si="6"/>
        <v>1843</v>
      </c>
      <c r="B1844" s="196" t="s">
        <v>2469</v>
      </c>
      <c r="C1844" s="198">
        <v>19700000000</v>
      </c>
      <c r="D1844" s="178" t="s">
        <v>388</v>
      </c>
      <c r="E1844" s="178"/>
      <c r="F1844" s="186"/>
      <c r="G1844" s="170" t="b">
        <f t="shared" ca="1" si="49"/>
        <v>1</v>
      </c>
      <c r="H1844" s="186"/>
      <c r="I1844" s="186"/>
      <c r="J1844" s="170" t="s">
        <v>1</v>
      </c>
      <c r="K1844" s="171" t="e">
        <f t="shared" ca="1" si="1"/>
        <v>#NAME?</v>
      </c>
      <c r="L1844" s="186"/>
      <c r="M1844" s="171">
        <v>100</v>
      </c>
      <c r="N1844" s="179" t="e">
        <f t="shared" ca="1" si="2"/>
        <v>#NAME?</v>
      </c>
      <c r="O1844" t="b">
        <f t="shared" si="3"/>
        <v>0</v>
      </c>
      <c r="S1844" s="180" t="b">
        <f t="shared" si="4"/>
        <v>0</v>
      </c>
      <c r="T1844" s="180">
        <f t="shared" ca="1" si="5"/>
        <v>0</v>
      </c>
    </row>
    <row r="1845" spans="1:20" ht="16" hidden="1">
      <c r="A1845" s="170">
        <f t="shared" si="6"/>
        <v>1844</v>
      </c>
      <c r="B1845" s="196" t="s">
        <v>2470</v>
      </c>
      <c r="C1845" s="196" t="s">
        <v>2471</v>
      </c>
      <c r="D1845" s="178" t="s">
        <v>388</v>
      </c>
      <c r="E1845" s="178"/>
      <c r="F1845" s="186"/>
      <c r="G1845" s="170" t="b">
        <f t="shared" ca="1" si="49"/>
        <v>1</v>
      </c>
      <c r="H1845" s="186"/>
      <c r="I1845" s="186"/>
      <c r="J1845" s="170" t="s">
        <v>1</v>
      </c>
      <c r="K1845" s="171" t="e">
        <f t="shared" ca="1" si="1"/>
        <v>#NAME?</v>
      </c>
      <c r="L1845" s="186"/>
      <c r="M1845" s="171">
        <v>307</v>
      </c>
      <c r="N1845" s="179" t="e">
        <f t="shared" ca="1" si="2"/>
        <v>#NAME?</v>
      </c>
      <c r="O1845" t="b">
        <f t="shared" si="3"/>
        <v>0</v>
      </c>
      <c r="S1845" s="180" t="b">
        <f t="shared" si="4"/>
        <v>0</v>
      </c>
      <c r="T1845" s="180">
        <f t="shared" ca="1" si="5"/>
        <v>0</v>
      </c>
    </row>
    <row r="1846" spans="1:20" ht="16" hidden="1">
      <c r="A1846" s="170">
        <f t="shared" si="6"/>
        <v>1845</v>
      </c>
      <c r="B1846" s="196" t="s">
        <v>2472</v>
      </c>
      <c r="C1846" s="196" t="s">
        <v>2473</v>
      </c>
      <c r="D1846" s="178" t="s">
        <v>388</v>
      </c>
      <c r="E1846" s="178"/>
      <c r="F1846" s="186"/>
      <c r="G1846" s="170" t="b">
        <f t="shared" ca="1" si="49"/>
        <v>1</v>
      </c>
      <c r="H1846" s="186"/>
      <c r="I1846" s="186"/>
      <c r="J1846" s="170" t="s">
        <v>1</v>
      </c>
      <c r="K1846" s="171" t="e">
        <f t="shared" ca="1" si="1"/>
        <v>#NAME?</v>
      </c>
      <c r="L1846" s="186"/>
      <c r="M1846" s="171">
        <v>1706</v>
      </c>
      <c r="N1846" s="179" t="e">
        <f t="shared" ca="1" si="2"/>
        <v>#NAME?</v>
      </c>
      <c r="O1846" t="b">
        <f t="shared" si="3"/>
        <v>0</v>
      </c>
      <c r="S1846" s="180" t="b">
        <f t="shared" si="4"/>
        <v>0</v>
      </c>
      <c r="T1846" s="180">
        <f t="shared" ca="1" si="5"/>
        <v>0</v>
      </c>
    </row>
    <row r="1847" spans="1:20" ht="16" hidden="1">
      <c r="A1847" s="170">
        <f t="shared" si="6"/>
        <v>1846</v>
      </c>
      <c r="B1847" s="196" t="s">
        <v>2474</v>
      </c>
      <c r="C1847" s="196" t="s">
        <v>2475</v>
      </c>
      <c r="D1847" s="178" t="s">
        <v>388</v>
      </c>
      <c r="E1847" s="178"/>
      <c r="F1847" s="186"/>
      <c r="G1847" s="170" t="b">
        <f t="shared" ca="1" si="49"/>
        <v>1</v>
      </c>
      <c r="H1847" s="186"/>
      <c r="I1847" s="186"/>
      <c r="J1847" s="170" t="s">
        <v>1</v>
      </c>
      <c r="K1847" s="171" t="e">
        <f t="shared" ca="1" si="1"/>
        <v>#NAME?</v>
      </c>
      <c r="L1847" s="186"/>
      <c r="M1847" s="171">
        <v>2057</v>
      </c>
      <c r="N1847" s="179" t="e">
        <f t="shared" ca="1" si="2"/>
        <v>#NAME?</v>
      </c>
      <c r="O1847" t="b">
        <f t="shared" si="3"/>
        <v>0</v>
      </c>
      <c r="S1847" s="180" t="b">
        <f t="shared" si="4"/>
        <v>0</v>
      </c>
      <c r="T1847" s="180">
        <f t="shared" ca="1" si="5"/>
        <v>0</v>
      </c>
    </row>
    <row r="1848" spans="1:20" ht="16" hidden="1">
      <c r="A1848" s="170">
        <f t="shared" si="6"/>
        <v>1847</v>
      </c>
      <c r="B1848" s="196" t="s">
        <v>2476</v>
      </c>
      <c r="C1848" s="196" t="s">
        <v>2477</v>
      </c>
      <c r="D1848" s="178" t="s">
        <v>388</v>
      </c>
      <c r="E1848" s="178"/>
      <c r="F1848" s="186"/>
      <c r="G1848" s="170" t="b">
        <f t="shared" ca="1" si="49"/>
        <v>1</v>
      </c>
      <c r="H1848" s="186"/>
      <c r="I1848" s="186"/>
      <c r="J1848" s="170" t="s">
        <v>1</v>
      </c>
      <c r="K1848" s="171" t="e">
        <f t="shared" ca="1" si="1"/>
        <v>#NAME?</v>
      </c>
      <c r="L1848" s="186"/>
      <c r="M1848" s="171">
        <v>1645</v>
      </c>
      <c r="N1848" s="179" t="e">
        <f t="shared" ca="1" si="2"/>
        <v>#NAME?</v>
      </c>
      <c r="O1848" t="b">
        <f t="shared" si="3"/>
        <v>0</v>
      </c>
      <c r="S1848" s="180" t="b">
        <f t="shared" si="4"/>
        <v>0</v>
      </c>
      <c r="T1848" s="180">
        <f t="shared" ca="1" si="5"/>
        <v>0</v>
      </c>
    </row>
    <row r="1849" spans="1:20" ht="16" hidden="1">
      <c r="A1849" s="170">
        <f t="shared" si="6"/>
        <v>1848</v>
      </c>
      <c r="B1849" s="196" t="s">
        <v>2478</v>
      </c>
      <c r="C1849" s="196" t="s">
        <v>2479</v>
      </c>
      <c r="D1849" s="178" t="s">
        <v>388</v>
      </c>
      <c r="E1849" s="178"/>
      <c r="F1849" s="186"/>
      <c r="G1849" s="170" t="b">
        <f t="shared" ca="1" si="49"/>
        <v>1</v>
      </c>
      <c r="H1849" s="186"/>
      <c r="I1849" s="186"/>
      <c r="J1849" s="170" t="s">
        <v>1</v>
      </c>
      <c r="K1849" s="171" t="e">
        <f t="shared" ca="1" si="1"/>
        <v>#NAME?</v>
      </c>
      <c r="L1849" s="186"/>
      <c r="M1849" s="171">
        <v>822</v>
      </c>
      <c r="N1849" s="179" t="e">
        <f t="shared" ca="1" si="2"/>
        <v>#NAME?</v>
      </c>
      <c r="O1849" t="b">
        <f t="shared" si="3"/>
        <v>0</v>
      </c>
      <c r="S1849" s="180" t="b">
        <f t="shared" si="4"/>
        <v>0</v>
      </c>
      <c r="T1849" s="180">
        <f t="shared" ca="1" si="5"/>
        <v>0</v>
      </c>
    </row>
    <row r="1850" spans="1:20" ht="16" hidden="1">
      <c r="A1850" s="170">
        <f t="shared" si="6"/>
        <v>1849</v>
      </c>
      <c r="B1850" s="196" t="s">
        <v>2480</v>
      </c>
      <c r="C1850" s="196" t="s">
        <v>2481</v>
      </c>
      <c r="D1850" s="178" t="s">
        <v>388</v>
      </c>
      <c r="E1850" s="178"/>
      <c r="F1850" s="186"/>
      <c r="G1850" s="170" t="b">
        <f t="shared" ca="1" si="49"/>
        <v>1</v>
      </c>
      <c r="H1850" s="186"/>
      <c r="I1850" s="186"/>
      <c r="J1850" s="170" t="s">
        <v>1</v>
      </c>
      <c r="K1850" s="171" t="e">
        <f t="shared" ca="1" si="1"/>
        <v>#NAME?</v>
      </c>
      <c r="L1850" s="186"/>
      <c r="M1850" s="171">
        <v>1316</v>
      </c>
      <c r="N1850" s="179" t="e">
        <f t="shared" ca="1" si="2"/>
        <v>#NAME?</v>
      </c>
      <c r="O1850" t="b">
        <f t="shared" si="3"/>
        <v>0</v>
      </c>
      <c r="S1850" s="180" t="b">
        <f t="shared" si="4"/>
        <v>0</v>
      </c>
      <c r="T1850" s="180">
        <f t="shared" ca="1" si="5"/>
        <v>0</v>
      </c>
    </row>
    <row r="1851" spans="1:20" ht="16" hidden="1">
      <c r="A1851" s="170">
        <f t="shared" si="6"/>
        <v>1850</v>
      </c>
      <c r="B1851" s="196" t="s">
        <v>2482</v>
      </c>
      <c r="C1851" s="196" t="s">
        <v>2483</v>
      </c>
      <c r="D1851" s="178" t="s">
        <v>380</v>
      </c>
      <c r="E1851" s="178" t="s">
        <v>1536</v>
      </c>
      <c r="F1851" s="187">
        <v>43806</v>
      </c>
      <c r="G1851" s="170" t="b">
        <f t="shared" ca="1" si="49"/>
        <v>1</v>
      </c>
      <c r="H1851" s="170" t="s">
        <v>471</v>
      </c>
      <c r="I1851" s="170"/>
      <c r="J1851" s="170" t="s">
        <v>1</v>
      </c>
      <c r="K1851" s="171" t="e">
        <f t="shared" ca="1" si="1"/>
        <v>#NAME?</v>
      </c>
      <c r="L1851" s="186"/>
      <c r="M1851" s="171">
        <v>442</v>
      </c>
      <c r="N1851" s="179" t="e">
        <f t="shared" ca="1" si="2"/>
        <v>#NAME?</v>
      </c>
      <c r="O1851" t="b">
        <f t="shared" si="3"/>
        <v>0</v>
      </c>
      <c r="S1851" s="180" t="b">
        <f t="shared" ca="1" si="4"/>
        <v>0</v>
      </c>
      <c r="T1851" s="180">
        <f t="shared" ca="1" si="5"/>
        <v>0</v>
      </c>
    </row>
    <row r="1852" spans="1:20" ht="16" hidden="1">
      <c r="A1852" s="170">
        <f t="shared" si="6"/>
        <v>1851</v>
      </c>
      <c r="B1852" s="196" t="s">
        <v>2484</v>
      </c>
      <c r="C1852" s="196" t="s">
        <v>2485</v>
      </c>
      <c r="D1852" s="178" t="s">
        <v>388</v>
      </c>
      <c r="E1852" s="178"/>
      <c r="F1852" s="186"/>
      <c r="G1852" s="170" t="b">
        <f t="shared" ca="1" si="49"/>
        <v>1</v>
      </c>
      <c r="H1852" s="186"/>
      <c r="I1852" s="186"/>
      <c r="J1852" s="170" t="s">
        <v>1</v>
      </c>
      <c r="K1852" s="171" t="e">
        <f t="shared" ca="1" si="1"/>
        <v>#NAME?</v>
      </c>
      <c r="L1852" s="186"/>
      <c r="M1852" s="171">
        <v>2343</v>
      </c>
      <c r="N1852" s="179" t="e">
        <f t="shared" ca="1" si="2"/>
        <v>#NAME?</v>
      </c>
      <c r="O1852" t="b">
        <f t="shared" si="3"/>
        <v>0</v>
      </c>
      <c r="S1852" s="180" t="b">
        <f t="shared" si="4"/>
        <v>0</v>
      </c>
      <c r="T1852" s="180">
        <f t="shared" ca="1" si="5"/>
        <v>0</v>
      </c>
    </row>
    <row r="1853" spans="1:20" ht="16" hidden="1">
      <c r="A1853" s="170">
        <f t="shared" si="6"/>
        <v>1852</v>
      </c>
      <c r="B1853" s="196" t="s">
        <v>2486</v>
      </c>
      <c r="C1853" s="196" t="s">
        <v>2487</v>
      </c>
      <c r="D1853" s="178" t="s">
        <v>388</v>
      </c>
      <c r="E1853" s="178"/>
      <c r="F1853" s="186"/>
      <c r="G1853" s="170" t="b">
        <f t="shared" ca="1" si="49"/>
        <v>1</v>
      </c>
      <c r="H1853" s="186"/>
      <c r="I1853" s="186"/>
      <c r="J1853" s="170" t="s">
        <v>1</v>
      </c>
      <c r="K1853" s="171" t="e">
        <f t="shared" ca="1" si="1"/>
        <v>#NAME?</v>
      </c>
      <c r="L1853" s="186"/>
      <c r="M1853" s="171">
        <v>2676</v>
      </c>
      <c r="N1853" s="179" t="e">
        <f t="shared" ca="1" si="2"/>
        <v>#NAME?</v>
      </c>
      <c r="O1853" t="b">
        <f t="shared" si="3"/>
        <v>0</v>
      </c>
      <c r="S1853" s="180" t="b">
        <f t="shared" si="4"/>
        <v>0</v>
      </c>
      <c r="T1853" s="180">
        <f t="shared" ca="1" si="5"/>
        <v>0</v>
      </c>
    </row>
    <row r="1854" spans="1:20" ht="16" hidden="1">
      <c r="A1854" s="170">
        <f t="shared" si="6"/>
        <v>1853</v>
      </c>
      <c r="B1854" s="196" t="s">
        <v>2488</v>
      </c>
      <c r="C1854" s="198">
        <v>8320000000</v>
      </c>
      <c r="D1854" s="178" t="s">
        <v>388</v>
      </c>
      <c r="E1854" s="178"/>
      <c r="F1854" s="186"/>
      <c r="G1854" s="170" t="b">
        <f t="shared" ca="1" si="49"/>
        <v>1</v>
      </c>
      <c r="H1854" s="186"/>
      <c r="I1854" s="186"/>
      <c r="J1854" s="170" t="s">
        <v>1</v>
      </c>
      <c r="K1854" s="171" t="e">
        <f t="shared" ca="1" si="1"/>
        <v>#NAME?</v>
      </c>
      <c r="L1854" s="186"/>
      <c r="M1854" s="171">
        <v>1900</v>
      </c>
      <c r="N1854" s="179" t="e">
        <f t="shared" ca="1" si="2"/>
        <v>#NAME?</v>
      </c>
      <c r="O1854" t="b">
        <f t="shared" si="3"/>
        <v>0</v>
      </c>
      <c r="S1854" s="180" t="b">
        <f t="shared" si="4"/>
        <v>0</v>
      </c>
      <c r="T1854" s="180">
        <f t="shared" ca="1" si="5"/>
        <v>0</v>
      </c>
    </row>
    <row r="1855" spans="1:20" ht="16" hidden="1">
      <c r="A1855" s="170">
        <f t="shared" si="6"/>
        <v>1854</v>
      </c>
      <c r="B1855" s="196" t="s">
        <v>2489</v>
      </c>
      <c r="C1855" s="196" t="s">
        <v>2490</v>
      </c>
      <c r="D1855" s="178" t="s">
        <v>388</v>
      </c>
      <c r="E1855" s="178"/>
      <c r="F1855" s="186"/>
      <c r="G1855" s="170" t="b">
        <f t="shared" ca="1" si="49"/>
        <v>1</v>
      </c>
      <c r="H1855" s="186"/>
      <c r="I1855" s="186"/>
      <c r="J1855" s="170" t="s">
        <v>1</v>
      </c>
      <c r="K1855" s="171" t="e">
        <f t="shared" ca="1" si="1"/>
        <v>#NAME?</v>
      </c>
      <c r="L1855" s="186"/>
      <c r="M1855" s="171">
        <v>2974</v>
      </c>
      <c r="N1855" s="179" t="e">
        <f t="shared" ca="1" si="2"/>
        <v>#NAME?</v>
      </c>
      <c r="O1855" t="b">
        <f t="shared" si="3"/>
        <v>0</v>
      </c>
      <c r="S1855" s="180" t="b">
        <f t="shared" si="4"/>
        <v>0</v>
      </c>
      <c r="T1855" s="180">
        <f t="shared" ca="1" si="5"/>
        <v>0</v>
      </c>
    </row>
    <row r="1856" spans="1:20" ht="16" hidden="1">
      <c r="A1856" s="170">
        <f t="shared" si="6"/>
        <v>1855</v>
      </c>
      <c r="B1856" s="196" t="s">
        <v>2491</v>
      </c>
      <c r="C1856" s="196" t="s">
        <v>2492</v>
      </c>
      <c r="D1856" s="178" t="s">
        <v>388</v>
      </c>
      <c r="E1856" s="178"/>
      <c r="F1856" s="186"/>
      <c r="G1856" s="170" t="b">
        <f t="shared" ca="1" si="49"/>
        <v>1</v>
      </c>
      <c r="H1856" s="186"/>
      <c r="I1856" s="186"/>
      <c r="J1856" s="170" t="s">
        <v>1</v>
      </c>
      <c r="K1856" s="171" t="e">
        <f t="shared" ca="1" si="1"/>
        <v>#NAME?</v>
      </c>
      <c r="L1856" s="186"/>
      <c r="M1856" s="171">
        <v>1910</v>
      </c>
      <c r="N1856" s="179" t="e">
        <f t="shared" ca="1" si="2"/>
        <v>#NAME?</v>
      </c>
      <c r="O1856" t="b">
        <f t="shared" si="3"/>
        <v>0</v>
      </c>
      <c r="S1856" s="180" t="b">
        <f t="shared" si="4"/>
        <v>0</v>
      </c>
      <c r="T1856" s="180">
        <f t="shared" ca="1" si="5"/>
        <v>0</v>
      </c>
    </row>
    <row r="1857" spans="1:20" ht="16" hidden="1">
      <c r="A1857" s="170">
        <f t="shared" si="6"/>
        <v>1856</v>
      </c>
      <c r="B1857" s="196" t="s">
        <v>2493</v>
      </c>
      <c r="C1857" s="196" t="s">
        <v>2494</v>
      </c>
      <c r="D1857" s="178" t="s">
        <v>388</v>
      </c>
      <c r="E1857" s="178"/>
      <c r="F1857" s="186"/>
      <c r="G1857" s="170" t="b">
        <f t="shared" ca="1" si="49"/>
        <v>1</v>
      </c>
      <c r="H1857" s="186"/>
      <c r="I1857" s="186"/>
      <c r="J1857" s="170" t="s">
        <v>1</v>
      </c>
      <c r="K1857" s="171" t="e">
        <f t="shared" ca="1" si="1"/>
        <v>#NAME?</v>
      </c>
      <c r="L1857" s="186"/>
      <c r="M1857" s="171">
        <v>3202</v>
      </c>
      <c r="N1857" s="179" t="e">
        <f t="shared" ca="1" si="2"/>
        <v>#NAME?</v>
      </c>
      <c r="O1857" t="b">
        <f t="shared" si="3"/>
        <v>0</v>
      </c>
      <c r="S1857" s="180" t="b">
        <f t="shared" si="4"/>
        <v>0</v>
      </c>
      <c r="T1857" s="180">
        <f t="shared" ca="1" si="5"/>
        <v>0</v>
      </c>
    </row>
    <row r="1858" spans="1:20" ht="16" hidden="1">
      <c r="A1858" s="170">
        <f t="shared" si="6"/>
        <v>1857</v>
      </c>
      <c r="B1858" s="196" t="s">
        <v>2495</v>
      </c>
      <c r="C1858" s="196" t="s">
        <v>2496</v>
      </c>
      <c r="D1858" s="178" t="s">
        <v>388</v>
      </c>
      <c r="E1858" s="178"/>
      <c r="F1858" s="186"/>
      <c r="G1858" s="170" t="b">
        <f t="shared" ca="1" si="49"/>
        <v>1</v>
      </c>
      <c r="H1858" s="186"/>
      <c r="I1858" s="186"/>
      <c r="J1858" s="170" t="s">
        <v>1</v>
      </c>
      <c r="K1858" s="171" t="e">
        <f t="shared" ca="1" si="1"/>
        <v>#NAME?</v>
      </c>
      <c r="L1858" s="186"/>
      <c r="M1858" s="171">
        <v>2474</v>
      </c>
      <c r="N1858" s="179" t="e">
        <f t="shared" ca="1" si="2"/>
        <v>#NAME?</v>
      </c>
      <c r="O1858" t="b">
        <f t="shared" si="3"/>
        <v>0</v>
      </c>
      <c r="S1858" s="180" t="b">
        <f t="shared" si="4"/>
        <v>0</v>
      </c>
      <c r="T1858" s="180">
        <f t="shared" ca="1" si="5"/>
        <v>0</v>
      </c>
    </row>
    <row r="1859" spans="1:20" ht="16" hidden="1">
      <c r="A1859" s="170">
        <f t="shared" si="6"/>
        <v>1858</v>
      </c>
      <c r="B1859" s="196" t="s">
        <v>2497</v>
      </c>
      <c r="C1859" s="196" t="s">
        <v>2498</v>
      </c>
      <c r="D1859" s="178" t="s">
        <v>388</v>
      </c>
      <c r="E1859" s="178"/>
      <c r="F1859" s="186"/>
      <c r="G1859" s="170" t="b">
        <f t="shared" ca="1" si="49"/>
        <v>1</v>
      </c>
      <c r="H1859" s="186"/>
      <c r="I1859" s="186"/>
      <c r="J1859" s="170" t="s">
        <v>1</v>
      </c>
      <c r="K1859" s="171" t="e">
        <f t="shared" ca="1" si="1"/>
        <v>#NAME?</v>
      </c>
      <c r="L1859" s="186"/>
      <c r="M1859" s="171">
        <v>204</v>
      </c>
      <c r="N1859" s="179" t="e">
        <f t="shared" ca="1" si="2"/>
        <v>#NAME?</v>
      </c>
      <c r="O1859" t="b">
        <f t="shared" si="3"/>
        <v>0</v>
      </c>
      <c r="S1859" s="180" t="b">
        <f t="shared" si="4"/>
        <v>0</v>
      </c>
      <c r="T1859" s="180">
        <f t="shared" ca="1" si="5"/>
        <v>0</v>
      </c>
    </row>
    <row r="1860" spans="1:20" ht="16" hidden="1">
      <c r="A1860" s="170">
        <f t="shared" si="6"/>
        <v>1859</v>
      </c>
      <c r="B1860" s="196" t="s">
        <v>2499</v>
      </c>
      <c r="C1860" s="196" t="s">
        <v>2500</v>
      </c>
      <c r="D1860" s="178" t="s">
        <v>388</v>
      </c>
      <c r="E1860" s="178"/>
      <c r="F1860" s="186"/>
      <c r="G1860" s="170" t="b">
        <f t="shared" ca="1" si="49"/>
        <v>1</v>
      </c>
      <c r="H1860" s="186"/>
      <c r="I1860" s="186"/>
      <c r="J1860" s="170" t="s">
        <v>1</v>
      </c>
      <c r="K1860" s="171" t="e">
        <f t="shared" ca="1" si="1"/>
        <v>#NAME?</v>
      </c>
      <c r="L1860" s="186"/>
      <c r="M1860" s="171">
        <v>3193</v>
      </c>
      <c r="N1860" s="179" t="e">
        <f t="shared" ca="1" si="2"/>
        <v>#NAME?</v>
      </c>
      <c r="O1860" t="b">
        <f t="shared" si="3"/>
        <v>0</v>
      </c>
      <c r="S1860" s="180" t="b">
        <f t="shared" si="4"/>
        <v>0</v>
      </c>
      <c r="T1860" s="180">
        <f t="shared" ca="1" si="5"/>
        <v>0</v>
      </c>
    </row>
    <row r="1861" spans="1:20" ht="16" hidden="1">
      <c r="A1861" s="170">
        <f t="shared" si="6"/>
        <v>1860</v>
      </c>
      <c r="B1861" s="196" t="s">
        <v>2501</v>
      </c>
      <c r="C1861" s="196" t="s">
        <v>2502</v>
      </c>
      <c r="D1861" s="178" t="s">
        <v>388</v>
      </c>
      <c r="E1861" s="178"/>
      <c r="F1861" s="186"/>
      <c r="G1861" s="170" t="b">
        <f t="shared" ca="1" si="49"/>
        <v>1</v>
      </c>
      <c r="H1861" s="186"/>
      <c r="I1861" s="186"/>
      <c r="J1861" s="170" t="s">
        <v>1</v>
      </c>
      <c r="K1861" s="171" t="e">
        <f t="shared" ca="1" si="1"/>
        <v>#NAME?</v>
      </c>
      <c r="L1861" s="186"/>
      <c r="M1861" s="171">
        <v>1716</v>
      </c>
      <c r="N1861" s="179" t="e">
        <f t="shared" ca="1" si="2"/>
        <v>#NAME?</v>
      </c>
      <c r="O1861" t="b">
        <f t="shared" si="3"/>
        <v>0</v>
      </c>
      <c r="S1861" s="180" t="b">
        <f t="shared" si="4"/>
        <v>0</v>
      </c>
      <c r="T1861" s="180">
        <f t="shared" ca="1" si="5"/>
        <v>0</v>
      </c>
    </row>
    <row r="1862" spans="1:20" ht="16" hidden="1">
      <c r="A1862" s="170">
        <f t="shared" si="6"/>
        <v>1861</v>
      </c>
      <c r="B1862" s="196" t="s">
        <v>935</v>
      </c>
      <c r="C1862" s="196" t="s">
        <v>2503</v>
      </c>
      <c r="D1862" s="178" t="s">
        <v>388</v>
      </c>
      <c r="E1862" s="178"/>
      <c r="F1862" s="186"/>
      <c r="G1862" s="170" t="b">
        <f t="shared" ca="1" si="49"/>
        <v>1</v>
      </c>
      <c r="H1862" s="186"/>
      <c r="I1862" s="186"/>
      <c r="J1862" s="170" t="s">
        <v>1</v>
      </c>
      <c r="K1862" s="171" t="e">
        <f t="shared" ca="1" si="1"/>
        <v>#NAME?</v>
      </c>
      <c r="L1862" s="186"/>
      <c r="M1862" s="171">
        <v>1394</v>
      </c>
      <c r="N1862" s="179" t="e">
        <f t="shared" ca="1" si="2"/>
        <v>#NAME?</v>
      </c>
      <c r="O1862" t="b">
        <f t="shared" si="3"/>
        <v>0</v>
      </c>
      <c r="S1862" s="180" t="b">
        <f t="shared" si="4"/>
        <v>0</v>
      </c>
      <c r="T1862" s="180">
        <f t="shared" ca="1" si="5"/>
        <v>0</v>
      </c>
    </row>
    <row r="1863" spans="1:20" ht="16" hidden="1">
      <c r="A1863" s="170">
        <f t="shared" si="6"/>
        <v>1862</v>
      </c>
      <c r="B1863" s="196" t="s">
        <v>2504</v>
      </c>
      <c r="C1863" s="196" t="s">
        <v>2505</v>
      </c>
      <c r="D1863" s="178" t="s">
        <v>388</v>
      </c>
      <c r="E1863" s="178"/>
      <c r="F1863" s="186"/>
      <c r="G1863" s="170" t="b">
        <f t="shared" ca="1" si="49"/>
        <v>1</v>
      </c>
      <c r="H1863" s="186"/>
      <c r="I1863" s="186"/>
      <c r="J1863" s="170" t="s">
        <v>1</v>
      </c>
      <c r="K1863" s="171" t="e">
        <f t="shared" ca="1" si="1"/>
        <v>#NAME?</v>
      </c>
      <c r="L1863" s="186"/>
      <c r="M1863" s="171">
        <v>593</v>
      </c>
      <c r="N1863" s="179" t="e">
        <f t="shared" ca="1" si="2"/>
        <v>#NAME?</v>
      </c>
      <c r="O1863" t="b">
        <f t="shared" si="3"/>
        <v>0</v>
      </c>
      <c r="S1863" s="180" t="b">
        <f t="shared" si="4"/>
        <v>0</v>
      </c>
      <c r="T1863" s="180">
        <f t="shared" ca="1" si="5"/>
        <v>0</v>
      </c>
    </row>
    <row r="1864" spans="1:20" ht="16" hidden="1">
      <c r="A1864" s="170">
        <f t="shared" si="6"/>
        <v>1863</v>
      </c>
      <c r="B1864" s="196" t="s">
        <v>2506</v>
      </c>
      <c r="C1864" s="196" t="s">
        <v>2507</v>
      </c>
      <c r="D1864" s="178" t="s">
        <v>388</v>
      </c>
      <c r="E1864" s="178"/>
      <c r="F1864" s="186"/>
      <c r="G1864" s="170" t="b">
        <f t="shared" ca="1" si="49"/>
        <v>1</v>
      </c>
      <c r="H1864" s="186"/>
      <c r="I1864" s="186"/>
      <c r="J1864" s="170" t="s">
        <v>1</v>
      </c>
      <c r="K1864" s="171" t="e">
        <f t="shared" ca="1" si="1"/>
        <v>#NAME?</v>
      </c>
      <c r="L1864" s="186"/>
      <c r="M1864" s="171">
        <v>1636</v>
      </c>
      <c r="N1864" s="179" t="e">
        <f t="shared" ca="1" si="2"/>
        <v>#NAME?</v>
      </c>
      <c r="O1864" t="b">
        <f t="shared" si="3"/>
        <v>0</v>
      </c>
      <c r="S1864" s="180" t="b">
        <f t="shared" si="4"/>
        <v>0</v>
      </c>
      <c r="T1864" s="180">
        <f t="shared" ca="1" si="5"/>
        <v>0</v>
      </c>
    </row>
    <row r="1865" spans="1:20" ht="16" hidden="1">
      <c r="A1865" s="170">
        <f t="shared" si="6"/>
        <v>1864</v>
      </c>
      <c r="B1865" s="196" t="s">
        <v>2508</v>
      </c>
      <c r="C1865" s="196" t="s">
        <v>2509</v>
      </c>
      <c r="D1865" s="178" t="s">
        <v>388</v>
      </c>
      <c r="E1865" s="178"/>
      <c r="F1865" s="186"/>
      <c r="G1865" s="170" t="b">
        <f t="shared" ca="1" si="49"/>
        <v>1</v>
      </c>
      <c r="H1865" s="186"/>
      <c r="I1865" s="186"/>
      <c r="J1865" s="170" t="s">
        <v>1</v>
      </c>
      <c r="K1865" s="171" t="e">
        <f t="shared" ca="1" si="1"/>
        <v>#NAME?</v>
      </c>
      <c r="L1865" s="186"/>
      <c r="M1865" s="171">
        <v>1141</v>
      </c>
      <c r="N1865" s="179" t="e">
        <f t="shared" ca="1" si="2"/>
        <v>#NAME?</v>
      </c>
      <c r="O1865" t="b">
        <f t="shared" si="3"/>
        <v>0</v>
      </c>
      <c r="S1865" s="180" t="b">
        <f t="shared" si="4"/>
        <v>0</v>
      </c>
      <c r="T1865" s="180">
        <f t="shared" ca="1" si="5"/>
        <v>0</v>
      </c>
    </row>
    <row r="1866" spans="1:20" ht="16" hidden="1">
      <c r="A1866" s="170">
        <f t="shared" si="6"/>
        <v>1865</v>
      </c>
      <c r="B1866" s="196" t="s">
        <v>2510</v>
      </c>
      <c r="C1866" s="196" t="s">
        <v>2511</v>
      </c>
      <c r="D1866" s="178" t="s">
        <v>388</v>
      </c>
      <c r="E1866" s="178"/>
      <c r="F1866" s="186"/>
      <c r="G1866" s="170" t="b">
        <f t="shared" ca="1" si="49"/>
        <v>1</v>
      </c>
      <c r="H1866" s="186"/>
      <c r="I1866" s="186"/>
      <c r="J1866" s="170" t="s">
        <v>1</v>
      </c>
      <c r="K1866" s="171" t="e">
        <f t="shared" ca="1" si="1"/>
        <v>#NAME?</v>
      </c>
      <c r="L1866" s="186"/>
      <c r="M1866" s="171">
        <v>1773</v>
      </c>
      <c r="N1866" s="179" t="e">
        <f t="shared" ca="1" si="2"/>
        <v>#NAME?</v>
      </c>
      <c r="O1866" t="b">
        <f t="shared" si="3"/>
        <v>0</v>
      </c>
      <c r="S1866" s="180" t="b">
        <f t="shared" si="4"/>
        <v>0</v>
      </c>
      <c r="T1866" s="180">
        <f t="shared" ca="1" si="5"/>
        <v>0</v>
      </c>
    </row>
    <row r="1867" spans="1:20" ht="16" hidden="1">
      <c r="A1867" s="170">
        <f t="shared" si="6"/>
        <v>1866</v>
      </c>
      <c r="B1867" s="196" t="s">
        <v>2512</v>
      </c>
      <c r="C1867" s="196" t="s">
        <v>2513</v>
      </c>
      <c r="D1867" s="178" t="s">
        <v>388</v>
      </c>
      <c r="E1867" s="178"/>
      <c r="F1867" s="186"/>
      <c r="G1867" s="170" t="b">
        <f t="shared" ca="1" si="49"/>
        <v>1</v>
      </c>
      <c r="H1867" s="186"/>
      <c r="I1867" s="186"/>
      <c r="J1867" s="170" t="s">
        <v>1</v>
      </c>
      <c r="K1867" s="171" t="e">
        <f t="shared" ca="1" si="1"/>
        <v>#NAME?</v>
      </c>
      <c r="L1867" s="186"/>
      <c r="M1867" s="171">
        <v>2331</v>
      </c>
      <c r="N1867" s="179" t="e">
        <f t="shared" ca="1" si="2"/>
        <v>#NAME?</v>
      </c>
      <c r="O1867" t="b">
        <f t="shared" si="3"/>
        <v>0</v>
      </c>
      <c r="S1867" s="180" t="b">
        <f t="shared" si="4"/>
        <v>0</v>
      </c>
      <c r="T1867" s="180">
        <f t="shared" ca="1" si="5"/>
        <v>0</v>
      </c>
    </row>
    <row r="1868" spans="1:20" ht="16" hidden="1">
      <c r="A1868" s="170">
        <f t="shared" si="6"/>
        <v>1867</v>
      </c>
      <c r="B1868" s="196" t="s">
        <v>507</v>
      </c>
      <c r="C1868" s="196"/>
      <c r="D1868" s="178" t="s">
        <v>388</v>
      </c>
      <c r="E1868" s="178"/>
      <c r="F1868" s="186"/>
      <c r="G1868" s="170"/>
      <c r="H1868" s="186"/>
      <c r="I1868" s="186"/>
      <c r="J1868" s="170"/>
      <c r="K1868" s="171" t="e">
        <f t="shared" ca="1" si="1"/>
        <v>#NAME?</v>
      </c>
      <c r="L1868" s="186"/>
      <c r="M1868" s="171">
        <v>1537</v>
      </c>
      <c r="N1868" s="179" t="e">
        <f t="shared" ca="1" si="2"/>
        <v>#NAME?</v>
      </c>
      <c r="O1868" t="b">
        <f t="shared" si="3"/>
        <v>1</v>
      </c>
      <c r="S1868" s="180" t="b">
        <f t="shared" si="4"/>
        <v>0</v>
      </c>
      <c r="T1868" s="180">
        <f t="shared" ca="1" si="5"/>
        <v>0</v>
      </c>
    </row>
    <row r="1869" spans="1:20" ht="16" hidden="1">
      <c r="A1869" s="170">
        <f t="shared" si="6"/>
        <v>1868</v>
      </c>
      <c r="B1869" s="196" t="s">
        <v>2514</v>
      </c>
      <c r="C1869" s="198">
        <v>7140000000</v>
      </c>
      <c r="D1869" s="178" t="s">
        <v>388</v>
      </c>
      <c r="E1869" s="178"/>
      <c r="F1869" s="186"/>
      <c r="G1869" s="170" t="b">
        <f t="shared" ref="G1869:G1875" ca="1" si="50">OR((ISBLANK(F1869)),TODAY()-F1869 &gt;=90)</f>
        <v>1</v>
      </c>
      <c r="H1869" s="186"/>
      <c r="I1869" s="186"/>
      <c r="J1869" s="170" t="s">
        <v>1</v>
      </c>
      <c r="K1869" s="171" t="e">
        <f t="shared" ca="1" si="1"/>
        <v>#NAME?</v>
      </c>
      <c r="L1869" s="186"/>
      <c r="M1869" s="171">
        <v>757</v>
      </c>
      <c r="N1869" s="179" t="e">
        <f t="shared" ca="1" si="2"/>
        <v>#NAME?</v>
      </c>
      <c r="O1869" t="b">
        <f t="shared" si="3"/>
        <v>0</v>
      </c>
      <c r="S1869" s="180" t="b">
        <f t="shared" si="4"/>
        <v>0</v>
      </c>
      <c r="T1869" s="180">
        <f t="shared" ca="1" si="5"/>
        <v>0</v>
      </c>
    </row>
    <row r="1870" spans="1:20" ht="16" hidden="1">
      <c r="A1870" s="170">
        <f t="shared" si="6"/>
        <v>1869</v>
      </c>
      <c r="B1870" s="196" t="s">
        <v>1248</v>
      </c>
      <c r="C1870" s="196" t="s">
        <v>2515</v>
      </c>
      <c r="D1870" s="178" t="s">
        <v>388</v>
      </c>
      <c r="E1870" s="178"/>
      <c r="F1870" s="186"/>
      <c r="G1870" s="170" t="b">
        <f t="shared" ca="1" si="50"/>
        <v>1</v>
      </c>
      <c r="H1870" s="186"/>
      <c r="I1870" s="186"/>
      <c r="J1870" s="170" t="s">
        <v>1</v>
      </c>
      <c r="K1870" s="171" t="e">
        <f t="shared" ca="1" si="1"/>
        <v>#NAME?</v>
      </c>
      <c r="L1870" s="186"/>
      <c r="M1870" s="171">
        <v>165</v>
      </c>
      <c r="N1870" s="179" t="e">
        <f t="shared" ca="1" si="2"/>
        <v>#NAME?</v>
      </c>
      <c r="O1870" t="b">
        <f t="shared" si="3"/>
        <v>0</v>
      </c>
      <c r="S1870" s="180" t="b">
        <f t="shared" si="4"/>
        <v>0</v>
      </c>
      <c r="T1870" s="180">
        <f t="shared" ca="1" si="5"/>
        <v>0</v>
      </c>
    </row>
    <row r="1871" spans="1:20" ht="16" hidden="1">
      <c r="A1871" s="170">
        <f t="shared" si="6"/>
        <v>1870</v>
      </c>
      <c r="B1871" s="196" t="s">
        <v>926</v>
      </c>
      <c r="C1871" s="196" t="s">
        <v>2516</v>
      </c>
      <c r="D1871" s="178" t="s">
        <v>388</v>
      </c>
      <c r="E1871" s="178"/>
      <c r="F1871" s="186"/>
      <c r="G1871" s="170" t="b">
        <f t="shared" ca="1" si="50"/>
        <v>1</v>
      </c>
      <c r="H1871" s="186"/>
      <c r="I1871" s="186"/>
      <c r="J1871" s="170" t="s">
        <v>1</v>
      </c>
      <c r="K1871" s="171" t="e">
        <f t="shared" ca="1" si="1"/>
        <v>#NAME?</v>
      </c>
      <c r="L1871" s="186"/>
      <c r="M1871" s="171">
        <v>1613</v>
      </c>
      <c r="N1871" s="179" t="e">
        <f t="shared" ca="1" si="2"/>
        <v>#NAME?</v>
      </c>
      <c r="O1871" t="b">
        <f t="shared" si="3"/>
        <v>0</v>
      </c>
      <c r="S1871" s="180" t="b">
        <f t="shared" si="4"/>
        <v>0</v>
      </c>
      <c r="T1871" s="180">
        <f t="shared" ca="1" si="5"/>
        <v>0</v>
      </c>
    </row>
    <row r="1872" spans="1:20" ht="16" hidden="1">
      <c r="A1872" s="170">
        <f t="shared" si="6"/>
        <v>1871</v>
      </c>
      <c r="B1872" s="196" t="s">
        <v>997</v>
      </c>
      <c r="C1872" s="196" t="s">
        <v>2517</v>
      </c>
      <c r="D1872" s="178" t="s">
        <v>380</v>
      </c>
      <c r="E1872" s="178" t="s">
        <v>515</v>
      </c>
      <c r="F1872" s="189">
        <v>43822</v>
      </c>
      <c r="G1872" s="170" t="b">
        <f t="shared" ca="1" si="50"/>
        <v>1</v>
      </c>
      <c r="H1872" s="170" t="s">
        <v>471</v>
      </c>
      <c r="I1872" s="186"/>
      <c r="J1872" s="170" t="s">
        <v>1</v>
      </c>
      <c r="K1872" s="171" t="e">
        <f t="shared" ca="1" si="1"/>
        <v>#NAME?</v>
      </c>
      <c r="L1872" s="186"/>
      <c r="M1872" s="171">
        <v>2859</v>
      </c>
      <c r="N1872" s="179" t="e">
        <f t="shared" ca="1" si="2"/>
        <v>#NAME?</v>
      </c>
      <c r="O1872" t="b">
        <f t="shared" si="3"/>
        <v>0</v>
      </c>
      <c r="S1872" s="180" t="b">
        <f t="shared" ca="1" si="4"/>
        <v>0</v>
      </c>
      <c r="T1872" s="180">
        <f t="shared" ca="1" si="5"/>
        <v>0</v>
      </c>
    </row>
    <row r="1873" spans="1:20" ht="16" hidden="1">
      <c r="A1873" s="170">
        <f t="shared" si="6"/>
        <v>1872</v>
      </c>
      <c r="B1873" s="196" t="s">
        <v>2518</v>
      </c>
      <c r="C1873" s="196" t="s">
        <v>2519</v>
      </c>
      <c r="D1873" s="178" t="s">
        <v>388</v>
      </c>
      <c r="E1873" s="178"/>
      <c r="F1873" s="186"/>
      <c r="G1873" s="170" t="b">
        <f t="shared" ca="1" si="50"/>
        <v>1</v>
      </c>
      <c r="H1873" s="186"/>
      <c r="I1873" s="186"/>
      <c r="J1873" s="170" t="s">
        <v>1</v>
      </c>
      <c r="K1873" s="171" t="e">
        <f t="shared" ca="1" si="1"/>
        <v>#NAME?</v>
      </c>
      <c r="L1873" s="186"/>
      <c r="M1873" s="171">
        <v>3009</v>
      </c>
      <c r="N1873" s="179" t="e">
        <f t="shared" ca="1" si="2"/>
        <v>#NAME?</v>
      </c>
      <c r="O1873" t="b">
        <f t="shared" si="3"/>
        <v>0</v>
      </c>
      <c r="S1873" s="180" t="b">
        <f t="shared" si="4"/>
        <v>0</v>
      </c>
      <c r="T1873" s="180">
        <f t="shared" ca="1" si="5"/>
        <v>0</v>
      </c>
    </row>
    <row r="1874" spans="1:20" ht="16" hidden="1">
      <c r="A1874" s="170">
        <f t="shared" si="6"/>
        <v>1873</v>
      </c>
      <c r="B1874" s="196" t="s">
        <v>283</v>
      </c>
      <c r="C1874" s="198">
        <v>8330000000</v>
      </c>
      <c r="D1874" s="178" t="s">
        <v>388</v>
      </c>
      <c r="E1874" s="178"/>
      <c r="F1874" s="186"/>
      <c r="G1874" s="170" t="b">
        <f t="shared" ca="1" si="50"/>
        <v>1</v>
      </c>
      <c r="H1874" s="186"/>
      <c r="I1874" s="186"/>
      <c r="J1874" s="170" t="s">
        <v>1</v>
      </c>
      <c r="K1874" s="171" t="e">
        <f t="shared" ca="1" si="1"/>
        <v>#NAME?</v>
      </c>
      <c r="L1874" s="186"/>
      <c r="M1874" s="171">
        <v>95</v>
      </c>
      <c r="N1874" s="179" t="e">
        <f t="shared" ca="1" si="2"/>
        <v>#NAME?</v>
      </c>
      <c r="O1874" t="b">
        <f t="shared" si="3"/>
        <v>0</v>
      </c>
      <c r="S1874" s="180" t="b">
        <f t="shared" si="4"/>
        <v>0</v>
      </c>
      <c r="T1874" s="180">
        <f t="shared" ca="1" si="5"/>
        <v>0</v>
      </c>
    </row>
    <row r="1875" spans="1:20" ht="16" hidden="1">
      <c r="A1875" s="170">
        <f t="shared" si="6"/>
        <v>1874</v>
      </c>
      <c r="B1875" s="196" t="s">
        <v>2520</v>
      </c>
      <c r="C1875" s="196" t="s">
        <v>2521</v>
      </c>
      <c r="D1875" s="178" t="s">
        <v>388</v>
      </c>
      <c r="E1875" s="178"/>
      <c r="F1875" s="186"/>
      <c r="G1875" s="170" t="b">
        <f t="shared" ca="1" si="50"/>
        <v>1</v>
      </c>
      <c r="H1875" s="186"/>
      <c r="I1875" s="186"/>
      <c r="J1875" s="170" t="s">
        <v>1</v>
      </c>
      <c r="K1875" s="171" t="e">
        <f t="shared" ca="1" si="1"/>
        <v>#NAME?</v>
      </c>
      <c r="L1875" s="186"/>
      <c r="M1875" s="171">
        <v>1537</v>
      </c>
      <c r="N1875" s="179" t="e">
        <f t="shared" ca="1" si="2"/>
        <v>#NAME?</v>
      </c>
      <c r="O1875" t="b">
        <f t="shared" si="3"/>
        <v>0</v>
      </c>
      <c r="S1875" s="180" t="b">
        <f t="shared" si="4"/>
        <v>0</v>
      </c>
      <c r="T1875" s="180">
        <f t="shared" ca="1" si="5"/>
        <v>0</v>
      </c>
    </row>
    <row r="1876" spans="1:20" ht="16" hidden="1">
      <c r="A1876" s="170">
        <f t="shared" si="6"/>
        <v>1875</v>
      </c>
      <c r="B1876" s="196" t="s">
        <v>507</v>
      </c>
      <c r="C1876" s="199"/>
      <c r="D1876" s="178" t="s">
        <v>388</v>
      </c>
      <c r="E1876" s="178"/>
      <c r="F1876" s="186"/>
      <c r="G1876" s="170"/>
      <c r="H1876" s="186"/>
      <c r="I1876" s="186"/>
      <c r="J1876" s="170"/>
      <c r="K1876" s="171" t="e">
        <f t="shared" ca="1" si="1"/>
        <v>#NAME?</v>
      </c>
      <c r="L1876" s="186"/>
      <c r="M1876" s="171">
        <v>155</v>
      </c>
      <c r="N1876" s="179" t="e">
        <f t="shared" ca="1" si="2"/>
        <v>#NAME?</v>
      </c>
      <c r="O1876" t="b">
        <f t="shared" si="3"/>
        <v>1</v>
      </c>
      <c r="S1876" s="180" t="b">
        <f t="shared" si="4"/>
        <v>0</v>
      </c>
      <c r="T1876" s="180">
        <f t="shared" ca="1" si="5"/>
        <v>0</v>
      </c>
    </row>
    <row r="1877" spans="1:20" ht="16" hidden="1">
      <c r="A1877" s="170">
        <f t="shared" si="6"/>
        <v>1876</v>
      </c>
      <c r="B1877" s="196" t="s">
        <v>2522</v>
      </c>
      <c r="C1877" s="196" t="s">
        <v>2523</v>
      </c>
      <c r="D1877" s="178" t="s">
        <v>380</v>
      </c>
      <c r="E1877" s="178" t="s">
        <v>1000</v>
      </c>
      <c r="F1877" s="187">
        <v>43836</v>
      </c>
      <c r="G1877" s="170" t="b">
        <f t="shared" ref="G1877:G1896" ca="1" si="51">OR((ISBLANK(F1877)),TODAY()-F1877 &gt;=90)</f>
        <v>1</v>
      </c>
      <c r="H1877" s="170" t="s">
        <v>471</v>
      </c>
      <c r="I1877" s="170"/>
      <c r="J1877" s="170" t="s">
        <v>1</v>
      </c>
      <c r="K1877" s="171" t="e">
        <f t="shared" ca="1" si="1"/>
        <v>#NAME?</v>
      </c>
      <c r="L1877" s="186"/>
      <c r="M1877" s="171">
        <v>2091</v>
      </c>
      <c r="N1877" s="179" t="e">
        <f t="shared" ca="1" si="2"/>
        <v>#NAME?</v>
      </c>
      <c r="O1877" t="b">
        <f t="shared" si="3"/>
        <v>0</v>
      </c>
      <c r="S1877" s="180" t="b">
        <f t="shared" ca="1" si="4"/>
        <v>0</v>
      </c>
      <c r="T1877" s="180">
        <f t="shared" ca="1" si="5"/>
        <v>0</v>
      </c>
    </row>
    <row r="1878" spans="1:20" ht="16" hidden="1">
      <c r="A1878" s="170">
        <f t="shared" si="6"/>
        <v>1877</v>
      </c>
      <c r="B1878" s="196" t="s">
        <v>2524</v>
      </c>
      <c r="C1878" s="198">
        <v>2550000000</v>
      </c>
      <c r="D1878" s="178" t="s">
        <v>388</v>
      </c>
      <c r="E1878" s="178"/>
      <c r="F1878" s="186"/>
      <c r="G1878" s="170" t="b">
        <f t="shared" ca="1" si="51"/>
        <v>1</v>
      </c>
      <c r="H1878" s="186"/>
      <c r="I1878" s="186"/>
      <c r="J1878" s="170" t="s">
        <v>1</v>
      </c>
      <c r="K1878" s="171" t="e">
        <f t="shared" ca="1" si="1"/>
        <v>#NAME?</v>
      </c>
      <c r="L1878" s="186"/>
      <c r="M1878" s="171">
        <v>2658</v>
      </c>
      <c r="N1878" s="179" t="e">
        <f t="shared" ca="1" si="2"/>
        <v>#NAME?</v>
      </c>
      <c r="O1878" t="b">
        <f t="shared" si="3"/>
        <v>0</v>
      </c>
      <c r="S1878" s="180" t="b">
        <f t="shared" si="4"/>
        <v>0</v>
      </c>
      <c r="T1878" s="180">
        <f t="shared" ca="1" si="5"/>
        <v>0</v>
      </c>
    </row>
    <row r="1879" spans="1:20" ht="16" hidden="1">
      <c r="A1879" s="170">
        <f t="shared" si="6"/>
        <v>1878</v>
      </c>
      <c r="B1879" s="196" t="s">
        <v>2525</v>
      </c>
      <c r="C1879" s="198">
        <v>9550000000</v>
      </c>
      <c r="D1879" s="178" t="s">
        <v>380</v>
      </c>
      <c r="E1879" s="178"/>
      <c r="F1879" s="183">
        <v>43803</v>
      </c>
      <c r="G1879" s="170" t="b">
        <f t="shared" ca="1" si="51"/>
        <v>1</v>
      </c>
      <c r="H1879" s="170" t="s">
        <v>471</v>
      </c>
      <c r="I1879" s="170"/>
      <c r="J1879" s="170" t="s">
        <v>1</v>
      </c>
      <c r="K1879" s="171" t="e">
        <f t="shared" ca="1" si="1"/>
        <v>#NAME?</v>
      </c>
      <c r="L1879" s="186"/>
      <c r="M1879" s="171">
        <v>2292</v>
      </c>
      <c r="N1879" s="179" t="e">
        <f t="shared" ca="1" si="2"/>
        <v>#NAME?</v>
      </c>
      <c r="O1879" t="b">
        <f t="shared" si="3"/>
        <v>0</v>
      </c>
      <c r="S1879" s="180" t="b">
        <f t="shared" ca="1" si="4"/>
        <v>0</v>
      </c>
      <c r="T1879" s="180">
        <f t="shared" ca="1" si="5"/>
        <v>0</v>
      </c>
    </row>
    <row r="1880" spans="1:20" ht="16" hidden="1">
      <c r="A1880" s="170">
        <f t="shared" si="6"/>
        <v>1879</v>
      </c>
      <c r="B1880" s="196" t="s">
        <v>1435</v>
      </c>
      <c r="C1880" s="196" t="s">
        <v>2526</v>
      </c>
      <c r="D1880" s="178" t="s">
        <v>380</v>
      </c>
      <c r="E1880" s="178" t="s">
        <v>515</v>
      </c>
      <c r="F1880" s="187">
        <v>43922</v>
      </c>
      <c r="G1880" s="170" t="b">
        <f t="shared" ca="1" si="51"/>
        <v>1</v>
      </c>
      <c r="H1880" s="170" t="s">
        <v>471</v>
      </c>
      <c r="I1880" s="186"/>
      <c r="J1880" s="170" t="s">
        <v>1</v>
      </c>
      <c r="K1880" s="171" t="e">
        <f t="shared" ca="1" si="1"/>
        <v>#NAME?</v>
      </c>
      <c r="L1880" s="186"/>
      <c r="M1880" s="171">
        <v>1822</v>
      </c>
      <c r="N1880" s="179" t="e">
        <f t="shared" ca="1" si="2"/>
        <v>#NAME?</v>
      </c>
      <c r="O1880" t="b">
        <f t="shared" si="3"/>
        <v>0</v>
      </c>
      <c r="S1880" s="180" t="b">
        <f t="shared" ca="1" si="4"/>
        <v>0</v>
      </c>
      <c r="T1880" s="180">
        <f t="shared" ca="1" si="5"/>
        <v>0</v>
      </c>
    </row>
    <row r="1881" spans="1:20" ht="16" hidden="1">
      <c r="A1881" s="170">
        <f t="shared" si="6"/>
        <v>1880</v>
      </c>
      <c r="B1881" s="196" t="s">
        <v>2527</v>
      </c>
      <c r="C1881" s="196" t="s">
        <v>2528</v>
      </c>
      <c r="D1881" s="178" t="s">
        <v>388</v>
      </c>
      <c r="E1881" s="178"/>
      <c r="F1881" s="186"/>
      <c r="G1881" s="170" t="b">
        <f t="shared" ca="1" si="51"/>
        <v>1</v>
      </c>
      <c r="H1881" s="186"/>
      <c r="I1881" s="186"/>
      <c r="J1881" s="170" t="s">
        <v>1</v>
      </c>
      <c r="K1881" s="171" t="e">
        <f t="shared" ca="1" si="1"/>
        <v>#NAME?</v>
      </c>
      <c r="L1881" s="186"/>
      <c r="M1881" s="171">
        <v>1333</v>
      </c>
      <c r="N1881" s="179" t="e">
        <f t="shared" ca="1" si="2"/>
        <v>#NAME?</v>
      </c>
      <c r="O1881" t="b">
        <f t="shared" si="3"/>
        <v>0</v>
      </c>
      <c r="S1881" s="180" t="b">
        <f t="shared" si="4"/>
        <v>0</v>
      </c>
      <c r="T1881" s="180">
        <f t="shared" ca="1" si="5"/>
        <v>0</v>
      </c>
    </row>
    <row r="1882" spans="1:20" ht="16" hidden="1">
      <c r="A1882" s="170">
        <f t="shared" si="6"/>
        <v>1881</v>
      </c>
      <c r="B1882" s="196" t="s">
        <v>2529</v>
      </c>
      <c r="C1882" s="196" t="s">
        <v>2530</v>
      </c>
      <c r="D1882" s="178" t="s">
        <v>380</v>
      </c>
      <c r="E1882" s="178" t="s">
        <v>668</v>
      </c>
      <c r="F1882" s="187">
        <v>43920</v>
      </c>
      <c r="G1882" s="170" t="b">
        <f t="shared" ca="1" si="51"/>
        <v>1</v>
      </c>
      <c r="H1882" s="170" t="s">
        <v>471</v>
      </c>
      <c r="I1882" s="186"/>
      <c r="J1882" s="170" t="s">
        <v>1</v>
      </c>
      <c r="K1882" s="171" t="e">
        <f t="shared" ca="1" si="1"/>
        <v>#NAME?</v>
      </c>
      <c r="L1882" s="186"/>
      <c r="M1882" s="171">
        <v>1542</v>
      </c>
      <c r="N1882" s="179" t="e">
        <f t="shared" ca="1" si="2"/>
        <v>#NAME?</v>
      </c>
      <c r="O1882" t="b">
        <f t="shared" si="3"/>
        <v>0</v>
      </c>
      <c r="S1882" s="180" t="b">
        <f t="shared" ca="1" si="4"/>
        <v>0</v>
      </c>
      <c r="T1882" s="180">
        <f t="shared" ca="1" si="5"/>
        <v>0</v>
      </c>
    </row>
    <row r="1883" spans="1:20" ht="16" hidden="1">
      <c r="A1883" s="170">
        <f t="shared" si="6"/>
        <v>1882</v>
      </c>
      <c r="B1883" s="196" t="s">
        <v>2531</v>
      </c>
      <c r="C1883" s="196" t="s">
        <v>2532</v>
      </c>
      <c r="D1883" s="178" t="s">
        <v>388</v>
      </c>
      <c r="E1883" s="178"/>
      <c r="F1883" s="186"/>
      <c r="G1883" s="170" t="b">
        <f t="shared" ca="1" si="51"/>
        <v>1</v>
      </c>
      <c r="H1883" s="186"/>
      <c r="I1883" s="186"/>
      <c r="J1883" s="170" t="s">
        <v>1</v>
      </c>
      <c r="K1883" s="171" t="e">
        <f t="shared" ca="1" si="1"/>
        <v>#NAME?</v>
      </c>
      <c r="L1883" s="186"/>
      <c r="M1883" s="171">
        <v>2582</v>
      </c>
      <c r="N1883" s="179" t="e">
        <f t="shared" ca="1" si="2"/>
        <v>#NAME?</v>
      </c>
      <c r="O1883" t="b">
        <f t="shared" si="3"/>
        <v>0</v>
      </c>
      <c r="S1883" s="180" t="b">
        <f t="shared" si="4"/>
        <v>0</v>
      </c>
      <c r="T1883" s="180">
        <f t="shared" ca="1" si="5"/>
        <v>0</v>
      </c>
    </row>
    <row r="1884" spans="1:20" ht="16" hidden="1">
      <c r="A1884" s="170">
        <f t="shared" si="6"/>
        <v>1883</v>
      </c>
      <c r="B1884" s="196" t="s">
        <v>576</v>
      </c>
      <c r="C1884" s="196" t="s">
        <v>2533</v>
      </c>
      <c r="D1884" s="178" t="s">
        <v>380</v>
      </c>
      <c r="E1884" s="178" t="s">
        <v>515</v>
      </c>
      <c r="F1884" s="187">
        <v>43844</v>
      </c>
      <c r="G1884" s="170" t="b">
        <f t="shared" ca="1" si="51"/>
        <v>1</v>
      </c>
      <c r="H1884" s="170" t="s">
        <v>471</v>
      </c>
      <c r="I1884" s="170"/>
      <c r="J1884" s="170" t="s">
        <v>1</v>
      </c>
      <c r="K1884" s="171" t="e">
        <f t="shared" ca="1" si="1"/>
        <v>#NAME?</v>
      </c>
      <c r="L1884" s="186"/>
      <c r="M1884" s="171">
        <v>608</v>
      </c>
      <c r="N1884" s="179" t="e">
        <f t="shared" ca="1" si="2"/>
        <v>#NAME?</v>
      </c>
      <c r="O1884" t="b">
        <f t="shared" si="3"/>
        <v>0</v>
      </c>
      <c r="S1884" s="180" t="b">
        <f t="shared" ca="1" si="4"/>
        <v>0</v>
      </c>
      <c r="T1884" s="180">
        <f t="shared" ca="1" si="5"/>
        <v>0</v>
      </c>
    </row>
    <row r="1885" spans="1:20" ht="16" hidden="1">
      <c r="A1885" s="170">
        <f t="shared" si="6"/>
        <v>1884</v>
      </c>
      <c r="B1885" s="196" t="s">
        <v>2534</v>
      </c>
      <c r="C1885" s="196" t="s">
        <v>2535</v>
      </c>
      <c r="D1885" s="178" t="s">
        <v>388</v>
      </c>
      <c r="E1885" s="178"/>
      <c r="F1885" s="186"/>
      <c r="G1885" s="170" t="b">
        <f t="shared" ca="1" si="51"/>
        <v>1</v>
      </c>
      <c r="H1885" s="186"/>
      <c r="I1885" s="186"/>
      <c r="J1885" s="170" t="s">
        <v>1</v>
      </c>
      <c r="K1885" s="171" t="e">
        <f t="shared" ca="1" si="1"/>
        <v>#NAME?</v>
      </c>
      <c r="L1885" s="186"/>
      <c r="M1885" s="171">
        <v>542</v>
      </c>
      <c r="N1885" s="179" t="e">
        <f t="shared" ca="1" si="2"/>
        <v>#NAME?</v>
      </c>
      <c r="O1885" t="b">
        <f t="shared" si="3"/>
        <v>0</v>
      </c>
      <c r="S1885" s="180" t="b">
        <f t="shared" si="4"/>
        <v>0</v>
      </c>
      <c r="T1885" s="180">
        <f t="shared" ca="1" si="5"/>
        <v>0</v>
      </c>
    </row>
    <row r="1886" spans="1:20" ht="16" hidden="1">
      <c r="A1886" s="170">
        <f t="shared" si="6"/>
        <v>1885</v>
      </c>
      <c r="B1886" s="196" t="s">
        <v>2536</v>
      </c>
      <c r="C1886" s="196" t="s">
        <v>2537</v>
      </c>
      <c r="D1886" s="178" t="s">
        <v>388</v>
      </c>
      <c r="E1886" s="178"/>
      <c r="F1886" s="186"/>
      <c r="G1886" s="170" t="b">
        <f t="shared" ca="1" si="51"/>
        <v>1</v>
      </c>
      <c r="H1886" s="186"/>
      <c r="I1886" s="186"/>
      <c r="J1886" s="170" t="s">
        <v>1</v>
      </c>
      <c r="K1886" s="171" t="e">
        <f t="shared" ca="1" si="1"/>
        <v>#NAME?</v>
      </c>
      <c r="L1886" s="186"/>
      <c r="M1886" s="171">
        <v>682</v>
      </c>
      <c r="N1886" s="179" t="e">
        <f t="shared" ca="1" si="2"/>
        <v>#NAME?</v>
      </c>
      <c r="O1886" t="b">
        <f t="shared" si="3"/>
        <v>0</v>
      </c>
      <c r="S1886" s="180" t="b">
        <f t="shared" si="4"/>
        <v>0</v>
      </c>
      <c r="T1886" s="180">
        <f t="shared" ca="1" si="5"/>
        <v>0</v>
      </c>
    </row>
    <row r="1887" spans="1:20" ht="16" hidden="1">
      <c r="A1887" s="170">
        <f t="shared" si="6"/>
        <v>1886</v>
      </c>
      <c r="B1887" s="196" t="s">
        <v>2538</v>
      </c>
      <c r="C1887" s="196" t="s">
        <v>2539</v>
      </c>
      <c r="D1887" s="178" t="s">
        <v>388</v>
      </c>
      <c r="E1887" s="178"/>
      <c r="F1887" s="186"/>
      <c r="G1887" s="170" t="b">
        <f t="shared" ca="1" si="51"/>
        <v>1</v>
      </c>
      <c r="H1887" s="186"/>
      <c r="I1887" s="186"/>
      <c r="J1887" s="170" t="s">
        <v>1</v>
      </c>
      <c r="K1887" s="171" t="e">
        <f t="shared" ca="1" si="1"/>
        <v>#NAME?</v>
      </c>
      <c r="L1887" s="186"/>
      <c r="M1887" s="171">
        <v>1636</v>
      </c>
      <c r="N1887" s="179" t="e">
        <f t="shared" ca="1" si="2"/>
        <v>#NAME?</v>
      </c>
      <c r="O1887" t="b">
        <f t="shared" si="3"/>
        <v>0</v>
      </c>
      <c r="S1887" s="180" t="b">
        <f t="shared" si="4"/>
        <v>0</v>
      </c>
      <c r="T1887" s="180">
        <f t="shared" ca="1" si="5"/>
        <v>0</v>
      </c>
    </row>
    <row r="1888" spans="1:20" ht="16" hidden="1">
      <c r="A1888" s="170">
        <f t="shared" si="6"/>
        <v>1887</v>
      </c>
      <c r="B1888" s="196" t="s">
        <v>2540</v>
      </c>
      <c r="C1888" s="196" t="s">
        <v>2541</v>
      </c>
      <c r="D1888" s="178" t="s">
        <v>388</v>
      </c>
      <c r="E1888" s="178"/>
      <c r="F1888" s="186"/>
      <c r="G1888" s="170" t="b">
        <f t="shared" ca="1" si="51"/>
        <v>1</v>
      </c>
      <c r="H1888" s="186"/>
      <c r="I1888" s="186"/>
      <c r="J1888" s="170" t="s">
        <v>1</v>
      </c>
      <c r="K1888" s="171" t="e">
        <f t="shared" ca="1" si="1"/>
        <v>#NAME?</v>
      </c>
      <c r="L1888" s="186"/>
      <c r="M1888" s="171">
        <v>2373</v>
      </c>
      <c r="N1888" s="179" t="e">
        <f t="shared" ca="1" si="2"/>
        <v>#NAME?</v>
      </c>
      <c r="O1888" t="b">
        <f t="shared" si="3"/>
        <v>0</v>
      </c>
      <c r="S1888" s="180" t="b">
        <f t="shared" si="4"/>
        <v>0</v>
      </c>
      <c r="T1888" s="180">
        <f t="shared" ca="1" si="5"/>
        <v>0</v>
      </c>
    </row>
    <row r="1889" spans="1:20" ht="16" hidden="1">
      <c r="A1889" s="170">
        <f t="shared" si="6"/>
        <v>1888</v>
      </c>
      <c r="B1889" s="196" t="s">
        <v>1366</v>
      </c>
      <c r="C1889" s="196" t="s">
        <v>2542</v>
      </c>
      <c r="D1889" s="178" t="s">
        <v>380</v>
      </c>
      <c r="E1889" s="178" t="s">
        <v>515</v>
      </c>
      <c r="F1889" s="187">
        <v>43868</v>
      </c>
      <c r="G1889" s="170" t="b">
        <f t="shared" ca="1" si="51"/>
        <v>1</v>
      </c>
      <c r="H1889" s="170" t="s">
        <v>471</v>
      </c>
      <c r="I1889" s="186"/>
      <c r="J1889" s="170" t="s">
        <v>1</v>
      </c>
      <c r="K1889" s="171" t="e">
        <f t="shared" ca="1" si="1"/>
        <v>#NAME?</v>
      </c>
      <c r="L1889" s="186"/>
      <c r="M1889" s="171">
        <v>613</v>
      </c>
      <c r="N1889" s="179" t="e">
        <f t="shared" ca="1" si="2"/>
        <v>#NAME?</v>
      </c>
      <c r="O1889" t="b">
        <f t="shared" si="3"/>
        <v>0</v>
      </c>
      <c r="S1889" s="180" t="b">
        <f t="shared" ca="1" si="4"/>
        <v>0</v>
      </c>
      <c r="T1889" s="180">
        <f t="shared" ca="1" si="5"/>
        <v>0</v>
      </c>
    </row>
    <row r="1890" spans="1:20" ht="16" hidden="1">
      <c r="A1890" s="170">
        <f t="shared" si="6"/>
        <v>1889</v>
      </c>
      <c r="B1890" s="196" t="s">
        <v>2543</v>
      </c>
      <c r="C1890" s="196" t="s">
        <v>2544</v>
      </c>
      <c r="D1890" s="178" t="s">
        <v>380</v>
      </c>
      <c r="E1890" s="178" t="s">
        <v>515</v>
      </c>
      <c r="F1890" s="187">
        <v>43911</v>
      </c>
      <c r="G1890" s="170" t="b">
        <f t="shared" ca="1" si="51"/>
        <v>1</v>
      </c>
      <c r="H1890" s="170" t="s">
        <v>471</v>
      </c>
      <c r="I1890" s="186"/>
      <c r="J1890" s="170" t="s">
        <v>1</v>
      </c>
      <c r="K1890" s="171" t="e">
        <f t="shared" ca="1" si="1"/>
        <v>#NAME?</v>
      </c>
      <c r="L1890" s="186"/>
      <c r="M1890" s="171">
        <v>1862</v>
      </c>
      <c r="N1890" s="179" t="e">
        <f t="shared" ca="1" si="2"/>
        <v>#NAME?</v>
      </c>
      <c r="O1890" t="b">
        <f t="shared" si="3"/>
        <v>0</v>
      </c>
      <c r="S1890" s="180" t="b">
        <f t="shared" ca="1" si="4"/>
        <v>0</v>
      </c>
      <c r="T1890" s="180">
        <f t="shared" ca="1" si="5"/>
        <v>0</v>
      </c>
    </row>
    <row r="1891" spans="1:20" ht="16" hidden="1">
      <c r="A1891" s="170">
        <f t="shared" si="6"/>
        <v>1890</v>
      </c>
      <c r="B1891" s="196" t="s">
        <v>2545</v>
      </c>
      <c r="C1891" s="198">
        <v>8330000000</v>
      </c>
      <c r="D1891" s="178" t="s">
        <v>388</v>
      </c>
      <c r="E1891" s="178"/>
      <c r="F1891" s="186"/>
      <c r="G1891" s="170" t="b">
        <f t="shared" ca="1" si="51"/>
        <v>1</v>
      </c>
      <c r="H1891" s="186"/>
      <c r="I1891" s="186"/>
      <c r="J1891" s="170" t="s">
        <v>1</v>
      </c>
      <c r="K1891" s="171" t="e">
        <f t="shared" ca="1" si="1"/>
        <v>#NAME?</v>
      </c>
      <c r="L1891" s="186"/>
      <c r="M1891" s="171">
        <v>2654</v>
      </c>
      <c r="N1891" s="179" t="e">
        <f t="shared" ca="1" si="2"/>
        <v>#NAME?</v>
      </c>
      <c r="O1891" t="b">
        <f t="shared" si="3"/>
        <v>0</v>
      </c>
      <c r="S1891" s="180" t="b">
        <f t="shared" si="4"/>
        <v>0</v>
      </c>
      <c r="T1891" s="180">
        <f t="shared" ca="1" si="5"/>
        <v>0</v>
      </c>
    </row>
    <row r="1892" spans="1:20" ht="16" hidden="1">
      <c r="A1892" s="170">
        <f t="shared" si="6"/>
        <v>1891</v>
      </c>
      <c r="B1892" s="196" t="s">
        <v>2546</v>
      </c>
      <c r="C1892" s="196" t="s">
        <v>2547</v>
      </c>
      <c r="D1892" s="178" t="s">
        <v>380</v>
      </c>
      <c r="E1892" s="178"/>
      <c r="F1892" s="187">
        <v>43922</v>
      </c>
      <c r="G1892" s="170" t="b">
        <f t="shared" ca="1" si="51"/>
        <v>1</v>
      </c>
      <c r="H1892" s="170" t="s">
        <v>471</v>
      </c>
      <c r="I1892" s="186"/>
      <c r="J1892" s="170" t="s">
        <v>1</v>
      </c>
      <c r="K1892" s="171" t="e">
        <f t="shared" ca="1" si="1"/>
        <v>#NAME?</v>
      </c>
      <c r="L1892" s="186"/>
      <c r="M1892" s="171">
        <v>40</v>
      </c>
      <c r="N1892" s="179" t="e">
        <f t="shared" ca="1" si="2"/>
        <v>#NAME?</v>
      </c>
      <c r="O1892" t="b">
        <f t="shared" si="3"/>
        <v>0</v>
      </c>
      <c r="S1892" s="180" t="b">
        <f t="shared" ca="1" si="4"/>
        <v>0</v>
      </c>
      <c r="T1892" s="180">
        <f t="shared" ca="1" si="5"/>
        <v>0</v>
      </c>
    </row>
    <row r="1893" spans="1:20" ht="16" hidden="1">
      <c r="A1893" s="170">
        <f t="shared" si="6"/>
        <v>1892</v>
      </c>
      <c r="B1893" s="196" t="s">
        <v>2548</v>
      </c>
      <c r="C1893" s="196" t="s">
        <v>2549</v>
      </c>
      <c r="D1893" s="178" t="s">
        <v>388</v>
      </c>
      <c r="E1893" s="178"/>
      <c r="F1893" s="186"/>
      <c r="G1893" s="170" t="b">
        <f t="shared" ca="1" si="51"/>
        <v>1</v>
      </c>
      <c r="H1893" s="186"/>
      <c r="I1893" s="186"/>
      <c r="J1893" s="170" t="s">
        <v>1</v>
      </c>
      <c r="K1893" s="171" t="e">
        <f t="shared" ca="1" si="1"/>
        <v>#NAME?</v>
      </c>
      <c r="L1893" s="186"/>
      <c r="M1893" s="171">
        <v>154</v>
      </c>
      <c r="N1893" s="179" t="e">
        <f t="shared" ca="1" si="2"/>
        <v>#NAME?</v>
      </c>
      <c r="O1893" t="b">
        <f t="shared" si="3"/>
        <v>0</v>
      </c>
      <c r="S1893" s="180" t="b">
        <f t="shared" si="4"/>
        <v>0</v>
      </c>
      <c r="T1893" s="180">
        <f t="shared" ca="1" si="5"/>
        <v>0</v>
      </c>
    </row>
    <row r="1894" spans="1:20" ht="16" hidden="1">
      <c r="A1894" s="170">
        <f t="shared" si="6"/>
        <v>1893</v>
      </c>
      <c r="B1894" s="196" t="s">
        <v>1991</v>
      </c>
      <c r="C1894" s="196" t="s">
        <v>2550</v>
      </c>
      <c r="D1894" s="178" t="s">
        <v>388</v>
      </c>
      <c r="E1894" s="178"/>
      <c r="F1894" s="186"/>
      <c r="G1894" s="170" t="b">
        <f t="shared" ca="1" si="51"/>
        <v>1</v>
      </c>
      <c r="H1894" s="186"/>
      <c r="I1894" s="186"/>
      <c r="J1894" s="170" t="s">
        <v>1</v>
      </c>
      <c r="K1894" s="171" t="e">
        <f t="shared" ca="1" si="1"/>
        <v>#NAME?</v>
      </c>
      <c r="L1894" s="186"/>
      <c r="M1894" s="171">
        <v>3208</v>
      </c>
      <c r="N1894" s="179" t="e">
        <f t="shared" ca="1" si="2"/>
        <v>#NAME?</v>
      </c>
      <c r="O1894" t="b">
        <f t="shared" si="3"/>
        <v>0</v>
      </c>
      <c r="S1894" s="180" t="b">
        <f t="shared" si="4"/>
        <v>0</v>
      </c>
      <c r="T1894" s="180">
        <f t="shared" ca="1" si="5"/>
        <v>0</v>
      </c>
    </row>
    <row r="1895" spans="1:20" ht="16" hidden="1">
      <c r="A1895" s="170">
        <f t="shared" si="6"/>
        <v>1894</v>
      </c>
      <c r="B1895" s="196" t="s">
        <v>2551</v>
      </c>
      <c r="C1895" s="196" t="s">
        <v>2552</v>
      </c>
      <c r="D1895" s="178" t="s">
        <v>388</v>
      </c>
      <c r="E1895" s="178"/>
      <c r="F1895" s="186"/>
      <c r="G1895" s="170" t="b">
        <f t="shared" ca="1" si="51"/>
        <v>1</v>
      </c>
      <c r="H1895" s="186"/>
      <c r="I1895" s="186"/>
      <c r="J1895" s="170" t="s">
        <v>1</v>
      </c>
      <c r="K1895" s="171" t="e">
        <f t="shared" ca="1" si="1"/>
        <v>#NAME?</v>
      </c>
      <c r="L1895" s="186"/>
      <c r="M1895" s="171">
        <v>1551</v>
      </c>
      <c r="N1895" s="179" t="e">
        <f t="shared" ca="1" si="2"/>
        <v>#NAME?</v>
      </c>
      <c r="O1895" t="b">
        <f t="shared" si="3"/>
        <v>0</v>
      </c>
      <c r="S1895" s="180" t="b">
        <f t="shared" si="4"/>
        <v>0</v>
      </c>
      <c r="T1895" s="180">
        <f t="shared" ca="1" si="5"/>
        <v>0</v>
      </c>
    </row>
    <row r="1896" spans="1:20" ht="16" hidden="1">
      <c r="A1896" s="170">
        <f t="shared" si="6"/>
        <v>1895</v>
      </c>
      <c r="B1896" s="196" t="s">
        <v>2553</v>
      </c>
      <c r="C1896" s="196" t="s">
        <v>2554</v>
      </c>
      <c r="D1896" s="178" t="s">
        <v>388</v>
      </c>
      <c r="E1896" s="178"/>
      <c r="F1896" s="186"/>
      <c r="G1896" s="170" t="b">
        <f t="shared" ca="1" si="51"/>
        <v>1</v>
      </c>
      <c r="H1896" s="186"/>
      <c r="I1896" s="186"/>
      <c r="J1896" s="170" t="s">
        <v>1</v>
      </c>
      <c r="K1896" s="171" t="e">
        <f t="shared" ca="1" si="1"/>
        <v>#NAME?</v>
      </c>
      <c r="L1896" s="186"/>
      <c r="M1896" s="171">
        <v>362</v>
      </c>
      <c r="N1896" s="179" t="e">
        <f t="shared" ca="1" si="2"/>
        <v>#NAME?</v>
      </c>
      <c r="O1896" t="b">
        <f t="shared" si="3"/>
        <v>0</v>
      </c>
      <c r="S1896" s="180" t="b">
        <f t="shared" si="4"/>
        <v>0</v>
      </c>
      <c r="T1896" s="180">
        <f t="shared" ca="1" si="5"/>
        <v>0</v>
      </c>
    </row>
    <row r="1897" spans="1:20" ht="16" hidden="1">
      <c r="A1897" s="170">
        <f t="shared" si="6"/>
        <v>1896</v>
      </c>
      <c r="B1897" s="196" t="s">
        <v>507</v>
      </c>
      <c r="C1897" s="196"/>
      <c r="D1897" s="178" t="s">
        <v>388</v>
      </c>
      <c r="E1897" s="178"/>
      <c r="F1897" s="186"/>
      <c r="G1897" s="170"/>
      <c r="H1897" s="186"/>
      <c r="I1897" s="186"/>
      <c r="J1897" s="170"/>
      <c r="K1897" s="171" t="e">
        <f t="shared" ca="1" si="1"/>
        <v>#NAME?</v>
      </c>
      <c r="L1897" s="186"/>
      <c r="M1897" s="171">
        <v>1446</v>
      </c>
      <c r="N1897" s="179" t="e">
        <f t="shared" ca="1" si="2"/>
        <v>#NAME?</v>
      </c>
      <c r="O1897" t="b">
        <f t="shared" si="3"/>
        <v>1</v>
      </c>
      <c r="S1897" s="180" t="b">
        <f t="shared" si="4"/>
        <v>0</v>
      </c>
      <c r="T1897" s="180">
        <f t="shared" ca="1" si="5"/>
        <v>0</v>
      </c>
    </row>
    <row r="1898" spans="1:20" ht="16" hidden="1">
      <c r="A1898" s="170">
        <f t="shared" si="6"/>
        <v>1897</v>
      </c>
      <c r="B1898" s="196" t="s">
        <v>2555</v>
      </c>
      <c r="C1898" s="196" t="s">
        <v>2556</v>
      </c>
      <c r="D1898" s="178" t="s">
        <v>388</v>
      </c>
      <c r="E1898" s="178"/>
      <c r="F1898" s="186"/>
      <c r="G1898" s="170" t="b">
        <f t="shared" ref="G1898:G1909" ca="1" si="52">OR((ISBLANK(F1898)),TODAY()-F1898 &gt;=90)</f>
        <v>1</v>
      </c>
      <c r="H1898" s="186"/>
      <c r="I1898" s="186"/>
      <c r="J1898" s="170" t="s">
        <v>1</v>
      </c>
      <c r="K1898" s="171" t="e">
        <f t="shared" ca="1" si="1"/>
        <v>#NAME?</v>
      </c>
      <c r="L1898" s="186"/>
      <c r="M1898" s="171">
        <v>658</v>
      </c>
      <c r="N1898" s="179" t="e">
        <f t="shared" ca="1" si="2"/>
        <v>#NAME?</v>
      </c>
      <c r="O1898" t="b">
        <f t="shared" si="3"/>
        <v>0</v>
      </c>
      <c r="S1898" s="180" t="b">
        <f t="shared" si="4"/>
        <v>0</v>
      </c>
      <c r="T1898" s="180">
        <f t="shared" ca="1" si="5"/>
        <v>0</v>
      </c>
    </row>
    <row r="1899" spans="1:20" ht="16" hidden="1">
      <c r="A1899" s="170">
        <f t="shared" si="6"/>
        <v>1898</v>
      </c>
      <c r="B1899" s="196" t="s">
        <v>1327</v>
      </c>
      <c r="C1899" s="196" t="s">
        <v>2557</v>
      </c>
      <c r="D1899" s="178" t="s">
        <v>388</v>
      </c>
      <c r="E1899" s="178"/>
      <c r="F1899" s="186"/>
      <c r="G1899" s="170" t="b">
        <f t="shared" ca="1" si="52"/>
        <v>1</v>
      </c>
      <c r="H1899" s="186"/>
      <c r="I1899" s="186"/>
      <c r="J1899" s="170" t="s">
        <v>1</v>
      </c>
      <c r="K1899" s="171" t="e">
        <f t="shared" ca="1" si="1"/>
        <v>#NAME?</v>
      </c>
      <c r="L1899" s="186"/>
      <c r="M1899" s="171">
        <v>2647</v>
      </c>
      <c r="N1899" s="179" t="e">
        <f t="shared" ca="1" si="2"/>
        <v>#NAME?</v>
      </c>
      <c r="O1899" t="b">
        <f t="shared" si="3"/>
        <v>0</v>
      </c>
      <c r="S1899" s="180" t="b">
        <f t="shared" si="4"/>
        <v>0</v>
      </c>
      <c r="T1899" s="180">
        <f t="shared" ca="1" si="5"/>
        <v>0</v>
      </c>
    </row>
    <row r="1900" spans="1:20" ht="16" hidden="1">
      <c r="A1900" s="170">
        <f t="shared" si="6"/>
        <v>1899</v>
      </c>
      <c r="B1900" s="196" t="s">
        <v>2558</v>
      </c>
      <c r="C1900" s="196" t="s">
        <v>2559</v>
      </c>
      <c r="D1900" s="178" t="s">
        <v>388</v>
      </c>
      <c r="E1900" s="178"/>
      <c r="F1900" s="186"/>
      <c r="G1900" s="170" t="b">
        <f t="shared" ca="1" si="52"/>
        <v>1</v>
      </c>
      <c r="H1900" s="186"/>
      <c r="I1900" s="186"/>
      <c r="J1900" s="170" t="s">
        <v>1</v>
      </c>
      <c r="K1900" s="171" t="e">
        <f t="shared" ca="1" si="1"/>
        <v>#NAME?</v>
      </c>
      <c r="L1900" s="186"/>
      <c r="M1900" s="171">
        <v>171</v>
      </c>
      <c r="N1900" s="179" t="e">
        <f t="shared" ca="1" si="2"/>
        <v>#NAME?</v>
      </c>
      <c r="O1900" t="b">
        <f t="shared" si="3"/>
        <v>0</v>
      </c>
      <c r="S1900" s="180" t="b">
        <f t="shared" si="4"/>
        <v>0</v>
      </c>
      <c r="T1900" s="180">
        <f t="shared" ca="1" si="5"/>
        <v>0</v>
      </c>
    </row>
    <row r="1901" spans="1:20" ht="16" hidden="1">
      <c r="A1901" s="170">
        <f t="shared" si="6"/>
        <v>1900</v>
      </c>
      <c r="B1901" s="196" t="s">
        <v>2560</v>
      </c>
      <c r="C1901" s="199" t="s">
        <v>3956</v>
      </c>
      <c r="D1901" s="178" t="s">
        <v>388</v>
      </c>
      <c r="E1901" s="178"/>
      <c r="F1901" s="186"/>
      <c r="G1901" s="170" t="b">
        <f t="shared" ca="1" si="52"/>
        <v>1</v>
      </c>
      <c r="H1901" s="186"/>
      <c r="I1901" s="186"/>
      <c r="J1901" s="170" t="s">
        <v>1</v>
      </c>
      <c r="K1901" s="171" t="e">
        <f t="shared" ca="1" si="1"/>
        <v>#NAME?</v>
      </c>
      <c r="L1901" s="186"/>
      <c r="M1901" s="171">
        <v>553</v>
      </c>
      <c r="N1901" s="179" t="e">
        <f t="shared" ca="1" si="2"/>
        <v>#NAME?</v>
      </c>
      <c r="O1901" t="b">
        <f t="shared" si="3"/>
        <v>0</v>
      </c>
      <c r="S1901" s="180" t="b">
        <f t="shared" si="4"/>
        <v>0</v>
      </c>
      <c r="T1901" s="180">
        <f t="shared" ca="1" si="5"/>
        <v>0</v>
      </c>
    </row>
    <row r="1902" spans="1:20" ht="16" hidden="1">
      <c r="A1902" s="170">
        <f t="shared" si="6"/>
        <v>1901</v>
      </c>
      <c r="B1902" s="196" t="s">
        <v>959</v>
      </c>
      <c r="C1902" s="196" t="s">
        <v>2561</v>
      </c>
      <c r="D1902" s="178" t="s">
        <v>388</v>
      </c>
      <c r="E1902" s="178"/>
      <c r="F1902" s="186"/>
      <c r="G1902" s="170" t="b">
        <f t="shared" ca="1" si="52"/>
        <v>1</v>
      </c>
      <c r="H1902" s="186"/>
      <c r="I1902" s="186"/>
      <c r="J1902" s="170" t="s">
        <v>1</v>
      </c>
      <c r="K1902" s="171" t="e">
        <f t="shared" ca="1" si="1"/>
        <v>#NAME?</v>
      </c>
      <c r="L1902" s="186"/>
      <c r="M1902" s="171">
        <v>3200</v>
      </c>
      <c r="N1902" s="179" t="e">
        <f t="shared" ca="1" si="2"/>
        <v>#NAME?</v>
      </c>
      <c r="O1902" t="b">
        <f t="shared" si="3"/>
        <v>0</v>
      </c>
      <c r="S1902" s="180" t="b">
        <f t="shared" si="4"/>
        <v>0</v>
      </c>
      <c r="T1902" s="180">
        <f t="shared" ca="1" si="5"/>
        <v>0</v>
      </c>
    </row>
    <row r="1903" spans="1:20" ht="16" hidden="1">
      <c r="A1903" s="170">
        <f t="shared" si="6"/>
        <v>1902</v>
      </c>
      <c r="B1903" s="196" t="s">
        <v>2562</v>
      </c>
      <c r="C1903" s="196" t="s">
        <v>2563</v>
      </c>
      <c r="D1903" s="178" t="s">
        <v>388</v>
      </c>
      <c r="E1903" s="178"/>
      <c r="F1903" s="186"/>
      <c r="G1903" s="170" t="b">
        <f t="shared" ca="1" si="52"/>
        <v>1</v>
      </c>
      <c r="H1903" s="186"/>
      <c r="I1903" s="186"/>
      <c r="J1903" s="170" t="s">
        <v>1</v>
      </c>
      <c r="K1903" s="171" t="e">
        <f t="shared" ca="1" si="1"/>
        <v>#NAME?</v>
      </c>
      <c r="L1903" s="186"/>
      <c r="M1903" s="171">
        <v>2914</v>
      </c>
      <c r="N1903" s="179" t="e">
        <f t="shared" ca="1" si="2"/>
        <v>#NAME?</v>
      </c>
      <c r="O1903" t="b">
        <f t="shared" si="3"/>
        <v>0</v>
      </c>
      <c r="S1903" s="180" t="b">
        <f t="shared" si="4"/>
        <v>0</v>
      </c>
      <c r="T1903" s="180">
        <f t="shared" ca="1" si="5"/>
        <v>0</v>
      </c>
    </row>
    <row r="1904" spans="1:20" ht="16" hidden="1">
      <c r="A1904" s="170">
        <f t="shared" si="6"/>
        <v>1903</v>
      </c>
      <c r="B1904" s="196" t="s">
        <v>930</v>
      </c>
      <c r="C1904" s="196" t="s">
        <v>2564</v>
      </c>
      <c r="D1904" s="178" t="s">
        <v>380</v>
      </c>
      <c r="E1904" s="178" t="s">
        <v>515</v>
      </c>
      <c r="F1904" s="187">
        <v>43844</v>
      </c>
      <c r="G1904" s="170" t="b">
        <f t="shared" ca="1" si="52"/>
        <v>1</v>
      </c>
      <c r="H1904" s="170" t="s">
        <v>471</v>
      </c>
      <c r="I1904" s="170"/>
      <c r="J1904" s="170" t="s">
        <v>1</v>
      </c>
      <c r="K1904" s="171" t="e">
        <f t="shared" ca="1" si="1"/>
        <v>#NAME?</v>
      </c>
      <c r="L1904" s="186"/>
      <c r="M1904" s="171">
        <v>3017</v>
      </c>
      <c r="N1904" s="179" t="e">
        <f t="shared" ca="1" si="2"/>
        <v>#NAME?</v>
      </c>
      <c r="O1904" t="b">
        <f t="shared" si="3"/>
        <v>0</v>
      </c>
      <c r="S1904" s="180" t="b">
        <f t="shared" ca="1" si="4"/>
        <v>0</v>
      </c>
      <c r="T1904" s="180">
        <f t="shared" ca="1" si="5"/>
        <v>0</v>
      </c>
    </row>
    <row r="1905" spans="1:20" ht="16" hidden="1">
      <c r="A1905" s="170">
        <f t="shared" si="6"/>
        <v>1904</v>
      </c>
      <c r="B1905" s="196" t="s">
        <v>2565</v>
      </c>
      <c r="C1905" s="196" t="s">
        <v>2566</v>
      </c>
      <c r="D1905" s="178" t="s">
        <v>388</v>
      </c>
      <c r="E1905" s="178"/>
      <c r="F1905" s="186"/>
      <c r="G1905" s="170" t="b">
        <f t="shared" ca="1" si="52"/>
        <v>1</v>
      </c>
      <c r="H1905" s="186"/>
      <c r="I1905" s="186"/>
      <c r="J1905" s="170" t="s">
        <v>1</v>
      </c>
      <c r="K1905" s="171" t="e">
        <f t="shared" ca="1" si="1"/>
        <v>#NAME?</v>
      </c>
      <c r="L1905" s="186"/>
      <c r="M1905" s="171">
        <v>2621</v>
      </c>
      <c r="N1905" s="179" t="e">
        <f t="shared" ca="1" si="2"/>
        <v>#NAME?</v>
      </c>
      <c r="O1905" t="b">
        <f t="shared" si="3"/>
        <v>0</v>
      </c>
      <c r="S1905" s="180" t="b">
        <f t="shared" si="4"/>
        <v>0</v>
      </c>
      <c r="T1905" s="180">
        <f t="shared" ca="1" si="5"/>
        <v>0</v>
      </c>
    </row>
    <row r="1906" spans="1:20" ht="16" hidden="1">
      <c r="A1906" s="170">
        <f t="shared" si="6"/>
        <v>1905</v>
      </c>
      <c r="B1906" s="196" t="s">
        <v>2567</v>
      </c>
      <c r="C1906" s="196" t="s">
        <v>2568</v>
      </c>
      <c r="D1906" s="178" t="s">
        <v>380</v>
      </c>
      <c r="E1906" s="178" t="s">
        <v>2569</v>
      </c>
      <c r="F1906" s="187">
        <v>43921</v>
      </c>
      <c r="G1906" s="170" t="b">
        <f t="shared" ca="1" si="52"/>
        <v>1</v>
      </c>
      <c r="H1906" s="170" t="s">
        <v>471</v>
      </c>
      <c r="I1906" s="186"/>
      <c r="J1906" s="170" t="s">
        <v>1</v>
      </c>
      <c r="K1906" s="171" t="e">
        <f t="shared" ca="1" si="1"/>
        <v>#NAME?</v>
      </c>
      <c r="L1906" s="186"/>
      <c r="M1906" s="171">
        <v>574</v>
      </c>
      <c r="N1906" s="179" t="e">
        <f t="shared" ca="1" si="2"/>
        <v>#NAME?</v>
      </c>
      <c r="O1906" t="b">
        <f t="shared" si="3"/>
        <v>0</v>
      </c>
      <c r="S1906" s="180" t="b">
        <f t="shared" ca="1" si="4"/>
        <v>0</v>
      </c>
      <c r="T1906" s="180">
        <f t="shared" ca="1" si="5"/>
        <v>0</v>
      </c>
    </row>
    <row r="1907" spans="1:20" ht="16" hidden="1">
      <c r="A1907" s="170">
        <f t="shared" si="6"/>
        <v>1906</v>
      </c>
      <c r="B1907" s="196" t="s">
        <v>2570</v>
      </c>
      <c r="C1907" s="196" t="s">
        <v>2571</v>
      </c>
      <c r="D1907" s="178" t="s">
        <v>388</v>
      </c>
      <c r="E1907" s="178"/>
      <c r="F1907" s="186"/>
      <c r="G1907" s="170" t="b">
        <f t="shared" ca="1" si="52"/>
        <v>1</v>
      </c>
      <c r="H1907" s="186"/>
      <c r="I1907" s="186"/>
      <c r="J1907" s="170" t="s">
        <v>1</v>
      </c>
      <c r="K1907" s="171" t="e">
        <f t="shared" ca="1" si="1"/>
        <v>#NAME?</v>
      </c>
      <c r="L1907" s="186"/>
      <c r="M1907" s="171">
        <v>157</v>
      </c>
      <c r="N1907" s="179" t="e">
        <f t="shared" ca="1" si="2"/>
        <v>#NAME?</v>
      </c>
      <c r="O1907" t="b">
        <f t="shared" si="3"/>
        <v>0</v>
      </c>
      <c r="S1907" s="180" t="b">
        <f t="shared" si="4"/>
        <v>0</v>
      </c>
      <c r="T1907" s="180">
        <f t="shared" ca="1" si="5"/>
        <v>0</v>
      </c>
    </row>
    <row r="1908" spans="1:20" ht="16" hidden="1">
      <c r="A1908" s="170">
        <f t="shared" si="6"/>
        <v>1907</v>
      </c>
      <c r="B1908" s="196" t="s">
        <v>2572</v>
      </c>
      <c r="C1908" s="196" t="s">
        <v>2573</v>
      </c>
      <c r="D1908" s="178" t="s">
        <v>388</v>
      </c>
      <c r="E1908" s="178"/>
      <c r="F1908" s="186"/>
      <c r="G1908" s="170" t="b">
        <f t="shared" ca="1" si="52"/>
        <v>1</v>
      </c>
      <c r="H1908" s="186"/>
      <c r="I1908" s="186"/>
      <c r="J1908" s="170" t="s">
        <v>1</v>
      </c>
      <c r="K1908" s="171" t="e">
        <f t="shared" ca="1" si="1"/>
        <v>#NAME?</v>
      </c>
      <c r="L1908" s="186"/>
      <c r="M1908" s="171">
        <v>750</v>
      </c>
      <c r="N1908" s="179" t="e">
        <f t="shared" ca="1" si="2"/>
        <v>#NAME?</v>
      </c>
      <c r="O1908" t="b">
        <f t="shared" si="3"/>
        <v>0</v>
      </c>
      <c r="S1908" s="180" t="b">
        <f t="shared" si="4"/>
        <v>0</v>
      </c>
      <c r="T1908" s="180">
        <f t="shared" ca="1" si="5"/>
        <v>0</v>
      </c>
    </row>
    <row r="1909" spans="1:20" ht="16" hidden="1">
      <c r="A1909" s="170">
        <f t="shared" si="6"/>
        <v>1908</v>
      </c>
      <c r="B1909" s="196" t="s">
        <v>2574</v>
      </c>
      <c r="C1909" s="196" t="s">
        <v>2575</v>
      </c>
      <c r="D1909" s="178" t="s">
        <v>380</v>
      </c>
      <c r="E1909" s="178"/>
      <c r="F1909" s="187">
        <v>43850</v>
      </c>
      <c r="G1909" s="170" t="b">
        <f t="shared" ca="1" si="52"/>
        <v>1</v>
      </c>
      <c r="H1909" s="170" t="s">
        <v>471</v>
      </c>
      <c r="I1909" s="186"/>
      <c r="J1909" s="170" t="s">
        <v>1</v>
      </c>
      <c r="K1909" s="171" t="e">
        <f t="shared" ca="1" si="1"/>
        <v>#NAME?</v>
      </c>
      <c r="L1909" s="186"/>
      <c r="M1909" s="171">
        <v>505</v>
      </c>
      <c r="N1909" s="179" t="e">
        <f t="shared" ca="1" si="2"/>
        <v>#NAME?</v>
      </c>
      <c r="O1909" t="b">
        <f t="shared" si="3"/>
        <v>0</v>
      </c>
      <c r="S1909" s="180" t="b">
        <f t="shared" ca="1" si="4"/>
        <v>0</v>
      </c>
      <c r="T1909" s="180">
        <f t="shared" ca="1" si="5"/>
        <v>0</v>
      </c>
    </row>
    <row r="1910" spans="1:20" ht="16" hidden="1">
      <c r="A1910" s="170">
        <f t="shared" si="6"/>
        <v>1909</v>
      </c>
      <c r="B1910" s="196" t="s">
        <v>507</v>
      </c>
      <c r="C1910" s="196"/>
      <c r="D1910" s="178" t="s">
        <v>388</v>
      </c>
      <c r="E1910" s="178"/>
      <c r="F1910" s="186"/>
      <c r="G1910" s="170"/>
      <c r="H1910" s="186"/>
      <c r="I1910" s="186"/>
      <c r="J1910" s="170"/>
      <c r="K1910" s="171" t="e">
        <f t="shared" ca="1" si="1"/>
        <v>#NAME?</v>
      </c>
      <c r="L1910" s="186"/>
      <c r="M1910" s="171">
        <v>1788</v>
      </c>
      <c r="N1910" s="179" t="e">
        <f t="shared" ca="1" si="2"/>
        <v>#NAME?</v>
      </c>
      <c r="O1910" t="b">
        <f t="shared" si="3"/>
        <v>1</v>
      </c>
      <c r="S1910" s="180" t="b">
        <f t="shared" si="4"/>
        <v>0</v>
      </c>
      <c r="T1910" s="180">
        <f t="shared" ca="1" si="5"/>
        <v>0</v>
      </c>
    </row>
    <row r="1911" spans="1:20" ht="16" hidden="1">
      <c r="A1911" s="170">
        <f t="shared" si="6"/>
        <v>1910</v>
      </c>
      <c r="B1911" s="196" t="s">
        <v>2576</v>
      </c>
      <c r="C1911" s="196" t="s">
        <v>2577</v>
      </c>
      <c r="D1911" s="178" t="s">
        <v>380</v>
      </c>
      <c r="E1911" s="178" t="s">
        <v>515</v>
      </c>
      <c r="F1911" s="187">
        <v>43920</v>
      </c>
      <c r="G1911" s="170" t="b">
        <f t="shared" ref="G1911:G1924" ca="1" si="53">OR((ISBLANK(F1911)),TODAY()-F1911 &gt;=90)</f>
        <v>1</v>
      </c>
      <c r="H1911" s="170" t="s">
        <v>516</v>
      </c>
      <c r="I1911" s="186"/>
      <c r="J1911" s="170" t="s">
        <v>1</v>
      </c>
      <c r="K1911" s="171" t="e">
        <f t="shared" ca="1" si="1"/>
        <v>#NAME?</v>
      </c>
      <c r="L1911" s="186"/>
      <c r="M1911" s="171">
        <v>852</v>
      </c>
      <c r="N1911" s="179" t="e">
        <f t="shared" ca="1" si="2"/>
        <v>#NAME?</v>
      </c>
      <c r="O1911" t="b">
        <f t="shared" si="3"/>
        <v>0</v>
      </c>
      <c r="S1911" s="180" t="b">
        <f t="shared" ca="1" si="4"/>
        <v>0</v>
      </c>
      <c r="T1911" s="180">
        <f t="shared" ca="1" si="5"/>
        <v>0</v>
      </c>
    </row>
    <row r="1912" spans="1:20" ht="16" hidden="1">
      <c r="A1912" s="170">
        <f t="shared" si="6"/>
        <v>1911</v>
      </c>
      <c r="B1912" s="196" t="s">
        <v>888</v>
      </c>
      <c r="C1912" s="196" t="s">
        <v>2578</v>
      </c>
      <c r="D1912" s="178" t="s">
        <v>388</v>
      </c>
      <c r="E1912" s="178"/>
      <c r="F1912" s="186"/>
      <c r="G1912" s="170" t="b">
        <f t="shared" ca="1" si="53"/>
        <v>1</v>
      </c>
      <c r="H1912" s="186"/>
      <c r="I1912" s="186"/>
      <c r="J1912" s="170" t="s">
        <v>1</v>
      </c>
      <c r="K1912" s="171" t="e">
        <f t="shared" ca="1" si="1"/>
        <v>#NAME?</v>
      </c>
      <c r="L1912" s="186"/>
      <c r="M1912" s="171">
        <v>2696</v>
      </c>
      <c r="N1912" s="179" t="e">
        <f t="shared" ca="1" si="2"/>
        <v>#NAME?</v>
      </c>
      <c r="O1912" t="b">
        <f t="shared" si="3"/>
        <v>0</v>
      </c>
      <c r="S1912" s="180" t="b">
        <f t="shared" si="4"/>
        <v>0</v>
      </c>
      <c r="T1912" s="180">
        <f t="shared" ca="1" si="5"/>
        <v>0</v>
      </c>
    </row>
    <row r="1913" spans="1:20" ht="16" hidden="1">
      <c r="A1913" s="170">
        <f t="shared" si="6"/>
        <v>1912</v>
      </c>
      <c r="B1913" s="196" t="s">
        <v>2579</v>
      </c>
      <c r="C1913" s="196" t="s">
        <v>2580</v>
      </c>
      <c r="D1913" s="178" t="s">
        <v>388</v>
      </c>
      <c r="E1913" s="178"/>
      <c r="F1913" s="186"/>
      <c r="G1913" s="170" t="b">
        <f t="shared" ca="1" si="53"/>
        <v>1</v>
      </c>
      <c r="H1913" s="186"/>
      <c r="I1913" s="186"/>
      <c r="J1913" s="170" t="s">
        <v>1</v>
      </c>
      <c r="K1913" s="171" t="e">
        <f t="shared" ca="1" si="1"/>
        <v>#NAME?</v>
      </c>
      <c r="L1913" s="186"/>
      <c r="M1913" s="171">
        <v>2875</v>
      </c>
      <c r="N1913" s="179" t="e">
        <f t="shared" ca="1" si="2"/>
        <v>#NAME?</v>
      </c>
      <c r="O1913" t="b">
        <f t="shared" si="3"/>
        <v>0</v>
      </c>
      <c r="S1913" s="180" t="b">
        <f t="shared" si="4"/>
        <v>0</v>
      </c>
      <c r="T1913" s="180">
        <f t="shared" ca="1" si="5"/>
        <v>0</v>
      </c>
    </row>
    <row r="1914" spans="1:20" ht="16" hidden="1">
      <c r="A1914" s="170">
        <f t="shared" si="6"/>
        <v>1913</v>
      </c>
      <c r="B1914" s="196" t="s">
        <v>2581</v>
      </c>
      <c r="C1914" s="196" t="s">
        <v>2582</v>
      </c>
      <c r="D1914" s="178" t="s">
        <v>388</v>
      </c>
      <c r="E1914" s="178"/>
      <c r="F1914" s="186"/>
      <c r="G1914" s="170" t="b">
        <f t="shared" ca="1" si="53"/>
        <v>1</v>
      </c>
      <c r="H1914" s="186"/>
      <c r="I1914" s="186"/>
      <c r="J1914" s="170" t="s">
        <v>1</v>
      </c>
      <c r="K1914" s="171" t="e">
        <f t="shared" ca="1" si="1"/>
        <v>#NAME?</v>
      </c>
      <c r="L1914" s="186"/>
      <c r="M1914" s="171">
        <v>2723</v>
      </c>
      <c r="N1914" s="179" t="e">
        <f t="shared" ca="1" si="2"/>
        <v>#NAME?</v>
      </c>
      <c r="O1914" t="b">
        <f t="shared" si="3"/>
        <v>0</v>
      </c>
      <c r="S1914" s="180" t="b">
        <f t="shared" si="4"/>
        <v>0</v>
      </c>
      <c r="T1914" s="180">
        <f t="shared" ca="1" si="5"/>
        <v>0</v>
      </c>
    </row>
    <row r="1915" spans="1:20" ht="16" hidden="1">
      <c r="A1915" s="170">
        <f t="shared" si="6"/>
        <v>1914</v>
      </c>
      <c r="B1915" s="196" t="s">
        <v>2583</v>
      </c>
      <c r="C1915" s="196" t="s">
        <v>2584</v>
      </c>
      <c r="D1915" s="178" t="s">
        <v>380</v>
      </c>
      <c r="E1915" s="178" t="s">
        <v>556</v>
      </c>
      <c r="F1915" s="189">
        <v>43828</v>
      </c>
      <c r="G1915" s="170" t="b">
        <f t="shared" ca="1" si="53"/>
        <v>1</v>
      </c>
      <c r="H1915" s="170" t="s">
        <v>471</v>
      </c>
      <c r="I1915" s="170"/>
      <c r="J1915" s="170" t="s">
        <v>1</v>
      </c>
      <c r="K1915" s="171" t="e">
        <f t="shared" ca="1" si="1"/>
        <v>#NAME?</v>
      </c>
      <c r="L1915" s="186"/>
      <c r="M1915" s="171">
        <v>1806</v>
      </c>
      <c r="N1915" s="179" t="e">
        <f t="shared" ca="1" si="2"/>
        <v>#NAME?</v>
      </c>
      <c r="O1915" t="b">
        <f t="shared" si="3"/>
        <v>0</v>
      </c>
      <c r="S1915" s="180" t="b">
        <f t="shared" ca="1" si="4"/>
        <v>0</v>
      </c>
      <c r="T1915" s="180">
        <f t="shared" ca="1" si="5"/>
        <v>0</v>
      </c>
    </row>
    <row r="1916" spans="1:20" ht="16" hidden="1">
      <c r="A1916" s="170">
        <f t="shared" si="6"/>
        <v>1915</v>
      </c>
      <c r="B1916" s="196" t="s">
        <v>2585</v>
      </c>
      <c r="C1916" s="196" t="s">
        <v>2586</v>
      </c>
      <c r="D1916" s="178" t="s">
        <v>388</v>
      </c>
      <c r="E1916" s="178"/>
      <c r="F1916" s="186"/>
      <c r="G1916" s="170" t="b">
        <f t="shared" ca="1" si="53"/>
        <v>1</v>
      </c>
      <c r="H1916" s="186"/>
      <c r="I1916" s="186"/>
      <c r="J1916" s="170" t="s">
        <v>1</v>
      </c>
      <c r="K1916" s="171" t="e">
        <f t="shared" ca="1" si="1"/>
        <v>#NAME?</v>
      </c>
      <c r="L1916" s="186"/>
      <c r="M1916" s="171">
        <v>2305</v>
      </c>
      <c r="N1916" s="179" t="e">
        <f t="shared" ca="1" si="2"/>
        <v>#NAME?</v>
      </c>
      <c r="O1916" t="b">
        <f t="shared" si="3"/>
        <v>0</v>
      </c>
      <c r="S1916" s="180" t="b">
        <f t="shared" si="4"/>
        <v>0</v>
      </c>
      <c r="T1916" s="180">
        <f t="shared" ca="1" si="5"/>
        <v>0</v>
      </c>
    </row>
    <row r="1917" spans="1:20" ht="16" hidden="1">
      <c r="A1917" s="170">
        <f t="shared" si="6"/>
        <v>1916</v>
      </c>
      <c r="B1917" s="196" t="s">
        <v>2587</v>
      </c>
      <c r="C1917" s="198">
        <v>9730000000</v>
      </c>
      <c r="D1917" s="178" t="s">
        <v>380</v>
      </c>
      <c r="E1917" s="178"/>
      <c r="F1917" s="187">
        <v>43923</v>
      </c>
      <c r="G1917" s="170" t="b">
        <f t="shared" ca="1" si="53"/>
        <v>1</v>
      </c>
      <c r="H1917" s="186"/>
      <c r="I1917" s="186"/>
      <c r="J1917" s="170" t="s">
        <v>1</v>
      </c>
      <c r="K1917" s="171" t="e">
        <f t="shared" ca="1" si="1"/>
        <v>#NAME?</v>
      </c>
      <c r="L1917" s="186"/>
      <c r="M1917" s="171">
        <v>2373</v>
      </c>
      <c r="N1917" s="179" t="e">
        <f t="shared" ca="1" si="2"/>
        <v>#NAME?</v>
      </c>
      <c r="O1917" t="b">
        <f t="shared" si="3"/>
        <v>0</v>
      </c>
      <c r="S1917" s="180" t="b">
        <f t="shared" ca="1" si="4"/>
        <v>0</v>
      </c>
      <c r="T1917" s="180">
        <f t="shared" ca="1" si="5"/>
        <v>0</v>
      </c>
    </row>
    <row r="1918" spans="1:20" ht="16" hidden="1">
      <c r="A1918" s="170">
        <f t="shared" si="6"/>
        <v>1917</v>
      </c>
      <c r="B1918" s="196" t="s">
        <v>2588</v>
      </c>
      <c r="C1918" s="196" t="s">
        <v>2589</v>
      </c>
      <c r="D1918" s="178" t="s">
        <v>388</v>
      </c>
      <c r="E1918" s="178"/>
      <c r="F1918" s="186"/>
      <c r="G1918" s="170" t="b">
        <f t="shared" ca="1" si="53"/>
        <v>1</v>
      </c>
      <c r="H1918" s="186"/>
      <c r="I1918" s="186"/>
      <c r="J1918" s="170" t="s">
        <v>1</v>
      </c>
      <c r="K1918" s="171" t="e">
        <f t="shared" ca="1" si="1"/>
        <v>#NAME?</v>
      </c>
      <c r="L1918" s="186"/>
      <c r="M1918" s="171">
        <v>886</v>
      </c>
      <c r="N1918" s="179" t="e">
        <f t="shared" ca="1" si="2"/>
        <v>#NAME?</v>
      </c>
      <c r="O1918" t="b">
        <f t="shared" si="3"/>
        <v>0</v>
      </c>
      <c r="S1918" s="180" t="b">
        <f t="shared" si="4"/>
        <v>0</v>
      </c>
      <c r="T1918" s="180">
        <f t="shared" ca="1" si="5"/>
        <v>0</v>
      </c>
    </row>
    <row r="1919" spans="1:20" ht="16" hidden="1">
      <c r="A1919" s="170">
        <f t="shared" si="6"/>
        <v>1918</v>
      </c>
      <c r="B1919" s="196" t="s">
        <v>2590</v>
      </c>
      <c r="C1919" s="196" t="s">
        <v>2591</v>
      </c>
      <c r="D1919" s="178" t="s">
        <v>388</v>
      </c>
      <c r="E1919" s="178"/>
      <c r="F1919" s="186"/>
      <c r="G1919" s="170" t="b">
        <f t="shared" ca="1" si="53"/>
        <v>1</v>
      </c>
      <c r="H1919" s="186"/>
      <c r="I1919" s="186"/>
      <c r="J1919" s="170" t="s">
        <v>1</v>
      </c>
      <c r="K1919" s="171" t="e">
        <f t="shared" ca="1" si="1"/>
        <v>#NAME?</v>
      </c>
      <c r="L1919" s="186"/>
      <c r="M1919" s="171">
        <v>2728</v>
      </c>
      <c r="N1919" s="179" t="e">
        <f t="shared" ca="1" si="2"/>
        <v>#NAME?</v>
      </c>
      <c r="O1919" t="b">
        <f t="shared" si="3"/>
        <v>0</v>
      </c>
      <c r="S1919" s="180" t="b">
        <f t="shared" si="4"/>
        <v>0</v>
      </c>
      <c r="T1919" s="180">
        <f t="shared" ca="1" si="5"/>
        <v>0</v>
      </c>
    </row>
    <row r="1920" spans="1:20" ht="16" hidden="1">
      <c r="A1920" s="170">
        <f t="shared" si="6"/>
        <v>1919</v>
      </c>
      <c r="B1920" s="196" t="s">
        <v>2592</v>
      </c>
      <c r="C1920" s="196" t="s">
        <v>2593</v>
      </c>
      <c r="D1920" s="178" t="s">
        <v>388</v>
      </c>
      <c r="E1920" s="178"/>
      <c r="F1920" s="186"/>
      <c r="G1920" s="170" t="b">
        <f t="shared" ca="1" si="53"/>
        <v>1</v>
      </c>
      <c r="H1920" s="186"/>
      <c r="I1920" s="186"/>
      <c r="J1920" s="170" t="s">
        <v>1</v>
      </c>
      <c r="K1920" s="171" t="e">
        <f t="shared" ca="1" si="1"/>
        <v>#NAME?</v>
      </c>
      <c r="L1920" s="186"/>
      <c r="M1920" s="171">
        <v>2904</v>
      </c>
      <c r="N1920" s="179" t="e">
        <f t="shared" ca="1" si="2"/>
        <v>#NAME?</v>
      </c>
      <c r="O1920" t="b">
        <f t="shared" si="3"/>
        <v>0</v>
      </c>
      <c r="S1920" s="180" t="b">
        <f t="shared" si="4"/>
        <v>0</v>
      </c>
      <c r="T1920" s="180">
        <f t="shared" ca="1" si="5"/>
        <v>0</v>
      </c>
    </row>
    <row r="1921" spans="1:20" ht="16" hidden="1">
      <c r="A1921" s="170">
        <f t="shared" si="6"/>
        <v>1920</v>
      </c>
      <c r="B1921" s="196" t="s">
        <v>2594</v>
      </c>
      <c r="C1921" s="196" t="s">
        <v>2595</v>
      </c>
      <c r="D1921" s="178" t="s">
        <v>388</v>
      </c>
      <c r="E1921" s="178"/>
      <c r="F1921" s="186"/>
      <c r="G1921" s="170" t="b">
        <f t="shared" ca="1" si="53"/>
        <v>1</v>
      </c>
      <c r="H1921" s="186"/>
      <c r="I1921" s="186"/>
      <c r="J1921" s="170" t="s">
        <v>1</v>
      </c>
      <c r="K1921" s="171" t="e">
        <f t="shared" ca="1" si="1"/>
        <v>#NAME?</v>
      </c>
      <c r="L1921" s="186"/>
      <c r="M1921" s="171">
        <v>945</v>
      </c>
      <c r="N1921" s="179" t="e">
        <f t="shared" ca="1" si="2"/>
        <v>#NAME?</v>
      </c>
      <c r="O1921" t="b">
        <f t="shared" si="3"/>
        <v>0</v>
      </c>
      <c r="S1921" s="180" t="b">
        <f t="shared" si="4"/>
        <v>0</v>
      </c>
      <c r="T1921" s="180">
        <f t="shared" ca="1" si="5"/>
        <v>0</v>
      </c>
    </row>
    <row r="1922" spans="1:20" ht="16" hidden="1">
      <c r="A1922" s="170">
        <f t="shared" si="6"/>
        <v>1921</v>
      </c>
      <c r="B1922" s="196" t="s">
        <v>2596</v>
      </c>
      <c r="C1922" s="196" t="s">
        <v>2597</v>
      </c>
      <c r="D1922" s="178" t="s">
        <v>388</v>
      </c>
      <c r="E1922" s="178"/>
      <c r="F1922" s="186"/>
      <c r="G1922" s="170" t="b">
        <f t="shared" ca="1" si="53"/>
        <v>1</v>
      </c>
      <c r="H1922" s="186"/>
      <c r="I1922" s="186"/>
      <c r="J1922" s="170" t="s">
        <v>1</v>
      </c>
      <c r="K1922" s="171" t="e">
        <f t="shared" ca="1" si="1"/>
        <v>#NAME?</v>
      </c>
      <c r="L1922" s="186"/>
      <c r="M1922" s="171">
        <v>1949</v>
      </c>
      <c r="N1922" s="179" t="e">
        <f t="shared" ca="1" si="2"/>
        <v>#NAME?</v>
      </c>
      <c r="O1922" t="b">
        <f t="shared" si="3"/>
        <v>0</v>
      </c>
      <c r="S1922" s="180" t="b">
        <f t="shared" si="4"/>
        <v>0</v>
      </c>
      <c r="T1922" s="180">
        <f t="shared" ca="1" si="5"/>
        <v>0</v>
      </c>
    </row>
    <row r="1923" spans="1:20" ht="16" hidden="1">
      <c r="A1923" s="170">
        <f t="shared" si="6"/>
        <v>1922</v>
      </c>
      <c r="B1923" s="196" t="s">
        <v>1280</v>
      </c>
      <c r="C1923" s="196" t="s">
        <v>2598</v>
      </c>
      <c r="D1923" s="178" t="s">
        <v>388</v>
      </c>
      <c r="E1923" s="178"/>
      <c r="F1923" s="186"/>
      <c r="G1923" s="170" t="b">
        <f t="shared" ca="1" si="53"/>
        <v>1</v>
      </c>
      <c r="H1923" s="186"/>
      <c r="I1923" s="186"/>
      <c r="J1923" s="170" t="s">
        <v>1</v>
      </c>
      <c r="K1923" s="171" t="e">
        <f t="shared" ca="1" si="1"/>
        <v>#NAME?</v>
      </c>
      <c r="L1923" s="186"/>
      <c r="M1923" s="171">
        <v>2870</v>
      </c>
      <c r="N1923" s="179" t="e">
        <f t="shared" ca="1" si="2"/>
        <v>#NAME?</v>
      </c>
      <c r="O1923" t="b">
        <f t="shared" si="3"/>
        <v>0</v>
      </c>
      <c r="S1923" s="180" t="b">
        <f t="shared" si="4"/>
        <v>0</v>
      </c>
      <c r="T1923" s="180">
        <f t="shared" ca="1" si="5"/>
        <v>0</v>
      </c>
    </row>
    <row r="1924" spans="1:20" ht="16" hidden="1">
      <c r="A1924" s="170">
        <f t="shared" si="6"/>
        <v>1923</v>
      </c>
      <c r="B1924" s="196" t="s">
        <v>2599</v>
      </c>
      <c r="C1924" s="196" t="s">
        <v>2600</v>
      </c>
      <c r="D1924" s="178" t="s">
        <v>388</v>
      </c>
      <c r="E1924" s="178"/>
      <c r="F1924" s="186"/>
      <c r="G1924" s="170" t="b">
        <f t="shared" ca="1" si="53"/>
        <v>1</v>
      </c>
      <c r="H1924" s="186"/>
      <c r="I1924" s="186"/>
      <c r="J1924" s="170" t="s">
        <v>1</v>
      </c>
      <c r="K1924" s="171" t="e">
        <f t="shared" ca="1" si="1"/>
        <v>#NAME?</v>
      </c>
      <c r="L1924" s="186"/>
      <c r="M1924" s="171">
        <v>1761</v>
      </c>
      <c r="N1924" s="179" t="e">
        <f t="shared" ca="1" si="2"/>
        <v>#NAME?</v>
      </c>
      <c r="O1924" t="b">
        <f t="shared" si="3"/>
        <v>0</v>
      </c>
      <c r="S1924" s="180" t="b">
        <f t="shared" si="4"/>
        <v>0</v>
      </c>
      <c r="T1924" s="180">
        <f t="shared" ca="1" si="5"/>
        <v>0</v>
      </c>
    </row>
    <row r="1925" spans="1:20" ht="16" hidden="1">
      <c r="A1925" s="170">
        <f t="shared" si="6"/>
        <v>1924</v>
      </c>
      <c r="B1925" s="196" t="s">
        <v>507</v>
      </c>
      <c r="C1925" s="196"/>
      <c r="D1925" s="178" t="s">
        <v>388</v>
      </c>
      <c r="E1925" s="178"/>
      <c r="F1925" s="186"/>
      <c r="G1925" s="170"/>
      <c r="H1925" s="186"/>
      <c r="I1925" s="186"/>
      <c r="J1925" s="170"/>
      <c r="K1925" s="171" t="e">
        <f t="shared" ca="1" si="1"/>
        <v>#NAME?</v>
      </c>
      <c r="L1925" s="186"/>
      <c r="M1925" s="171">
        <v>1982</v>
      </c>
      <c r="N1925" s="179" t="e">
        <f t="shared" ca="1" si="2"/>
        <v>#NAME?</v>
      </c>
      <c r="O1925" t="b">
        <f t="shared" si="3"/>
        <v>1</v>
      </c>
      <c r="S1925" s="180" t="b">
        <f t="shared" si="4"/>
        <v>0</v>
      </c>
      <c r="T1925" s="180">
        <f t="shared" ca="1" si="5"/>
        <v>0</v>
      </c>
    </row>
    <row r="1926" spans="1:20" ht="16" hidden="1">
      <c r="A1926" s="170">
        <f t="shared" si="6"/>
        <v>1925</v>
      </c>
      <c r="B1926" s="196" t="s">
        <v>2601</v>
      </c>
      <c r="C1926" s="196" t="s">
        <v>2602</v>
      </c>
      <c r="D1926" s="178" t="s">
        <v>388</v>
      </c>
      <c r="E1926" s="178"/>
      <c r="F1926" s="186"/>
      <c r="G1926" s="170" t="b">
        <f t="shared" ref="G1926:G1970" ca="1" si="54">OR((ISBLANK(F1926)),TODAY()-F1926 &gt;=90)</f>
        <v>1</v>
      </c>
      <c r="H1926" s="186"/>
      <c r="I1926" s="186"/>
      <c r="J1926" s="170" t="s">
        <v>1</v>
      </c>
      <c r="K1926" s="171" t="e">
        <f t="shared" ca="1" si="1"/>
        <v>#NAME?</v>
      </c>
      <c r="L1926" s="186"/>
      <c r="M1926" s="171">
        <v>2195</v>
      </c>
      <c r="N1926" s="179" t="e">
        <f t="shared" ca="1" si="2"/>
        <v>#NAME?</v>
      </c>
      <c r="O1926" t="b">
        <f t="shared" si="3"/>
        <v>0</v>
      </c>
      <c r="S1926" s="180" t="b">
        <f t="shared" si="4"/>
        <v>0</v>
      </c>
      <c r="T1926" s="180">
        <f t="shared" ca="1" si="5"/>
        <v>0</v>
      </c>
    </row>
    <row r="1927" spans="1:20" ht="16" hidden="1">
      <c r="A1927" s="170">
        <f t="shared" si="6"/>
        <v>1926</v>
      </c>
      <c r="B1927" s="196" t="s">
        <v>2603</v>
      </c>
      <c r="C1927" s="196" t="s">
        <v>2604</v>
      </c>
      <c r="D1927" s="178" t="s">
        <v>388</v>
      </c>
      <c r="E1927" s="178"/>
      <c r="F1927" s="186"/>
      <c r="G1927" s="170" t="b">
        <f t="shared" ca="1" si="54"/>
        <v>1</v>
      </c>
      <c r="H1927" s="186"/>
      <c r="I1927" s="186"/>
      <c r="J1927" s="170" t="s">
        <v>1</v>
      </c>
      <c r="K1927" s="171" t="e">
        <f t="shared" ca="1" si="1"/>
        <v>#NAME?</v>
      </c>
      <c r="L1927" s="186"/>
      <c r="M1927" s="171">
        <v>2640</v>
      </c>
      <c r="N1927" s="179" t="e">
        <f t="shared" ca="1" si="2"/>
        <v>#NAME?</v>
      </c>
      <c r="O1927" t="b">
        <f t="shared" si="3"/>
        <v>0</v>
      </c>
      <c r="S1927" s="180" t="b">
        <f t="shared" si="4"/>
        <v>0</v>
      </c>
      <c r="T1927" s="180">
        <f t="shared" ca="1" si="5"/>
        <v>0</v>
      </c>
    </row>
    <row r="1928" spans="1:20" ht="16" hidden="1">
      <c r="A1928" s="170">
        <f t="shared" si="6"/>
        <v>1927</v>
      </c>
      <c r="B1928" s="196" t="s">
        <v>2605</v>
      </c>
      <c r="C1928" s="196" t="s">
        <v>2606</v>
      </c>
      <c r="D1928" s="178" t="s">
        <v>388</v>
      </c>
      <c r="E1928" s="178"/>
      <c r="F1928" s="186"/>
      <c r="G1928" s="170" t="b">
        <f t="shared" ca="1" si="54"/>
        <v>1</v>
      </c>
      <c r="H1928" s="186"/>
      <c r="I1928" s="186"/>
      <c r="J1928" s="170" t="s">
        <v>1</v>
      </c>
      <c r="K1928" s="171" t="e">
        <f t="shared" ca="1" si="1"/>
        <v>#NAME?</v>
      </c>
      <c r="L1928" s="186"/>
      <c r="M1928" s="171">
        <v>1429</v>
      </c>
      <c r="N1928" s="179" t="e">
        <f t="shared" ca="1" si="2"/>
        <v>#NAME?</v>
      </c>
      <c r="O1928" t="b">
        <f t="shared" si="3"/>
        <v>0</v>
      </c>
      <c r="S1928" s="180" t="b">
        <f t="shared" si="4"/>
        <v>0</v>
      </c>
      <c r="T1928" s="180">
        <f t="shared" ca="1" si="5"/>
        <v>0</v>
      </c>
    </row>
    <row r="1929" spans="1:20" ht="16" hidden="1">
      <c r="A1929" s="170">
        <f t="shared" si="6"/>
        <v>1928</v>
      </c>
      <c r="B1929" s="196" t="s">
        <v>2607</v>
      </c>
      <c r="C1929" s="196" t="s">
        <v>2608</v>
      </c>
      <c r="D1929" s="178" t="s">
        <v>388</v>
      </c>
      <c r="E1929" s="178"/>
      <c r="F1929" s="186"/>
      <c r="G1929" s="170" t="b">
        <f t="shared" ca="1" si="54"/>
        <v>1</v>
      </c>
      <c r="H1929" s="186"/>
      <c r="I1929" s="186"/>
      <c r="J1929" s="170" t="s">
        <v>1</v>
      </c>
      <c r="K1929" s="171" t="e">
        <f t="shared" ca="1" si="1"/>
        <v>#NAME?</v>
      </c>
      <c r="L1929" s="186"/>
      <c r="M1929" s="171">
        <v>3082</v>
      </c>
      <c r="N1929" s="179" t="e">
        <f t="shared" ca="1" si="2"/>
        <v>#NAME?</v>
      </c>
      <c r="O1929" t="b">
        <f t="shared" si="3"/>
        <v>0</v>
      </c>
      <c r="S1929" s="180" t="b">
        <f t="shared" si="4"/>
        <v>0</v>
      </c>
      <c r="T1929" s="180">
        <f t="shared" ca="1" si="5"/>
        <v>0</v>
      </c>
    </row>
    <row r="1930" spans="1:20" ht="16" hidden="1">
      <c r="A1930" s="170">
        <f t="shared" si="6"/>
        <v>1929</v>
      </c>
      <c r="B1930" s="196" t="s">
        <v>840</v>
      </c>
      <c r="C1930" s="196" t="s">
        <v>2609</v>
      </c>
      <c r="D1930" s="178" t="s">
        <v>388</v>
      </c>
      <c r="E1930" s="178"/>
      <c r="F1930" s="186"/>
      <c r="G1930" s="170" t="b">
        <f t="shared" ca="1" si="54"/>
        <v>1</v>
      </c>
      <c r="H1930" s="186"/>
      <c r="I1930" s="186"/>
      <c r="J1930" s="170" t="s">
        <v>1</v>
      </c>
      <c r="K1930" s="171" t="e">
        <f t="shared" ca="1" si="1"/>
        <v>#NAME?</v>
      </c>
      <c r="L1930" s="186"/>
      <c r="M1930" s="171">
        <v>2479</v>
      </c>
      <c r="N1930" s="179" t="e">
        <f t="shared" ca="1" si="2"/>
        <v>#NAME?</v>
      </c>
      <c r="O1930" t="b">
        <f t="shared" si="3"/>
        <v>0</v>
      </c>
      <c r="S1930" s="180" t="b">
        <f t="shared" si="4"/>
        <v>0</v>
      </c>
      <c r="T1930" s="180">
        <f t="shared" ca="1" si="5"/>
        <v>0</v>
      </c>
    </row>
    <row r="1931" spans="1:20" ht="16" hidden="1">
      <c r="A1931" s="170">
        <f t="shared" si="6"/>
        <v>1930</v>
      </c>
      <c r="B1931" s="196" t="s">
        <v>2610</v>
      </c>
      <c r="C1931" s="196" t="s">
        <v>2611</v>
      </c>
      <c r="D1931" s="178" t="s">
        <v>388</v>
      </c>
      <c r="E1931" s="178"/>
      <c r="F1931" s="186"/>
      <c r="G1931" s="170" t="b">
        <f t="shared" ca="1" si="54"/>
        <v>1</v>
      </c>
      <c r="H1931" s="186"/>
      <c r="I1931" s="186"/>
      <c r="J1931" s="170" t="s">
        <v>1</v>
      </c>
      <c r="K1931" s="171" t="e">
        <f t="shared" ca="1" si="1"/>
        <v>#NAME?</v>
      </c>
      <c r="L1931" s="186"/>
      <c r="M1931" s="171">
        <v>2518</v>
      </c>
      <c r="N1931" s="179" t="e">
        <f t="shared" ca="1" si="2"/>
        <v>#NAME?</v>
      </c>
      <c r="O1931" t="b">
        <f t="shared" si="3"/>
        <v>0</v>
      </c>
      <c r="S1931" s="180" t="b">
        <f t="shared" si="4"/>
        <v>0</v>
      </c>
      <c r="T1931" s="180">
        <f t="shared" ca="1" si="5"/>
        <v>0</v>
      </c>
    </row>
    <row r="1932" spans="1:20" ht="16" hidden="1">
      <c r="A1932" s="170">
        <f t="shared" si="6"/>
        <v>1931</v>
      </c>
      <c r="B1932" s="196" t="s">
        <v>2612</v>
      </c>
      <c r="C1932" s="196" t="s">
        <v>2613</v>
      </c>
      <c r="D1932" s="178" t="s">
        <v>388</v>
      </c>
      <c r="E1932" s="178"/>
      <c r="F1932" s="186"/>
      <c r="G1932" s="170" t="b">
        <f t="shared" ca="1" si="54"/>
        <v>1</v>
      </c>
      <c r="H1932" s="186"/>
      <c r="I1932" s="186"/>
      <c r="J1932" s="170" t="s">
        <v>1</v>
      </c>
      <c r="K1932" s="171" t="e">
        <f t="shared" ca="1" si="1"/>
        <v>#NAME?</v>
      </c>
      <c r="L1932" s="186"/>
      <c r="M1932" s="171">
        <v>919</v>
      </c>
      <c r="N1932" s="179" t="e">
        <f t="shared" ca="1" si="2"/>
        <v>#NAME?</v>
      </c>
      <c r="O1932" t="b">
        <f t="shared" si="3"/>
        <v>0</v>
      </c>
      <c r="S1932" s="180" t="b">
        <f t="shared" si="4"/>
        <v>0</v>
      </c>
      <c r="T1932" s="180">
        <f t="shared" ca="1" si="5"/>
        <v>0</v>
      </c>
    </row>
    <row r="1933" spans="1:20" ht="16" hidden="1">
      <c r="A1933" s="170">
        <f t="shared" si="6"/>
        <v>1932</v>
      </c>
      <c r="B1933" s="196" t="s">
        <v>2614</v>
      </c>
      <c r="C1933" s="196" t="s">
        <v>2615</v>
      </c>
      <c r="D1933" s="178" t="s">
        <v>388</v>
      </c>
      <c r="E1933" s="178"/>
      <c r="F1933" s="186"/>
      <c r="G1933" s="170" t="b">
        <f t="shared" ca="1" si="54"/>
        <v>1</v>
      </c>
      <c r="H1933" s="186"/>
      <c r="I1933" s="186"/>
      <c r="J1933" s="170" t="s">
        <v>1</v>
      </c>
      <c r="K1933" s="171" t="e">
        <f t="shared" ca="1" si="1"/>
        <v>#NAME?</v>
      </c>
      <c r="L1933" s="186"/>
      <c r="M1933" s="171">
        <v>2847</v>
      </c>
      <c r="N1933" s="179" t="e">
        <f t="shared" ca="1" si="2"/>
        <v>#NAME?</v>
      </c>
      <c r="O1933" t="b">
        <f t="shared" si="3"/>
        <v>0</v>
      </c>
      <c r="S1933" s="180" t="b">
        <f t="shared" si="4"/>
        <v>0</v>
      </c>
      <c r="T1933" s="180">
        <f t="shared" ca="1" si="5"/>
        <v>0</v>
      </c>
    </row>
    <row r="1934" spans="1:20" ht="16" hidden="1">
      <c r="A1934" s="170">
        <f t="shared" si="6"/>
        <v>1933</v>
      </c>
      <c r="B1934" s="196" t="s">
        <v>2616</v>
      </c>
      <c r="C1934" s="196" t="s">
        <v>2617</v>
      </c>
      <c r="D1934" s="178" t="s">
        <v>388</v>
      </c>
      <c r="E1934" s="178"/>
      <c r="F1934" s="186"/>
      <c r="G1934" s="170" t="b">
        <f t="shared" ca="1" si="54"/>
        <v>1</v>
      </c>
      <c r="H1934" s="186"/>
      <c r="I1934" s="186"/>
      <c r="J1934" s="170" t="s">
        <v>1</v>
      </c>
      <c r="K1934" s="171" t="e">
        <f t="shared" ca="1" si="1"/>
        <v>#NAME?</v>
      </c>
      <c r="L1934" s="186"/>
      <c r="M1934" s="171">
        <v>2180</v>
      </c>
      <c r="N1934" s="179" t="e">
        <f t="shared" ca="1" si="2"/>
        <v>#NAME?</v>
      </c>
      <c r="O1934" t="b">
        <f t="shared" si="3"/>
        <v>0</v>
      </c>
      <c r="S1934" s="180" t="b">
        <f t="shared" si="4"/>
        <v>0</v>
      </c>
      <c r="T1934" s="180">
        <f t="shared" ca="1" si="5"/>
        <v>0</v>
      </c>
    </row>
    <row r="1935" spans="1:20" ht="16" hidden="1">
      <c r="A1935" s="170">
        <f t="shared" si="6"/>
        <v>1934</v>
      </c>
      <c r="B1935" s="196" t="s">
        <v>2618</v>
      </c>
      <c r="C1935" s="198">
        <v>9560000000</v>
      </c>
      <c r="D1935" s="178" t="s">
        <v>388</v>
      </c>
      <c r="E1935" s="178"/>
      <c r="F1935" s="186"/>
      <c r="G1935" s="170" t="b">
        <f t="shared" ca="1" si="54"/>
        <v>1</v>
      </c>
      <c r="H1935" s="186"/>
      <c r="I1935" s="186"/>
      <c r="J1935" s="170" t="s">
        <v>1</v>
      </c>
      <c r="K1935" s="171" t="e">
        <f t="shared" ca="1" si="1"/>
        <v>#NAME?</v>
      </c>
      <c r="L1935" s="186"/>
      <c r="M1935" s="171">
        <v>1048</v>
      </c>
      <c r="N1935" s="179" t="e">
        <f t="shared" ca="1" si="2"/>
        <v>#NAME?</v>
      </c>
      <c r="O1935" t="b">
        <f t="shared" si="3"/>
        <v>0</v>
      </c>
      <c r="S1935" s="180" t="b">
        <f t="shared" si="4"/>
        <v>0</v>
      </c>
      <c r="T1935" s="180">
        <f t="shared" ca="1" si="5"/>
        <v>0</v>
      </c>
    </row>
    <row r="1936" spans="1:20" ht="16" hidden="1">
      <c r="A1936" s="170">
        <f t="shared" si="6"/>
        <v>1935</v>
      </c>
      <c r="B1936" s="196" t="s">
        <v>2619</v>
      </c>
      <c r="C1936" s="196" t="s">
        <v>2620</v>
      </c>
      <c r="D1936" s="178" t="s">
        <v>388</v>
      </c>
      <c r="E1936" s="178"/>
      <c r="F1936" s="186"/>
      <c r="G1936" s="170" t="b">
        <f t="shared" ca="1" si="54"/>
        <v>1</v>
      </c>
      <c r="H1936" s="186"/>
      <c r="I1936" s="186"/>
      <c r="J1936" s="170" t="s">
        <v>1</v>
      </c>
      <c r="K1936" s="171" t="e">
        <f t="shared" ca="1" si="1"/>
        <v>#NAME?</v>
      </c>
      <c r="L1936" s="186"/>
      <c r="M1936" s="171">
        <v>2741</v>
      </c>
      <c r="N1936" s="179" t="e">
        <f t="shared" ca="1" si="2"/>
        <v>#NAME?</v>
      </c>
      <c r="O1936" t="b">
        <f t="shared" si="3"/>
        <v>0</v>
      </c>
      <c r="S1936" s="180" t="b">
        <f t="shared" si="4"/>
        <v>0</v>
      </c>
      <c r="T1936" s="180">
        <f t="shared" ca="1" si="5"/>
        <v>0</v>
      </c>
    </row>
    <row r="1937" spans="1:20" ht="16" hidden="1">
      <c r="A1937" s="170">
        <f t="shared" si="6"/>
        <v>1936</v>
      </c>
      <c r="B1937" s="196" t="s">
        <v>2621</v>
      </c>
      <c r="C1937" s="196" t="s">
        <v>2622</v>
      </c>
      <c r="D1937" s="178" t="s">
        <v>388</v>
      </c>
      <c r="E1937" s="178"/>
      <c r="F1937" s="186"/>
      <c r="G1937" s="170" t="b">
        <f t="shared" ca="1" si="54"/>
        <v>1</v>
      </c>
      <c r="H1937" s="186"/>
      <c r="I1937" s="186"/>
      <c r="J1937" s="170" t="s">
        <v>1</v>
      </c>
      <c r="K1937" s="171" t="e">
        <f t="shared" ca="1" si="1"/>
        <v>#NAME?</v>
      </c>
      <c r="L1937" s="186"/>
      <c r="M1937" s="171">
        <v>1024</v>
      </c>
      <c r="N1937" s="179" t="e">
        <f t="shared" ca="1" si="2"/>
        <v>#NAME?</v>
      </c>
      <c r="O1937" t="b">
        <f t="shared" si="3"/>
        <v>0</v>
      </c>
      <c r="S1937" s="180" t="b">
        <f t="shared" si="4"/>
        <v>0</v>
      </c>
      <c r="T1937" s="180">
        <f t="shared" ca="1" si="5"/>
        <v>0</v>
      </c>
    </row>
    <row r="1938" spans="1:20" ht="16" hidden="1">
      <c r="A1938" s="170">
        <f t="shared" si="6"/>
        <v>1937</v>
      </c>
      <c r="B1938" s="196" t="s">
        <v>2623</v>
      </c>
      <c r="C1938" s="196" t="s">
        <v>2624</v>
      </c>
      <c r="D1938" s="178" t="s">
        <v>388</v>
      </c>
      <c r="E1938" s="178"/>
      <c r="F1938" s="186"/>
      <c r="G1938" s="170" t="b">
        <f t="shared" ca="1" si="54"/>
        <v>1</v>
      </c>
      <c r="H1938" s="186"/>
      <c r="I1938" s="186"/>
      <c r="J1938" s="170" t="s">
        <v>1</v>
      </c>
      <c r="K1938" s="171" t="e">
        <f t="shared" ca="1" si="1"/>
        <v>#NAME?</v>
      </c>
      <c r="L1938" s="186"/>
      <c r="M1938" s="171">
        <v>1022</v>
      </c>
      <c r="N1938" s="179" t="e">
        <f t="shared" ca="1" si="2"/>
        <v>#NAME?</v>
      </c>
      <c r="O1938" t="b">
        <f t="shared" si="3"/>
        <v>0</v>
      </c>
      <c r="S1938" s="180" t="b">
        <f t="shared" si="4"/>
        <v>0</v>
      </c>
      <c r="T1938" s="180">
        <f t="shared" ca="1" si="5"/>
        <v>0</v>
      </c>
    </row>
    <row r="1939" spans="1:20" ht="16" hidden="1">
      <c r="A1939" s="170">
        <f t="shared" si="6"/>
        <v>1938</v>
      </c>
      <c r="B1939" s="196" t="s">
        <v>2625</v>
      </c>
      <c r="C1939" s="199" t="s">
        <v>3956</v>
      </c>
      <c r="D1939" s="178" t="s">
        <v>388</v>
      </c>
      <c r="E1939" s="178"/>
      <c r="F1939" s="186"/>
      <c r="G1939" s="170" t="b">
        <f t="shared" ca="1" si="54"/>
        <v>1</v>
      </c>
      <c r="H1939" s="186"/>
      <c r="I1939" s="186"/>
      <c r="J1939" s="170" t="s">
        <v>1</v>
      </c>
      <c r="K1939" s="171" t="e">
        <f t="shared" ca="1" si="1"/>
        <v>#NAME?</v>
      </c>
      <c r="L1939" s="186"/>
      <c r="M1939" s="171">
        <v>3185</v>
      </c>
      <c r="N1939" s="179" t="e">
        <f t="shared" ca="1" si="2"/>
        <v>#NAME?</v>
      </c>
      <c r="O1939" t="b">
        <f t="shared" si="3"/>
        <v>0</v>
      </c>
      <c r="S1939" s="180" t="b">
        <f t="shared" si="4"/>
        <v>0</v>
      </c>
      <c r="T1939" s="180">
        <f t="shared" ca="1" si="5"/>
        <v>0</v>
      </c>
    </row>
    <row r="1940" spans="1:20" ht="16" hidden="1">
      <c r="A1940" s="170">
        <f t="shared" si="6"/>
        <v>1939</v>
      </c>
      <c r="B1940" s="196" t="s">
        <v>2626</v>
      </c>
      <c r="C1940" s="196" t="s">
        <v>2627</v>
      </c>
      <c r="D1940" s="178" t="s">
        <v>388</v>
      </c>
      <c r="E1940" s="178"/>
      <c r="F1940" s="186"/>
      <c r="G1940" s="170" t="b">
        <f t="shared" ca="1" si="54"/>
        <v>1</v>
      </c>
      <c r="H1940" s="186"/>
      <c r="I1940" s="186"/>
      <c r="J1940" s="170" t="s">
        <v>1</v>
      </c>
      <c r="K1940" s="171" t="e">
        <f t="shared" ca="1" si="1"/>
        <v>#NAME?</v>
      </c>
      <c r="L1940" s="186"/>
      <c r="M1940" s="171">
        <v>1541</v>
      </c>
      <c r="N1940" s="179" t="e">
        <f t="shared" ca="1" si="2"/>
        <v>#NAME?</v>
      </c>
      <c r="O1940" t="b">
        <f t="shared" si="3"/>
        <v>0</v>
      </c>
      <c r="S1940" s="180" t="b">
        <f t="shared" si="4"/>
        <v>0</v>
      </c>
      <c r="T1940" s="180">
        <f t="shared" ca="1" si="5"/>
        <v>0</v>
      </c>
    </row>
    <row r="1941" spans="1:20" ht="16" hidden="1">
      <c r="A1941" s="170">
        <f t="shared" si="6"/>
        <v>1940</v>
      </c>
      <c r="B1941" s="196" t="s">
        <v>1689</v>
      </c>
      <c r="C1941" s="196" t="s">
        <v>2628</v>
      </c>
      <c r="D1941" s="178" t="s">
        <v>388</v>
      </c>
      <c r="E1941" s="178"/>
      <c r="F1941" s="186"/>
      <c r="G1941" s="170" t="b">
        <f t="shared" ca="1" si="54"/>
        <v>1</v>
      </c>
      <c r="H1941" s="186"/>
      <c r="I1941" s="186"/>
      <c r="J1941" s="170" t="s">
        <v>1</v>
      </c>
      <c r="K1941" s="171" t="e">
        <f t="shared" ca="1" si="1"/>
        <v>#NAME?</v>
      </c>
      <c r="L1941" s="186"/>
      <c r="M1941" s="171">
        <v>1397</v>
      </c>
      <c r="N1941" s="179" t="e">
        <f t="shared" ca="1" si="2"/>
        <v>#NAME?</v>
      </c>
      <c r="O1941" t="b">
        <f t="shared" si="3"/>
        <v>0</v>
      </c>
      <c r="S1941" s="180" t="b">
        <f t="shared" si="4"/>
        <v>0</v>
      </c>
      <c r="T1941" s="180">
        <f t="shared" ca="1" si="5"/>
        <v>0</v>
      </c>
    </row>
    <row r="1942" spans="1:20" ht="16" hidden="1">
      <c r="A1942" s="170">
        <f t="shared" si="6"/>
        <v>1941</v>
      </c>
      <c r="B1942" s="196" t="s">
        <v>2629</v>
      </c>
      <c r="C1942" s="196" t="s">
        <v>2630</v>
      </c>
      <c r="D1942" s="178" t="s">
        <v>388</v>
      </c>
      <c r="E1942" s="178"/>
      <c r="F1942" s="186"/>
      <c r="G1942" s="170" t="b">
        <f t="shared" ca="1" si="54"/>
        <v>1</v>
      </c>
      <c r="H1942" s="186"/>
      <c r="I1942" s="186"/>
      <c r="J1942" s="170" t="s">
        <v>1</v>
      </c>
      <c r="K1942" s="171" t="e">
        <f t="shared" ca="1" si="1"/>
        <v>#NAME?</v>
      </c>
      <c r="L1942" s="186"/>
      <c r="M1942" s="171">
        <v>3187</v>
      </c>
      <c r="N1942" s="179" t="e">
        <f t="shared" ca="1" si="2"/>
        <v>#NAME?</v>
      </c>
      <c r="O1942" t="b">
        <f t="shared" si="3"/>
        <v>0</v>
      </c>
      <c r="S1942" s="180" t="b">
        <f t="shared" si="4"/>
        <v>0</v>
      </c>
      <c r="T1942" s="180">
        <f t="shared" ca="1" si="5"/>
        <v>0</v>
      </c>
    </row>
    <row r="1943" spans="1:20" ht="16" hidden="1">
      <c r="A1943" s="170">
        <f t="shared" si="6"/>
        <v>1942</v>
      </c>
      <c r="B1943" s="196" t="s">
        <v>2631</v>
      </c>
      <c r="C1943" s="196" t="s">
        <v>2632</v>
      </c>
      <c r="D1943" s="178" t="s">
        <v>388</v>
      </c>
      <c r="E1943" s="178"/>
      <c r="F1943" s="186"/>
      <c r="G1943" s="170" t="b">
        <f t="shared" ca="1" si="54"/>
        <v>1</v>
      </c>
      <c r="H1943" s="186"/>
      <c r="I1943" s="186"/>
      <c r="J1943" s="170" t="s">
        <v>1</v>
      </c>
      <c r="K1943" s="171" t="e">
        <f t="shared" ca="1" si="1"/>
        <v>#NAME?</v>
      </c>
      <c r="L1943" s="186"/>
      <c r="M1943" s="171">
        <v>2710</v>
      </c>
      <c r="N1943" s="179" t="e">
        <f t="shared" ca="1" si="2"/>
        <v>#NAME?</v>
      </c>
      <c r="O1943" t="b">
        <f t="shared" si="3"/>
        <v>0</v>
      </c>
      <c r="S1943" s="180" t="b">
        <f t="shared" si="4"/>
        <v>0</v>
      </c>
      <c r="T1943" s="180">
        <f t="shared" ca="1" si="5"/>
        <v>0</v>
      </c>
    </row>
    <row r="1944" spans="1:20" ht="16" hidden="1">
      <c r="A1944" s="170">
        <f t="shared" si="6"/>
        <v>1943</v>
      </c>
      <c r="B1944" s="196" t="s">
        <v>2633</v>
      </c>
      <c r="C1944" s="196" t="s">
        <v>2634</v>
      </c>
      <c r="D1944" s="178" t="s">
        <v>380</v>
      </c>
      <c r="E1944" s="178" t="s">
        <v>515</v>
      </c>
      <c r="F1944" s="187">
        <v>43858</v>
      </c>
      <c r="G1944" s="170" t="b">
        <f t="shared" ca="1" si="54"/>
        <v>1</v>
      </c>
      <c r="H1944" s="170" t="s">
        <v>471</v>
      </c>
      <c r="I1944" s="170"/>
      <c r="J1944" s="170" t="s">
        <v>1</v>
      </c>
      <c r="K1944" s="171" t="e">
        <f t="shared" ca="1" si="1"/>
        <v>#NAME?</v>
      </c>
      <c r="L1944" s="186"/>
      <c r="M1944" s="171">
        <v>1377</v>
      </c>
      <c r="N1944" s="179" t="e">
        <f t="shared" ca="1" si="2"/>
        <v>#NAME?</v>
      </c>
      <c r="O1944" t="b">
        <f t="shared" si="3"/>
        <v>0</v>
      </c>
      <c r="S1944" s="180" t="b">
        <f t="shared" ca="1" si="4"/>
        <v>0</v>
      </c>
      <c r="T1944" s="180">
        <f t="shared" ca="1" si="5"/>
        <v>0</v>
      </c>
    </row>
    <row r="1945" spans="1:20" ht="16" hidden="1">
      <c r="A1945" s="170">
        <f t="shared" si="6"/>
        <v>1944</v>
      </c>
      <c r="B1945" s="196" t="s">
        <v>2635</v>
      </c>
      <c r="C1945" s="196" t="s">
        <v>2636</v>
      </c>
      <c r="D1945" s="178" t="s">
        <v>388</v>
      </c>
      <c r="E1945" s="178"/>
      <c r="F1945" s="186"/>
      <c r="G1945" s="170" t="b">
        <f t="shared" ca="1" si="54"/>
        <v>1</v>
      </c>
      <c r="H1945" s="186"/>
      <c r="I1945" s="186"/>
      <c r="J1945" s="170" t="s">
        <v>1</v>
      </c>
      <c r="K1945" s="171" t="e">
        <f t="shared" ca="1" si="1"/>
        <v>#NAME?</v>
      </c>
      <c r="L1945" s="186"/>
      <c r="M1945" s="171">
        <v>1511</v>
      </c>
      <c r="N1945" s="179" t="e">
        <f t="shared" ca="1" si="2"/>
        <v>#NAME?</v>
      </c>
      <c r="O1945" t="b">
        <f t="shared" si="3"/>
        <v>0</v>
      </c>
      <c r="S1945" s="180" t="b">
        <f t="shared" si="4"/>
        <v>0</v>
      </c>
      <c r="T1945" s="180">
        <f t="shared" ca="1" si="5"/>
        <v>0</v>
      </c>
    </row>
    <row r="1946" spans="1:20" ht="16" hidden="1">
      <c r="A1946" s="170">
        <f t="shared" si="6"/>
        <v>1945</v>
      </c>
      <c r="B1946" s="196" t="s">
        <v>2637</v>
      </c>
      <c r="C1946" s="196" t="s">
        <v>2638</v>
      </c>
      <c r="D1946" s="178" t="s">
        <v>388</v>
      </c>
      <c r="E1946" s="178"/>
      <c r="F1946" s="186"/>
      <c r="G1946" s="170" t="b">
        <f t="shared" ca="1" si="54"/>
        <v>1</v>
      </c>
      <c r="H1946" s="186"/>
      <c r="I1946" s="186"/>
      <c r="J1946" s="170" t="s">
        <v>1</v>
      </c>
      <c r="K1946" s="171" t="e">
        <f t="shared" ca="1" si="1"/>
        <v>#NAME?</v>
      </c>
      <c r="L1946" s="186"/>
      <c r="M1946" s="171">
        <v>387</v>
      </c>
      <c r="N1946" s="179" t="e">
        <f t="shared" ca="1" si="2"/>
        <v>#NAME?</v>
      </c>
      <c r="O1946" t="b">
        <f t="shared" si="3"/>
        <v>0</v>
      </c>
      <c r="S1946" s="180" t="b">
        <f t="shared" si="4"/>
        <v>0</v>
      </c>
      <c r="T1946" s="180">
        <f t="shared" ca="1" si="5"/>
        <v>0</v>
      </c>
    </row>
    <row r="1947" spans="1:20" ht="16" hidden="1">
      <c r="A1947" s="170">
        <f t="shared" si="6"/>
        <v>1946</v>
      </c>
      <c r="B1947" s="196" t="s">
        <v>2639</v>
      </c>
      <c r="C1947" s="196" t="s">
        <v>2640</v>
      </c>
      <c r="D1947" s="178" t="s">
        <v>388</v>
      </c>
      <c r="E1947" s="178"/>
      <c r="F1947" s="186"/>
      <c r="G1947" s="170" t="b">
        <f t="shared" ca="1" si="54"/>
        <v>1</v>
      </c>
      <c r="H1947" s="186"/>
      <c r="I1947" s="186"/>
      <c r="J1947" s="170" t="s">
        <v>1</v>
      </c>
      <c r="K1947" s="171" t="e">
        <f t="shared" ca="1" si="1"/>
        <v>#NAME?</v>
      </c>
      <c r="L1947" s="186"/>
      <c r="M1947" s="171">
        <v>1137</v>
      </c>
      <c r="N1947" s="179" t="e">
        <f t="shared" ca="1" si="2"/>
        <v>#NAME?</v>
      </c>
      <c r="O1947" t="b">
        <f t="shared" si="3"/>
        <v>0</v>
      </c>
      <c r="S1947" s="180" t="b">
        <f t="shared" si="4"/>
        <v>0</v>
      </c>
      <c r="T1947" s="180">
        <f t="shared" ca="1" si="5"/>
        <v>0</v>
      </c>
    </row>
    <row r="1948" spans="1:20" ht="16" hidden="1">
      <c r="A1948" s="170">
        <f t="shared" si="6"/>
        <v>1947</v>
      </c>
      <c r="B1948" s="196" t="s">
        <v>2641</v>
      </c>
      <c r="C1948" s="196" t="s">
        <v>2642</v>
      </c>
      <c r="D1948" s="178" t="s">
        <v>388</v>
      </c>
      <c r="E1948" s="178"/>
      <c r="F1948" s="186"/>
      <c r="G1948" s="170" t="b">
        <f t="shared" ca="1" si="54"/>
        <v>1</v>
      </c>
      <c r="H1948" s="186"/>
      <c r="I1948" s="186"/>
      <c r="J1948" s="170" t="s">
        <v>1</v>
      </c>
      <c r="K1948" s="171" t="e">
        <f t="shared" ca="1" si="1"/>
        <v>#NAME?</v>
      </c>
      <c r="L1948" s="186"/>
      <c r="M1948" s="171">
        <v>712</v>
      </c>
      <c r="N1948" s="179" t="e">
        <f t="shared" ca="1" si="2"/>
        <v>#NAME?</v>
      </c>
      <c r="O1948" t="b">
        <f t="shared" si="3"/>
        <v>0</v>
      </c>
      <c r="S1948" s="180" t="b">
        <f t="shared" si="4"/>
        <v>0</v>
      </c>
      <c r="T1948" s="180">
        <f t="shared" ca="1" si="5"/>
        <v>0</v>
      </c>
    </row>
    <row r="1949" spans="1:20" ht="16" hidden="1">
      <c r="A1949" s="170">
        <f t="shared" si="6"/>
        <v>1948</v>
      </c>
      <c r="B1949" s="196" t="s">
        <v>1468</v>
      </c>
      <c r="C1949" s="196" t="s">
        <v>2643</v>
      </c>
      <c r="D1949" s="178" t="s">
        <v>388</v>
      </c>
      <c r="E1949" s="178"/>
      <c r="F1949" s="186"/>
      <c r="G1949" s="170" t="b">
        <f t="shared" ca="1" si="54"/>
        <v>1</v>
      </c>
      <c r="H1949" s="186"/>
      <c r="I1949" s="186"/>
      <c r="J1949" s="170" t="s">
        <v>1</v>
      </c>
      <c r="K1949" s="171" t="e">
        <f t="shared" ca="1" si="1"/>
        <v>#NAME?</v>
      </c>
      <c r="L1949" s="186"/>
      <c r="M1949" s="171">
        <v>2802</v>
      </c>
      <c r="N1949" s="179" t="e">
        <f t="shared" ca="1" si="2"/>
        <v>#NAME?</v>
      </c>
      <c r="O1949" t="b">
        <f t="shared" si="3"/>
        <v>0</v>
      </c>
      <c r="S1949" s="180" t="b">
        <f t="shared" si="4"/>
        <v>0</v>
      </c>
      <c r="T1949" s="180">
        <f t="shared" ca="1" si="5"/>
        <v>0</v>
      </c>
    </row>
    <row r="1950" spans="1:20" ht="16" hidden="1">
      <c r="A1950" s="170">
        <f t="shared" si="6"/>
        <v>1949</v>
      </c>
      <c r="B1950" s="196" t="s">
        <v>865</v>
      </c>
      <c r="C1950" s="196" t="s">
        <v>2644</v>
      </c>
      <c r="D1950" s="178" t="s">
        <v>388</v>
      </c>
      <c r="E1950" s="178"/>
      <c r="F1950" s="186"/>
      <c r="G1950" s="170" t="b">
        <f t="shared" ca="1" si="54"/>
        <v>1</v>
      </c>
      <c r="H1950" s="186"/>
      <c r="I1950" s="186"/>
      <c r="J1950" s="170" t="s">
        <v>1</v>
      </c>
      <c r="K1950" s="171" t="e">
        <f t="shared" ca="1" si="1"/>
        <v>#NAME?</v>
      </c>
      <c r="L1950" s="186"/>
      <c r="M1950" s="171">
        <v>2452</v>
      </c>
      <c r="N1950" s="179" t="e">
        <f t="shared" ca="1" si="2"/>
        <v>#NAME?</v>
      </c>
      <c r="O1950" t="b">
        <f t="shared" si="3"/>
        <v>0</v>
      </c>
      <c r="S1950" s="180" t="b">
        <f t="shared" si="4"/>
        <v>0</v>
      </c>
      <c r="T1950" s="180">
        <f t="shared" ca="1" si="5"/>
        <v>0</v>
      </c>
    </row>
    <row r="1951" spans="1:20" ht="16" hidden="1">
      <c r="A1951" s="170">
        <f t="shared" si="6"/>
        <v>1950</v>
      </c>
      <c r="B1951" s="196" t="s">
        <v>1418</v>
      </c>
      <c r="C1951" s="196" t="s">
        <v>2645</v>
      </c>
      <c r="D1951" s="178" t="s">
        <v>388</v>
      </c>
      <c r="E1951" s="178"/>
      <c r="F1951" s="186"/>
      <c r="G1951" s="170" t="b">
        <f t="shared" ca="1" si="54"/>
        <v>1</v>
      </c>
      <c r="H1951" s="186"/>
      <c r="I1951" s="186"/>
      <c r="J1951" s="170" t="s">
        <v>1</v>
      </c>
      <c r="K1951" s="171" t="e">
        <f t="shared" ca="1" si="1"/>
        <v>#NAME?</v>
      </c>
      <c r="L1951" s="186"/>
      <c r="M1951" s="171">
        <v>1573</v>
      </c>
      <c r="N1951" s="179" t="e">
        <f t="shared" ca="1" si="2"/>
        <v>#NAME?</v>
      </c>
      <c r="O1951" t="b">
        <f t="shared" si="3"/>
        <v>0</v>
      </c>
      <c r="S1951" s="180" t="b">
        <f t="shared" si="4"/>
        <v>0</v>
      </c>
      <c r="T1951" s="180">
        <f t="shared" ca="1" si="5"/>
        <v>0</v>
      </c>
    </row>
    <row r="1952" spans="1:20" ht="16" hidden="1">
      <c r="A1952" s="170">
        <f t="shared" si="6"/>
        <v>1951</v>
      </c>
      <c r="B1952" s="196" t="s">
        <v>2646</v>
      </c>
      <c r="C1952" s="198">
        <v>2070000000</v>
      </c>
      <c r="D1952" s="178" t="s">
        <v>388</v>
      </c>
      <c r="E1952" s="178"/>
      <c r="F1952" s="186"/>
      <c r="G1952" s="170" t="b">
        <f t="shared" ca="1" si="54"/>
        <v>1</v>
      </c>
      <c r="H1952" s="186"/>
      <c r="I1952" s="186"/>
      <c r="J1952" s="170" t="s">
        <v>1</v>
      </c>
      <c r="K1952" s="171" t="e">
        <f t="shared" ca="1" si="1"/>
        <v>#NAME?</v>
      </c>
      <c r="L1952" s="186"/>
      <c r="M1952" s="171">
        <v>1137</v>
      </c>
      <c r="N1952" s="179" t="e">
        <f t="shared" ca="1" si="2"/>
        <v>#NAME?</v>
      </c>
      <c r="O1952" t="b">
        <f t="shared" si="3"/>
        <v>0</v>
      </c>
      <c r="S1952" s="180" t="b">
        <f t="shared" si="4"/>
        <v>0</v>
      </c>
      <c r="T1952" s="180">
        <f t="shared" ca="1" si="5"/>
        <v>0</v>
      </c>
    </row>
    <row r="1953" spans="1:20" ht="16" hidden="1">
      <c r="A1953" s="170">
        <f t="shared" si="6"/>
        <v>1952</v>
      </c>
      <c r="B1953" s="196" t="s">
        <v>2646</v>
      </c>
      <c r="C1953" s="196" t="s">
        <v>2647</v>
      </c>
      <c r="D1953" s="178" t="s">
        <v>388</v>
      </c>
      <c r="E1953" s="178"/>
      <c r="F1953" s="186"/>
      <c r="G1953" s="170" t="b">
        <f t="shared" ca="1" si="54"/>
        <v>1</v>
      </c>
      <c r="H1953" s="186"/>
      <c r="I1953" s="186"/>
      <c r="J1953" s="170" t="s">
        <v>1</v>
      </c>
      <c r="K1953" s="171" t="e">
        <f t="shared" ca="1" si="1"/>
        <v>#NAME?</v>
      </c>
      <c r="L1953" s="186"/>
      <c r="M1953" s="171">
        <v>411</v>
      </c>
      <c r="N1953" s="179" t="e">
        <f t="shared" ca="1" si="2"/>
        <v>#NAME?</v>
      </c>
      <c r="O1953" t="b">
        <f t="shared" si="3"/>
        <v>0</v>
      </c>
      <c r="S1953" s="180" t="b">
        <f t="shared" si="4"/>
        <v>0</v>
      </c>
      <c r="T1953" s="180">
        <f t="shared" ca="1" si="5"/>
        <v>0</v>
      </c>
    </row>
    <row r="1954" spans="1:20" ht="16" hidden="1">
      <c r="A1954" s="170">
        <f t="shared" si="6"/>
        <v>1953</v>
      </c>
      <c r="B1954" s="196" t="s">
        <v>2648</v>
      </c>
      <c r="C1954" s="196" t="s">
        <v>2649</v>
      </c>
      <c r="D1954" s="178" t="s">
        <v>388</v>
      </c>
      <c r="E1954" s="178"/>
      <c r="F1954" s="186"/>
      <c r="G1954" s="170" t="b">
        <f t="shared" ca="1" si="54"/>
        <v>1</v>
      </c>
      <c r="H1954" s="186"/>
      <c r="I1954" s="186"/>
      <c r="J1954" s="170" t="s">
        <v>1</v>
      </c>
      <c r="K1954" s="171" t="e">
        <f t="shared" ca="1" si="1"/>
        <v>#NAME?</v>
      </c>
      <c r="L1954" s="186"/>
      <c r="M1954" s="171">
        <v>1629</v>
      </c>
      <c r="N1954" s="179" t="e">
        <f t="shared" ca="1" si="2"/>
        <v>#NAME?</v>
      </c>
      <c r="O1954" t="b">
        <f t="shared" si="3"/>
        <v>0</v>
      </c>
      <c r="S1954" s="180" t="b">
        <f t="shared" si="4"/>
        <v>0</v>
      </c>
      <c r="T1954" s="180">
        <f t="shared" ca="1" si="5"/>
        <v>0</v>
      </c>
    </row>
    <row r="1955" spans="1:20" ht="16" hidden="1">
      <c r="A1955" s="170">
        <f t="shared" si="6"/>
        <v>1954</v>
      </c>
      <c r="B1955" s="196" t="s">
        <v>2650</v>
      </c>
      <c r="C1955" s="196" t="s">
        <v>2651</v>
      </c>
      <c r="D1955" s="178" t="s">
        <v>388</v>
      </c>
      <c r="E1955" s="178"/>
      <c r="F1955" s="186"/>
      <c r="G1955" s="170" t="b">
        <f t="shared" ca="1" si="54"/>
        <v>1</v>
      </c>
      <c r="H1955" s="186"/>
      <c r="I1955" s="186"/>
      <c r="J1955" s="170" t="s">
        <v>1</v>
      </c>
      <c r="K1955" s="171" t="e">
        <f t="shared" ca="1" si="1"/>
        <v>#NAME?</v>
      </c>
      <c r="L1955" s="186"/>
      <c r="M1955" s="171">
        <v>2470</v>
      </c>
      <c r="N1955" s="179" t="e">
        <f t="shared" ca="1" si="2"/>
        <v>#NAME?</v>
      </c>
      <c r="O1955" t="b">
        <f t="shared" si="3"/>
        <v>0</v>
      </c>
      <c r="S1955" s="180" t="b">
        <f t="shared" si="4"/>
        <v>0</v>
      </c>
      <c r="T1955" s="180">
        <f t="shared" ca="1" si="5"/>
        <v>0</v>
      </c>
    </row>
    <row r="1956" spans="1:20" ht="16" hidden="1">
      <c r="A1956" s="170">
        <f t="shared" si="6"/>
        <v>1955</v>
      </c>
      <c r="B1956" s="196" t="s">
        <v>2652</v>
      </c>
      <c r="C1956" s="196" t="s">
        <v>2653</v>
      </c>
      <c r="D1956" s="178" t="s">
        <v>380</v>
      </c>
      <c r="E1956" s="178" t="s">
        <v>515</v>
      </c>
      <c r="F1956" s="187">
        <v>43920</v>
      </c>
      <c r="G1956" s="170" t="b">
        <f t="shared" ca="1" si="54"/>
        <v>1</v>
      </c>
      <c r="H1956" s="170" t="s">
        <v>516</v>
      </c>
      <c r="I1956" s="186"/>
      <c r="J1956" s="170" t="s">
        <v>1</v>
      </c>
      <c r="K1956" s="171" t="e">
        <f t="shared" ca="1" si="1"/>
        <v>#NAME?</v>
      </c>
      <c r="L1956" s="186"/>
      <c r="M1956" s="171">
        <v>2327</v>
      </c>
      <c r="N1956" s="179" t="e">
        <f t="shared" ca="1" si="2"/>
        <v>#NAME?</v>
      </c>
      <c r="O1956" t="b">
        <f t="shared" si="3"/>
        <v>0</v>
      </c>
      <c r="S1956" s="180" t="b">
        <f t="shared" ca="1" si="4"/>
        <v>0</v>
      </c>
      <c r="T1956" s="180">
        <f t="shared" ca="1" si="5"/>
        <v>0</v>
      </c>
    </row>
    <row r="1957" spans="1:20" ht="16" hidden="1">
      <c r="A1957" s="170">
        <f t="shared" si="6"/>
        <v>1956</v>
      </c>
      <c r="B1957" s="196" t="s">
        <v>2654</v>
      </c>
      <c r="C1957" s="196" t="s">
        <v>2655</v>
      </c>
      <c r="D1957" s="178" t="s">
        <v>388</v>
      </c>
      <c r="E1957" s="178"/>
      <c r="F1957" s="186"/>
      <c r="G1957" s="170" t="b">
        <f t="shared" ca="1" si="54"/>
        <v>1</v>
      </c>
      <c r="H1957" s="186"/>
      <c r="I1957" s="186"/>
      <c r="J1957" s="170" t="s">
        <v>1</v>
      </c>
      <c r="K1957" s="171" t="e">
        <f t="shared" ca="1" si="1"/>
        <v>#NAME?</v>
      </c>
      <c r="L1957" s="186"/>
      <c r="M1957" s="171">
        <v>2164</v>
      </c>
      <c r="N1957" s="179" t="e">
        <f t="shared" ca="1" si="2"/>
        <v>#NAME?</v>
      </c>
      <c r="O1957" t="b">
        <f t="shared" si="3"/>
        <v>0</v>
      </c>
      <c r="S1957" s="180" t="b">
        <f t="shared" si="4"/>
        <v>0</v>
      </c>
      <c r="T1957" s="180">
        <f t="shared" ca="1" si="5"/>
        <v>0</v>
      </c>
    </row>
    <row r="1958" spans="1:20" ht="16" hidden="1">
      <c r="A1958" s="170">
        <f t="shared" si="6"/>
        <v>1957</v>
      </c>
      <c r="B1958" s="196" t="s">
        <v>2656</v>
      </c>
      <c r="C1958" s="198">
        <v>8320000000</v>
      </c>
      <c r="D1958" s="178" t="s">
        <v>388</v>
      </c>
      <c r="E1958" s="178"/>
      <c r="F1958" s="186"/>
      <c r="G1958" s="170" t="b">
        <f t="shared" ca="1" si="54"/>
        <v>1</v>
      </c>
      <c r="H1958" s="186"/>
      <c r="I1958" s="186"/>
      <c r="J1958" s="170" t="s">
        <v>1</v>
      </c>
      <c r="K1958" s="171" t="e">
        <f t="shared" ca="1" si="1"/>
        <v>#NAME?</v>
      </c>
      <c r="L1958" s="186"/>
      <c r="M1958" s="171">
        <v>2973</v>
      </c>
      <c r="N1958" s="179" t="e">
        <f t="shared" ca="1" si="2"/>
        <v>#NAME?</v>
      </c>
      <c r="O1958" t="b">
        <f t="shared" si="3"/>
        <v>0</v>
      </c>
      <c r="S1958" s="180" t="b">
        <f t="shared" si="4"/>
        <v>0</v>
      </c>
      <c r="T1958" s="180">
        <f t="shared" ca="1" si="5"/>
        <v>0</v>
      </c>
    </row>
    <row r="1959" spans="1:20" ht="16" hidden="1">
      <c r="A1959" s="170">
        <f t="shared" si="6"/>
        <v>1958</v>
      </c>
      <c r="B1959" s="196" t="s">
        <v>2657</v>
      </c>
      <c r="C1959" s="196" t="s">
        <v>2658</v>
      </c>
      <c r="D1959" s="178" t="s">
        <v>388</v>
      </c>
      <c r="E1959" s="178"/>
      <c r="F1959" s="186"/>
      <c r="G1959" s="170" t="b">
        <f t="shared" ca="1" si="54"/>
        <v>1</v>
      </c>
      <c r="H1959" s="186"/>
      <c r="I1959" s="186"/>
      <c r="J1959" s="170" t="s">
        <v>1</v>
      </c>
      <c r="K1959" s="171" t="e">
        <f t="shared" ca="1" si="1"/>
        <v>#NAME?</v>
      </c>
      <c r="L1959" s="186"/>
      <c r="M1959" s="171">
        <v>590</v>
      </c>
      <c r="N1959" s="179" t="e">
        <f t="shared" ca="1" si="2"/>
        <v>#NAME?</v>
      </c>
      <c r="O1959" t="b">
        <f t="shared" si="3"/>
        <v>0</v>
      </c>
      <c r="S1959" s="180" t="b">
        <f t="shared" si="4"/>
        <v>0</v>
      </c>
      <c r="T1959" s="180">
        <f t="shared" ca="1" si="5"/>
        <v>0</v>
      </c>
    </row>
    <row r="1960" spans="1:20" ht="16" hidden="1">
      <c r="A1960" s="170">
        <f t="shared" si="6"/>
        <v>1959</v>
      </c>
      <c r="B1960" s="196" t="s">
        <v>2659</v>
      </c>
      <c r="C1960" s="196" t="s">
        <v>2660</v>
      </c>
      <c r="D1960" s="178" t="s">
        <v>388</v>
      </c>
      <c r="E1960" s="178"/>
      <c r="F1960" s="186"/>
      <c r="G1960" s="170" t="b">
        <f t="shared" ca="1" si="54"/>
        <v>1</v>
      </c>
      <c r="H1960" s="186"/>
      <c r="I1960" s="186"/>
      <c r="J1960" s="170" t="s">
        <v>1</v>
      </c>
      <c r="K1960" s="171" t="e">
        <f t="shared" ca="1" si="1"/>
        <v>#NAME?</v>
      </c>
      <c r="L1960" s="186"/>
      <c r="M1960" s="171">
        <v>1230</v>
      </c>
      <c r="N1960" s="179" t="e">
        <f t="shared" ca="1" si="2"/>
        <v>#NAME?</v>
      </c>
      <c r="O1960" t="b">
        <f t="shared" si="3"/>
        <v>0</v>
      </c>
      <c r="S1960" s="180" t="b">
        <f t="shared" si="4"/>
        <v>0</v>
      </c>
      <c r="T1960" s="180">
        <f t="shared" ca="1" si="5"/>
        <v>0</v>
      </c>
    </row>
    <row r="1961" spans="1:20" ht="16" hidden="1">
      <c r="A1961" s="170">
        <f t="shared" si="6"/>
        <v>1960</v>
      </c>
      <c r="B1961" s="196" t="s">
        <v>2661</v>
      </c>
      <c r="C1961" s="196" t="s">
        <v>2662</v>
      </c>
      <c r="D1961" s="178" t="s">
        <v>380</v>
      </c>
      <c r="E1961" s="178"/>
      <c r="F1961" s="187">
        <v>43808</v>
      </c>
      <c r="G1961" s="170" t="b">
        <f t="shared" ca="1" si="54"/>
        <v>1</v>
      </c>
      <c r="H1961" s="186"/>
      <c r="I1961" s="186"/>
      <c r="J1961" s="170" t="s">
        <v>1</v>
      </c>
      <c r="K1961" s="171" t="e">
        <f t="shared" ca="1" si="1"/>
        <v>#NAME?</v>
      </c>
      <c r="L1961" s="186"/>
      <c r="M1961" s="171">
        <v>2006</v>
      </c>
      <c r="N1961" s="179" t="e">
        <f t="shared" ca="1" si="2"/>
        <v>#NAME?</v>
      </c>
      <c r="O1961" t="b">
        <f t="shared" si="3"/>
        <v>0</v>
      </c>
      <c r="S1961" s="180" t="b">
        <f t="shared" ca="1" si="4"/>
        <v>0</v>
      </c>
      <c r="T1961" s="180">
        <f t="shared" ca="1" si="5"/>
        <v>0</v>
      </c>
    </row>
    <row r="1962" spans="1:20" ht="16" hidden="1">
      <c r="A1962" s="170">
        <f t="shared" si="6"/>
        <v>1961</v>
      </c>
      <c r="B1962" s="196" t="s">
        <v>2663</v>
      </c>
      <c r="C1962" s="196" t="s">
        <v>2664</v>
      </c>
      <c r="D1962" s="178" t="s">
        <v>388</v>
      </c>
      <c r="E1962" s="178"/>
      <c r="F1962" s="186"/>
      <c r="G1962" s="170" t="b">
        <f t="shared" ca="1" si="54"/>
        <v>1</v>
      </c>
      <c r="H1962" s="186"/>
      <c r="I1962" s="186"/>
      <c r="J1962" s="170" t="s">
        <v>1</v>
      </c>
      <c r="K1962" s="171" t="e">
        <f t="shared" ca="1" si="1"/>
        <v>#NAME?</v>
      </c>
      <c r="L1962" s="186"/>
      <c r="M1962" s="171">
        <v>2359</v>
      </c>
      <c r="N1962" s="179" t="e">
        <f t="shared" ca="1" si="2"/>
        <v>#NAME?</v>
      </c>
      <c r="O1962" t="b">
        <f t="shared" si="3"/>
        <v>0</v>
      </c>
      <c r="S1962" s="180" t="b">
        <f t="shared" si="4"/>
        <v>0</v>
      </c>
      <c r="T1962" s="180">
        <f t="shared" ca="1" si="5"/>
        <v>0</v>
      </c>
    </row>
    <row r="1963" spans="1:20" ht="16" hidden="1">
      <c r="A1963" s="170">
        <f t="shared" si="6"/>
        <v>1962</v>
      </c>
      <c r="B1963" s="196" t="s">
        <v>2665</v>
      </c>
      <c r="C1963" s="196" t="s">
        <v>2666</v>
      </c>
      <c r="D1963" s="178" t="s">
        <v>388</v>
      </c>
      <c r="E1963" s="178"/>
      <c r="F1963" s="186"/>
      <c r="G1963" s="170" t="b">
        <f t="shared" ca="1" si="54"/>
        <v>1</v>
      </c>
      <c r="H1963" s="186"/>
      <c r="I1963" s="186"/>
      <c r="J1963" s="170" t="s">
        <v>1</v>
      </c>
      <c r="K1963" s="171" t="e">
        <f t="shared" ca="1" si="1"/>
        <v>#NAME?</v>
      </c>
      <c r="L1963" s="186"/>
      <c r="M1963" s="171">
        <v>1889</v>
      </c>
      <c r="N1963" s="179" t="e">
        <f t="shared" ca="1" si="2"/>
        <v>#NAME?</v>
      </c>
      <c r="O1963" t="b">
        <f t="shared" si="3"/>
        <v>0</v>
      </c>
      <c r="S1963" s="180" t="b">
        <f t="shared" si="4"/>
        <v>0</v>
      </c>
      <c r="T1963" s="180">
        <f t="shared" ca="1" si="5"/>
        <v>0</v>
      </c>
    </row>
    <row r="1964" spans="1:20" ht="16" hidden="1">
      <c r="A1964" s="170">
        <f t="shared" si="6"/>
        <v>1963</v>
      </c>
      <c r="B1964" s="196" t="s">
        <v>2097</v>
      </c>
      <c r="C1964" s="196" t="s">
        <v>2667</v>
      </c>
      <c r="D1964" s="178" t="s">
        <v>388</v>
      </c>
      <c r="E1964" s="178"/>
      <c r="F1964" s="186"/>
      <c r="G1964" s="170" t="b">
        <f t="shared" ca="1" si="54"/>
        <v>1</v>
      </c>
      <c r="H1964" s="186"/>
      <c r="I1964" s="186"/>
      <c r="J1964" s="170" t="s">
        <v>1</v>
      </c>
      <c r="K1964" s="171" t="e">
        <f t="shared" ca="1" si="1"/>
        <v>#NAME?</v>
      </c>
      <c r="L1964" s="186"/>
      <c r="M1964" s="171">
        <v>1623</v>
      </c>
      <c r="N1964" s="179" t="e">
        <f t="shared" ca="1" si="2"/>
        <v>#NAME?</v>
      </c>
      <c r="O1964" t="b">
        <f t="shared" si="3"/>
        <v>0</v>
      </c>
      <c r="S1964" s="180" t="b">
        <f t="shared" si="4"/>
        <v>0</v>
      </c>
      <c r="T1964" s="180">
        <f t="shared" ca="1" si="5"/>
        <v>0</v>
      </c>
    </row>
    <row r="1965" spans="1:20" ht="16" hidden="1">
      <c r="A1965" s="170">
        <f t="shared" si="6"/>
        <v>1964</v>
      </c>
      <c r="B1965" s="196" t="s">
        <v>1850</v>
      </c>
      <c r="C1965" s="196" t="s">
        <v>2668</v>
      </c>
      <c r="D1965" s="178" t="s">
        <v>380</v>
      </c>
      <c r="E1965" s="178"/>
      <c r="F1965" s="187">
        <v>43850</v>
      </c>
      <c r="G1965" s="170" t="b">
        <f t="shared" ca="1" si="54"/>
        <v>1</v>
      </c>
      <c r="H1965" s="170" t="s">
        <v>471</v>
      </c>
      <c r="I1965" s="186"/>
      <c r="J1965" s="170" t="s">
        <v>1</v>
      </c>
      <c r="K1965" s="171" t="e">
        <f t="shared" ca="1" si="1"/>
        <v>#NAME?</v>
      </c>
      <c r="L1965" s="186"/>
      <c r="M1965" s="171">
        <v>2132</v>
      </c>
      <c r="N1965" s="179" t="e">
        <f t="shared" ca="1" si="2"/>
        <v>#NAME?</v>
      </c>
      <c r="O1965" t="b">
        <f t="shared" si="3"/>
        <v>0</v>
      </c>
      <c r="S1965" s="180" t="b">
        <f t="shared" ca="1" si="4"/>
        <v>0</v>
      </c>
      <c r="T1965" s="180">
        <f t="shared" ca="1" si="5"/>
        <v>0</v>
      </c>
    </row>
    <row r="1966" spans="1:20" ht="16" hidden="1">
      <c r="A1966" s="170">
        <f t="shared" si="6"/>
        <v>1965</v>
      </c>
      <c r="B1966" s="196" t="s">
        <v>1388</v>
      </c>
      <c r="C1966" s="196" t="s">
        <v>2669</v>
      </c>
      <c r="D1966" s="178" t="s">
        <v>388</v>
      </c>
      <c r="E1966" s="178"/>
      <c r="F1966" s="186"/>
      <c r="G1966" s="170" t="b">
        <f t="shared" ca="1" si="54"/>
        <v>1</v>
      </c>
      <c r="H1966" s="186"/>
      <c r="I1966" s="186"/>
      <c r="J1966" s="170" t="s">
        <v>1</v>
      </c>
      <c r="K1966" s="171" t="e">
        <f t="shared" ca="1" si="1"/>
        <v>#NAME?</v>
      </c>
      <c r="L1966" s="186"/>
      <c r="M1966" s="171">
        <v>2248</v>
      </c>
      <c r="N1966" s="179" t="e">
        <f t="shared" ca="1" si="2"/>
        <v>#NAME?</v>
      </c>
      <c r="O1966" t="b">
        <f t="shared" si="3"/>
        <v>0</v>
      </c>
      <c r="S1966" s="180" t="b">
        <f t="shared" si="4"/>
        <v>0</v>
      </c>
      <c r="T1966" s="180">
        <f t="shared" ca="1" si="5"/>
        <v>0</v>
      </c>
    </row>
    <row r="1967" spans="1:20" ht="16" hidden="1">
      <c r="A1967" s="170">
        <f t="shared" si="6"/>
        <v>1966</v>
      </c>
      <c r="B1967" s="196" t="s">
        <v>2670</v>
      </c>
      <c r="C1967" s="196" t="s">
        <v>2671</v>
      </c>
      <c r="D1967" s="178" t="s">
        <v>388</v>
      </c>
      <c r="E1967" s="178"/>
      <c r="F1967" s="186"/>
      <c r="G1967" s="170" t="b">
        <f t="shared" ca="1" si="54"/>
        <v>1</v>
      </c>
      <c r="H1967" s="186"/>
      <c r="I1967" s="186"/>
      <c r="J1967" s="170" t="s">
        <v>1</v>
      </c>
      <c r="K1967" s="171" t="e">
        <f t="shared" ca="1" si="1"/>
        <v>#NAME?</v>
      </c>
      <c r="L1967" s="186"/>
      <c r="M1967" s="171">
        <v>2228</v>
      </c>
      <c r="N1967" s="179" t="e">
        <f t="shared" ca="1" si="2"/>
        <v>#NAME?</v>
      </c>
      <c r="O1967" t="b">
        <f t="shared" si="3"/>
        <v>0</v>
      </c>
      <c r="S1967" s="180" t="b">
        <f t="shared" si="4"/>
        <v>0</v>
      </c>
      <c r="T1967" s="180">
        <f t="shared" ca="1" si="5"/>
        <v>0</v>
      </c>
    </row>
    <row r="1968" spans="1:20" ht="16" hidden="1">
      <c r="A1968" s="170">
        <f t="shared" si="6"/>
        <v>1967</v>
      </c>
      <c r="B1968" s="196" t="s">
        <v>2672</v>
      </c>
      <c r="C1968" s="196" t="s">
        <v>2673</v>
      </c>
      <c r="D1968" s="178" t="s">
        <v>380</v>
      </c>
      <c r="E1968" s="178"/>
      <c r="F1968" s="187">
        <v>43911</v>
      </c>
      <c r="G1968" s="170" t="b">
        <f t="shared" ca="1" si="54"/>
        <v>1</v>
      </c>
      <c r="H1968" s="170" t="s">
        <v>516</v>
      </c>
      <c r="I1968" s="186"/>
      <c r="J1968" s="170" t="s">
        <v>1</v>
      </c>
      <c r="K1968" s="171" t="e">
        <f t="shared" ca="1" si="1"/>
        <v>#NAME?</v>
      </c>
      <c r="L1968" s="186"/>
      <c r="M1968" s="171">
        <v>1453</v>
      </c>
      <c r="N1968" s="179" t="e">
        <f t="shared" ca="1" si="2"/>
        <v>#NAME?</v>
      </c>
      <c r="O1968" t="b">
        <f t="shared" si="3"/>
        <v>0</v>
      </c>
      <c r="S1968" s="180" t="b">
        <f t="shared" ca="1" si="4"/>
        <v>0</v>
      </c>
      <c r="T1968" s="180">
        <f t="shared" ca="1" si="5"/>
        <v>0</v>
      </c>
    </row>
    <row r="1969" spans="1:20" ht="16" hidden="1">
      <c r="A1969" s="170">
        <f t="shared" si="6"/>
        <v>1968</v>
      </c>
      <c r="B1969" s="196" t="s">
        <v>2674</v>
      </c>
      <c r="C1969" s="196" t="s">
        <v>2675</v>
      </c>
      <c r="D1969" s="178" t="s">
        <v>388</v>
      </c>
      <c r="E1969" s="178"/>
      <c r="F1969" s="186"/>
      <c r="G1969" s="170" t="b">
        <f t="shared" ca="1" si="54"/>
        <v>1</v>
      </c>
      <c r="H1969" s="186"/>
      <c r="I1969" s="186"/>
      <c r="J1969" s="170" t="s">
        <v>1</v>
      </c>
      <c r="K1969" s="171" t="e">
        <f t="shared" ca="1" si="1"/>
        <v>#NAME?</v>
      </c>
      <c r="L1969" s="186"/>
      <c r="M1969" s="171">
        <v>956</v>
      </c>
      <c r="N1969" s="179" t="e">
        <f t="shared" ca="1" si="2"/>
        <v>#NAME?</v>
      </c>
      <c r="O1969" t="b">
        <f t="shared" si="3"/>
        <v>0</v>
      </c>
      <c r="S1969" s="180" t="b">
        <f t="shared" si="4"/>
        <v>0</v>
      </c>
      <c r="T1969" s="180">
        <f t="shared" ca="1" si="5"/>
        <v>0</v>
      </c>
    </row>
    <row r="1970" spans="1:20" ht="16" hidden="1">
      <c r="A1970" s="170">
        <f t="shared" si="6"/>
        <v>1969</v>
      </c>
      <c r="B1970" s="196" t="s">
        <v>2676</v>
      </c>
      <c r="C1970" s="196" t="s">
        <v>2677</v>
      </c>
      <c r="D1970" s="178" t="s">
        <v>388</v>
      </c>
      <c r="E1970" s="178"/>
      <c r="F1970" s="186"/>
      <c r="G1970" s="170" t="b">
        <f t="shared" ca="1" si="54"/>
        <v>1</v>
      </c>
      <c r="H1970" s="186"/>
      <c r="I1970" s="186"/>
      <c r="J1970" s="170" t="s">
        <v>1</v>
      </c>
      <c r="K1970" s="171" t="e">
        <f t="shared" ca="1" si="1"/>
        <v>#NAME?</v>
      </c>
      <c r="L1970" s="186"/>
      <c r="M1970" s="171">
        <v>2451</v>
      </c>
      <c r="N1970" s="179" t="e">
        <f t="shared" ca="1" si="2"/>
        <v>#NAME?</v>
      </c>
      <c r="O1970" t="b">
        <f t="shared" si="3"/>
        <v>0</v>
      </c>
      <c r="S1970" s="180" t="b">
        <f t="shared" si="4"/>
        <v>0</v>
      </c>
      <c r="T1970" s="180">
        <f t="shared" ca="1" si="5"/>
        <v>0</v>
      </c>
    </row>
    <row r="1971" spans="1:20" ht="16" hidden="1">
      <c r="A1971" s="170">
        <f t="shared" si="6"/>
        <v>1970</v>
      </c>
      <c r="B1971" s="196" t="s">
        <v>507</v>
      </c>
      <c r="C1971" s="196"/>
      <c r="D1971" s="178" t="s">
        <v>388</v>
      </c>
      <c r="E1971" s="178"/>
      <c r="F1971" s="186"/>
      <c r="G1971" s="170"/>
      <c r="H1971" s="186"/>
      <c r="I1971" s="186"/>
      <c r="J1971" s="170"/>
      <c r="K1971" s="171" t="e">
        <f t="shared" ca="1" si="1"/>
        <v>#NAME?</v>
      </c>
      <c r="L1971" s="186"/>
      <c r="M1971" s="171">
        <v>45</v>
      </c>
      <c r="N1971" s="179" t="e">
        <f t="shared" ca="1" si="2"/>
        <v>#NAME?</v>
      </c>
      <c r="O1971" t="b">
        <f t="shared" si="3"/>
        <v>1</v>
      </c>
      <c r="S1971" s="180" t="b">
        <f t="shared" si="4"/>
        <v>0</v>
      </c>
      <c r="T1971" s="180">
        <f t="shared" ca="1" si="5"/>
        <v>0</v>
      </c>
    </row>
    <row r="1972" spans="1:20" ht="16" hidden="1">
      <c r="A1972" s="170">
        <f t="shared" si="6"/>
        <v>1971</v>
      </c>
      <c r="B1972" s="196" t="s">
        <v>2678</v>
      </c>
      <c r="C1972" s="196" t="s">
        <v>2679</v>
      </c>
      <c r="D1972" s="178" t="s">
        <v>380</v>
      </c>
      <c r="E1972" s="178"/>
      <c r="F1972" s="187">
        <v>43922</v>
      </c>
      <c r="G1972" s="170" t="b">
        <f t="shared" ref="G1972:G1990" ca="1" si="55">OR((ISBLANK(F1972)),TODAY()-F1972 &gt;=90)</f>
        <v>1</v>
      </c>
      <c r="H1972" s="170" t="s">
        <v>471</v>
      </c>
      <c r="I1972" s="186"/>
      <c r="J1972" s="170" t="s">
        <v>1</v>
      </c>
      <c r="K1972" s="171" t="e">
        <f t="shared" ca="1" si="1"/>
        <v>#NAME?</v>
      </c>
      <c r="L1972" s="186"/>
      <c r="M1972" s="171">
        <v>1731</v>
      </c>
      <c r="N1972" s="179" t="e">
        <f t="shared" ca="1" si="2"/>
        <v>#NAME?</v>
      </c>
      <c r="O1972" t="b">
        <f t="shared" si="3"/>
        <v>0</v>
      </c>
      <c r="S1972" s="180" t="b">
        <f t="shared" ca="1" si="4"/>
        <v>0</v>
      </c>
      <c r="T1972" s="180">
        <f t="shared" ca="1" si="5"/>
        <v>0</v>
      </c>
    </row>
    <row r="1973" spans="1:20" ht="16" hidden="1">
      <c r="A1973" s="170">
        <f t="shared" si="6"/>
        <v>1972</v>
      </c>
      <c r="B1973" s="196" t="s">
        <v>2680</v>
      </c>
      <c r="C1973" s="198">
        <v>5130000000</v>
      </c>
      <c r="D1973" s="178" t="s">
        <v>388</v>
      </c>
      <c r="E1973" s="178"/>
      <c r="F1973" s="186"/>
      <c r="G1973" s="170" t="b">
        <f t="shared" ca="1" si="55"/>
        <v>1</v>
      </c>
      <c r="H1973" s="186"/>
      <c r="I1973" s="186"/>
      <c r="J1973" s="170" t="s">
        <v>1</v>
      </c>
      <c r="K1973" s="171" t="e">
        <f t="shared" ca="1" si="1"/>
        <v>#NAME?</v>
      </c>
      <c r="L1973" s="186"/>
      <c r="M1973" s="171">
        <v>99</v>
      </c>
      <c r="N1973" s="179" t="e">
        <f t="shared" ca="1" si="2"/>
        <v>#NAME?</v>
      </c>
      <c r="O1973" t="b">
        <f t="shared" si="3"/>
        <v>0</v>
      </c>
      <c r="S1973" s="180" t="b">
        <f t="shared" si="4"/>
        <v>0</v>
      </c>
      <c r="T1973" s="180">
        <f t="shared" ca="1" si="5"/>
        <v>0</v>
      </c>
    </row>
    <row r="1974" spans="1:20" ht="16" hidden="1">
      <c r="A1974" s="170">
        <f t="shared" si="6"/>
        <v>1973</v>
      </c>
      <c r="B1974" s="196" t="s">
        <v>2681</v>
      </c>
      <c r="C1974" s="196" t="s">
        <v>2682</v>
      </c>
      <c r="D1974" s="178" t="s">
        <v>388</v>
      </c>
      <c r="E1974" s="178"/>
      <c r="F1974" s="186"/>
      <c r="G1974" s="170" t="b">
        <f t="shared" ca="1" si="55"/>
        <v>1</v>
      </c>
      <c r="H1974" s="186"/>
      <c r="I1974" s="186"/>
      <c r="J1974" s="170" t="s">
        <v>1</v>
      </c>
      <c r="K1974" s="171" t="e">
        <f t="shared" ca="1" si="1"/>
        <v>#NAME?</v>
      </c>
      <c r="L1974" s="186"/>
      <c r="M1974" s="171">
        <v>2897</v>
      </c>
      <c r="N1974" s="179" t="e">
        <f t="shared" ca="1" si="2"/>
        <v>#NAME?</v>
      </c>
      <c r="O1974" t="b">
        <f t="shared" si="3"/>
        <v>0</v>
      </c>
      <c r="S1974" s="180" t="b">
        <f t="shared" si="4"/>
        <v>0</v>
      </c>
      <c r="T1974" s="180">
        <f t="shared" ca="1" si="5"/>
        <v>0</v>
      </c>
    </row>
    <row r="1975" spans="1:20" ht="16" hidden="1">
      <c r="A1975" s="170">
        <f t="shared" si="6"/>
        <v>1974</v>
      </c>
      <c r="B1975" s="196" t="s">
        <v>2683</v>
      </c>
      <c r="C1975" s="198">
        <v>8180000000</v>
      </c>
      <c r="D1975" s="178" t="s">
        <v>388</v>
      </c>
      <c r="E1975" s="178"/>
      <c r="F1975" s="186"/>
      <c r="G1975" s="170" t="b">
        <f t="shared" ca="1" si="55"/>
        <v>1</v>
      </c>
      <c r="H1975" s="186"/>
      <c r="I1975" s="186"/>
      <c r="J1975" s="170" t="s">
        <v>1</v>
      </c>
      <c r="K1975" s="171" t="e">
        <f t="shared" ca="1" si="1"/>
        <v>#NAME?</v>
      </c>
      <c r="L1975" s="186"/>
      <c r="M1975" s="171">
        <v>1108</v>
      </c>
      <c r="N1975" s="179" t="e">
        <f t="shared" ca="1" si="2"/>
        <v>#NAME?</v>
      </c>
      <c r="O1975" t="b">
        <f t="shared" si="3"/>
        <v>0</v>
      </c>
      <c r="S1975" s="180" t="b">
        <f t="shared" si="4"/>
        <v>0</v>
      </c>
      <c r="T1975" s="180">
        <f t="shared" ca="1" si="5"/>
        <v>0</v>
      </c>
    </row>
    <row r="1976" spans="1:20" ht="16" hidden="1">
      <c r="A1976" s="170">
        <f t="shared" si="6"/>
        <v>1975</v>
      </c>
      <c r="B1976" s="196" t="s">
        <v>2684</v>
      </c>
      <c r="C1976" s="196" t="s">
        <v>2685</v>
      </c>
      <c r="D1976" s="178" t="s">
        <v>380</v>
      </c>
      <c r="E1976" s="178"/>
      <c r="F1976" s="187">
        <v>43922</v>
      </c>
      <c r="G1976" s="170" t="b">
        <f t="shared" ca="1" si="55"/>
        <v>1</v>
      </c>
      <c r="H1976" s="170" t="s">
        <v>516</v>
      </c>
      <c r="I1976" s="186"/>
      <c r="J1976" s="170" t="s">
        <v>1</v>
      </c>
      <c r="K1976" s="171" t="e">
        <f t="shared" ca="1" si="1"/>
        <v>#NAME?</v>
      </c>
      <c r="L1976" s="186"/>
      <c r="M1976" s="171">
        <v>1039</v>
      </c>
      <c r="N1976" s="179" t="e">
        <f t="shared" ca="1" si="2"/>
        <v>#NAME?</v>
      </c>
      <c r="O1976" t="b">
        <f t="shared" si="3"/>
        <v>0</v>
      </c>
      <c r="S1976" s="180" t="b">
        <f t="shared" ca="1" si="4"/>
        <v>0</v>
      </c>
      <c r="T1976" s="180">
        <f t="shared" ca="1" si="5"/>
        <v>0</v>
      </c>
    </row>
    <row r="1977" spans="1:20" ht="16" hidden="1">
      <c r="A1977" s="170">
        <f t="shared" si="6"/>
        <v>1976</v>
      </c>
      <c r="B1977" s="196" t="s">
        <v>1595</v>
      </c>
      <c r="C1977" s="196" t="s">
        <v>2686</v>
      </c>
      <c r="D1977" s="178" t="s">
        <v>380</v>
      </c>
      <c r="E1977" s="178"/>
      <c r="F1977" s="187">
        <v>43965</v>
      </c>
      <c r="G1977" s="170" t="b">
        <f t="shared" ca="1" si="55"/>
        <v>1</v>
      </c>
      <c r="H1977" s="170" t="s">
        <v>471</v>
      </c>
      <c r="I1977" s="170">
        <v>0</v>
      </c>
      <c r="J1977" s="170" t="s">
        <v>1</v>
      </c>
      <c r="K1977" s="171" t="e">
        <f t="shared" ca="1" si="1"/>
        <v>#NAME?</v>
      </c>
      <c r="L1977" s="186"/>
      <c r="M1977" s="171">
        <v>2795</v>
      </c>
      <c r="N1977" s="179" t="e">
        <f t="shared" ca="1" si="2"/>
        <v>#NAME?</v>
      </c>
      <c r="O1977" t="b">
        <f t="shared" si="3"/>
        <v>0</v>
      </c>
      <c r="S1977" s="180" t="b">
        <f t="shared" ca="1" si="4"/>
        <v>0</v>
      </c>
      <c r="T1977" s="180">
        <f t="shared" ca="1" si="5"/>
        <v>0</v>
      </c>
    </row>
    <row r="1978" spans="1:20" ht="16" hidden="1">
      <c r="A1978" s="170">
        <f t="shared" si="6"/>
        <v>1977</v>
      </c>
      <c r="B1978" s="196" t="s">
        <v>2687</v>
      </c>
      <c r="C1978" s="196" t="s">
        <v>2688</v>
      </c>
      <c r="D1978" s="178" t="s">
        <v>388</v>
      </c>
      <c r="E1978" s="178"/>
      <c r="F1978" s="186"/>
      <c r="G1978" s="170" t="b">
        <f t="shared" ca="1" si="55"/>
        <v>1</v>
      </c>
      <c r="H1978" s="186"/>
      <c r="I1978" s="186"/>
      <c r="J1978" s="170" t="s">
        <v>1</v>
      </c>
      <c r="K1978" s="171" t="e">
        <f t="shared" ca="1" si="1"/>
        <v>#NAME?</v>
      </c>
      <c r="L1978" s="186"/>
      <c r="M1978" s="171">
        <v>457</v>
      </c>
      <c r="N1978" s="179" t="e">
        <f t="shared" ca="1" si="2"/>
        <v>#NAME?</v>
      </c>
      <c r="O1978" t="b">
        <f t="shared" si="3"/>
        <v>0</v>
      </c>
      <c r="S1978" s="180" t="b">
        <f t="shared" si="4"/>
        <v>0</v>
      </c>
      <c r="T1978" s="180">
        <f t="shared" ca="1" si="5"/>
        <v>0</v>
      </c>
    </row>
    <row r="1979" spans="1:20" ht="16" hidden="1">
      <c r="A1979" s="170">
        <f t="shared" si="6"/>
        <v>1978</v>
      </c>
      <c r="B1979" s="196" t="s">
        <v>1373</v>
      </c>
      <c r="C1979" s="196" t="s">
        <v>2689</v>
      </c>
      <c r="D1979" s="178" t="s">
        <v>388</v>
      </c>
      <c r="E1979" s="178"/>
      <c r="F1979" s="186"/>
      <c r="G1979" s="170" t="b">
        <f t="shared" ca="1" si="55"/>
        <v>1</v>
      </c>
      <c r="H1979" s="186"/>
      <c r="I1979" s="186"/>
      <c r="J1979" s="170" t="s">
        <v>1</v>
      </c>
      <c r="K1979" s="171" t="e">
        <f t="shared" ca="1" si="1"/>
        <v>#NAME?</v>
      </c>
      <c r="L1979" s="186"/>
      <c r="M1979" s="171">
        <v>789</v>
      </c>
      <c r="N1979" s="179" t="e">
        <f t="shared" ca="1" si="2"/>
        <v>#NAME?</v>
      </c>
      <c r="O1979" t="b">
        <f t="shared" si="3"/>
        <v>0</v>
      </c>
      <c r="S1979" s="180" t="b">
        <f t="shared" si="4"/>
        <v>0</v>
      </c>
      <c r="T1979" s="180">
        <f t="shared" ca="1" si="5"/>
        <v>0</v>
      </c>
    </row>
    <row r="1980" spans="1:20" ht="16" hidden="1">
      <c r="A1980" s="170">
        <f t="shared" si="6"/>
        <v>1979</v>
      </c>
      <c r="B1980" s="196" t="s">
        <v>2690</v>
      </c>
      <c r="C1980" s="198">
        <v>8330000000</v>
      </c>
      <c r="D1980" s="178" t="s">
        <v>388</v>
      </c>
      <c r="E1980" s="178"/>
      <c r="F1980" s="186"/>
      <c r="G1980" s="170" t="b">
        <f t="shared" ca="1" si="55"/>
        <v>1</v>
      </c>
      <c r="H1980" s="186"/>
      <c r="I1980" s="186"/>
      <c r="J1980" s="170" t="s">
        <v>1</v>
      </c>
      <c r="K1980" s="171" t="e">
        <f t="shared" ca="1" si="1"/>
        <v>#NAME?</v>
      </c>
      <c r="L1980" s="186"/>
      <c r="M1980" s="171">
        <v>938</v>
      </c>
      <c r="N1980" s="179" t="e">
        <f t="shared" ca="1" si="2"/>
        <v>#NAME?</v>
      </c>
      <c r="O1980" t="b">
        <f t="shared" si="3"/>
        <v>0</v>
      </c>
      <c r="S1980" s="180" t="b">
        <f t="shared" si="4"/>
        <v>0</v>
      </c>
      <c r="T1980" s="180">
        <f t="shared" ca="1" si="5"/>
        <v>0</v>
      </c>
    </row>
    <row r="1981" spans="1:20" ht="16" hidden="1">
      <c r="A1981" s="170">
        <f t="shared" si="6"/>
        <v>1980</v>
      </c>
      <c r="B1981" s="196" t="s">
        <v>2691</v>
      </c>
      <c r="C1981" s="196" t="s">
        <v>2692</v>
      </c>
      <c r="D1981" s="178" t="s">
        <v>380</v>
      </c>
      <c r="E1981" s="178"/>
      <c r="F1981" s="187">
        <v>43965</v>
      </c>
      <c r="G1981" s="170" t="b">
        <f t="shared" ca="1" si="55"/>
        <v>1</v>
      </c>
      <c r="H1981" s="170" t="s">
        <v>471</v>
      </c>
      <c r="I1981" s="170">
        <v>0</v>
      </c>
      <c r="J1981" s="170" t="s">
        <v>1</v>
      </c>
      <c r="K1981" s="171" t="e">
        <f t="shared" ca="1" si="1"/>
        <v>#NAME?</v>
      </c>
      <c r="L1981" s="186"/>
      <c r="M1981" s="171">
        <v>1703</v>
      </c>
      <c r="N1981" s="179" t="e">
        <f t="shared" ca="1" si="2"/>
        <v>#NAME?</v>
      </c>
      <c r="O1981" t="b">
        <f t="shared" si="3"/>
        <v>0</v>
      </c>
      <c r="S1981" s="180" t="b">
        <f t="shared" ca="1" si="4"/>
        <v>0</v>
      </c>
      <c r="T1981" s="180">
        <f t="shared" ca="1" si="5"/>
        <v>0</v>
      </c>
    </row>
    <row r="1982" spans="1:20" ht="16" hidden="1">
      <c r="A1982" s="170">
        <f t="shared" si="6"/>
        <v>1981</v>
      </c>
      <c r="B1982" s="196" t="s">
        <v>298</v>
      </c>
      <c r="C1982" s="196" t="s">
        <v>2693</v>
      </c>
      <c r="D1982" s="178" t="s">
        <v>388</v>
      </c>
      <c r="E1982" s="178"/>
      <c r="F1982" s="186"/>
      <c r="G1982" s="170" t="b">
        <f t="shared" ca="1" si="55"/>
        <v>1</v>
      </c>
      <c r="H1982" s="186"/>
      <c r="I1982" s="186"/>
      <c r="J1982" s="170" t="s">
        <v>1</v>
      </c>
      <c r="K1982" s="171" t="e">
        <f t="shared" ca="1" si="1"/>
        <v>#NAME?</v>
      </c>
      <c r="L1982" s="186"/>
      <c r="M1982" s="171">
        <v>1257</v>
      </c>
      <c r="N1982" s="179" t="e">
        <f t="shared" ca="1" si="2"/>
        <v>#NAME?</v>
      </c>
      <c r="O1982" t="b">
        <f t="shared" si="3"/>
        <v>0</v>
      </c>
      <c r="S1982" s="180" t="b">
        <f t="shared" si="4"/>
        <v>0</v>
      </c>
      <c r="T1982" s="180">
        <f t="shared" ca="1" si="5"/>
        <v>0</v>
      </c>
    </row>
    <row r="1983" spans="1:20" ht="16" hidden="1">
      <c r="A1983" s="170">
        <f t="shared" si="6"/>
        <v>1982</v>
      </c>
      <c r="B1983" s="196" t="s">
        <v>2694</v>
      </c>
      <c r="C1983" s="196" t="s">
        <v>2695</v>
      </c>
      <c r="D1983" s="178" t="s">
        <v>388</v>
      </c>
      <c r="E1983" s="178"/>
      <c r="F1983" s="186"/>
      <c r="G1983" s="170" t="b">
        <f t="shared" ca="1" si="55"/>
        <v>1</v>
      </c>
      <c r="H1983" s="186"/>
      <c r="I1983" s="186"/>
      <c r="J1983" s="170" t="s">
        <v>1</v>
      </c>
      <c r="K1983" s="171" t="e">
        <f t="shared" ca="1" si="1"/>
        <v>#NAME?</v>
      </c>
      <c r="L1983" s="186"/>
      <c r="M1983" s="171">
        <v>1142</v>
      </c>
      <c r="N1983" s="179" t="e">
        <f t="shared" ca="1" si="2"/>
        <v>#NAME?</v>
      </c>
      <c r="O1983" t="b">
        <f t="shared" si="3"/>
        <v>0</v>
      </c>
      <c r="S1983" s="180" t="b">
        <f t="shared" si="4"/>
        <v>0</v>
      </c>
      <c r="T1983" s="180">
        <f t="shared" ca="1" si="5"/>
        <v>0</v>
      </c>
    </row>
    <row r="1984" spans="1:20" ht="16" hidden="1">
      <c r="A1984" s="170">
        <f t="shared" si="6"/>
        <v>1983</v>
      </c>
      <c r="B1984" s="196" t="s">
        <v>2696</v>
      </c>
      <c r="C1984" s="196" t="s">
        <v>2697</v>
      </c>
      <c r="D1984" s="178" t="s">
        <v>380</v>
      </c>
      <c r="E1984" s="178"/>
      <c r="F1984" s="187">
        <v>43850</v>
      </c>
      <c r="G1984" s="170" t="b">
        <f t="shared" ca="1" si="55"/>
        <v>1</v>
      </c>
      <c r="H1984" s="170" t="s">
        <v>471</v>
      </c>
      <c r="I1984" s="186"/>
      <c r="J1984" s="170" t="s">
        <v>1</v>
      </c>
      <c r="K1984" s="171" t="e">
        <f t="shared" ca="1" si="1"/>
        <v>#NAME?</v>
      </c>
      <c r="L1984" s="186"/>
      <c r="M1984" s="171">
        <v>1151</v>
      </c>
      <c r="N1984" s="179" t="e">
        <f t="shared" ca="1" si="2"/>
        <v>#NAME?</v>
      </c>
      <c r="O1984" t="b">
        <f t="shared" si="3"/>
        <v>0</v>
      </c>
      <c r="S1984" s="180" t="b">
        <f t="shared" ca="1" si="4"/>
        <v>0</v>
      </c>
      <c r="T1984" s="180">
        <f t="shared" ca="1" si="5"/>
        <v>0</v>
      </c>
    </row>
    <row r="1985" spans="1:20" ht="16" hidden="1">
      <c r="A1985" s="170">
        <f t="shared" si="6"/>
        <v>1984</v>
      </c>
      <c r="B1985" s="196" t="s">
        <v>2698</v>
      </c>
      <c r="C1985" s="196" t="s">
        <v>2699</v>
      </c>
      <c r="D1985" s="178" t="s">
        <v>388</v>
      </c>
      <c r="E1985" s="178"/>
      <c r="F1985" s="186"/>
      <c r="G1985" s="170" t="b">
        <f t="shared" ca="1" si="55"/>
        <v>1</v>
      </c>
      <c r="H1985" s="186"/>
      <c r="I1985" s="186"/>
      <c r="J1985" s="170" t="s">
        <v>1</v>
      </c>
      <c r="K1985" s="171" t="e">
        <f t="shared" ca="1" si="1"/>
        <v>#NAME?</v>
      </c>
      <c r="L1985" s="186"/>
      <c r="M1985" s="171">
        <v>1958</v>
      </c>
      <c r="N1985" s="179" t="e">
        <f t="shared" ca="1" si="2"/>
        <v>#NAME?</v>
      </c>
      <c r="O1985" t="b">
        <f t="shared" si="3"/>
        <v>0</v>
      </c>
      <c r="S1985" s="180" t="b">
        <f t="shared" si="4"/>
        <v>0</v>
      </c>
      <c r="T1985" s="180">
        <f t="shared" ca="1" si="5"/>
        <v>0</v>
      </c>
    </row>
    <row r="1986" spans="1:20" ht="16" hidden="1">
      <c r="A1986" s="170">
        <f t="shared" si="6"/>
        <v>1985</v>
      </c>
      <c r="B1986" s="196" t="s">
        <v>2700</v>
      </c>
      <c r="C1986" s="196" t="s">
        <v>2701</v>
      </c>
      <c r="D1986" s="178" t="s">
        <v>380</v>
      </c>
      <c r="E1986" s="178" t="s">
        <v>515</v>
      </c>
      <c r="F1986" s="187">
        <v>43922</v>
      </c>
      <c r="G1986" s="170" t="b">
        <f t="shared" ca="1" si="55"/>
        <v>1</v>
      </c>
      <c r="H1986" s="170" t="s">
        <v>471</v>
      </c>
      <c r="I1986" s="186"/>
      <c r="J1986" s="170" t="s">
        <v>1</v>
      </c>
      <c r="K1986" s="171" t="e">
        <f t="shared" ca="1" si="1"/>
        <v>#NAME?</v>
      </c>
      <c r="L1986" s="186"/>
      <c r="M1986" s="171">
        <v>3065</v>
      </c>
      <c r="N1986" s="179" t="e">
        <f t="shared" ca="1" si="2"/>
        <v>#NAME?</v>
      </c>
      <c r="O1986" t="b">
        <f t="shared" si="3"/>
        <v>0</v>
      </c>
      <c r="S1986" s="180" t="b">
        <f t="shared" ca="1" si="4"/>
        <v>0</v>
      </c>
      <c r="T1986" s="180">
        <f t="shared" ca="1" si="5"/>
        <v>0</v>
      </c>
    </row>
    <row r="1987" spans="1:20" ht="16" hidden="1">
      <c r="A1987" s="170">
        <f t="shared" si="6"/>
        <v>1986</v>
      </c>
      <c r="B1987" s="196" t="s">
        <v>2702</v>
      </c>
      <c r="C1987" s="198">
        <v>2820000000</v>
      </c>
      <c r="D1987" s="178" t="s">
        <v>388</v>
      </c>
      <c r="E1987" s="178"/>
      <c r="F1987" s="186"/>
      <c r="G1987" s="170" t="b">
        <f t="shared" ca="1" si="55"/>
        <v>1</v>
      </c>
      <c r="H1987" s="186"/>
      <c r="I1987" s="186"/>
      <c r="J1987" s="170" t="s">
        <v>1</v>
      </c>
      <c r="K1987" s="171" t="e">
        <f t="shared" ca="1" si="1"/>
        <v>#NAME?</v>
      </c>
      <c r="L1987" s="186"/>
      <c r="M1987" s="171">
        <v>2608</v>
      </c>
      <c r="N1987" s="179" t="e">
        <f t="shared" ca="1" si="2"/>
        <v>#NAME?</v>
      </c>
      <c r="O1987" t="b">
        <f t="shared" si="3"/>
        <v>0</v>
      </c>
      <c r="S1987" s="180" t="b">
        <f t="shared" si="4"/>
        <v>0</v>
      </c>
      <c r="T1987" s="180">
        <f t="shared" ca="1" si="5"/>
        <v>0</v>
      </c>
    </row>
    <row r="1988" spans="1:20" ht="16">
      <c r="A1988" s="170">
        <f t="shared" si="6"/>
        <v>1987</v>
      </c>
      <c r="B1988" s="196" t="s">
        <v>2703</v>
      </c>
      <c r="C1988" s="196" t="s">
        <v>2704</v>
      </c>
      <c r="D1988" s="178" t="s">
        <v>388</v>
      </c>
      <c r="E1988" s="178"/>
      <c r="F1988" s="186"/>
      <c r="G1988" s="170" t="b">
        <f t="shared" ca="1" si="55"/>
        <v>1</v>
      </c>
      <c r="H1988" s="186"/>
      <c r="I1988" s="186"/>
      <c r="J1988" s="170" t="s">
        <v>1</v>
      </c>
      <c r="K1988" s="171" t="e">
        <f t="shared" ca="1" si="1"/>
        <v>#NAME?</v>
      </c>
      <c r="L1988" s="186"/>
      <c r="M1988" s="171">
        <v>3020</v>
      </c>
      <c r="N1988" s="179" t="e">
        <f t="shared" ca="1" si="2"/>
        <v>#NAME?</v>
      </c>
      <c r="O1988" t="b">
        <f t="shared" si="3"/>
        <v>0</v>
      </c>
      <c r="S1988" s="180" t="b">
        <f t="shared" si="4"/>
        <v>0</v>
      </c>
      <c r="T1988" s="180">
        <f t="shared" ca="1" si="5"/>
        <v>0</v>
      </c>
    </row>
    <row r="1989" spans="1:20" ht="16" hidden="1">
      <c r="A1989" s="170">
        <f t="shared" si="6"/>
        <v>1988</v>
      </c>
      <c r="B1989" s="196" t="s">
        <v>2705</v>
      </c>
      <c r="C1989" s="196" t="s">
        <v>2706</v>
      </c>
      <c r="D1989" s="178" t="s">
        <v>388</v>
      </c>
      <c r="E1989" s="178"/>
      <c r="F1989" s="186"/>
      <c r="G1989" s="170" t="b">
        <f t="shared" ca="1" si="55"/>
        <v>1</v>
      </c>
      <c r="H1989" s="186"/>
      <c r="I1989" s="186"/>
      <c r="J1989" s="170" t="s">
        <v>1</v>
      </c>
      <c r="K1989" s="171" t="e">
        <f t="shared" ca="1" si="1"/>
        <v>#NAME?</v>
      </c>
      <c r="L1989" s="186"/>
      <c r="M1989" s="171">
        <v>1642</v>
      </c>
      <c r="N1989" s="179" t="e">
        <f t="shared" ca="1" si="2"/>
        <v>#NAME?</v>
      </c>
      <c r="O1989" t="b">
        <f t="shared" si="3"/>
        <v>0</v>
      </c>
      <c r="S1989" s="180" t="b">
        <f t="shared" si="4"/>
        <v>0</v>
      </c>
      <c r="T1989" s="180">
        <f t="shared" ca="1" si="5"/>
        <v>0</v>
      </c>
    </row>
    <row r="1990" spans="1:20" ht="16" hidden="1">
      <c r="A1990" s="170">
        <f t="shared" si="6"/>
        <v>1989</v>
      </c>
      <c r="B1990" s="196" t="s">
        <v>2707</v>
      </c>
      <c r="C1990" s="198">
        <v>3620000000</v>
      </c>
      <c r="D1990" s="178" t="s">
        <v>388</v>
      </c>
      <c r="E1990" s="178"/>
      <c r="F1990" s="186"/>
      <c r="G1990" s="170" t="b">
        <f t="shared" ca="1" si="55"/>
        <v>1</v>
      </c>
      <c r="H1990" s="186"/>
      <c r="I1990" s="186"/>
      <c r="J1990" s="170" t="s">
        <v>1</v>
      </c>
      <c r="K1990" s="171" t="e">
        <f t="shared" ca="1" si="1"/>
        <v>#NAME?</v>
      </c>
      <c r="L1990" s="186"/>
      <c r="M1990" s="171">
        <v>853</v>
      </c>
      <c r="N1990" s="179" t="e">
        <f t="shared" ca="1" si="2"/>
        <v>#NAME?</v>
      </c>
      <c r="O1990" t="b">
        <f t="shared" si="3"/>
        <v>0</v>
      </c>
      <c r="S1990" s="180" t="b">
        <f t="shared" si="4"/>
        <v>0</v>
      </c>
      <c r="T1990" s="180">
        <f t="shared" ca="1" si="5"/>
        <v>0</v>
      </c>
    </row>
    <row r="1991" spans="1:20" ht="16" hidden="1">
      <c r="A1991" s="170">
        <f t="shared" si="6"/>
        <v>1990</v>
      </c>
      <c r="B1991" s="196" t="s">
        <v>507</v>
      </c>
      <c r="C1991" s="196"/>
      <c r="D1991" s="178" t="s">
        <v>388</v>
      </c>
      <c r="E1991" s="178"/>
      <c r="F1991" s="186"/>
      <c r="G1991" s="170"/>
      <c r="H1991" s="186"/>
      <c r="I1991" s="186"/>
      <c r="J1991" s="170"/>
      <c r="K1991" s="171" t="e">
        <f t="shared" ca="1" si="1"/>
        <v>#NAME?</v>
      </c>
      <c r="L1991" s="186"/>
      <c r="M1991" s="171">
        <v>807</v>
      </c>
      <c r="N1991" s="179" t="e">
        <f t="shared" ca="1" si="2"/>
        <v>#NAME?</v>
      </c>
      <c r="O1991" t="b">
        <f t="shared" si="3"/>
        <v>1</v>
      </c>
      <c r="S1991" s="180" t="b">
        <f t="shared" si="4"/>
        <v>0</v>
      </c>
      <c r="T1991" s="180">
        <f t="shared" ca="1" si="5"/>
        <v>0</v>
      </c>
    </row>
    <row r="1992" spans="1:20" ht="16" hidden="1">
      <c r="A1992" s="170">
        <f t="shared" si="6"/>
        <v>1991</v>
      </c>
      <c r="B1992" s="196" t="s">
        <v>2708</v>
      </c>
      <c r="C1992" s="196" t="s">
        <v>2709</v>
      </c>
      <c r="D1992" s="178" t="s">
        <v>388</v>
      </c>
      <c r="E1992" s="178"/>
      <c r="F1992" s="186"/>
      <c r="G1992" s="170" t="b">
        <f t="shared" ref="G1992:G2036" ca="1" si="56">OR((ISBLANK(F1992)),TODAY()-F1992 &gt;=90)</f>
        <v>1</v>
      </c>
      <c r="H1992" s="186"/>
      <c r="I1992" s="186"/>
      <c r="J1992" s="170" t="s">
        <v>1</v>
      </c>
      <c r="K1992" s="171" t="e">
        <f t="shared" ca="1" si="1"/>
        <v>#NAME?</v>
      </c>
      <c r="L1992" s="186"/>
      <c r="M1992" s="171">
        <v>809</v>
      </c>
      <c r="N1992" s="179" t="e">
        <f t="shared" ca="1" si="2"/>
        <v>#NAME?</v>
      </c>
      <c r="O1992" t="b">
        <f t="shared" si="3"/>
        <v>0</v>
      </c>
      <c r="S1992" s="180" t="b">
        <f t="shared" si="4"/>
        <v>0</v>
      </c>
      <c r="T1992" s="180">
        <f t="shared" ca="1" si="5"/>
        <v>0</v>
      </c>
    </row>
    <row r="1993" spans="1:20" ht="16" hidden="1">
      <c r="A1993" s="170">
        <f t="shared" si="6"/>
        <v>1992</v>
      </c>
      <c r="B1993" s="196" t="s">
        <v>2710</v>
      </c>
      <c r="C1993" s="196" t="s">
        <v>2711</v>
      </c>
      <c r="D1993" s="178" t="s">
        <v>388</v>
      </c>
      <c r="E1993" s="178"/>
      <c r="F1993" s="186"/>
      <c r="G1993" s="170" t="b">
        <f t="shared" ca="1" si="56"/>
        <v>1</v>
      </c>
      <c r="H1993" s="186"/>
      <c r="I1993" s="186"/>
      <c r="J1993" s="170" t="s">
        <v>1</v>
      </c>
      <c r="K1993" s="171" t="e">
        <f t="shared" ca="1" si="1"/>
        <v>#NAME?</v>
      </c>
      <c r="L1993" s="186"/>
      <c r="M1993" s="171">
        <v>2521</v>
      </c>
      <c r="N1993" s="179" t="e">
        <f t="shared" ca="1" si="2"/>
        <v>#NAME?</v>
      </c>
      <c r="O1993" t="b">
        <f t="shared" si="3"/>
        <v>0</v>
      </c>
      <c r="S1993" s="180" t="b">
        <f t="shared" si="4"/>
        <v>0</v>
      </c>
      <c r="T1993" s="180">
        <f t="shared" ca="1" si="5"/>
        <v>0</v>
      </c>
    </row>
    <row r="1994" spans="1:20" ht="16" hidden="1">
      <c r="A1994" s="170">
        <f t="shared" si="6"/>
        <v>1993</v>
      </c>
      <c r="B1994" s="196" t="s">
        <v>2712</v>
      </c>
      <c r="C1994" s="196" t="s">
        <v>2713</v>
      </c>
      <c r="D1994" s="178" t="s">
        <v>388</v>
      </c>
      <c r="E1994" s="178"/>
      <c r="F1994" s="186"/>
      <c r="G1994" s="170" t="b">
        <f t="shared" ca="1" si="56"/>
        <v>1</v>
      </c>
      <c r="H1994" s="186"/>
      <c r="I1994" s="186"/>
      <c r="J1994" s="170" t="s">
        <v>1</v>
      </c>
      <c r="K1994" s="171" t="e">
        <f t="shared" ca="1" si="1"/>
        <v>#NAME?</v>
      </c>
      <c r="L1994" s="186"/>
      <c r="M1994" s="171">
        <v>2826</v>
      </c>
      <c r="N1994" s="179" t="e">
        <f t="shared" ca="1" si="2"/>
        <v>#NAME?</v>
      </c>
      <c r="O1994" t="b">
        <f t="shared" si="3"/>
        <v>0</v>
      </c>
      <c r="S1994" s="180" t="b">
        <f t="shared" si="4"/>
        <v>0</v>
      </c>
      <c r="T1994" s="180">
        <f t="shared" ca="1" si="5"/>
        <v>0</v>
      </c>
    </row>
    <row r="1995" spans="1:20" ht="16" hidden="1">
      <c r="A1995" s="170">
        <f t="shared" si="6"/>
        <v>1994</v>
      </c>
      <c r="B1995" s="196" t="s">
        <v>2714</v>
      </c>
      <c r="C1995" s="196" t="s">
        <v>2715</v>
      </c>
      <c r="D1995" s="178" t="s">
        <v>388</v>
      </c>
      <c r="E1995" s="178"/>
      <c r="F1995" s="186"/>
      <c r="G1995" s="170" t="b">
        <f t="shared" ca="1" si="56"/>
        <v>1</v>
      </c>
      <c r="H1995" s="186"/>
      <c r="I1995" s="186"/>
      <c r="J1995" s="170" t="s">
        <v>1</v>
      </c>
      <c r="K1995" s="171" t="e">
        <f t="shared" ca="1" si="1"/>
        <v>#NAME?</v>
      </c>
      <c r="L1995" s="186"/>
      <c r="M1995" s="171">
        <v>985</v>
      </c>
      <c r="N1995" s="179" t="e">
        <f t="shared" ca="1" si="2"/>
        <v>#NAME?</v>
      </c>
      <c r="O1995" t="b">
        <f t="shared" si="3"/>
        <v>0</v>
      </c>
      <c r="S1995" s="180" t="b">
        <f t="shared" si="4"/>
        <v>0</v>
      </c>
      <c r="T1995" s="180">
        <f t="shared" ca="1" si="5"/>
        <v>0</v>
      </c>
    </row>
    <row r="1996" spans="1:20" ht="16" hidden="1">
      <c r="A1996" s="170">
        <f t="shared" si="6"/>
        <v>1995</v>
      </c>
      <c r="B1996" s="196" t="s">
        <v>2716</v>
      </c>
      <c r="C1996" s="196" t="s">
        <v>2717</v>
      </c>
      <c r="D1996" s="178" t="s">
        <v>388</v>
      </c>
      <c r="E1996" s="178"/>
      <c r="F1996" s="186"/>
      <c r="G1996" s="170" t="b">
        <f t="shared" ca="1" si="56"/>
        <v>1</v>
      </c>
      <c r="H1996" s="186"/>
      <c r="I1996" s="186"/>
      <c r="J1996" s="170" t="s">
        <v>1</v>
      </c>
      <c r="K1996" s="171" t="e">
        <f t="shared" ca="1" si="1"/>
        <v>#NAME?</v>
      </c>
      <c r="L1996" s="186"/>
      <c r="M1996" s="171">
        <v>432</v>
      </c>
      <c r="N1996" s="179" t="e">
        <f t="shared" ca="1" si="2"/>
        <v>#NAME?</v>
      </c>
      <c r="O1996" t="b">
        <f t="shared" si="3"/>
        <v>0</v>
      </c>
      <c r="S1996" s="180" t="b">
        <f t="shared" si="4"/>
        <v>0</v>
      </c>
      <c r="T1996" s="180">
        <f t="shared" ca="1" si="5"/>
        <v>0</v>
      </c>
    </row>
    <row r="1997" spans="1:20" ht="16" hidden="1">
      <c r="A1997" s="170">
        <f t="shared" si="6"/>
        <v>1996</v>
      </c>
      <c r="B1997" s="196" t="s">
        <v>1090</v>
      </c>
      <c r="C1997" s="196" t="s">
        <v>2718</v>
      </c>
      <c r="D1997" s="178" t="s">
        <v>388</v>
      </c>
      <c r="E1997" s="178"/>
      <c r="F1997" s="186"/>
      <c r="G1997" s="170" t="b">
        <f t="shared" ca="1" si="56"/>
        <v>1</v>
      </c>
      <c r="H1997" s="186"/>
      <c r="I1997" s="186"/>
      <c r="J1997" s="170" t="s">
        <v>1</v>
      </c>
      <c r="K1997" s="171" t="e">
        <f t="shared" ca="1" si="1"/>
        <v>#NAME?</v>
      </c>
      <c r="L1997" s="186"/>
      <c r="M1997" s="171">
        <v>2825</v>
      </c>
      <c r="N1997" s="179" t="e">
        <f t="shared" ca="1" si="2"/>
        <v>#NAME?</v>
      </c>
      <c r="O1997" t="b">
        <f t="shared" si="3"/>
        <v>0</v>
      </c>
      <c r="S1997" s="180" t="b">
        <f t="shared" si="4"/>
        <v>0</v>
      </c>
      <c r="T1997" s="180">
        <f t="shared" ca="1" si="5"/>
        <v>0</v>
      </c>
    </row>
    <row r="1998" spans="1:20" ht="16" hidden="1">
      <c r="A1998" s="170">
        <f t="shared" si="6"/>
        <v>1997</v>
      </c>
      <c r="B1998" s="196" t="s">
        <v>2719</v>
      </c>
      <c r="C1998" s="196" t="s">
        <v>2720</v>
      </c>
      <c r="D1998" s="178" t="s">
        <v>388</v>
      </c>
      <c r="E1998" s="178"/>
      <c r="F1998" s="186"/>
      <c r="G1998" s="170" t="b">
        <f t="shared" ca="1" si="56"/>
        <v>1</v>
      </c>
      <c r="H1998" s="186"/>
      <c r="I1998" s="186"/>
      <c r="J1998" s="170" t="s">
        <v>1</v>
      </c>
      <c r="K1998" s="171" t="e">
        <f t="shared" ca="1" si="1"/>
        <v>#NAME?</v>
      </c>
      <c r="L1998" s="186"/>
      <c r="M1998" s="171">
        <v>1551</v>
      </c>
      <c r="N1998" s="179" t="e">
        <f t="shared" ca="1" si="2"/>
        <v>#NAME?</v>
      </c>
      <c r="O1998" t="b">
        <f t="shared" si="3"/>
        <v>0</v>
      </c>
      <c r="S1998" s="180" t="b">
        <f t="shared" si="4"/>
        <v>0</v>
      </c>
      <c r="T1998" s="180">
        <f t="shared" ca="1" si="5"/>
        <v>0</v>
      </c>
    </row>
    <row r="1999" spans="1:20" ht="16" hidden="1">
      <c r="A1999" s="170">
        <f t="shared" si="6"/>
        <v>1998</v>
      </c>
      <c r="B1999" s="196" t="s">
        <v>2721</v>
      </c>
      <c r="C1999" s="196" t="s">
        <v>2722</v>
      </c>
      <c r="D1999" s="178" t="s">
        <v>388</v>
      </c>
      <c r="E1999" s="178"/>
      <c r="F1999" s="186"/>
      <c r="G1999" s="170" t="b">
        <f t="shared" ca="1" si="56"/>
        <v>1</v>
      </c>
      <c r="H1999" s="186"/>
      <c r="I1999" s="186"/>
      <c r="J1999" s="170" t="s">
        <v>1</v>
      </c>
      <c r="K1999" s="171" t="e">
        <f t="shared" ca="1" si="1"/>
        <v>#NAME?</v>
      </c>
      <c r="L1999" s="186"/>
      <c r="M1999" s="171">
        <v>817</v>
      </c>
      <c r="N1999" s="179" t="e">
        <f t="shared" ca="1" si="2"/>
        <v>#NAME?</v>
      </c>
      <c r="O1999" t="b">
        <f t="shared" si="3"/>
        <v>0</v>
      </c>
      <c r="S1999" s="180" t="b">
        <f t="shared" si="4"/>
        <v>0</v>
      </c>
      <c r="T1999" s="180">
        <f t="shared" ca="1" si="5"/>
        <v>0</v>
      </c>
    </row>
    <row r="2000" spans="1:20" ht="16" hidden="1">
      <c r="A2000" s="170">
        <f t="shared" si="6"/>
        <v>1999</v>
      </c>
      <c r="B2000" s="196" t="s">
        <v>2723</v>
      </c>
      <c r="C2000" s="196" t="s">
        <v>2724</v>
      </c>
      <c r="D2000" s="178" t="s">
        <v>388</v>
      </c>
      <c r="E2000" s="178"/>
      <c r="F2000" s="186"/>
      <c r="G2000" s="170" t="b">
        <f t="shared" ca="1" si="56"/>
        <v>1</v>
      </c>
      <c r="H2000" s="186"/>
      <c r="I2000" s="186"/>
      <c r="J2000" s="170" t="s">
        <v>1</v>
      </c>
      <c r="K2000" s="171" t="e">
        <f t="shared" ca="1" si="1"/>
        <v>#NAME?</v>
      </c>
      <c r="L2000" s="186"/>
      <c r="M2000" s="171">
        <v>2648</v>
      </c>
      <c r="N2000" s="179" t="e">
        <f t="shared" ca="1" si="2"/>
        <v>#NAME?</v>
      </c>
      <c r="O2000" t="b">
        <f t="shared" si="3"/>
        <v>0</v>
      </c>
      <c r="S2000" s="180" t="b">
        <f t="shared" si="4"/>
        <v>0</v>
      </c>
      <c r="T2000" s="180">
        <f t="shared" ca="1" si="5"/>
        <v>0</v>
      </c>
    </row>
    <row r="2001" spans="1:20" ht="16" hidden="1">
      <c r="A2001" s="170">
        <f t="shared" si="6"/>
        <v>2000</v>
      </c>
      <c r="B2001" s="196" t="s">
        <v>2725</v>
      </c>
      <c r="C2001" s="196" t="s">
        <v>2726</v>
      </c>
      <c r="D2001" s="178" t="s">
        <v>380</v>
      </c>
      <c r="E2001" s="178"/>
      <c r="F2001" s="187">
        <v>43920</v>
      </c>
      <c r="G2001" s="170" t="b">
        <f t="shared" ca="1" si="56"/>
        <v>1</v>
      </c>
      <c r="H2001" s="186"/>
      <c r="I2001" s="186"/>
      <c r="J2001" s="170" t="s">
        <v>1</v>
      </c>
      <c r="K2001" s="171" t="e">
        <f t="shared" ca="1" si="1"/>
        <v>#NAME?</v>
      </c>
      <c r="L2001" s="186"/>
      <c r="M2001" s="171">
        <v>2848</v>
      </c>
      <c r="N2001" s="179" t="e">
        <f t="shared" ca="1" si="2"/>
        <v>#NAME?</v>
      </c>
      <c r="O2001" t="b">
        <f t="shared" si="3"/>
        <v>0</v>
      </c>
      <c r="S2001" s="180" t="b">
        <f t="shared" ca="1" si="4"/>
        <v>0</v>
      </c>
      <c r="T2001" s="180">
        <f t="shared" ca="1" si="5"/>
        <v>0</v>
      </c>
    </row>
    <row r="2002" spans="1:20" ht="16" hidden="1">
      <c r="A2002" s="170">
        <f t="shared" si="6"/>
        <v>2001</v>
      </c>
      <c r="B2002" s="196" t="s">
        <v>1160</v>
      </c>
      <c r="C2002" s="196" t="s">
        <v>2727</v>
      </c>
      <c r="D2002" s="178" t="s">
        <v>388</v>
      </c>
      <c r="E2002" s="178"/>
      <c r="F2002" s="186"/>
      <c r="G2002" s="170" t="b">
        <f t="shared" ca="1" si="56"/>
        <v>1</v>
      </c>
      <c r="H2002" s="186"/>
      <c r="I2002" s="186"/>
      <c r="J2002" s="170" t="s">
        <v>1</v>
      </c>
      <c r="K2002" s="171" t="e">
        <f t="shared" ca="1" si="1"/>
        <v>#NAME?</v>
      </c>
      <c r="L2002" s="186"/>
      <c r="M2002" s="171">
        <v>2973</v>
      </c>
      <c r="N2002" s="179" t="e">
        <f t="shared" ca="1" si="2"/>
        <v>#NAME?</v>
      </c>
      <c r="O2002" t="b">
        <f t="shared" si="3"/>
        <v>0</v>
      </c>
      <c r="S2002" s="180" t="b">
        <f t="shared" si="4"/>
        <v>0</v>
      </c>
      <c r="T2002" s="180">
        <f t="shared" ca="1" si="5"/>
        <v>0</v>
      </c>
    </row>
    <row r="2003" spans="1:20" ht="16" hidden="1">
      <c r="A2003" s="170">
        <f t="shared" si="6"/>
        <v>2002</v>
      </c>
      <c r="B2003" s="196" t="s">
        <v>2728</v>
      </c>
      <c r="C2003" s="196" t="s">
        <v>2729</v>
      </c>
      <c r="D2003" s="178" t="s">
        <v>380</v>
      </c>
      <c r="E2003" s="178" t="s">
        <v>556</v>
      </c>
      <c r="F2003" s="189">
        <v>43822</v>
      </c>
      <c r="G2003" s="170" t="b">
        <f t="shared" ca="1" si="56"/>
        <v>1</v>
      </c>
      <c r="H2003" s="170" t="s">
        <v>471</v>
      </c>
      <c r="I2003" s="170"/>
      <c r="J2003" s="170" t="s">
        <v>1</v>
      </c>
      <c r="K2003" s="171" t="e">
        <f t="shared" ca="1" si="1"/>
        <v>#NAME?</v>
      </c>
      <c r="L2003" s="186"/>
      <c r="M2003" s="171">
        <v>3052</v>
      </c>
      <c r="N2003" s="179" t="e">
        <f t="shared" ca="1" si="2"/>
        <v>#NAME?</v>
      </c>
      <c r="O2003" t="b">
        <f t="shared" si="3"/>
        <v>0</v>
      </c>
      <c r="S2003" s="180" t="b">
        <f t="shared" ca="1" si="4"/>
        <v>0</v>
      </c>
      <c r="T2003" s="180">
        <f t="shared" ca="1" si="5"/>
        <v>0</v>
      </c>
    </row>
    <row r="2004" spans="1:20" ht="16" hidden="1">
      <c r="A2004" s="170">
        <f t="shared" si="6"/>
        <v>2003</v>
      </c>
      <c r="B2004" s="196" t="s">
        <v>2730</v>
      </c>
      <c r="C2004" s="196" t="s">
        <v>2731</v>
      </c>
      <c r="D2004" s="178" t="s">
        <v>388</v>
      </c>
      <c r="E2004" s="178"/>
      <c r="F2004" s="186"/>
      <c r="G2004" s="170" t="b">
        <f t="shared" ca="1" si="56"/>
        <v>1</v>
      </c>
      <c r="H2004" s="186"/>
      <c r="I2004" s="186"/>
      <c r="J2004" s="170" t="s">
        <v>1</v>
      </c>
      <c r="K2004" s="171" t="e">
        <f t="shared" ca="1" si="1"/>
        <v>#NAME?</v>
      </c>
      <c r="L2004" s="186"/>
      <c r="M2004" s="171">
        <v>486</v>
      </c>
      <c r="N2004" s="179" t="e">
        <f t="shared" ca="1" si="2"/>
        <v>#NAME?</v>
      </c>
      <c r="O2004" t="b">
        <f t="shared" si="3"/>
        <v>0</v>
      </c>
      <c r="S2004" s="180" t="b">
        <f t="shared" si="4"/>
        <v>0</v>
      </c>
      <c r="T2004" s="180">
        <f t="shared" ca="1" si="5"/>
        <v>0</v>
      </c>
    </row>
    <row r="2005" spans="1:20" ht="16" hidden="1">
      <c r="A2005" s="170">
        <f t="shared" si="6"/>
        <v>2004</v>
      </c>
      <c r="B2005" s="196" t="s">
        <v>2732</v>
      </c>
      <c r="C2005" s="196" t="s">
        <v>2733</v>
      </c>
      <c r="D2005" s="178" t="s">
        <v>380</v>
      </c>
      <c r="E2005" s="178" t="s">
        <v>556</v>
      </c>
      <c r="F2005" s="183">
        <v>43804</v>
      </c>
      <c r="G2005" s="170" t="b">
        <f t="shared" ca="1" si="56"/>
        <v>1</v>
      </c>
      <c r="H2005" s="170" t="s">
        <v>471</v>
      </c>
      <c r="I2005" s="186"/>
      <c r="J2005" s="170" t="s">
        <v>1</v>
      </c>
      <c r="K2005" s="171" t="e">
        <f t="shared" ca="1" si="1"/>
        <v>#NAME?</v>
      </c>
      <c r="L2005" s="186"/>
      <c r="M2005" s="171">
        <v>331</v>
      </c>
      <c r="N2005" s="179" t="e">
        <f t="shared" ca="1" si="2"/>
        <v>#NAME?</v>
      </c>
      <c r="O2005" t="b">
        <f t="shared" si="3"/>
        <v>0</v>
      </c>
      <c r="S2005" s="180" t="b">
        <f t="shared" ca="1" si="4"/>
        <v>0</v>
      </c>
      <c r="T2005" s="180">
        <f t="shared" ca="1" si="5"/>
        <v>0</v>
      </c>
    </row>
    <row r="2006" spans="1:20" ht="16" hidden="1">
      <c r="A2006" s="170">
        <f t="shared" si="6"/>
        <v>2005</v>
      </c>
      <c r="B2006" s="196" t="s">
        <v>2734</v>
      </c>
      <c r="C2006" s="196" t="s">
        <v>2735</v>
      </c>
      <c r="D2006" s="178" t="s">
        <v>388</v>
      </c>
      <c r="E2006" s="178"/>
      <c r="F2006" s="186"/>
      <c r="G2006" s="170" t="b">
        <f t="shared" ca="1" si="56"/>
        <v>1</v>
      </c>
      <c r="H2006" s="186"/>
      <c r="I2006" s="186"/>
      <c r="J2006" s="170" t="s">
        <v>1</v>
      </c>
      <c r="K2006" s="171" t="e">
        <f t="shared" ca="1" si="1"/>
        <v>#NAME?</v>
      </c>
      <c r="L2006" s="186"/>
      <c r="M2006" s="171">
        <v>3209</v>
      </c>
      <c r="N2006" s="179" t="e">
        <f t="shared" ca="1" si="2"/>
        <v>#NAME?</v>
      </c>
      <c r="O2006" t="b">
        <f t="shared" si="3"/>
        <v>0</v>
      </c>
      <c r="S2006" s="180" t="b">
        <f t="shared" si="4"/>
        <v>0</v>
      </c>
      <c r="T2006" s="180">
        <f t="shared" ca="1" si="5"/>
        <v>0</v>
      </c>
    </row>
    <row r="2007" spans="1:20" ht="16" hidden="1">
      <c r="A2007" s="170">
        <f t="shared" si="6"/>
        <v>2006</v>
      </c>
      <c r="B2007" s="196" t="s">
        <v>2736</v>
      </c>
      <c r="C2007" s="196" t="s">
        <v>2737</v>
      </c>
      <c r="D2007" s="178" t="s">
        <v>388</v>
      </c>
      <c r="E2007" s="178"/>
      <c r="F2007" s="186"/>
      <c r="G2007" s="170" t="b">
        <f t="shared" ca="1" si="56"/>
        <v>1</v>
      </c>
      <c r="H2007" s="186"/>
      <c r="I2007" s="186"/>
      <c r="J2007" s="170" t="s">
        <v>1</v>
      </c>
      <c r="K2007" s="171" t="e">
        <f t="shared" ca="1" si="1"/>
        <v>#NAME?</v>
      </c>
      <c r="L2007" s="186"/>
      <c r="M2007" s="171">
        <v>2068</v>
      </c>
      <c r="N2007" s="179" t="e">
        <f t="shared" ca="1" si="2"/>
        <v>#NAME?</v>
      </c>
      <c r="O2007" t="b">
        <f t="shared" si="3"/>
        <v>0</v>
      </c>
      <c r="S2007" s="180" t="b">
        <f t="shared" si="4"/>
        <v>0</v>
      </c>
      <c r="T2007" s="180">
        <f t="shared" ca="1" si="5"/>
        <v>0</v>
      </c>
    </row>
    <row r="2008" spans="1:20" ht="16" hidden="1">
      <c r="A2008" s="170">
        <f t="shared" si="6"/>
        <v>2007</v>
      </c>
      <c r="B2008" s="196" t="s">
        <v>2738</v>
      </c>
      <c r="C2008" s="196" t="s">
        <v>2739</v>
      </c>
      <c r="D2008" s="178" t="s">
        <v>380</v>
      </c>
      <c r="E2008" s="178"/>
      <c r="F2008" s="187">
        <v>43808</v>
      </c>
      <c r="G2008" s="170" t="b">
        <f t="shared" ca="1" si="56"/>
        <v>1</v>
      </c>
      <c r="H2008" s="186"/>
      <c r="I2008" s="170"/>
      <c r="J2008" s="170" t="s">
        <v>1</v>
      </c>
      <c r="K2008" s="171" t="e">
        <f t="shared" ca="1" si="1"/>
        <v>#NAME?</v>
      </c>
      <c r="L2008" s="186"/>
      <c r="M2008" s="171">
        <v>515</v>
      </c>
      <c r="N2008" s="179" t="e">
        <f t="shared" ca="1" si="2"/>
        <v>#NAME?</v>
      </c>
      <c r="O2008" t="b">
        <f t="shared" si="3"/>
        <v>0</v>
      </c>
      <c r="S2008" s="180" t="b">
        <f t="shared" ca="1" si="4"/>
        <v>0</v>
      </c>
      <c r="T2008" s="180">
        <f t="shared" ca="1" si="5"/>
        <v>0</v>
      </c>
    </row>
    <row r="2009" spans="1:20" ht="16" hidden="1">
      <c r="A2009" s="170">
        <f t="shared" si="6"/>
        <v>2008</v>
      </c>
      <c r="B2009" s="196" t="s">
        <v>2740</v>
      </c>
      <c r="C2009" s="196" t="s">
        <v>2741</v>
      </c>
      <c r="D2009" s="178" t="s">
        <v>388</v>
      </c>
      <c r="E2009" s="178"/>
      <c r="F2009" s="186"/>
      <c r="G2009" s="170" t="b">
        <f t="shared" ca="1" si="56"/>
        <v>1</v>
      </c>
      <c r="H2009" s="186"/>
      <c r="I2009" s="186"/>
      <c r="J2009" s="170" t="s">
        <v>1</v>
      </c>
      <c r="K2009" s="171" t="e">
        <f t="shared" ca="1" si="1"/>
        <v>#NAME?</v>
      </c>
      <c r="L2009" s="186"/>
      <c r="M2009" s="171">
        <v>1871</v>
      </c>
      <c r="N2009" s="179" t="e">
        <f t="shared" ca="1" si="2"/>
        <v>#NAME?</v>
      </c>
      <c r="O2009" t="b">
        <f t="shared" si="3"/>
        <v>0</v>
      </c>
      <c r="S2009" s="180" t="b">
        <f t="shared" si="4"/>
        <v>0</v>
      </c>
      <c r="T2009" s="180">
        <f t="shared" ca="1" si="5"/>
        <v>0</v>
      </c>
    </row>
    <row r="2010" spans="1:20" ht="16" hidden="1">
      <c r="A2010" s="170">
        <f t="shared" si="6"/>
        <v>2009</v>
      </c>
      <c r="B2010" s="196" t="s">
        <v>2742</v>
      </c>
      <c r="C2010" s="196" t="s">
        <v>2743</v>
      </c>
      <c r="D2010" s="178" t="s">
        <v>388</v>
      </c>
      <c r="E2010" s="178"/>
      <c r="F2010" s="186"/>
      <c r="G2010" s="170" t="b">
        <f t="shared" ca="1" si="56"/>
        <v>1</v>
      </c>
      <c r="H2010" s="186"/>
      <c r="I2010" s="186"/>
      <c r="J2010" s="170" t="s">
        <v>1</v>
      </c>
      <c r="K2010" s="171" t="e">
        <f t="shared" ca="1" si="1"/>
        <v>#NAME?</v>
      </c>
      <c r="L2010" s="186"/>
      <c r="M2010" s="171">
        <v>935</v>
      </c>
      <c r="N2010" s="179" t="e">
        <f t="shared" ca="1" si="2"/>
        <v>#NAME?</v>
      </c>
      <c r="O2010" t="b">
        <f t="shared" si="3"/>
        <v>0</v>
      </c>
      <c r="S2010" s="180" t="b">
        <f t="shared" si="4"/>
        <v>0</v>
      </c>
      <c r="T2010" s="180">
        <f t="shared" ca="1" si="5"/>
        <v>0</v>
      </c>
    </row>
    <row r="2011" spans="1:20" ht="16" hidden="1">
      <c r="A2011" s="170">
        <f t="shared" si="6"/>
        <v>2010</v>
      </c>
      <c r="B2011" s="196" t="s">
        <v>2744</v>
      </c>
      <c r="C2011" s="196" t="s">
        <v>2745</v>
      </c>
      <c r="D2011" s="178" t="s">
        <v>388</v>
      </c>
      <c r="E2011" s="178"/>
      <c r="F2011" s="186"/>
      <c r="G2011" s="170" t="b">
        <f t="shared" ca="1" si="56"/>
        <v>1</v>
      </c>
      <c r="H2011" s="186"/>
      <c r="I2011" s="186"/>
      <c r="J2011" s="170" t="s">
        <v>1</v>
      </c>
      <c r="K2011" s="171" t="e">
        <f t="shared" ca="1" si="1"/>
        <v>#NAME?</v>
      </c>
      <c r="L2011" s="186"/>
      <c r="M2011" s="171">
        <v>1797</v>
      </c>
      <c r="N2011" s="179" t="e">
        <f t="shared" ca="1" si="2"/>
        <v>#NAME?</v>
      </c>
      <c r="O2011" t="b">
        <f t="shared" si="3"/>
        <v>0</v>
      </c>
      <c r="S2011" s="180" t="b">
        <f t="shared" si="4"/>
        <v>0</v>
      </c>
      <c r="T2011" s="180">
        <f t="shared" ca="1" si="5"/>
        <v>0</v>
      </c>
    </row>
    <row r="2012" spans="1:20" ht="16" hidden="1">
      <c r="A2012" s="170">
        <f t="shared" si="6"/>
        <v>2011</v>
      </c>
      <c r="B2012" s="196" t="s">
        <v>2746</v>
      </c>
      <c r="C2012" s="196" t="s">
        <v>2747</v>
      </c>
      <c r="D2012" s="178" t="s">
        <v>388</v>
      </c>
      <c r="E2012" s="178"/>
      <c r="F2012" s="186"/>
      <c r="G2012" s="170" t="b">
        <f t="shared" ca="1" si="56"/>
        <v>1</v>
      </c>
      <c r="H2012" s="186"/>
      <c r="I2012" s="186"/>
      <c r="J2012" s="170" t="s">
        <v>1</v>
      </c>
      <c r="K2012" s="171" t="e">
        <f t="shared" ca="1" si="1"/>
        <v>#NAME?</v>
      </c>
      <c r="L2012" s="186"/>
      <c r="M2012" s="171">
        <v>683</v>
      </c>
      <c r="N2012" s="179" t="e">
        <f t="shared" ca="1" si="2"/>
        <v>#NAME?</v>
      </c>
      <c r="O2012" t="b">
        <f t="shared" si="3"/>
        <v>0</v>
      </c>
      <c r="S2012" s="180" t="b">
        <f t="shared" si="4"/>
        <v>0</v>
      </c>
      <c r="T2012" s="180">
        <f t="shared" ca="1" si="5"/>
        <v>0</v>
      </c>
    </row>
    <row r="2013" spans="1:20" ht="16" hidden="1">
      <c r="A2013" s="170">
        <f t="shared" si="6"/>
        <v>2012</v>
      </c>
      <c r="B2013" s="196" t="s">
        <v>2748</v>
      </c>
      <c r="C2013" s="196" t="s">
        <v>2749</v>
      </c>
      <c r="D2013" s="178" t="s">
        <v>388</v>
      </c>
      <c r="E2013" s="178"/>
      <c r="F2013" s="186"/>
      <c r="G2013" s="170" t="b">
        <f t="shared" ca="1" si="56"/>
        <v>1</v>
      </c>
      <c r="H2013" s="186"/>
      <c r="I2013" s="186"/>
      <c r="J2013" s="170" t="s">
        <v>1</v>
      </c>
      <c r="K2013" s="171" t="e">
        <f t="shared" ca="1" si="1"/>
        <v>#NAME?</v>
      </c>
      <c r="L2013" s="186"/>
      <c r="M2013" s="171">
        <v>2835</v>
      </c>
      <c r="N2013" s="179" t="e">
        <f t="shared" ca="1" si="2"/>
        <v>#NAME?</v>
      </c>
      <c r="O2013" t="b">
        <f t="shared" si="3"/>
        <v>0</v>
      </c>
      <c r="S2013" s="180" t="b">
        <f t="shared" si="4"/>
        <v>0</v>
      </c>
      <c r="T2013" s="180">
        <f t="shared" ca="1" si="5"/>
        <v>0</v>
      </c>
    </row>
    <row r="2014" spans="1:20" ht="16" hidden="1">
      <c r="A2014" s="170">
        <f t="shared" si="6"/>
        <v>2013</v>
      </c>
      <c r="B2014" s="196" t="s">
        <v>2750</v>
      </c>
      <c r="C2014" s="196" t="s">
        <v>2751</v>
      </c>
      <c r="D2014" s="178" t="s">
        <v>388</v>
      </c>
      <c r="E2014" s="178"/>
      <c r="F2014" s="186"/>
      <c r="G2014" s="170" t="b">
        <f t="shared" ca="1" si="56"/>
        <v>1</v>
      </c>
      <c r="H2014" s="186"/>
      <c r="I2014" s="186"/>
      <c r="J2014" s="170" t="s">
        <v>1</v>
      </c>
      <c r="K2014" s="171" t="e">
        <f t="shared" ca="1" si="1"/>
        <v>#NAME?</v>
      </c>
      <c r="L2014" s="186"/>
      <c r="M2014" s="171">
        <v>2091</v>
      </c>
      <c r="N2014" s="179" t="e">
        <f t="shared" ca="1" si="2"/>
        <v>#NAME?</v>
      </c>
      <c r="O2014" t="b">
        <f t="shared" si="3"/>
        <v>0</v>
      </c>
      <c r="S2014" s="180" t="b">
        <f t="shared" si="4"/>
        <v>0</v>
      </c>
      <c r="T2014" s="180">
        <f t="shared" ca="1" si="5"/>
        <v>0</v>
      </c>
    </row>
    <row r="2015" spans="1:20" ht="16" hidden="1">
      <c r="A2015" s="170">
        <f t="shared" si="6"/>
        <v>2014</v>
      </c>
      <c r="B2015" s="196" t="s">
        <v>2752</v>
      </c>
      <c r="C2015" s="196" t="s">
        <v>2753</v>
      </c>
      <c r="D2015" s="178" t="s">
        <v>380</v>
      </c>
      <c r="E2015" s="178" t="s">
        <v>515</v>
      </c>
      <c r="F2015" s="187">
        <v>43843</v>
      </c>
      <c r="G2015" s="170" t="b">
        <f t="shared" ca="1" si="56"/>
        <v>1</v>
      </c>
      <c r="H2015" s="170" t="s">
        <v>516</v>
      </c>
      <c r="I2015" s="170"/>
      <c r="J2015" s="170" t="s">
        <v>1</v>
      </c>
      <c r="K2015" s="171" t="e">
        <f t="shared" ca="1" si="1"/>
        <v>#NAME?</v>
      </c>
      <c r="L2015" s="186"/>
      <c r="M2015" s="171">
        <v>1275</v>
      </c>
      <c r="N2015" s="179" t="e">
        <f t="shared" ca="1" si="2"/>
        <v>#NAME?</v>
      </c>
      <c r="O2015" t="b">
        <f t="shared" si="3"/>
        <v>0</v>
      </c>
      <c r="S2015" s="180" t="b">
        <f t="shared" ca="1" si="4"/>
        <v>0</v>
      </c>
      <c r="T2015" s="180">
        <f t="shared" ca="1" si="5"/>
        <v>0</v>
      </c>
    </row>
    <row r="2016" spans="1:20" ht="16" hidden="1">
      <c r="A2016" s="170">
        <f t="shared" si="6"/>
        <v>2015</v>
      </c>
      <c r="B2016" s="196" t="s">
        <v>859</v>
      </c>
      <c r="C2016" s="196" t="s">
        <v>2754</v>
      </c>
      <c r="D2016" s="178" t="s">
        <v>380</v>
      </c>
      <c r="E2016" s="178"/>
      <c r="F2016" s="187">
        <v>43911</v>
      </c>
      <c r="G2016" s="170" t="b">
        <f t="shared" ca="1" si="56"/>
        <v>1</v>
      </c>
      <c r="H2016" s="186"/>
      <c r="I2016" s="186"/>
      <c r="J2016" s="170" t="s">
        <v>1</v>
      </c>
      <c r="K2016" s="171" t="e">
        <f t="shared" ca="1" si="1"/>
        <v>#NAME?</v>
      </c>
      <c r="L2016" s="186"/>
      <c r="M2016" s="171">
        <v>2476</v>
      </c>
      <c r="N2016" s="179" t="e">
        <f t="shared" ca="1" si="2"/>
        <v>#NAME?</v>
      </c>
      <c r="O2016" t="b">
        <f t="shared" si="3"/>
        <v>0</v>
      </c>
      <c r="S2016" s="180" t="b">
        <f t="shared" ca="1" si="4"/>
        <v>0</v>
      </c>
      <c r="T2016" s="180">
        <f t="shared" ca="1" si="5"/>
        <v>0</v>
      </c>
    </row>
    <row r="2017" spans="1:20" ht="16" hidden="1">
      <c r="A2017" s="170">
        <f t="shared" si="6"/>
        <v>2016</v>
      </c>
      <c r="B2017" s="196" t="s">
        <v>2755</v>
      </c>
      <c r="C2017" s="196" t="s">
        <v>2756</v>
      </c>
      <c r="D2017" s="178" t="s">
        <v>388</v>
      </c>
      <c r="E2017" s="178"/>
      <c r="F2017" s="186"/>
      <c r="G2017" s="170" t="b">
        <f t="shared" ca="1" si="56"/>
        <v>1</v>
      </c>
      <c r="H2017" s="186"/>
      <c r="I2017" s="186"/>
      <c r="J2017" s="170" t="s">
        <v>1</v>
      </c>
      <c r="K2017" s="171" t="e">
        <f t="shared" ca="1" si="1"/>
        <v>#NAME?</v>
      </c>
      <c r="L2017" s="186"/>
      <c r="M2017" s="171">
        <v>1519</v>
      </c>
      <c r="N2017" s="179" t="e">
        <f t="shared" ca="1" si="2"/>
        <v>#NAME?</v>
      </c>
      <c r="O2017" t="b">
        <f t="shared" si="3"/>
        <v>0</v>
      </c>
      <c r="S2017" s="180" t="b">
        <f t="shared" si="4"/>
        <v>0</v>
      </c>
      <c r="T2017" s="180">
        <f t="shared" ca="1" si="5"/>
        <v>0</v>
      </c>
    </row>
    <row r="2018" spans="1:20" ht="16" hidden="1">
      <c r="A2018" s="170">
        <f t="shared" si="6"/>
        <v>2017</v>
      </c>
      <c r="B2018" s="196" t="s">
        <v>2757</v>
      </c>
      <c r="C2018" s="196" t="s">
        <v>2758</v>
      </c>
      <c r="D2018" s="178" t="s">
        <v>388</v>
      </c>
      <c r="E2018" s="178"/>
      <c r="F2018" s="186"/>
      <c r="G2018" s="170" t="b">
        <f t="shared" ca="1" si="56"/>
        <v>1</v>
      </c>
      <c r="H2018" s="186"/>
      <c r="I2018" s="186"/>
      <c r="J2018" s="170" t="s">
        <v>1</v>
      </c>
      <c r="K2018" s="171" t="e">
        <f t="shared" ca="1" si="1"/>
        <v>#NAME?</v>
      </c>
      <c r="L2018" s="186"/>
      <c r="M2018" s="171">
        <v>1301</v>
      </c>
      <c r="N2018" s="179" t="e">
        <f t="shared" ca="1" si="2"/>
        <v>#NAME?</v>
      </c>
      <c r="O2018" t="b">
        <f t="shared" si="3"/>
        <v>0</v>
      </c>
      <c r="S2018" s="180" t="b">
        <f t="shared" si="4"/>
        <v>0</v>
      </c>
      <c r="T2018" s="180">
        <f t="shared" ca="1" si="5"/>
        <v>0</v>
      </c>
    </row>
    <row r="2019" spans="1:20" ht="16" hidden="1">
      <c r="A2019" s="170">
        <f t="shared" si="6"/>
        <v>2018</v>
      </c>
      <c r="B2019" s="196" t="s">
        <v>2759</v>
      </c>
      <c r="C2019" s="196" t="s">
        <v>2760</v>
      </c>
      <c r="D2019" s="178" t="s">
        <v>388</v>
      </c>
      <c r="E2019" s="178"/>
      <c r="F2019" s="186"/>
      <c r="G2019" s="170" t="b">
        <f t="shared" ca="1" si="56"/>
        <v>1</v>
      </c>
      <c r="H2019" s="186"/>
      <c r="I2019" s="186"/>
      <c r="J2019" s="170" t="s">
        <v>1</v>
      </c>
      <c r="K2019" s="171" t="e">
        <f t="shared" ca="1" si="1"/>
        <v>#NAME?</v>
      </c>
      <c r="L2019" s="186"/>
      <c r="M2019" s="171">
        <v>37</v>
      </c>
      <c r="N2019" s="179" t="e">
        <f t="shared" ca="1" si="2"/>
        <v>#NAME?</v>
      </c>
      <c r="O2019" t="b">
        <f t="shared" si="3"/>
        <v>0</v>
      </c>
      <c r="S2019" s="180" t="b">
        <f t="shared" si="4"/>
        <v>0</v>
      </c>
      <c r="T2019" s="180">
        <f t="shared" ca="1" si="5"/>
        <v>0</v>
      </c>
    </row>
    <row r="2020" spans="1:20" ht="16" hidden="1">
      <c r="A2020" s="170">
        <f t="shared" si="6"/>
        <v>2019</v>
      </c>
      <c r="B2020" s="196" t="s">
        <v>2761</v>
      </c>
      <c r="C2020" s="196" t="s">
        <v>2762</v>
      </c>
      <c r="D2020" s="178" t="s">
        <v>380</v>
      </c>
      <c r="E2020" s="178"/>
      <c r="F2020" s="189">
        <v>43819</v>
      </c>
      <c r="G2020" s="170" t="b">
        <f t="shared" ca="1" si="56"/>
        <v>1</v>
      </c>
      <c r="H2020" s="170" t="s">
        <v>471</v>
      </c>
      <c r="I2020" s="186"/>
      <c r="J2020" s="170" t="s">
        <v>1</v>
      </c>
      <c r="K2020" s="171" t="e">
        <f t="shared" ca="1" si="1"/>
        <v>#NAME?</v>
      </c>
      <c r="L2020" s="186"/>
      <c r="M2020" s="171">
        <v>1103</v>
      </c>
      <c r="N2020" s="179" t="e">
        <f t="shared" ca="1" si="2"/>
        <v>#NAME?</v>
      </c>
      <c r="O2020" t="b">
        <f t="shared" si="3"/>
        <v>0</v>
      </c>
      <c r="S2020" s="180" t="b">
        <f t="shared" ca="1" si="4"/>
        <v>0</v>
      </c>
      <c r="T2020" s="180">
        <f t="shared" ca="1" si="5"/>
        <v>0</v>
      </c>
    </row>
    <row r="2021" spans="1:20" ht="16" hidden="1">
      <c r="A2021" s="170">
        <f t="shared" si="6"/>
        <v>2020</v>
      </c>
      <c r="B2021" s="196" t="s">
        <v>2763</v>
      </c>
      <c r="C2021" s="196" t="s">
        <v>2764</v>
      </c>
      <c r="D2021" s="178" t="s">
        <v>380</v>
      </c>
      <c r="E2021" s="178" t="s">
        <v>515</v>
      </c>
      <c r="F2021" s="187">
        <v>43881</v>
      </c>
      <c r="G2021" s="170" t="b">
        <f t="shared" ca="1" si="56"/>
        <v>1</v>
      </c>
      <c r="H2021" s="170" t="s">
        <v>471</v>
      </c>
      <c r="I2021" s="186"/>
      <c r="J2021" s="170" t="s">
        <v>1</v>
      </c>
      <c r="K2021" s="171" t="e">
        <f t="shared" ca="1" si="1"/>
        <v>#NAME?</v>
      </c>
      <c r="L2021" s="186"/>
      <c r="M2021" s="171">
        <v>175</v>
      </c>
      <c r="N2021" s="179" t="e">
        <f t="shared" ca="1" si="2"/>
        <v>#NAME?</v>
      </c>
      <c r="O2021" t="b">
        <f t="shared" si="3"/>
        <v>0</v>
      </c>
      <c r="S2021" s="180" t="b">
        <f t="shared" ca="1" si="4"/>
        <v>0</v>
      </c>
      <c r="T2021" s="180">
        <f t="shared" ca="1" si="5"/>
        <v>0</v>
      </c>
    </row>
    <row r="2022" spans="1:20" ht="16" hidden="1">
      <c r="A2022" s="170">
        <f t="shared" si="6"/>
        <v>2021</v>
      </c>
      <c r="B2022" s="196" t="s">
        <v>2765</v>
      </c>
      <c r="C2022" s="196" t="s">
        <v>2766</v>
      </c>
      <c r="D2022" s="178" t="s">
        <v>388</v>
      </c>
      <c r="E2022" s="178"/>
      <c r="F2022" s="186"/>
      <c r="G2022" s="170" t="b">
        <f t="shared" ca="1" si="56"/>
        <v>1</v>
      </c>
      <c r="H2022" s="186"/>
      <c r="I2022" s="186"/>
      <c r="J2022" s="170" t="s">
        <v>1</v>
      </c>
      <c r="K2022" s="171" t="e">
        <f t="shared" ca="1" si="1"/>
        <v>#NAME?</v>
      </c>
      <c r="L2022" s="186"/>
      <c r="M2022" s="171">
        <v>1113</v>
      </c>
      <c r="N2022" s="179" t="e">
        <f t="shared" ca="1" si="2"/>
        <v>#NAME?</v>
      </c>
      <c r="O2022" t="b">
        <f t="shared" si="3"/>
        <v>0</v>
      </c>
      <c r="S2022" s="180" t="b">
        <f t="shared" si="4"/>
        <v>0</v>
      </c>
      <c r="T2022" s="180">
        <f t="shared" ca="1" si="5"/>
        <v>0</v>
      </c>
    </row>
    <row r="2023" spans="1:20" ht="16" hidden="1">
      <c r="A2023" s="170">
        <f t="shared" si="6"/>
        <v>2022</v>
      </c>
      <c r="B2023" s="196" t="s">
        <v>2767</v>
      </c>
      <c r="C2023" s="196" t="s">
        <v>2768</v>
      </c>
      <c r="D2023" s="178" t="s">
        <v>388</v>
      </c>
      <c r="E2023" s="178"/>
      <c r="F2023" s="186"/>
      <c r="G2023" s="170" t="b">
        <f t="shared" ca="1" si="56"/>
        <v>1</v>
      </c>
      <c r="H2023" s="186"/>
      <c r="I2023" s="186"/>
      <c r="J2023" s="170" t="s">
        <v>1</v>
      </c>
      <c r="K2023" s="171" t="e">
        <f t="shared" ca="1" si="1"/>
        <v>#NAME?</v>
      </c>
      <c r="L2023" s="186"/>
      <c r="M2023" s="171">
        <v>2247</v>
      </c>
      <c r="N2023" s="179" t="e">
        <f t="shared" ca="1" si="2"/>
        <v>#NAME?</v>
      </c>
      <c r="O2023" t="b">
        <f t="shared" si="3"/>
        <v>0</v>
      </c>
      <c r="S2023" s="180" t="b">
        <f t="shared" si="4"/>
        <v>0</v>
      </c>
      <c r="T2023" s="180">
        <f t="shared" ca="1" si="5"/>
        <v>0</v>
      </c>
    </row>
    <row r="2024" spans="1:20" ht="16" hidden="1">
      <c r="A2024" s="170">
        <f t="shared" si="6"/>
        <v>2023</v>
      </c>
      <c r="B2024" s="196" t="s">
        <v>2769</v>
      </c>
      <c r="C2024" s="196" t="s">
        <v>2770</v>
      </c>
      <c r="D2024" s="178" t="s">
        <v>388</v>
      </c>
      <c r="E2024" s="178"/>
      <c r="F2024" s="186"/>
      <c r="G2024" s="170" t="b">
        <f t="shared" ca="1" si="56"/>
        <v>1</v>
      </c>
      <c r="H2024" s="186"/>
      <c r="I2024" s="186"/>
      <c r="J2024" s="170" t="s">
        <v>1</v>
      </c>
      <c r="K2024" s="171" t="e">
        <f t="shared" ca="1" si="1"/>
        <v>#NAME?</v>
      </c>
      <c r="L2024" s="186"/>
      <c r="M2024" s="171">
        <v>1455</v>
      </c>
      <c r="N2024" s="179" t="e">
        <f t="shared" ca="1" si="2"/>
        <v>#NAME?</v>
      </c>
      <c r="O2024" t="b">
        <f t="shared" si="3"/>
        <v>0</v>
      </c>
      <c r="S2024" s="180" t="b">
        <f t="shared" si="4"/>
        <v>0</v>
      </c>
      <c r="T2024" s="180">
        <f t="shared" ca="1" si="5"/>
        <v>0</v>
      </c>
    </row>
    <row r="2025" spans="1:20" ht="16" hidden="1">
      <c r="A2025" s="170">
        <f t="shared" si="6"/>
        <v>2024</v>
      </c>
      <c r="B2025" s="196" t="s">
        <v>2771</v>
      </c>
      <c r="C2025" s="198">
        <v>8330000000</v>
      </c>
      <c r="D2025" s="178" t="s">
        <v>388</v>
      </c>
      <c r="E2025" s="178"/>
      <c r="F2025" s="186"/>
      <c r="G2025" s="170" t="b">
        <f t="shared" ca="1" si="56"/>
        <v>1</v>
      </c>
      <c r="H2025" s="186"/>
      <c r="I2025" s="186"/>
      <c r="J2025" s="170" t="s">
        <v>1</v>
      </c>
      <c r="K2025" s="171" t="e">
        <f t="shared" ca="1" si="1"/>
        <v>#NAME?</v>
      </c>
      <c r="L2025" s="186"/>
      <c r="M2025" s="171">
        <v>5</v>
      </c>
      <c r="N2025" s="179" t="e">
        <f t="shared" ca="1" si="2"/>
        <v>#NAME?</v>
      </c>
      <c r="O2025" t="b">
        <f t="shared" si="3"/>
        <v>0</v>
      </c>
      <c r="S2025" s="180" t="b">
        <f t="shared" si="4"/>
        <v>0</v>
      </c>
      <c r="T2025" s="180">
        <f t="shared" ca="1" si="5"/>
        <v>0</v>
      </c>
    </row>
    <row r="2026" spans="1:20" ht="16" hidden="1">
      <c r="A2026" s="170">
        <f t="shared" si="6"/>
        <v>2025</v>
      </c>
      <c r="B2026" s="196" t="s">
        <v>2772</v>
      </c>
      <c r="C2026" s="196" t="s">
        <v>2773</v>
      </c>
      <c r="D2026" s="178" t="s">
        <v>388</v>
      </c>
      <c r="E2026" s="178"/>
      <c r="F2026" s="186"/>
      <c r="G2026" s="170" t="b">
        <f t="shared" ca="1" si="56"/>
        <v>1</v>
      </c>
      <c r="H2026" s="186"/>
      <c r="I2026" s="186"/>
      <c r="J2026" s="170" t="s">
        <v>1</v>
      </c>
      <c r="K2026" s="171" t="e">
        <f t="shared" ca="1" si="1"/>
        <v>#NAME?</v>
      </c>
      <c r="L2026" s="186"/>
      <c r="M2026" s="171">
        <v>541</v>
      </c>
      <c r="N2026" s="179" t="e">
        <f t="shared" ca="1" si="2"/>
        <v>#NAME?</v>
      </c>
      <c r="O2026" t="b">
        <f t="shared" si="3"/>
        <v>0</v>
      </c>
      <c r="S2026" s="180" t="b">
        <f t="shared" si="4"/>
        <v>0</v>
      </c>
      <c r="T2026" s="180">
        <f t="shared" ca="1" si="5"/>
        <v>0</v>
      </c>
    </row>
    <row r="2027" spans="1:20" ht="16" hidden="1">
      <c r="A2027" s="170">
        <f t="shared" si="6"/>
        <v>2026</v>
      </c>
      <c r="B2027" s="196" t="s">
        <v>2774</v>
      </c>
      <c r="C2027" s="196" t="s">
        <v>2775</v>
      </c>
      <c r="D2027" s="178" t="s">
        <v>388</v>
      </c>
      <c r="E2027" s="178"/>
      <c r="F2027" s="186"/>
      <c r="G2027" s="170" t="b">
        <f t="shared" ca="1" si="56"/>
        <v>1</v>
      </c>
      <c r="H2027" s="186"/>
      <c r="I2027" s="186"/>
      <c r="J2027" s="170" t="s">
        <v>1</v>
      </c>
      <c r="K2027" s="171" t="e">
        <f t="shared" ca="1" si="1"/>
        <v>#NAME?</v>
      </c>
      <c r="L2027" s="186"/>
      <c r="M2027" s="171">
        <v>752</v>
      </c>
      <c r="N2027" s="179" t="e">
        <f t="shared" ca="1" si="2"/>
        <v>#NAME?</v>
      </c>
      <c r="O2027" t="b">
        <f t="shared" si="3"/>
        <v>0</v>
      </c>
      <c r="S2027" s="180" t="b">
        <f t="shared" si="4"/>
        <v>0</v>
      </c>
      <c r="T2027" s="180">
        <f t="shared" ca="1" si="5"/>
        <v>0</v>
      </c>
    </row>
    <row r="2028" spans="1:20" ht="16" hidden="1">
      <c r="A2028" s="170">
        <f t="shared" si="6"/>
        <v>2027</v>
      </c>
      <c r="B2028" s="196" t="s">
        <v>2776</v>
      </c>
      <c r="C2028" s="196" t="s">
        <v>2777</v>
      </c>
      <c r="D2028" s="178" t="s">
        <v>388</v>
      </c>
      <c r="E2028" s="178"/>
      <c r="F2028" s="186"/>
      <c r="G2028" s="170" t="b">
        <f t="shared" ca="1" si="56"/>
        <v>1</v>
      </c>
      <c r="H2028" s="186"/>
      <c r="I2028" s="186"/>
      <c r="J2028" s="170" t="s">
        <v>1</v>
      </c>
      <c r="K2028" s="171" t="e">
        <f t="shared" ca="1" si="1"/>
        <v>#NAME?</v>
      </c>
      <c r="L2028" s="186"/>
      <c r="M2028" s="171">
        <v>399</v>
      </c>
      <c r="N2028" s="179" t="e">
        <f t="shared" ca="1" si="2"/>
        <v>#NAME?</v>
      </c>
      <c r="O2028" t="b">
        <f t="shared" si="3"/>
        <v>0</v>
      </c>
      <c r="S2028" s="180" t="b">
        <f t="shared" si="4"/>
        <v>0</v>
      </c>
      <c r="T2028" s="180">
        <f t="shared" ca="1" si="5"/>
        <v>0</v>
      </c>
    </row>
    <row r="2029" spans="1:20" ht="16" hidden="1">
      <c r="A2029" s="170">
        <f t="shared" si="6"/>
        <v>2028</v>
      </c>
      <c r="B2029" s="196" t="s">
        <v>2778</v>
      </c>
      <c r="C2029" s="198">
        <v>4690000000</v>
      </c>
      <c r="D2029" s="178" t="s">
        <v>388</v>
      </c>
      <c r="E2029" s="178"/>
      <c r="F2029" s="186"/>
      <c r="G2029" s="170" t="b">
        <f t="shared" ca="1" si="56"/>
        <v>1</v>
      </c>
      <c r="H2029" s="186"/>
      <c r="I2029" s="186"/>
      <c r="J2029" s="170" t="s">
        <v>1</v>
      </c>
      <c r="K2029" s="171" t="e">
        <f t="shared" ca="1" si="1"/>
        <v>#NAME?</v>
      </c>
      <c r="L2029" s="186"/>
      <c r="M2029" s="171">
        <v>3052</v>
      </c>
      <c r="N2029" s="179" t="e">
        <f t="shared" ca="1" si="2"/>
        <v>#NAME?</v>
      </c>
      <c r="O2029" t="b">
        <f t="shared" si="3"/>
        <v>0</v>
      </c>
      <c r="S2029" s="180" t="b">
        <f t="shared" si="4"/>
        <v>0</v>
      </c>
      <c r="T2029" s="180">
        <f t="shared" ca="1" si="5"/>
        <v>0</v>
      </c>
    </row>
    <row r="2030" spans="1:20" ht="16" hidden="1">
      <c r="A2030" s="170">
        <f t="shared" si="6"/>
        <v>2029</v>
      </c>
      <c r="B2030" s="196" t="s">
        <v>2779</v>
      </c>
      <c r="C2030" s="198">
        <v>18300000000</v>
      </c>
      <c r="D2030" s="178" t="s">
        <v>388</v>
      </c>
      <c r="E2030" s="178"/>
      <c r="F2030" s="186"/>
      <c r="G2030" s="170" t="b">
        <f t="shared" ca="1" si="56"/>
        <v>1</v>
      </c>
      <c r="H2030" s="186"/>
      <c r="I2030" s="186"/>
      <c r="J2030" s="170" t="s">
        <v>1</v>
      </c>
      <c r="K2030" s="171" t="e">
        <f t="shared" ca="1" si="1"/>
        <v>#NAME?</v>
      </c>
      <c r="L2030" s="186"/>
      <c r="M2030" s="171">
        <v>854</v>
      </c>
      <c r="N2030" s="179" t="e">
        <f t="shared" ca="1" si="2"/>
        <v>#NAME?</v>
      </c>
      <c r="O2030" t="b">
        <f t="shared" si="3"/>
        <v>0</v>
      </c>
      <c r="S2030" s="180" t="b">
        <f t="shared" si="4"/>
        <v>0</v>
      </c>
      <c r="T2030" s="180">
        <f t="shared" ca="1" si="5"/>
        <v>0</v>
      </c>
    </row>
    <row r="2031" spans="1:20" ht="16" hidden="1">
      <c r="A2031" s="170">
        <f t="shared" si="6"/>
        <v>2030</v>
      </c>
      <c r="B2031" s="196" t="s">
        <v>306</v>
      </c>
      <c r="C2031" s="196" t="s">
        <v>2780</v>
      </c>
      <c r="D2031" s="178" t="s">
        <v>380</v>
      </c>
      <c r="E2031" s="178" t="s">
        <v>515</v>
      </c>
      <c r="F2031" s="189">
        <v>43815</v>
      </c>
      <c r="G2031" s="170" t="b">
        <f t="shared" ca="1" si="56"/>
        <v>1</v>
      </c>
      <c r="H2031" s="170" t="s">
        <v>886</v>
      </c>
      <c r="I2031" s="170"/>
      <c r="J2031" s="170" t="s">
        <v>1</v>
      </c>
      <c r="K2031" s="171" t="e">
        <f t="shared" ca="1" si="1"/>
        <v>#NAME?</v>
      </c>
      <c r="L2031" s="186"/>
      <c r="M2031" s="171">
        <v>140</v>
      </c>
      <c r="N2031" s="179" t="e">
        <f t="shared" ca="1" si="2"/>
        <v>#NAME?</v>
      </c>
      <c r="O2031" t="b">
        <f t="shared" si="3"/>
        <v>0</v>
      </c>
      <c r="S2031" s="180" t="b">
        <f t="shared" ca="1" si="4"/>
        <v>0</v>
      </c>
      <c r="T2031" s="180">
        <f t="shared" ca="1" si="5"/>
        <v>0</v>
      </c>
    </row>
    <row r="2032" spans="1:20" ht="16" hidden="1">
      <c r="A2032" s="170">
        <f t="shared" si="6"/>
        <v>2031</v>
      </c>
      <c r="B2032" s="196" t="s">
        <v>2781</v>
      </c>
      <c r="C2032" s="196" t="s">
        <v>2782</v>
      </c>
      <c r="D2032" s="178" t="s">
        <v>388</v>
      </c>
      <c r="E2032" s="178"/>
      <c r="F2032" s="186"/>
      <c r="G2032" s="170" t="b">
        <f t="shared" ca="1" si="56"/>
        <v>1</v>
      </c>
      <c r="H2032" s="186"/>
      <c r="I2032" s="186"/>
      <c r="J2032" s="170" t="s">
        <v>1</v>
      </c>
      <c r="K2032" s="171" t="e">
        <f t="shared" ca="1" si="1"/>
        <v>#NAME?</v>
      </c>
      <c r="L2032" s="186"/>
      <c r="M2032" s="171">
        <v>391</v>
      </c>
      <c r="N2032" s="179" t="e">
        <f t="shared" ca="1" si="2"/>
        <v>#NAME?</v>
      </c>
      <c r="O2032" t="b">
        <f t="shared" si="3"/>
        <v>0</v>
      </c>
      <c r="S2032" s="180" t="b">
        <f t="shared" si="4"/>
        <v>0</v>
      </c>
      <c r="T2032" s="180">
        <f t="shared" ca="1" si="5"/>
        <v>0</v>
      </c>
    </row>
    <row r="2033" spans="1:20" ht="16" hidden="1">
      <c r="A2033" s="170">
        <f t="shared" si="6"/>
        <v>2032</v>
      </c>
      <c r="B2033" s="196" t="s">
        <v>910</v>
      </c>
      <c r="C2033" s="196" t="s">
        <v>2783</v>
      </c>
      <c r="D2033" s="178" t="s">
        <v>388</v>
      </c>
      <c r="E2033" s="178"/>
      <c r="F2033" s="186"/>
      <c r="G2033" s="170" t="b">
        <f t="shared" ca="1" si="56"/>
        <v>1</v>
      </c>
      <c r="H2033" s="186"/>
      <c r="I2033" s="186"/>
      <c r="J2033" s="170" t="s">
        <v>1</v>
      </c>
      <c r="K2033" s="171" t="e">
        <f t="shared" ca="1" si="1"/>
        <v>#NAME?</v>
      </c>
      <c r="L2033" s="186"/>
      <c r="M2033" s="171">
        <v>576</v>
      </c>
      <c r="N2033" s="179" t="e">
        <f t="shared" ca="1" si="2"/>
        <v>#NAME?</v>
      </c>
      <c r="O2033" t="b">
        <f t="shared" si="3"/>
        <v>0</v>
      </c>
      <c r="S2033" s="180" t="b">
        <f t="shared" si="4"/>
        <v>0</v>
      </c>
      <c r="T2033" s="180">
        <f t="shared" ca="1" si="5"/>
        <v>0</v>
      </c>
    </row>
    <row r="2034" spans="1:20" ht="16" hidden="1">
      <c r="A2034" s="170">
        <f t="shared" si="6"/>
        <v>2033</v>
      </c>
      <c r="B2034" s="196" t="s">
        <v>2784</v>
      </c>
      <c r="C2034" s="196" t="s">
        <v>2785</v>
      </c>
      <c r="D2034" s="178" t="s">
        <v>388</v>
      </c>
      <c r="E2034" s="178"/>
      <c r="F2034" s="186"/>
      <c r="G2034" s="170" t="b">
        <f t="shared" ca="1" si="56"/>
        <v>1</v>
      </c>
      <c r="H2034" s="186"/>
      <c r="I2034" s="186"/>
      <c r="J2034" s="170" t="s">
        <v>1</v>
      </c>
      <c r="K2034" s="171" t="e">
        <f t="shared" ca="1" si="1"/>
        <v>#NAME?</v>
      </c>
      <c r="L2034" s="186"/>
      <c r="M2034" s="171">
        <v>2903</v>
      </c>
      <c r="N2034" s="179" t="e">
        <f t="shared" ca="1" si="2"/>
        <v>#NAME?</v>
      </c>
      <c r="O2034" t="b">
        <f t="shared" si="3"/>
        <v>0</v>
      </c>
      <c r="S2034" s="180" t="b">
        <f t="shared" si="4"/>
        <v>0</v>
      </c>
      <c r="T2034" s="180">
        <f t="shared" ca="1" si="5"/>
        <v>0</v>
      </c>
    </row>
    <row r="2035" spans="1:20" ht="16" hidden="1">
      <c r="A2035" s="170">
        <f t="shared" si="6"/>
        <v>2034</v>
      </c>
      <c r="B2035" s="196" t="s">
        <v>2786</v>
      </c>
      <c r="C2035" s="196" t="s">
        <v>2787</v>
      </c>
      <c r="D2035" s="178" t="s">
        <v>388</v>
      </c>
      <c r="E2035" s="178"/>
      <c r="F2035" s="186"/>
      <c r="G2035" s="170" t="b">
        <f t="shared" ca="1" si="56"/>
        <v>1</v>
      </c>
      <c r="H2035" s="186"/>
      <c r="I2035" s="186"/>
      <c r="J2035" s="170" t="s">
        <v>1</v>
      </c>
      <c r="K2035" s="171" t="e">
        <f t="shared" ca="1" si="1"/>
        <v>#NAME?</v>
      </c>
      <c r="L2035" s="186"/>
      <c r="M2035" s="171">
        <v>654</v>
      </c>
      <c r="N2035" s="179" t="e">
        <f t="shared" ca="1" si="2"/>
        <v>#NAME?</v>
      </c>
      <c r="O2035" t="b">
        <f t="shared" si="3"/>
        <v>0</v>
      </c>
      <c r="S2035" s="180" t="b">
        <f t="shared" si="4"/>
        <v>0</v>
      </c>
      <c r="T2035" s="180">
        <f t="shared" ca="1" si="5"/>
        <v>0</v>
      </c>
    </row>
    <row r="2036" spans="1:20" ht="16" hidden="1">
      <c r="A2036" s="170">
        <f t="shared" si="6"/>
        <v>2035</v>
      </c>
      <c r="B2036" s="196" t="s">
        <v>2788</v>
      </c>
      <c r="C2036" s="196" t="s">
        <v>2789</v>
      </c>
      <c r="D2036" s="178" t="s">
        <v>388</v>
      </c>
      <c r="E2036" s="178"/>
      <c r="F2036" s="186"/>
      <c r="G2036" s="170" t="b">
        <f t="shared" ca="1" si="56"/>
        <v>1</v>
      </c>
      <c r="H2036" s="186"/>
      <c r="I2036" s="186"/>
      <c r="J2036" s="170" t="s">
        <v>1</v>
      </c>
      <c r="K2036" s="171" t="e">
        <f t="shared" ca="1" si="1"/>
        <v>#NAME?</v>
      </c>
      <c r="L2036" s="186"/>
      <c r="M2036" s="171">
        <v>308</v>
      </c>
      <c r="N2036" s="179" t="e">
        <f t="shared" ca="1" si="2"/>
        <v>#NAME?</v>
      </c>
      <c r="O2036" t="b">
        <f t="shared" si="3"/>
        <v>0</v>
      </c>
      <c r="S2036" s="180" t="b">
        <f t="shared" si="4"/>
        <v>0</v>
      </c>
      <c r="T2036" s="180">
        <f t="shared" ca="1" si="5"/>
        <v>0</v>
      </c>
    </row>
    <row r="2037" spans="1:20" ht="16" hidden="1">
      <c r="A2037" s="170">
        <f t="shared" si="6"/>
        <v>2036</v>
      </c>
      <c r="B2037" s="196" t="s">
        <v>507</v>
      </c>
      <c r="C2037" s="196"/>
      <c r="D2037" s="178" t="s">
        <v>388</v>
      </c>
      <c r="E2037" s="178"/>
      <c r="F2037" s="186"/>
      <c r="G2037" s="170"/>
      <c r="H2037" s="186"/>
      <c r="I2037" s="186"/>
      <c r="J2037" s="170"/>
      <c r="K2037" s="171" t="e">
        <f t="shared" ca="1" si="1"/>
        <v>#NAME?</v>
      </c>
      <c r="L2037" s="186"/>
      <c r="M2037" s="171">
        <v>524</v>
      </c>
      <c r="N2037" s="179" t="e">
        <f t="shared" ca="1" si="2"/>
        <v>#NAME?</v>
      </c>
      <c r="O2037" t="b">
        <f t="shared" si="3"/>
        <v>1</v>
      </c>
      <c r="S2037" s="180" t="b">
        <f t="shared" si="4"/>
        <v>0</v>
      </c>
      <c r="T2037" s="180">
        <f t="shared" ca="1" si="5"/>
        <v>0</v>
      </c>
    </row>
    <row r="2038" spans="1:20" ht="16" hidden="1">
      <c r="A2038" s="170">
        <f t="shared" si="6"/>
        <v>2037</v>
      </c>
      <c r="B2038" s="196" t="s">
        <v>2790</v>
      </c>
      <c r="C2038" s="196" t="s">
        <v>2791</v>
      </c>
      <c r="D2038" s="178" t="s">
        <v>388</v>
      </c>
      <c r="E2038" s="178"/>
      <c r="F2038" s="186"/>
      <c r="G2038" s="170" t="b">
        <f t="shared" ref="G2038:G2063" ca="1" si="57">OR((ISBLANK(F2038)),TODAY()-F2038 &gt;=90)</f>
        <v>1</v>
      </c>
      <c r="H2038" s="186"/>
      <c r="I2038" s="186"/>
      <c r="J2038" s="170" t="s">
        <v>1</v>
      </c>
      <c r="K2038" s="171" t="e">
        <f t="shared" ca="1" si="1"/>
        <v>#NAME?</v>
      </c>
      <c r="L2038" s="186"/>
      <c r="M2038" s="171">
        <v>480</v>
      </c>
      <c r="N2038" s="179" t="e">
        <f t="shared" ca="1" si="2"/>
        <v>#NAME?</v>
      </c>
      <c r="O2038" t="b">
        <f t="shared" si="3"/>
        <v>0</v>
      </c>
      <c r="S2038" s="180" t="b">
        <f t="shared" si="4"/>
        <v>0</v>
      </c>
      <c r="T2038" s="180">
        <f t="shared" ca="1" si="5"/>
        <v>0</v>
      </c>
    </row>
    <row r="2039" spans="1:20" ht="16" hidden="1">
      <c r="A2039" s="170">
        <f t="shared" si="6"/>
        <v>2038</v>
      </c>
      <c r="B2039" s="196" t="s">
        <v>2792</v>
      </c>
      <c r="C2039" s="196" t="s">
        <v>2793</v>
      </c>
      <c r="D2039" s="178" t="s">
        <v>388</v>
      </c>
      <c r="E2039" s="178"/>
      <c r="F2039" s="186"/>
      <c r="G2039" s="170" t="b">
        <f t="shared" ca="1" si="57"/>
        <v>1</v>
      </c>
      <c r="H2039" s="186"/>
      <c r="I2039" s="186"/>
      <c r="J2039" s="170" t="s">
        <v>1</v>
      </c>
      <c r="K2039" s="171" t="e">
        <f t="shared" ca="1" si="1"/>
        <v>#NAME?</v>
      </c>
      <c r="L2039" s="186"/>
      <c r="M2039" s="171">
        <v>254</v>
      </c>
      <c r="N2039" s="179" t="e">
        <f t="shared" ca="1" si="2"/>
        <v>#NAME?</v>
      </c>
      <c r="O2039" t="b">
        <f t="shared" si="3"/>
        <v>0</v>
      </c>
      <c r="S2039" s="180" t="b">
        <f t="shared" si="4"/>
        <v>0</v>
      </c>
      <c r="T2039" s="180">
        <f t="shared" ca="1" si="5"/>
        <v>0</v>
      </c>
    </row>
    <row r="2040" spans="1:20" ht="16" hidden="1">
      <c r="A2040" s="170">
        <f t="shared" si="6"/>
        <v>2039</v>
      </c>
      <c r="B2040" s="196" t="s">
        <v>2794</v>
      </c>
      <c r="C2040" s="196" t="s">
        <v>2795</v>
      </c>
      <c r="D2040" s="178" t="s">
        <v>388</v>
      </c>
      <c r="E2040" s="178"/>
      <c r="F2040" s="186"/>
      <c r="G2040" s="170" t="b">
        <f t="shared" ca="1" si="57"/>
        <v>1</v>
      </c>
      <c r="H2040" s="186"/>
      <c r="I2040" s="186"/>
      <c r="J2040" s="170" t="s">
        <v>1</v>
      </c>
      <c r="K2040" s="171" t="e">
        <f t="shared" ca="1" si="1"/>
        <v>#NAME?</v>
      </c>
      <c r="L2040" s="186"/>
      <c r="M2040" s="171">
        <v>2520</v>
      </c>
      <c r="N2040" s="179" t="e">
        <f t="shared" ca="1" si="2"/>
        <v>#NAME?</v>
      </c>
      <c r="O2040" t="b">
        <f t="shared" si="3"/>
        <v>0</v>
      </c>
      <c r="S2040" s="180" t="b">
        <f t="shared" si="4"/>
        <v>0</v>
      </c>
      <c r="T2040" s="180">
        <f t="shared" ca="1" si="5"/>
        <v>0</v>
      </c>
    </row>
    <row r="2041" spans="1:20" ht="16" hidden="1">
      <c r="A2041" s="170">
        <f t="shared" si="6"/>
        <v>2040</v>
      </c>
      <c r="B2041" s="196" t="s">
        <v>2796</v>
      </c>
      <c r="C2041" s="196" t="s">
        <v>2797</v>
      </c>
      <c r="D2041" s="178" t="s">
        <v>388</v>
      </c>
      <c r="E2041" s="178"/>
      <c r="F2041" s="186"/>
      <c r="G2041" s="170" t="b">
        <f t="shared" ca="1" si="57"/>
        <v>1</v>
      </c>
      <c r="H2041" s="186"/>
      <c r="I2041" s="186"/>
      <c r="J2041" s="170" t="s">
        <v>1</v>
      </c>
      <c r="K2041" s="171" t="e">
        <f t="shared" ca="1" si="1"/>
        <v>#NAME?</v>
      </c>
      <c r="L2041" s="186"/>
      <c r="M2041" s="171">
        <v>2964</v>
      </c>
      <c r="N2041" s="179" t="e">
        <f t="shared" ca="1" si="2"/>
        <v>#NAME?</v>
      </c>
      <c r="O2041" t="b">
        <f t="shared" si="3"/>
        <v>0</v>
      </c>
      <c r="S2041" s="180" t="b">
        <f t="shared" si="4"/>
        <v>0</v>
      </c>
      <c r="T2041" s="180">
        <f t="shared" ca="1" si="5"/>
        <v>0</v>
      </c>
    </row>
    <row r="2042" spans="1:20" ht="16" hidden="1">
      <c r="A2042" s="170">
        <f t="shared" si="6"/>
        <v>2041</v>
      </c>
      <c r="B2042" s="196" t="s">
        <v>2798</v>
      </c>
      <c r="C2042" s="196" t="s">
        <v>2799</v>
      </c>
      <c r="D2042" s="178" t="s">
        <v>388</v>
      </c>
      <c r="E2042" s="178"/>
      <c r="F2042" s="186"/>
      <c r="G2042" s="170" t="b">
        <f t="shared" ca="1" si="57"/>
        <v>1</v>
      </c>
      <c r="H2042" s="186"/>
      <c r="I2042" s="186"/>
      <c r="J2042" s="170" t="s">
        <v>1</v>
      </c>
      <c r="K2042" s="171" t="e">
        <f t="shared" ca="1" si="1"/>
        <v>#NAME?</v>
      </c>
      <c r="L2042" s="186"/>
      <c r="M2042" s="171">
        <v>1739</v>
      </c>
      <c r="N2042" s="179" t="e">
        <f t="shared" ca="1" si="2"/>
        <v>#NAME?</v>
      </c>
      <c r="O2042" t="b">
        <f t="shared" si="3"/>
        <v>0</v>
      </c>
      <c r="S2042" s="180" t="b">
        <f t="shared" si="4"/>
        <v>0</v>
      </c>
      <c r="T2042" s="180">
        <f t="shared" ca="1" si="5"/>
        <v>0</v>
      </c>
    </row>
    <row r="2043" spans="1:20" ht="16" hidden="1">
      <c r="A2043" s="170">
        <f t="shared" si="6"/>
        <v>2042</v>
      </c>
      <c r="B2043" s="196" t="s">
        <v>2800</v>
      </c>
      <c r="C2043" s="196" t="s">
        <v>2801</v>
      </c>
      <c r="D2043" s="178" t="s">
        <v>388</v>
      </c>
      <c r="E2043" s="178"/>
      <c r="F2043" s="186"/>
      <c r="G2043" s="170" t="b">
        <f t="shared" ca="1" si="57"/>
        <v>1</v>
      </c>
      <c r="H2043" s="186"/>
      <c r="I2043" s="186"/>
      <c r="J2043" s="170" t="s">
        <v>1</v>
      </c>
      <c r="K2043" s="171" t="e">
        <f t="shared" ca="1" si="1"/>
        <v>#NAME?</v>
      </c>
      <c r="L2043" s="186"/>
      <c r="M2043" s="171">
        <v>2139</v>
      </c>
      <c r="N2043" s="179" t="e">
        <f t="shared" ca="1" si="2"/>
        <v>#NAME?</v>
      </c>
      <c r="O2043" t="b">
        <f t="shared" si="3"/>
        <v>0</v>
      </c>
      <c r="S2043" s="180" t="b">
        <f t="shared" si="4"/>
        <v>0</v>
      </c>
      <c r="T2043" s="180">
        <f t="shared" ca="1" si="5"/>
        <v>0</v>
      </c>
    </row>
    <row r="2044" spans="1:20" ht="16" hidden="1">
      <c r="A2044" s="170">
        <f t="shared" si="6"/>
        <v>2043</v>
      </c>
      <c r="B2044" s="196" t="s">
        <v>2802</v>
      </c>
      <c r="C2044" s="196" t="s">
        <v>2803</v>
      </c>
      <c r="D2044" s="178" t="s">
        <v>388</v>
      </c>
      <c r="E2044" s="178"/>
      <c r="F2044" s="186"/>
      <c r="G2044" s="170" t="b">
        <f t="shared" ca="1" si="57"/>
        <v>1</v>
      </c>
      <c r="H2044" s="186"/>
      <c r="I2044" s="186"/>
      <c r="J2044" s="170" t="s">
        <v>1</v>
      </c>
      <c r="K2044" s="171" t="e">
        <f t="shared" ca="1" si="1"/>
        <v>#NAME?</v>
      </c>
      <c r="L2044" s="186"/>
      <c r="M2044" s="171">
        <v>2368</v>
      </c>
      <c r="N2044" s="179" t="e">
        <f t="shared" ca="1" si="2"/>
        <v>#NAME?</v>
      </c>
      <c r="O2044" t="b">
        <f t="shared" si="3"/>
        <v>0</v>
      </c>
      <c r="S2044" s="180" t="b">
        <f t="shared" si="4"/>
        <v>0</v>
      </c>
      <c r="T2044" s="180">
        <f t="shared" ca="1" si="5"/>
        <v>0</v>
      </c>
    </row>
    <row r="2045" spans="1:20" ht="16" hidden="1">
      <c r="A2045" s="170">
        <f t="shared" si="6"/>
        <v>2044</v>
      </c>
      <c r="B2045" s="196" t="s">
        <v>2804</v>
      </c>
      <c r="C2045" s="196" t="s">
        <v>2805</v>
      </c>
      <c r="D2045" s="178" t="s">
        <v>388</v>
      </c>
      <c r="E2045" s="178"/>
      <c r="F2045" s="186"/>
      <c r="G2045" s="170" t="b">
        <f t="shared" ca="1" si="57"/>
        <v>1</v>
      </c>
      <c r="H2045" s="186"/>
      <c r="I2045" s="186"/>
      <c r="J2045" s="170" t="s">
        <v>1</v>
      </c>
      <c r="K2045" s="171" t="e">
        <f t="shared" ca="1" si="1"/>
        <v>#NAME?</v>
      </c>
      <c r="L2045" s="186"/>
      <c r="M2045" s="171">
        <v>1660</v>
      </c>
      <c r="N2045" s="179" t="e">
        <f t="shared" ca="1" si="2"/>
        <v>#NAME?</v>
      </c>
      <c r="O2045" t="b">
        <f t="shared" si="3"/>
        <v>0</v>
      </c>
      <c r="S2045" s="180" t="b">
        <f t="shared" si="4"/>
        <v>0</v>
      </c>
      <c r="T2045" s="180">
        <f t="shared" ca="1" si="5"/>
        <v>0</v>
      </c>
    </row>
    <row r="2046" spans="1:20" ht="16" hidden="1">
      <c r="A2046" s="170">
        <f t="shared" si="6"/>
        <v>2045</v>
      </c>
      <c r="B2046" s="196" t="s">
        <v>2806</v>
      </c>
      <c r="C2046" s="196" t="s">
        <v>2807</v>
      </c>
      <c r="D2046" s="178" t="s">
        <v>388</v>
      </c>
      <c r="E2046" s="178"/>
      <c r="F2046" s="186"/>
      <c r="G2046" s="170" t="b">
        <f t="shared" ca="1" si="57"/>
        <v>1</v>
      </c>
      <c r="H2046" s="186"/>
      <c r="I2046" s="186"/>
      <c r="J2046" s="170" t="s">
        <v>1</v>
      </c>
      <c r="K2046" s="171" t="e">
        <f t="shared" ca="1" si="1"/>
        <v>#NAME?</v>
      </c>
      <c r="L2046" s="186"/>
      <c r="M2046" s="171">
        <v>2995</v>
      </c>
      <c r="N2046" s="179" t="e">
        <f t="shared" ca="1" si="2"/>
        <v>#NAME?</v>
      </c>
      <c r="O2046" t="b">
        <f t="shared" si="3"/>
        <v>0</v>
      </c>
      <c r="S2046" s="180" t="b">
        <f t="shared" si="4"/>
        <v>0</v>
      </c>
      <c r="T2046" s="180">
        <f t="shared" ca="1" si="5"/>
        <v>0</v>
      </c>
    </row>
    <row r="2047" spans="1:20" ht="16" hidden="1">
      <c r="A2047" s="170">
        <f t="shared" si="6"/>
        <v>2046</v>
      </c>
      <c r="B2047" s="196" t="s">
        <v>2808</v>
      </c>
      <c r="C2047" s="196" t="s">
        <v>2809</v>
      </c>
      <c r="D2047" s="178" t="s">
        <v>388</v>
      </c>
      <c r="E2047" s="178"/>
      <c r="F2047" s="186"/>
      <c r="G2047" s="170" t="b">
        <f t="shared" ca="1" si="57"/>
        <v>1</v>
      </c>
      <c r="H2047" s="186"/>
      <c r="I2047" s="186"/>
      <c r="J2047" s="170" t="s">
        <v>1</v>
      </c>
      <c r="K2047" s="171" t="e">
        <f t="shared" ca="1" si="1"/>
        <v>#NAME?</v>
      </c>
      <c r="L2047" s="186"/>
      <c r="M2047" s="171">
        <v>1257</v>
      </c>
      <c r="N2047" s="179" t="e">
        <f t="shared" ca="1" si="2"/>
        <v>#NAME?</v>
      </c>
      <c r="O2047" t="b">
        <f t="shared" si="3"/>
        <v>0</v>
      </c>
      <c r="S2047" s="180" t="b">
        <f t="shared" si="4"/>
        <v>0</v>
      </c>
      <c r="T2047" s="180">
        <f t="shared" ca="1" si="5"/>
        <v>0</v>
      </c>
    </row>
    <row r="2048" spans="1:20" ht="16" hidden="1">
      <c r="A2048" s="170">
        <f t="shared" si="6"/>
        <v>2047</v>
      </c>
      <c r="B2048" s="196" t="s">
        <v>2810</v>
      </c>
      <c r="C2048" s="196" t="s">
        <v>2811</v>
      </c>
      <c r="D2048" s="178" t="s">
        <v>388</v>
      </c>
      <c r="E2048" s="178"/>
      <c r="F2048" s="186"/>
      <c r="G2048" s="170" t="b">
        <f t="shared" ca="1" si="57"/>
        <v>1</v>
      </c>
      <c r="H2048" s="186"/>
      <c r="I2048" s="186"/>
      <c r="J2048" s="170" t="s">
        <v>1</v>
      </c>
      <c r="K2048" s="171" t="e">
        <f t="shared" ca="1" si="1"/>
        <v>#NAME?</v>
      </c>
      <c r="L2048" s="186"/>
      <c r="M2048" s="171">
        <v>972</v>
      </c>
      <c r="N2048" s="179" t="e">
        <f t="shared" ca="1" si="2"/>
        <v>#NAME?</v>
      </c>
      <c r="O2048" t="b">
        <f t="shared" si="3"/>
        <v>0</v>
      </c>
      <c r="S2048" s="180" t="b">
        <f t="shared" si="4"/>
        <v>0</v>
      </c>
      <c r="T2048" s="180">
        <f t="shared" ca="1" si="5"/>
        <v>0</v>
      </c>
    </row>
    <row r="2049" spans="1:20" ht="16" hidden="1">
      <c r="A2049" s="170">
        <f t="shared" si="6"/>
        <v>2048</v>
      </c>
      <c r="B2049" s="196" t="s">
        <v>2812</v>
      </c>
      <c r="C2049" s="196" t="s">
        <v>2813</v>
      </c>
      <c r="D2049" s="178" t="s">
        <v>388</v>
      </c>
      <c r="E2049" s="178"/>
      <c r="F2049" s="186"/>
      <c r="G2049" s="170" t="b">
        <f t="shared" ca="1" si="57"/>
        <v>1</v>
      </c>
      <c r="H2049" s="186"/>
      <c r="I2049" s="186"/>
      <c r="J2049" s="170" t="s">
        <v>1</v>
      </c>
      <c r="K2049" s="171" t="e">
        <f t="shared" ca="1" si="1"/>
        <v>#NAME?</v>
      </c>
      <c r="L2049" s="186"/>
      <c r="M2049" s="171">
        <v>535</v>
      </c>
      <c r="N2049" s="179" t="e">
        <f t="shared" ca="1" si="2"/>
        <v>#NAME?</v>
      </c>
      <c r="O2049" t="b">
        <f t="shared" si="3"/>
        <v>0</v>
      </c>
      <c r="S2049" s="180" t="b">
        <f t="shared" si="4"/>
        <v>0</v>
      </c>
      <c r="T2049" s="180">
        <f t="shared" ca="1" si="5"/>
        <v>0</v>
      </c>
    </row>
    <row r="2050" spans="1:20" ht="16" hidden="1">
      <c r="A2050" s="170">
        <f t="shared" si="6"/>
        <v>2049</v>
      </c>
      <c r="B2050" s="196" t="s">
        <v>2814</v>
      </c>
      <c r="C2050" s="196" t="s">
        <v>2815</v>
      </c>
      <c r="D2050" s="178" t="s">
        <v>388</v>
      </c>
      <c r="E2050" s="178"/>
      <c r="F2050" s="186"/>
      <c r="G2050" s="170" t="b">
        <f t="shared" ca="1" si="57"/>
        <v>1</v>
      </c>
      <c r="H2050" s="186"/>
      <c r="I2050" s="186"/>
      <c r="J2050" s="170" t="s">
        <v>1</v>
      </c>
      <c r="K2050" s="171" t="e">
        <f t="shared" ca="1" si="1"/>
        <v>#NAME?</v>
      </c>
      <c r="L2050" s="186"/>
      <c r="M2050" s="171">
        <v>210</v>
      </c>
      <c r="N2050" s="179" t="e">
        <f t="shared" ca="1" si="2"/>
        <v>#NAME?</v>
      </c>
      <c r="O2050" t="b">
        <f t="shared" si="3"/>
        <v>0</v>
      </c>
      <c r="S2050" s="180" t="b">
        <f t="shared" si="4"/>
        <v>0</v>
      </c>
      <c r="T2050" s="180">
        <f t="shared" ca="1" si="5"/>
        <v>0</v>
      </c>
    </row>
    <row r="2051" spans="1:20" ht="16" hidden="1">
      <c r="A2051" s="170">
        <f t="shared" si="6"/>
        <v>2050</v>
      </c>
      <c r="B2051" s="196" t="s">
        <v>2816</v>
      </c>
      <c r="C2051" s="196" t="s">
        <v>2817</v>
      </c>
      <c r="D2051" s="178" t="s">
        <v>388</v>
      </c>
      <c r="E2051" s="178"/>
      <c r="F2051" s="186"/>
      <c r="G2051" s="170" t="b">
        <f t="shared" ca="1" si="57"/>
        <v>1</v>
      </c>
      <c r="H2051" s="186"/>
      <c r="I2051" s="186"/>
      <c r="J2051" s="170" t="s">
        <v>1</v>
      </c>
      <c r="K2051" s="171" t="e">
        <f t="shared" ca="1" si="1"/>
        <v>#NAME?</v>
      </c>
      <c r="L2051" s="186"/>
      <c r="M2051" s="171">
        <v>1350</v>
      </c>
      <c r="N2051" s="179" t="e">
        <f t="shared" ca="1" si="2"/>
        <v>#NAME?</v>
      </c>
      <c r="O2051" t="b">
        <f t="shared" si="3"/>
        <v>0</v>
      </c>
      <c r="S2051" s="180" t="b">
        <f t="shared" si="4"/>
        <v>0</v>
      </c>
      <c r="T2051" s="180">
        <f t="shared" ca="1" si="5"/>
        <v>0</v>
      </c>
    </row>
    <row r="2052" spans="1:20" ht="16" hidden="1">
      <c r="A2052" s="170">
        <f t="shared" si="6"/>
        <v>2051</v>
      </c>
      <c r="B2052" s="196" t="s">
        <v>768</v>
      </c>
      <c r="C2052" s="196" t="s">
        <v>2818</v>
      </c>
      <c r="D2052" s="178" t="s">
        <v>388</v>
      </c>
      <c r="E2052" s="178"/>
      <c r="F2052" s="186"/>
      <c r="G2052" s="170" t="b">
        <f t="shared" ca="1" si="57"/>
        <v>1</v>
      </c>
      <c r="H2052" s="186"/>
      <c r="I2052" s="186"/>
      <c r="J2052" s="170" t="s">
        <v>1</v>
      </c>
      <c r="K2052" s="171" t="e">
        <f t="shared" ca="1" si="1"/>
        <v>#NAME?</v>
      </c>
      <c r="L2052" s="186"/>
      <c r="M2052" s="171">
        <v>757</v>
      </c>
      <c r="N2052" s="179" t="e">
        <f t="shared" ca="1" si="2"/>
        <v>#NAME?</v>
      </c>
      <c r="O2052" t="b">
        <f t="shared" si="3"/>
        <v>0</v>
      </c>
      <c r="S2052" s="180" t="b">
        <f t="shared" si="4"/>
        <v>0</v>
      </c>
      <c r="T2052" s="180">
        <f t="shared" ca="1" si="5"/>
        <v>0</v>
      </c>
    </row>
    <row r="2053" spans="1:20" ht="16" hidden="1">
      <c r="A2053" s="170">
        <f t="shared" si="6"/>
        <v>2052</v>
      </c>
      <c r="B2053" s="196" t="s">
        <v>2819</v>
      </c>
      <c r="C2053" s="196" t="s">
        <v>2820</v>
      </c>
      <c r="D2053" s="178" t="s">
        <v>388</v>
      </c>
      <c r="E2053" s="178"/>
      <c r="F2053" s="186"/>
      <c r="G2053" s="170" t="b">
        <f t="shared" ca="1" si="57"/>
        <v>1</v>
      </c>
      <c r="H2053" s="186"/>
      <c r="I2053" s="186"/>
      <c r="J2053" s="170" t="s">
        <v>1</v>
      </c>
      <c r="K2053" s="171" t="e">
        <f t="shared" ca="1" si="1"/>
        <v>#NAME?</v>
      </c>
      <c r="L2053" s="186"/>
      <c r="M2053" s="171">
        <v>2203</v>
      </c>
      <c r="N2053" s="179" t="e">
        <f t="shared" ca="1" si="2"/>
        <v>#NAME?</v>
      </c>
      <c r="O2053" t="b">
        <f t="shared" si="3"/>
        <v>0</v>
      </c>
      <c r="S2053" s="180" t="b">
        <f t="shared" si="4"/>
        <v>0</v>
      </c>
      <c r="T2053" s="180">
        <f t="shared" ca="1" si="5"/>
        <v>0</v>
      </c>
    </row>
    <row r="2054" spans="1:20" ht="16" hidden="1">
      <c r="A2054" s="170">
        <f t="shared" si="6"/>
        <v>2053</v>
      </c>
      <c r="B2054" s="196" t="s">
        <v>2821</v>
      </c>
      <c r="C2054" s="196" t="s">
        <v>2822</v>
      </c>
      <c r="D2054" s="178" t="s">
        <v>388</v>
      </c>
      <c r="E2054" s="178"/>
      <c r="F2054" s="186"/>
      <c r="G2054" s="170" t="b">
        <f t="shared" ca="1" si="57"/>
        <v>1</v>
      </c>
      <c r="H2054" s="186"/>
      <c r="I2054" s="186"/>
      <c r="J2054" s="170" t="s">
        <v>1</v>
      </c>
      <c r="K2054" s="171" t="e">
        <f t="shared" ca="1" si="1"/>
        <v>#NAME?</v>
      </c>
      <c r="L2054" s="186"/>
      <c r="M2054" s="171">
        <v>640</v>
      </c>
      <c r="N2054" s="179" t="e">
        <f t="shared" ca="1" si="2"/>
        <v>#NAME?</v>
      </c>
      <c r="O2054" t="b">
        <f t="shared" si="3"/>
        <v>0</v>
      </c>
      <c r="S2054" s="180" t="b">
        <f t="shared" si="4"/>
        <v>0</v>
      </c>
      <c r="T2054" s="180">
        <f t="shared" ca="1" si="5"/>
        <v>0</v>
      </c>
    </row>
    <row r="2055" spans="1:20" ht="16" hidden="1">
      <c r="A2055" s="170">
        <f t="shared" si="6"/>
        <v>2054</v>
      </c>
      <c r="B2055" s="196" t="s">
        <v>2823</v>
      </c>
      <c r="C2055" s="196" t="s">
        <v>2824</v>
      </c>
      <c r="D2055" s="178" t="s">
        <v>388</v>
      </c>
      <c r="E2055" s="178"/>
      <c r="F2055" s="186"/>
      <c r="G2055" s="170" t="b">
        <f t="shared" ca="1" si="57"/>
        <v>1</v>
      </c>
      <c r="H2055" s="186"/>
      <c r="I2055" s="186"/>
      <c r="J2055" s="170" t="s">
        <v>1</v>
      </c>
      <c r="K2055" s="171" t="e">
        <f t="shared" ca="1" si="1"/>
        <v>#NAME?</v>
      </c>
      <c r="L2055" s="186"/>
      <c r="M2055" s="171">
        <v>2777</v>
      </c>
      <c r="N2055" s="179" t="e">
        <f t="shared" ca="1" si="2"/>
        <v>#NAME?</v>
      </c>
      <c r="O2055" t="b">
        <f t="shared" si="3"/>
        <v>0</v>
      </c>
      <c r="S2055" s="180" t="b">
        <f t="shared" si="4"/>
        <v>0</v>
      </c>
      <c r="T2055" s="180">
        <f t="shared" ca="1" si="5"/>
        <v>0</v>
      </c>
    </row>
    <row r="2056" spans="1:20" ht="16" hidden="1">
      <c r="A2056" s="170">
        <f t="shared" si="6"/>
        <v>2055</v>
      </c>
      <c r="B2056" s="196" t="s">
        <v>2825</v>
      </c>
      <c r="C2056" s="196" t="s">
        <v>2826</v>
      </c>
      <c r="D2056" s="178" t="s">
        <v>388</v>
      </c>
      <c r="E2056" s="178"/>
      <c r="F2056" s="186"/>
      <c r="G2056" s="170" t="b">
        <f t="shared" ca="1" si="57"/>
        <v>1</v>
      </c>
      <c r="H2056" s="186"/>
      <c r="I2056" s="186"/>
      <c r="J2056" s="170" t="s">
        <v>1</v>
      </c>
      <c r="K2056" s="171" t="e">
        <f t="shared" ca="1" si="1"/>
        <v>#NAME?</v>
      </c>
      <c r="L2056" s="186"/>
      <c r="M2056" s="171">
        <v>2681</v>
      </c>
      <c r="N2056" s="179" t="e">
        <f t="shared" ca="1" si="2"/>
        <v>#NAME?</v>
      </c>
      <c r="O2056" t="b">
        <f t="shared" si="3"/>
        <v>0</v>
      </c>
      <c r="S2056" s="180" t="b">
        <f t="shared" si="4"/>
        <v>0</v>
      </c>
      <c r="T2056" s="180">
        <f t="shared" ca="1" si="5"/>
        <v>0</v>
      </c>
    </row>
    <row r="2057" spans="1:20" ht="16" hidden="1">
      <c r="A2057" s="170">
        <f t="shared" si="6"/>
        <v>2056</v>
      </c>
      <c r="B2057" s="196" t="s">
        <v>2827</v>
      </c>
      <c r="C2057" s="196" t="s">
        <v>2828</v>
      </c>
      <c r="D2057" s="178" t="s">
        <v>388</v>
      </c>
      <c r="E2057" s="178"/>
      <c r="F2057" s="186"/>
      <c r="G2057" s="170" t="b">
        <f t="shared" ca="1" si="57"/>
        <v>1</v>
      </c>
      <c r="H2057" s="186"/>
      <c r="I2057" s="186"/>
      <c r="J2057" s="170" t="s">
        <v>1</v>
      </c>
      <c r="K2057" s="171" t="e">
        <f t="shared" ca="1" si="1"/>
        <v>#NAME?</v>
      </c>
      <c r="L2057" s="186"/>
      <c r="M2057" s="171">
        <v>445</v>
      </c>
      <c r="N2057" s="179" t="e">
        <f t="shared" ca="1" si="2"/>
        <v>#NAME?</v>
      </c>
      <c r="O2057" t="b">
        <f t="shared" si="3"/>
        <v>0</v>
      </c>
      <c r="S2057" s="180" t="b">
        <f t="shared" si="4"/>
        <v>0</v>
      </c>
      <c r="T2057" s="180">
        <f t="shared" ca="1" si="5"/>
        <v>0</v>
      </c>
    </row>
    <row r="2058" spans="1:20" ht="16" hidden="1">
      <c r="A2058" s="170">
        <f t="shared" si="6"/>
        <v>2057</v>
      </c>
      <c r="B2058" s="196" t="s">
        <v>2829</v>
      </c>
      <c r="C2058" s="196" t="s">
        <v>2830</v>
      </c>
      <c r="D2058" s="178" t="s">
        <v>380</v>
      </c>
      <c r="E2058" s="178"/>
      <c r="F2058" s="189">
        <v>43810</v>
      </c>
      <c r="G2058" s="170" t="b">
        <f t="shared" ca="1" si="57"/>
        <v>1</v>
      </c>
      <c r="H2058" s="170" t="s">
        <v>471</v>
      </c>
      <c r="I2058" s="170"/>
      <c r="J2058" s="170" t="s">
        <v>1</v>
      </c>
      <c r="K2058" s="171" t="e">
        <f t="shared" ca="1" si="1"/>
        <v>#NAME?</v>
      </c>
      <c r="L2058" s="186"/>
      <c r="M2058" s="171">
        <v>777</v>
      </c>
      <c r="N2058" s="179" t="e">
        <f t="shared" ca="1" si="2"/>
        <v>#NAME?</v>
      </c>
      <c r="O2058" t="b">
        <f t="shared" si="3"/>
        <v>0</v>
      </c>
      <c r="S2058" s="180" t="b">
        <f t="shared" ca="1" si="4"/>
        <v>0</v>
      </c>
      <c r="T2058" s="180">
        <f t="shared" ca="1" si="5"/>
        <v>0</v>
      </c>
    </row>
    <row r="2059" spans="1:20" ht="16" hidden="1">
      <c r="A2059" s="170">
        <f t="shared" si="6"/>
        <v>2058</v>
      </c>
      <c r="B2059" s="196" t="s">
        <v>2831</v>
      </c>
      <c r="C2059" s="196" t="s">
        <v>2832</v>
      </c>
      <c r="D2059" s="178" t="s">
        <v>388</v>
      </c>
      <c r="E2059" s="178"/>
      <c r="F2059" s="186"/>
      <c r="G2059" s="170" t="b">
        <f t="shared" ca="1" si="57"/>
        <v>1</v>
      </c>
      <c r="H2059" s="186"/>
      <c r="I2059" s="186"/>
      <c r="J2059" s="170" t="s">
        <v>1</v>
      </c>
      <c r="K2059" s="171" t="e">
        <f t="shared" ca="1" si="1"/>
        <v>#NAME?</v>
      </c>
      <c r="L2059" s="186"/>
      <c r="M2059" s="171">
        <v>1398</v>
      </c>
      <c r="N2059" s="179" t="e">
        <f t="shared" ca="1" si="2"/>
        <v>#NAME?</v>
      </c>
      <c r="O2059" t="b">
        <f t="shared" si="3"/>
        <v>0</v>
      </c>
      <c r="S2059" s="180" t="b">
        <f t="shared" si="4"/>
        <v>0</v>
      </c>
      <c r="T2059" s="180">
        <f t="shared" ca="1" si="5"/>
        <v>0</v>
      </c>
    </row>
    <row r="2060" spans="1:20" ht="16" hidden="1">
      <c r="A2060" s="170">
        <f t="shared" si="6"/>
        <v>2059</v>
      </c>
      <c r="B2060" s="196" t="s">
        <v>2833</v>
      </c>
      <c r="C2060" s="198">
        <v>8330000000</v>
      </c>
      <c r="D2060" s="178" t="s">
        <v>388</v>
      </c>
      <c r="E2060" s="178"/>
      <c r="F2060" s="186"/>
      <c r="G2060" s="170" t="b">
        <f t="shared" ca="1" si="57"/>
        <v>1</v>
      </c>
      <c r="H2060" s="186"/>
      <c r="I2060" s="186"/>
      <c r="J2060" s="170" t="s">
        <v>1</v>
      </c>
      <c r="K2060" s="171" t="e">
        <f t="shared" ca="1" si="1"/>
        <v>#NAME?</v>
      </c>
      <c r="L2060" s="186"/>
      <c r="M2060" s="171">
        <v>1802</v>
      </c>
      <c r="N2060" s="179" t="e">
        <f t="shared" ca="1" si="2"/>
        <v>#NAME?</v>
      </c>
      <c r="O2060" t="b">
        <f t="shared" si="3"/>
        <v>0</v>
      </c>
      <c r="S2060" s="180" t="b">
        <f t="shared" si="4"/>
        <v>0</v>
      </c>
      <c r="T2060" s="180">
        <f t="shared" ca="1" si="5"/>
        <v>0</v>
      </c>
    </row>
    <row r="2061" spans="1:20" ht="16" hidden="1">
      <c r="A2061" s="170">
        <f t="shared" si="6"/>
        <v>2060</v>
      </c>
      <c r="B2061" s="196" t="s">
        <v>2834</v>
      </c>
      <c r="C2061" s="196" t="s">
        <v>2835</v>
      </c>
      <c r="D2061" s="178" t="s">
        <v>388</v>
      </c>
      <c r="E2061" s="178"/>
      <c r="F2061" s="186"/>
      <c r="G2061" s="170" t="b">
        <f t="shared" ca="1" si="57"/>
        <v>1</v>
      </c>
      <c r="H2061" s="186"/>
      <c r="I2061" s="186"/>
      <c r="J2061" s="170" t="s">
        <v>1</v>
      </c>
      <c r="K2061" s="171" t="e">
        <f t="shared" ca="1" si="1"/>
        <v>#NAME?</v>
      </c>
      <c r="L2061" s="186"/>
      <c r="M2061" s="171">
        <v>2188</v>
      </c>
      <c r="N2061" s="179" t="e">
        <f t="shared" ca="1" si="2"/>
        <v>#NAME?</v>
      </c>
      <c r="O2061" t="b">
        <f t="shared" si="3"/>
        <v>0</v>
      </c>
      <c r="S2061" s="180" t="b">
        <f t="shared" si="4"/>
        <v>0</v>
      </c>
      <c r="T2061" s="180">
        <f t="shared" ca="1" si="5"/>
        <v>0</v>
      </c>
    </row>
    <row r="2062" spans="1:20" ht="16" hidden="1">
      <c r="A2062" s="170">
        <f t="shared" si="6"/>
        <v>2061</v>
      </c>
      <c r="B2062" s="196" t="s">
        <v>2836</v>
      </c>
      <c r="C2062" s="198">
        <v>5130000000</v>
      </c>
      <c r="D2062" s="178" t="s">
        <v>388</v>
      </c>
      <c r="E2062" s="178"/>
      <c r="F2062" s="186"/>
      <c r="G2062" s="170" t="b">
        <f t="shared" ca="1" si="57"/>
        <v>1</v>
      </c>
      <c r="H2062" s="186"/>
      <c r="I2062" s="186"/>
      <c r="J2062" s="170" t="s">
        <v>1</v>
      </c>
      <c r="K2062" s="171" t="e">
        <f t="shared" ca="1" si="1"/>
        <v>#NAME?</v>
      </c>
      <c r="L2062" s="186"/>
      <c r="M2062" s="171">
        <v>1093</v>
      </c>
      <c r="N2062" s="179" t="e">
        <f t="shared" ca="1" si="2"/>
        <v>#NAME?</v>
      </c>
      <c r="O2062" t="b">
        <f t="shared" si="3"/>
        <v>0</v>
      </c>
      <c r="S2062" s="180" t="b">
        <f t="shared" si="4"/>
        <v>0</v>
      </c>
      <c r="T2062" s="180">
        <f t="shared" ca="1" si="5"/>
        <v>0</v>
      </c>
    </row>
    <row r="2063" spans="1:20" ht="16" hidden="1">
      <c r="A2063" s="170">
        <f t="shared" si="6"/>
        <v>2062</v>
      </c>
      <c r="B2063" s="196" t="s">
        <v>2837</v>
      </c>
      <c r="C2063" s="196" t="s">
        <v>2838</v>
      </c>
      <c r="D2063" s="178" t="s">
        <v>388</v>
      </c>
      <c r="E2063" s="178"/>
      <c r="F2063" s="186"/>
      <c r="G2063" s="170" t="b">
        <f t="shared" ca="1" si="57"/>
        <v>1</v>
      </c>
      <c r="H2063" s="186"/>
      <c r="I2063" s="186"/>
      <c r="J2063" s="170" t="s">
        <v>1</v>
      </c>
      <c r="K2063" s="171" t="e">
        <f t="shared" ca="1" si="1"/>
        <v>#NAME?</v>
      </c>
      <c r="L2063" s="186"/>
      <c r="M2063" s="171">
        <v>1170</v>
      </c>
      <c r="N2063" s="179" t="e">
        <f t="shared" ca="1" si="2"/>
        <v>#NAME?</v>
      </c>
      <c r="O2063" t="b">
        <f t="shared" si="3"/>
        <v>0</v>
      </c>
      <c r="S2063" s="180" t="b">
        <f t="shared" si="4"/>
        <v>0</v>
      </c>
      <c r="T2063" s="180">
        <f t="shared" ca="1" si="5"/>
        <v>0</v>
      </c>
    </row>
    <row r="2064" spans="1:20" ht="16" hidden="1">
      <c r="A2064" s="170">
        <f t="shared" si="6"/>
        <v>2063</v>
      </c>
      <c r="B2064" s="196" t="s">
        <v>507</v>
      </c>
      <c r="C2064" s="196"/>
      <c r="D2064" s="178" t="s">
        <v>388</v>
      </c>
      <c r="E2064" s="178"/>
      <c r="F2064" s="186"/>
      <c r="G2064" s="170"/>
      <c r="H2064" s="186"/>
      <c r="I2064" s="186"/>
      <c r="J2064" s="170"/>
      <c r="K2064" s="171" t="e">
        <f t="shared" ca="1" si="1"/>
        <v>#NAME?</v>
      </c>
      <c r="L2064" s="186"/>
      <c r="M2064" s="171">
        <v>2867</v>
      </c>
      <c r="N2064" s="179" t="e">
        <f t="shared" ca="1" si="2"/>
        <v>#NAME?</v>
      </c>
      <c r="O2064" t="b">
        <f t="shared" si="3"/>
        <v>1</v>
      </c>
      <c r="S2064" s="180" t="b">
        <f t="shared" si="4"/>
        <v>0</v>
      </c>
      <c r="T2064" s="180">
        <f t="shared" ca="1" si="5"/>
        <v>0</v>
      </c>
    </row>
    <row r="2065" spans="1:20" ht="16" hidden="1">
      <c r="A2065" s="170">
        <f t="shared" si="6"/>
        <v>2064</v>
      </c>
      <c r="B2065" s="196" t="s">
        <v>507</v>
      </c>
      <c r="C2065" s="196"/>
      <c r="D2065" s="178" t="s">
        <v>388</v>
      </c>
      <c r="E2065" s="178"/>
      <c r="F2065" s="186"/>
      <c r="G2065" s="170"/>
      <c r="H2065" s="186"/>
      <c r="I2065" s="186"/>
      <c r="J2065" s="170"/>
      <c r="K2065" s="171" t="e">
        <f t="shared" ca="1" si="1"/>
        <v>#NAME?</v>
      </c>
      <c r="L2065" s="186"/>
      <c r="M2065" s="171">
        <v>959</v>
      </c>
      <c r="N2065" s="179" t="e">
        <f t="shared" ca="1" si="2"/>
        <v>#NAME?</v>
      </c>
      <c r="O2065" t="b">
        <f t="shared" si="3"/>
        <v>1</v>
      </c>
      <c r="S2065" s="180" t="b">
        <f t="shared" si="4"/>
        <v>0</v>
      </c>
      <c r="T2065" s="180">
        <f t="shared" ca="1" si="5"/>
        <v>0</v>
      </c>
    </row>
    <row r="2066" spans="1:20" ht="16" hidden="1">
      <c r="A2066" s="170">
        <f t="shared" si="6"/>
        <v>2065</v>
      </c>
      <c r="B2066" s="196" t="s">
        <v>2839</v>
      </c>
      <c r="C2066" s="196" t="s">
        <v>2840</v>
      </c>
      <c r="D2066" s="178" t="s">
        <v>388</v>
      </c>
      <c r="E2066" s="178"/>
      <c r="F2066" s="186"/>
      <c r="G2066" s="170" t="b">
        <f t="shared" ref="G2066:G2127" ca="1" si="58">OR((ISBLANK(F2066)),TODAY()-F2066 &gt;=90)</f>
        <v>1</v>
      </c>
      <c r="H2066" s="186"/>
      <c r="I2066" s="186"/>
      <c r="J2066" s="170" t="s">
        <v>1</v>
      </c>
      <c r="K2066" s="171" t="e">
        <f t="shared" ca="1" si="1"/>
        <v>#NAME?</v>
      </c>
      <c r="L2066" s="186"/>
      <c r="M2066" s="171">
        <v>270</v>
      </c>
      <c r="N2066" s="179" t="e">
        <f t="shared" ca="1" si="2"/>
        <v>#NAME?</v>
      </c>
      <c r="O2066" t="b">
        <f t="shared" si="3"/>
        <v>0</v>
      </c>
      <c r="S2066" s="180" t="b">
        <f t="shared" si="4"/>
        <v>0</v>
      </c>
      <c r="T2066" s="180">
        <f t="shared" ca="1" si="5"/>
        <v>0</v>
      </c>
    </row>
    <row r="2067" spans="1:20" ht="16" hidden="1">
      <c r="A2067" s="170">
        <f t="shared" si="6"/>
        <v>2066</v>
      </c>
      <c r="B2067" s="196" t="s">
        <v>793</v>
      </c>
      <c r="C2067" s="196" t="s">
        <v>2841</v>
      </c>
      <c r="D2067" s="178" t="s">
        <v>388</v>
      </c>
      <c r="E2067" s="178"/>
      <c r="F2067" s="186"/>
      <c r="G2067" s="170" t="b">
        <f t="shared" ca="1" si="58"/>
        <v>1</v>
      </c>
      <c r="H2067" s="186"/>
      <c r="I2067" s="186"/>
      <c r="J2067" s="170" t="s">
        <v>1</v>
      </c>
      <c r="K2067" s="171" t="e">
        <f t="shared" ca="1" si="1"/>
        <v>#NAME?</v>
      </c>
      <c r="L2067" s="186"/>
      <c r="M2067" s="171">
        <v>417</v>
      </c>
      <c r="N2067" s="179" t="e">
        <f t="shared" ca="1" si="2"/>
        <v>#NAME?</v>
      </c>
      <c r="O2067" t="b">
        <f t="shared" si="3"/>
        <v>0</v>
      </c>
      <c r="S2067" s="180" t="b">
        <f t="shared" si="4"/>
        <v>0</v>
      </c>
      <c r="T2067" s="180">
        <f t="shared" ca="1" si="5"/>
        <v>0</v>
      </c>
    </row>
    <row r="2068" spans="1:20" ht="16" hidden="1">
      <c r="A2068" s="170">
        <f t="shared" si="6"/>
        <v>2067</v>
      </c>
      <c r="B2068" s="196" t="s">
        <v>2842</v>
      </c>
      <c r="C2068" s="196" t="s">
        <v>2843</v>
      </c>
      <c r="D2068" s="178" t="s">
        <v>388</v>
      </c>
      <c r="E2068" s="178"/>
      <c r="F2068" s="186"/>
      <c r="G2068" s="170" t="b">
        <f t="shared" ca="1" si="58"/>
        <v>1</v>
      </c>
      <c r="H2068" s="186"/>
      <c r="I2068" s="186"/>
      <c r="J2068" s="170" t="s">
        <v>1</v>
      </c>
      <c r="K2068" s="171" t="e">
        <f t="shared" ca="1" si="1"/>
        <v>#NAME?</v>
      </c>
      <c r="L2068" s="186"/>
      <c r="M2068" s="171">
        <v>1357</v>
      </c>
      <c r="N2068" s="179" t="e">
        <f t="shared" ca="1" si="2"/>
        <v>#NAME?</v>
      </c>
      <c r="O2068" t="b">
        <f t="shared" si="3"/>
        <v>0</v>
      </c>
      <c r="S2068" s="180" t="b">
        <f t="shared" si="4"/>
        <v>0</v>
      </c>
      <c r="T2068" s="180">
        <f t="shared" ca="1" si="5"/>
        <v>0</v>
      </c>
    </row>
    <row r="2069" spans="1:20" ht="16" hidden="1">
      <c r="A2069" s="170">
        <f t="shared" si="6"/>
        <v>2068</v>
      </c>
      <c r="B2069" s="196" t="s">
        <v>2844</v>
      </c>
      <c r="C2069" s="196" t="s">
        <v>2845</v>
      </c>
      <c r="D2069" s="178" t="s">
        <v>388</v>
      </c>
      <c r="E2069" s="178"/>
      <c r="F2069" s="186"/>
      <c r="G2069" s="170" t="b">
        <f t="shared" ca="1" si="58"/>
        <v>1</v>
      </c>
      <c r="H2069" s="186"/>
      <c r="I2069" s="186"/>
      <c r="J2069" s="170" t="s">
        <v>1</v>
      </c>
      <c r="K2069" s="171" t="e">
        <f t="shared" ca="1" si="1"/>
        <v>#NAME?</v>
      </c>
      <c r="L2069" s="186"/>
      <c r="M2069" s="171">
        <v>992</v>
      </c>
      <c r="N2069" s="179" t="e">
        <f t="shared" ca="1" si="2"/>
        <v>#NAME?</v>
      </c>
      <c r="O2069" t="b">
        <f t="shared" si="3"/>
        <v>0</v>
      </c>
      <c r="S2069" s="180" t="b">
        <f t="shared" si="4"/>
        <v>0</v>
      </c>
      <c r="T2069" s="180">
        <f t="shared" ca="1" si="5"/>
        <v>0</v>
      </c>
    </row>
    <row r="2070" spans="1:20" ht="16" hidden="1">
      <c r="A2070" s="170">
        <f t="shared" si="6"/>
        <v>2069</v>
      </c>
      <c r="B2070" s="196" t="s">
        <v>1792</v>
      </c>
      <c r="C2070" s="196" t="s">
        <v>2846</v>
      </c>
      <c r="D2070" s="178" t="s">
        <v>388</v>
      </c>
      <c r="E2070" s="178"/>
      <c r="F2070" s="186"/>
      <c r="G2070" s="170" t="b">
        <f t="shared" ca="1" si="58"/>
        <v>1</v>
      </c>
      <c r="H2070" s="186"/>
      <c r="I2070" s="186"/>
      <c r="J2070" s="170" t="s">
        <v>1</v>
      </c>
      <c r="K2070" s="171" t="e">
        <f t="shared" ca="1" si="1"/>
        <v>#NAME?</v>
      </c>
      <c r="L2070" s="186"/>
      <c r="M2070" s="171">
        <v>825</v>
      </c>
      <c r="N2070" s="179" t="e">
        <f t="shared" ca="1" si="2"/>
        <v>#NAME?</v>
      </c>
      <c r="O2070" t="b">
        <f t="shared" si="3"/>
        <v>0</v>
      </c>
      <c r="S2070" s="180" t="b">
        <f t="shared" si="4"/>
        <v>0</v>
      </c>
      <c r="T2070" s="180">
        <f t="shared" ca="1" si="5"/>
        <v>0</v>
      </c>
    </row>
    <row r="2071" spans="1:20" ht="16" hidden="1">
      <c r="A2071" s="170">
        <f t="shared" si="6"/>
        <v>2070</v>
      </c>
      <c r="B2071" s="196" t="s">
        <v>2847</v>
      </c>
      <c r="C2071" s="198">
        <v>7130000000</v>
      </c>
      <c r="D2071" s="178" t="s">
        <v>388</v>
      </c>
      <c r="E2071" s="178"/>
      <c r="F2071" s="186"/>
      <c r="G2071" s="170" t="b">
        <f t="shared" ca="1" si="58"/>
        <v>1</v>
      </c>
      <c r="H2071" s="186"/>
      <c r="I2071" s="186"/>
      <c r="J2071" s="170" t="s">
        <v>1</v>
      </c>
      <c r="K2071" s="171" t="e">
        <f t="shared" ca="1" si="1"/>
        <v>#NAME?</v>
      </c>
      <c r="L2071" s="186"/>
      <c r="M2071" s="171">
        <v>2716</v>
      </c>
      <c r="N2071" s="179" t="e">
        <f t="shared" ca="1" si="2"/>
        <v>#NAME?</v>
      </c>
      <c r="O2071" t="b">
        <f t="shared" si="3"/>
        <v>0</v>
      </c>
      <c r="S2071" s="180" t="b">
        <f t="shared" si="4"/>
        <v>0</v>
      </c>
      <c r="T2071" s="180">
        <f t="shared" ca="1" si="5"/>
        <v>0</v>
      </c>
    </row>
    <row r="2072" spans="1:20" ht="16" hidden="1">
      <c r="A2072" s="170">
        <f t="shared" si="6"/>
        <v>2071</v>
      </c>
      <c r="B2072" s="196" t="s">
        <v>2848</v>
      </c>
      <c r="C2072" s="196" t="s">
        <v>2849</v>
      </c>
      <c r="D2072" s="178" t="s">
        <v>388</v>
      </c>
      <c r="E2072" s="178"/>
      <c r="F2072" s="186"/>
      <c r="G2072" s="170" t="b">
        <f t="shared" ca="1" si="58"/>
        <v>1</v>
      </c>
      <c r="H2072" s="186"/>
      <c r="I2072" s="186"/>
      <c r="J2072" s="170" t="s">
        <v>1</v>
      </c>
      <c r="K2072" s="171" t="e">
        <f t="shared" ca="1" si="1"/>
        <v>#NAME?</v>
      </c>
      <c r="L2072" s="186"/>
      <c r="M2072" s="171">
        <v>1628</v>
      </c>
      <c r="N2072" s="179" t="e">
        <f t="shared" ca="1" si="2"/>
        <v>#NAME?</v>
      </c>
      <c r="O2072" t="b">
        <f t="shared" si="3"/>
        <v>0</v>
      </c>
      <c r="S2072" s="180" t="b">
        <f t="shared" si="4"/>
        <v>0</v>
      </c>
      <c r="T2072" s="180">
        <f t="shared" ca="1" si="5"/>
        <v>0</v>
      </c>
    </row>
    <row r="2073" spans="1:20" ht="16" hidden="1">
      <c r="A2073" s="170">
        <f t="shared" si="6"/>
        <v>2072</v>
      </c>
      <c r="B2073" s="196" t="s">
        <v>2850</v>
      </c>
      <c r="C2073" s="196" t="s">
        <v>2851</v>
      </c>
      <c r="D2073" s="178" t="s">
        <v>388</v>
      </c>
      <c r="E2073" s="178"/>
      <c r="F2073" s="186"/>
      <c r="G2073" s="170" t="b">
        <f t="shared" ca="1" si="58"/>
        <v>1</v>
      </c>
      <c r="H2073" s="186"/>
      <c r="I2073" s="186"/>
      <c r="J2073" s="170" t="s">
        <v>1</v>
      </c>
      <c r="K2073" s="171" t="e">
        <f t="shared" ca="1" si="1"/>
        <v>#NAME?</v>
      </c>
      <c r="L2073" s="186"/>
      <c r="M2073" s="171">
        <v>3007</v>
      </c>
      <c r="N2073" s="179" t="e">
        <f t="shared" ca="1" si="2"/>
        <v>#NAME?</v>
      </c>
      <c r="O2073" t="b">
        <f t="shared" si="3"/>
        <v>0</v>
      </c>
      <c r="S2073" s="180" t="b">
        <f t="shared" si="4"/>
        <v>0</v>
      </c>
      <c r="T2073" s="180">
        <f t="shared" ca="1" si="5"/>
        <v>0</v>
      </c>
    </row>
    <row r="2074" spans="1:20" ht="16" hidden="1">
      <c r="A2074" s="170">
        <f t="shared" si="6"/>
        <v>2073</v>
      </c>
      <c r="B2074" s="196" t="s">
        <v>2852</v>
      </c>
      <c r="C2074" s="196" t="s">
        <v>2853</v>
      </c>
      <c r="D2074" s="178" t="s">
        <v>388</v>
      </c>
      <c r="E2074" s="178"/>
      <c r="F2074" s="186"/>
      <c r="G2074" s="170" t="b">
        <f t="shared" ca="1" si="58"/>
        <v>1</v>
      </c>
      <c r="H2074" s="186"/>
      <c r="I2074" s="186"/>
      <c r="J2074" s="170" t="s">
        <v>1</v>
      </c>
      <c r="K2074" s="171" t="e">
        <f t="shared" ca="1" si="1"/>
        <v>#NAME?</v>
      </c>
      <c r="L2074" s="186"/>
      <c r="M2074" s="171">
        <v>2335</v>
      </c>
      <c r="N2074" s="179" t="e">
        <f t="shared" ca="1" si="2"/>
        <v>#NAME?</v>
      </c>
      <c r="O2074" t="b">
        <f t="shared" si="3"/>
        <v>0</v>
      </c>
      <c r="S2074" s="180" t="b">
        <f t="shared" si="4"/>
        <v>0</v>
      </c>
      <c r="T2074" s="180">
        <f t="shared" ca="1" si="5"/>
        <v>0</v>
      </c>
    </row>
    <row r="2075" spans="1:20" ht="16" hidden="1">
      <c r="A2075" s="170">
        <f t="shared" si="6"/>
        <v>2074</v>
      </c>
      <c r="B2075" s="196" t="s">
        <v>2854</v>
      </c>
      <c r="C2075" s="196" t="s">
        <v>2855</v>
      </c>
      <c r="D2075" s="178" t="s">
        <v>388</v>
      </c>
      <c r="E2075" s="178"/>
      <c r="F2075" s="186"/>
      <c r="G2075" s="170" t="b">
        <f t="shared" ca="1" si="58"/>
        <v>1</v>
      </c>
      <c r="H2075" s="186"/>
      <c r="I2075" s="186"/>
      <c r="J2075" s="170" t="s">
        <v>1</v>
      </c>
      <c r="K2075" s="171" t="e">
        <f t="shared" ca="1" si="1"/>
        <v>#NAME?</v>
      </c>
      <c r="L2075" s="186"/>
      <c r="M2075" s="171">
        <v>1876</v>
      </c>
      <c r="N2075" s="179" t="e">
        <f t="shared" ca="1" si="2"/>
        <v>#NAME?</v>
      </c>
      <c r="O2075" t="b">
        <f t="shared" si="3"/>
        <v>0</v>
      </c>
      <c r="S2075" s="180" t="b">
        <f t="shared" si="4"/>
        <v>0</v>
      </c>
      <c r="T2075" s="180">
        <f t="shared" ca="1" si="5"/>
        <v>0</v>
      </c>
    </row>
    <row r="2076" spans="1:20" ht="16" hidden="1">
      <c r="A2076" s="170">
        <f t="shared" si="6"/>
        <v>2075</v>
      </c>
      <c r="B2076" s="196" t="s">
        <v>2856</v>
      </c>
      <c r="C2076" s="196" t="s">
        <v>2857</v>
      </c>
      <c r="D2076" s="178" t="s">
        <v>380</v>
      </c>
      <c r="E2076" s="178" t="s">
        <v>556</v>
      </c>
      <c r="F2076" s="183">
        <v>43804</v>
      </c>
      <c r="G2076" s="170" t="b">
        <f t="shared" ca="1" si="58"/>
        <v>1</v>
      </c>
      <c r="H2076" s="170" t="s">
        <v>471</v>
      </c>
      <c r="I2076" s="186"/>
      <c r="J2076" s="170" t="s">
        <v>1</v>
      </c>
      <c r="K2076" s="171" t="e">
        <f t="shared" ca="1" si="1"/>
        <v>#NAME?</v>
      </c>
      <c r="L2076" s="186"/>
      <c r="M2076" s="171">
        <v>697</v>
      </c>
      <c r="N2076" s="179" t="e">
        <f t="shared" ca="1" si="2"/>
        <v>#NAME?</v>
      </c>
      <c r="O2076" t="b">
        <f t="shared" si="3"/>
        <v>0</v>
      </c>
      <c r="S2076" s="180" t="b">
        <f t="shared" ca="1" si="4"/>
        <v>0</v>
      </c>
      <c r="T2076" s="180">
        <f t="shared" ca="1" si="5"/>
        <v>0</v>
      </c>
    </row>
    <row r="2077" spans="1:20" ht="16" hidden="1">
      <c r="A2077" s="170">
        <f t="shared" si="6"/>
        <v>2076</v>
      </c>
      <c r="B2077" s="196" t="s">
        <v>2858</v>
      </c>
      <c r="C2077" s="196" t="s">
        <v>2859</v>
      </c>
      <c r="D2077" s="178" t="s">
        <v>388</v>
      </c>
      <c r="E2077" s="178"/>
      <c r="F2077" s="186"/>
      <c r="G2077" s="170" t="b">
        <f t="shared" ca="1" si="58"/>
        <v>1</v>
      </c>
      <c r="H2077" s="186"/>
      <c r="I2077" s="186"/>
      <c r="J2077" s="170" t="s">
        <v>1</v>
      </c>
      <c r="K2077" s="171" t="e">
        <f t="shared" ca="1" si="1"/>
        <v>#NAME?</v>
      </c>
      <c r="L2077" s="186"/>
      <c r="M2077" s="171">
        <v>464</v>
      </c>
      <c r="N2077" s="179" t="e">
        <f t="shared" ca="1" si="2"/>
        <v>#NAME?</v>
      </c>
      <c r="O2077" t="b">
        <f t="shared" si="3"/>
        <v>0</v>
      </c>
      <c r="S2077" s="180" t="b">
        <f t="shared" si="4"/>
        <v>0</v>
      </c>
      <c r="T2077" s="180">
        <f t="shared" ca="1" si="5"/>
        <v>0</v>
      </c>
    </row>
    <row r="2078" spans="1:20" ht="16" hidden="1">
      <c r="A2078" s="170">
        <f t="shared" si="6"/>
        <v>2077</v>
      </c>
      <c r="B2078" s="196" t="s">
        <v>2860</v>
      </c>
      <c r="C2078" s="196" t="s">
        <v>2861</v>
      </c>
      <c r="D2078" s="178" t="s">
        <v>388</v>
      </c>
      <c r="E2078" s="178"/>
      <c r="F2078" s="186"/>
      <c r="G2078" s="170" t="b">
        <f t="shared" ca="1" si="58"/>
        <v>1</v>
      </c>
      <c r="H2078" s="186"/>
      <c r="I2078" s="186"/>
      <c r="J2078" s="170" t="s">
        <v>1</v>
      </c>
      <c r="K2078" s="171" t="e">
        <f t="shared" ca="1" si="1"/>
        <v>#NAME?</v>
      </c>
      <c r="L2078" s="186"/>
      <c r="M2078" s="171">
        <v>195</v>
      </c>
      <c r="N2078" s="179" t="e">
        <f t="shared" ca="1" si="2"/>
        <v>#NAME?</v>
      </c>
      <c r="O2078" t="b">
        <f t="shared" si="3"/>
        <v>0</v>
      </c>
      <c r="S2078" s="180" t="b">
        <f t="shared" si="4"/>
        <v>0</v>
      </c>
      <c r="T2078" s="180">
        <f t="shared" ca="1" si="5"/>
        <v>0</v>
      </c>
    </row>
    <row r="2079" spans="1:20" ht="16" hidden="1">
      <c r="A2079" s="170">
        <f t="shared" si="6"/>
        <v>2078</v>
      </c>
      <c r="B2079" s="196" t="s">
        <v>2862</v>
      </c>
      <c r="C2079" s="196" t="s">
        <v>2863</v>
      </c>
      <c r="D2079" s="178" t="s">
        <v>388</v>
      </c>
      <c r="E2079" s="178"/>
      <c r="F2079" s="186"/>
      <c r="G2079" s="170" t="b">
        <f t="shared" ca="1" si="58"/>
        <v>1</v>
      </c>
      <c r="H2079" s="186"/>
      <c r="I2079" s="186"/>
      <c r="J2079" s="170" t="s">
        <v>1</v>
      </c>
      <c r="K2079" s="171" t="e">
        <f t="shared" ca="1" si="1"/>
        <v>#NAME?</v>
      </c>
      <c r="L2079" s="186"/>
      <c r="M2079" s="171">
        <v>289</v>
      </c>
      <c r="N2079" s="179" t="e">
        <f t="shared" ca="1" si="2"/>
        <v>#NAME?</v>
      </c>
      <c r="O2079" t="b">
        <f t="shared" si="3"/>
        <v>0</v>
      </c>
      <c r="S2079" s="180" t="b">
        <f t="shared" si="4"/>
        <v>0</v>
      </c>
      <c r="T2079" s="180">
        <f t="shared" ca="1" si="5"/>
        <v>0</v>
      </c>
    </row>
    <row r="2080" spans="1:20" ht="16" hidden="1">
      <c r="A2080" s="170">
        <f t="shared" si="6"/>
        <v>2079</v>
      </c>
      <c r="B2080" s="196" t="s">
        <v>1969</v>
      </c>
      <c r="C2080" s="196" t="s">
        <v>2864</v>
      </c>
      <c r="D2080" s="178" t="s">
        <v>388</v>
      </c>
      <c r="E2080" s="178"/>
      <c r="F2080" s="186"/>
      <c r="G2080" s="170" t="b">
        <f t="shared" ca="1" si="58"/>
        <v>1</v>
      </c>
      <c r="H2080" s="186"/>
      <c r="I2080" s="186"/>
      <c r="J2080" s="170" t="s">
        <v>1</v>
      </c>
      <c r="K2080" s="171" t="e">
        <f t="shared" ca="1" si="1"/>
        <v>#NAME?</v>
      </c>
      <c r="L2080" s="186"/>
      <c r="M2080" s="171">
        <v>3143</v>
      </c>
      <c r="N2080" s="179" t="e">
        <f t="shared" ca="1" si="2"/>
        <v>#NAME?</v>
      </c>
      <c r="O2080" t="b">
        <f t="shared" si="3"/>
        <v>0</v>
      </c>
      <c r="S2080" s="180" t="b">
        <f t="shared" si="4"/>
        <v>0</v>
      </c>
      <c r="T2080" s="180">
        <f t="shared" ca="1" si="5"/>
        <v>0</v>
      </c>
    </row>
    <row r="2081" spans="1:20" ht="16" hidden="1">
      <c r="A2081" s="170">
        <f t="shared" si="6"/>
        <v>2080</v>
      </c>
      <c r="B2081" s="196" t="s">
        <v>1223</v>
      </c>
      <c r="C2081" s="196" t="s">
        <v>2865</v>
      </c>
      <c r="D2081" s="178" t="s">
        <v>380</v>
      </c>
      <c r="E2081" s="178"/>
      <c r="F2081" s="187">
        <v>43922</v>
      </c>
      <c r="G2081" s="170" t="b">
        <f t="shared" ca="1" si="58"/>
        <v>1</v>
      </c>
      <c r="H2081" s="170" t="s">
        <v>471</v>
      </c>
      <c r="I2081" s="186"/>
      <c r="J2081" s="170" t="s">
        <v>1</v>
      </c>
      <c r="K2081" s="171" t="e">
        <f t="shared" ca="1" si="1"/>
        <v>#NAME?</v>
      </c>
      <c r="L2081" s="186"/>
      <c r="M2081" s="171">
        <v>1447</v>
      </c>
      <c r="N2081" s="179" t="e">
        <f t="shared" ca="1" si="2"/>
        <v>#NAME?</v>
      </c>
      <c r="O2081" t="b">
        <f t="shared" si="3"/>
        <v>0</v>
      </c>
      <c r="S2081" s="180" t="b">
        <f t="shared" ca="1" si="4"/>
        <v>0</v>
      </c>
      <c r="T2081" s="180">
        <f t="shared" ca="1" si="5"/>
        <v>0</v>
      </c>
    </row>
    <row r="2082" spans="1:20" ht="16" hidden="1">
      <c r="A2082" s="170">
        <f t="shared" si="6"/>
        <v>2081</v>
      </c>
      <c r="B2082" s="196" t="s">
        <v>2866</v>
      </c>
      <c r="C2082" s="198">
        <v>5130000000</v>
      </c>
      <c r="D2082" s="178" t="s">
        <v>388</v>
      </c>
      <c r="E2082" s="178"/>
      <c r="F2082" s="186"/>
      <c r="G2082" s="170" t="b">
        <f t="shared" ca="1" si="58"/>
        <v>1</v>
      </c>
      <c r="H2082" s="186"/>
      <c r="I2082" s="186"/>
      <c r="J2082" s="170" t="s">
        <v>1</v>
      </c>
      <c r="K2082" s="171" t="e">
        <f t="shared" ca="1" si="1"/>
        <v>#NAME?</v>
      </c>
      <c r="L2082" s="186"/>
      <c r="M2082" s="171">
        <v>1664</v>
      </c>
      <c r="N2082" s="179" t="e">
        <f t="shared" ca="1" si="2"/>
        <v>#NAME?</v>
      </c>
      <c r="O2082" t="b">
        <f t="shared" si="3"/>
        <v>0</v>
      </c>
      <c r="S2082" s="180" t="b">
        <f t="shared" si="4"/>
        <v>0</v>
      </c>
      <c r="T2082" s="180">
        <f t="shared" ca="1" si="5"/>
        <v>0</v>
      </c>
    </row>
    <row r="2083" spans="1:20" ht="16" hidden="1">
      <c r="A2083" s="170">
        <f t="shared" si="6"/>
        <v>2082</v>
      </c>
      <c r="B2083" s="196" t="s">
        <v>2867</v>
      </c>
      <c r="C2083" s="196" t="s">
        <v>2868</v>
      </c>
      <c r="D2083" s="178" t="s">
        <v>388</v>
      </c>
      <c r="E2083" s="178"/>
      <c r="F2083" s="186"/>
      <c r="G2083" s="170" t="b">
        <f t="shared" ca="1" si="58"/>
        <v>1</v>
      </c>
      <c r="H2083" s="186"/>
      <c r="I2083" s="186"/>
      <c r="J2083" s="170" t="s">
        <v>1</v>
      </c>
      <c r="K2083" s="171" t="e">
        <f t="shared" ca="1" si="1"/>
        <v>#NAME?</v>
      </c>
      <c r="L2083" s="186"/>
      <c r="M2083" s="171">
        <v>1659</v>
      </c>
      <c r="N2083" s="179" t="e">
        <f t="shared" ca="1" si="2"/>
        <v>#NAME?</v>
      </c>
      <c r="O2083" t="b">
        <f t="shared" si="3"/>
        <v>0</v>
      </c>
      <c r="S2083" s="180" t="b">
        <f t="shared" si="4"/>
        <v>0</v>
      </c>
      <c r="T2083" s="180">
        <f t="shared" ca="1" si="5"/>
        <v>0</v>
      </c>
    </row>
    <row r="2084" spans="1:20" ht="16" hidden="1">
      <c r="A2084" s="170">
        <f t="shared" si="6"/>
        <v>2083</v>
      </c>
      <c r="B2084" s="196" t="s">
        <v>2869</v>
      </c>
      <c r="C2084" s="196" t="s">
        <v>2870</v>
      </c>
      <c r="D2084" s="178" t="s">
        <v>388</v>
      </c>
      <c r="E2084" s="178"/>
      <c r="F2084" s="186"/>
      <c r="G2084" s="170" t="b">
        <f t="shared" ca="1" si="58"/>
        <v>1</v>
      </c>
      <c r="H2084" s="186"/>
      <c r="I2084" s="186"/>
      <c r="J2084" s="170" t="s">
        <v>1</v>
      </c>
      <c r="K2084" s="171" t="e">
        <f t="shared" ca="1" si="1"/>
        <v>#NAME?</v>
      </c>
      <c r="L2084" s="186"/>
      <c r="M2084" s="171">
        <v>195</v>
      </c>
      <c r="N2084" s="179" t="e">
        <f t="shared" ca="1" si="2"/>
        <v>#NAME?</v>
      </c>
      <c r="O2084" t="b">
        <f t="shared" si="3"/>
        <v>0</v>
      </c>
      <c r="S2084" s="180" t="b">
        <f t="shared" si="4"/>
        <v>0</v>
      </c>
      <c r="T2084" s="180">
        <f t="shared" ca="1" si="5"/>
        <v>0</v>
      </c>
    </row>
    <row r="2085" spans="1:20" ht="16" hidden="1">
      <c r="A2085" s="170">
        <f t="shared" si="6"/>
        <v>2084</v>
      </c>
      <c r="B2085" s="196" t="s">
        <v>2871</v>
      </c>
      <c r="C2085" s="196" t="s">
        <v>2872</v>
      </c>
      <c r="D2085" s="178" t="s">
        <v>388</v>
      </c>
      <c r="E2085" s="178"/>
      <c r="F2085" s="186"/>
      <c r="G2085" s="170" t="b">
        <f t="shared" ca="1" si="58"/>
        <v>1</v>
      </c>
      <c r="H2085" s="186"/>
      <c r="I2085" s="186"/>
      <c r="J2085" s="170" t="s">
        <v>1</v>
      </c>
      <c r="K2085" s="171" t="e">
        <f t="shared" ca="1" si="1"/>
        <v>#NAME?</v>
      </c>
      <c r="L2085" s="186"/>
      <c r="M2085" s="171">
        <v>2364</v>
      </c>
      <c r="N2085" s="179" t="e">
        <f t="shared" ca="1" si="2"/>
        <v>#NAME?</v>
      </c>
      <c r="O2085" t="b">
        <f t="shared" si="3"/>
        <v>0</v>
      </c>
      <c r="S2085" s="180" t="b">
        <f t="shared" si="4"/>
        <v>0</v>
      </c>
      <c r="T2085" s="180">
        <f t="shared" ca="1" si="5"/>
        <v>0</v>
      </c>
    </row>
    <row r="2086" spans="1:20" ht="16" hidden="1">
      <c r="A2086" s="170">
        <f t="shared" si="6"/>
        <v>2085</v>
      </c>
      <c r="B2086" s="196" t="s">
        <v>2873</v>
      </c>
      <c r="C2086" s="198">
        <v>9140000000</v>
      </c>
      <c r="D2086" s="178" t="s">
        <v>388</v>
      </c>
      <c r="E2086" s="178"/>
      <c r="F2086" s="186"/>
      <c r="G2086" s="170" t="b">
        <f t="shared" ca="1" si="58"/>
        <v>1</v>
      </c>
      <c r="H2086" s="186"/>
      <c r="I2086" s="186"/>
      <c r="J2086" s="170" t="s">
        <v>1</v>
      </c>
      <c r="K2086" s="171" t="e">
        <f t="shared" ca="1" si="1"/>
        <v>#NAME?</v>
      </c>
      <c r="L2086" s="186"/>
      <c r="M2086" s="171">
        <v>556</v>
      </c>
      <c r="N2086" s="179" t="e">
        <f t="shared" ca="1" si="2"/>
        <v>#NAME?</v>
      </c>
      <c r="O2086" t="b">
        <f t="shared" si="3"/>
        <v>0</v>
      </c>
      <c r="S2086" s="180" t="b">
        <f t="shared" si="4"/>
        <v>0</v>
      </c>
      <c r="T2086" s="180">
        <f t="shared" ca="1" si="5"/>
        <v>0</v>
      </c>
    </row>
    <row r="2087" spans="1:20" ht="16" hidden="1">
      <c r="A2087" s="170">
        <f t="shared" si="6"/>
        <v>2086</v>
      </c>
      <c r="B2087" s="196" t="s">
        <v>2874</v>
      </c>
      <c r="C2087" s="196" t="s">
        <v>2875</v>
      </c>
      <c r="D2087" s="178" t="s">
        <v>388</v>
      </c>
      <c r="E2087" s="178"/>
      <c r="F2087" s="186"/>
      <c r="G2087" s="170" t="b">
        <f t="shared" ca="1" si="58"/>
        <v>1</v>
      </c>
      <c r="H2087" s="186"/>
      <c r="I2087" s="186"/>
      <c r="J2087" s="170" t="s">
        <v>1</v>
      </c>
      <c r="K2087" s="171" t="e">
        <f t="shared" ca="1" si="1"/>
        <v>#NAME?</v>
      </c>
      <c r="L2087" s="186"/>
      <c r="M2087" s="171">
        <v>2499</v>
      </c>
      <c r="N2087" s="179" t="e">
        <f t="shared" ca="1" si="2"/>
        <v>#NAME?</v>
      </c>
      <c r="O2087" t="b">
        <f t="shared" si="3"/>
        <v>0</v>
      </c>
      <c r="S2087" s="180" t="b">
        <f t="shared" si="4"/>
        <v>0</v>
      </c>
      <c r="T2087" s="180">
        <f t="shared" ca="1" si="5"/>
        <v>0</v>
      </c>
    </row>
    <row r="2088" spans="1:20" ht="16" hidden="1">
      <c r="A2088" s="170">
        <f t="shared" si="6"/>
        <v>2087</v>
      </c>
      <c r="B2088" s="196" t="s">
        <v>2876</v>
      </c>
      <c r="C2088" s="196" t="s">
        <v>2877</v>
      </c>
      <c r="D2088" s="178" t="s">
        <v>388</v>
      </c>
      <c r="E2088" s="178"/>
      <c r="F2088" s="186"/>
      <c r="G2088" s="170" t="b">
        <f t="shared" ca="1" si="58"/>
        <v>1</v>
      </c>
      <c r="H2088" s="186"/>
      <c r="I2088" s="186"/>
      <c r="J2088" s="170" t="s">
        <v>1</v>
      </c>
      <c r="K2088" s="171" t="e">
        <f t="shared" ca="1" si="1"/>
        <v>#NAME?</v>
      </c>
      <c r="L2088" s="186"/>
      <c r="M2088" s="171">
        <v>161</v>
      </c>
      <c r="N2088" s="179" t="e">
        <f t="shared" ca="1" si="2"/>
        <v>#NAME?</v>
      </c>
      <c r="O2088" t="b">
        <f t="shared" si="3"/>
        <v>0</v>
      </c>
      <c r="S2088" s="180" t="b">
        <f t="shared" si="4"/>
        <v>0</v>
      </c>
      <c r="T2088" s="180">
        <f t="shared" ca="1" si="5"/>
        <v>0</v>
      </c>
    </row>
    <row r="2089" spans="1:20" ht="16" hidden="1">
      <c r="A2089" s="170">
        <f t="shared" si="6"/>
        <v>2088</v>
      </c>
      <c r="B2089" s="196" t="s">
        <v>2878</v>
      </c>
      <c r="C2089" s="196" t="s">
        <v>2879</v>
      </c>
      <c r="D2089" s="178" t="s">
        <v>380</v>
      </c>
      <c r="E2089" s="178"/>
      <c r="F2089" s="187">
        <v>43850</v>
      </c>
      <c r="G2089" s="170" t="b">
        <f t="shared" ca="1" si="58"/>
        <v>1</v>
      </c>
      <c r="H2089" s="170" t="s">
        <v>471</v>
      </c>
      <c r="I2089" s="186"/>
      <c r="J2089" s="170" t="s">
        <v>1</v>
      </c>
      <c r="K2089" s="171" t="e">
        <f t="shared" ca="1" si="1"/>
        <v>#NAME?</v>
      </c>
      <c r="L2089" s="186"/>
      <c r="M2089" s="171">
        <v>2410</v>
      </c>
      <c r="N2089" s="179" t="e">
        <f t="shared" ca="1" si="2"/>
        <v>#NAME?</v>
      </c>
      <c r="O2089" t="b">
        <f t="shared" si="3"/>
        <v>0</v>
      </c>
      <c r="S2089" s="180" t="b">
        <f t="shared" ca="1" si="4"/>
        <v>0</v>
      </c>
      <c r="T2089" s="180">
        <f t="shared" ca="1" si="5"/>
        <v>0</v>
      </c>
    </row>
    <row r="2090" spans="1:20" ht="16" hidden="1">
      <c r="A2090" s="170">
        <f t="shared" si="6"/>
        <v>2089</v>
      </c>
      <c r="B2090" s="196" t="s">
        <v>2880</v>
      </c>
      <c r="C2090" s="196" t="s">
        <v>2881</v>
      </c>
      <c r="D2090" s="178" t="s">
        <v>388</v>
      </c>
      <c r="E2090" s="178"/>
      <c r="F2090" s="186"/>
      <c r="G2090" s="170" t="b">
        <f t="shared" ca="1" si="58"/>
        <v>1</v>
      </c>
      <c r="H2090" s="186"/>
      <c r="I2090" s="186"/>
      <c r="J2090" s="170" t="s">
        <v>1</v>
      </c>
      <c r="K2090" s="171" t="e">
        <f t="shared" ca="1" si="1"/>
        <v>#NAME?</v>
      </c>
      <c r="L2090" s="186"/>
      <c r="M2090" s="171">
        <v>1879</v>
      </c>
      <c r="N2090" s="179" t="e">
        <f t="shared" ca="1" si="2"/>
        <v>#NAME?</v>
      </c>
      <c r="O2090" t="b">
        <f t="shared" si="3"/>
        <v>0</v>
      </c>
      <c r="S2090" s="180" t="b">
        <f t="shared" si="4"/>
        <v>0</v>
      </c>
      <c r="T2090" s="180">
        <f t="shared" ca="1" si="5"/>
        <v>0</v>
      </c>
    </row>
    <row r="2091" spans="1:20" ht="16">
      <c r="A2091" s="170">
        <f t="shared" si="6"/>
        <v>2090</v>
      </c>
      <c r="B2091" s="196" t="s">
        <v>2882</v>
      </c>
      <c r="C2091" s="196" t="s">
        <v>2883</v>
      </c>
      <c r="D2091" s="178" t="s">
        <v>388</v>
      </c>
      <c r="E2091" s="178"/>
      <c r="F2091" s="186"/>
      <c r="G2091" s="170" t="b">
        <f t="shared" ca="1" si="58"/>
        <v>1</v>
      </c>
      <c r="H2091" s="186"/>
      <c r="I2091" s="186"/>
      <c r="J2091" s="170" t="s">
        <v>1</v>
      </c>
      <c r="K2091" s="171" t="e">
        <f t="shared" ca="1" si="1"/>
        <v>#NAME?</v>
      </c>
      <c r="L2091" s="186"/>
      <c r="M2091" s="171">
        <v>964</v>
      </c>
      <c r="N2091" s="179" t="e">
        <f t="shared" ca="1" si="2"/>
        <v>#NAME?</v>
      </c>
      <c r="O2091" t="b">
        <f t="shared" si="3"/>
        <v>0</v>
      </c>
      <c r="S2091" s="180" t="b">
        <f t="shared" si="4"/>
        <v>0</v>
      </c>
      <c r="T2091" s="180">
        <f t="shared" ca="1" si="5"/>
        <v>0</v>
      </c>
    </row>
    <row r="2092" spans="1:20" ht="16" hidden="1">
      <c r="A2092" s="170">
        <f t="shared" si="6"/>
        <v>2091</v>
      </c>
      <c r="B2092" s="196" t="s">
        <v>2884</v>
      </c>
      <c r="C2092" s="198">
        <v>8330000000</v>
      </c>
      <c r="D2092" s="178" t="s">
        <v>388</v>
      </c>
      <c r="E2092" s="178"/>
      <c r="F2092" s="186"/>
      <c r="G2092" s="170" t="b">
        <f t="shared" ca="1" si="58"/>
        <v>1</v>
      </c>
      <c r="H2092" s="186"/>
      <c r="I2092" s="186"/>
      <c r="J2092" s="170" t="s">
        <v>1</v>
      </c>
      <c r="K2092" s="171" t="e">
        <f t="shared" ca="1" si="1"/>
        <v>#NAME?</v>
      </c>
      <c r="L2092" s="186"/>
      <c r="M2092" s="171">
        <v>1350</v>
      </c>
      <c r="N2092" s="179" t="e">
        <f t="shared" ca="1" si="2"/>
        <v>#NAME?</v>
      </c>
      <c r="O2092" t="b">
        <f t="shared" si="3"/>
        <v>0</v>
      </c>
      <c r="S2092" s="180" t="b">
        <f t="shared" si="4"/>
        <v>0</v>
      </c>
      <c r="T2092" s="180">
        <f t="shared" ca="1" si="5"/>
        <v>0</v>
      </c>
    </row>
    <row r="2093" spans="1:20" ht="16" hidden="1">
      <c r="A2093" s="170">
        <f t="shared" si="6"/>
        <v>2092</v>
      </c>
      <c r="B2093" s="196" t="s">
        <v>2885</v>
      </c>
      <c r="C2093" s="196" t="s">
        <v>2886</v>
      </c>
      <c r="D2093" s="178" t="s">
        <v>388</v>
      </c>
      <c r="E2093" s="178"/>
      <c r="F2093" s="186"/>
      <c r="G2093" s="170" t="b">
        <f t="shared" ca="1" si="58"/>
        <v>1</v>
      </c>
      <c r="H2093" s="186"/>
      <c r="I2093" s="186"/>
      <c r="J2093" s="170" t="s">
        <v>1</v>
      </c>
      <c r="K2093" s="171" t="e">
        <f t="shared" ca="1" si="1"/>
        <v>#NAME?</v>
      </c>
      <c r="L2093" s="186"/>
      <c r="M2093" s="171">
        <v>87</v>
      </c>
      <c r="N2093" s="179" t="e">
        <f t="shared" ca="1" si="2"/>
        <v>#NAME?</v>
      </c>
      <c r="O2093" t="b">
        <f t="shared" si="3"/>
        <v>0</v>
      </c>
      <c r="S2093" s="180" t="b">
        <f t="shared" si="4"/>
        <v>0</v>
      </c>
      <c r="T2093" s="180">
        <f t="shared" ca="1" si="5"/>
        <v>0</v>
      </c>
    </row>
    <row r="2094" spans="1:20" ht="16" hidden="1">
      <c r="A2094" s="170">
        <f t="shared" si="6"/>
        <v>2093</v>
      </c>
      <c r="B2094" s="196" t="s">
        <v>765</v>
      </c>
      <c r="C2094" s="196" t="s">
        <v>2887</v>
      </c>
      <c r="D2094" s="178" t="s">
        <v>388</v>
      </c>
      <c r="E2094" s="178"/>
      <c r="F2094" s="186"/>
      <c r="G2094" s="170" t="b">
        <f t="shared" ca="1" si="58"/>
        <v>1</v>
      </c>
      <c r="H2094" s="186"/>
      <c r="I2094" s="186"/>
      <c r="J2094" s="170" t="s">
        <v>1</v>
      </c>
      <c r="K2094" s="171" t="e">
        <f t="shared" ca="1" si="1"/>
        <v>#NAME?</v>
      </c>
      <c r="L2094" s="186"/>
      <c r="M2094" s="171">
        <v>2031</v>
      </c>
      <c r="N2094" s="179" t="e">
        <f t="shared" ca="1" si="2"/>
        <v>#NAME?</v>
      </c>
      <c r="O2094" t="b">
        <f t="shared" si="3"/>
        <v>0</v>
      </c>
      <c r="S2094" s="180" t="b">
        <f t="shared" si="4"/>
        <v>0</v>
      </c>
      <c r="T2094" s="180">
        <f t="shared" ca="1" si="5"/>
        <v>0</v>
      </c>
    </row>
    <row r="2095" spans="1:20" ht="16" hidden="1">
      <c r="A2095" s="170">
        <f t="shared" si="6"/>
        <v>2094</v>
      </c>
      <c r="B2095" s="196" t="s">
        <v>2888</v>
      </c>
      <c r="C2095" s="196" t="s">
        <v>2889</v>
      </c>
      <c r="D2095" s="178" t="s">
        <v>388</v>
      </c>
      <c r="E2095" s="178"/>
      <c r="F2095" s="186"/>
      <c r="G2095" s="170" t="b">
        <f t="shared" ca="1" si="58"/>
        <v>1</v>
      </c>
      <c r="H2095" s="186"/>
      <c r="I2095" s="186"/>
      <c r="J2095" s="170" t="s">
        <v>1</v>
      </c>
      <c r="K2095" s="171" t="e">
        <f t="shared" ca="1" si="1"/>
        <v>#NAME?</v>
      </c>
      <c r="L2095" s="186"/>
      <c r="M2095" s="171">
        <v>1608</v>
      </c>
      <c r="N2095" s="179" t="e">
        <f t="shared" ca="1" si="2"/>
        <v>#NAME?</v>
      </c>
      <c r="O2095" t="b">
        <f t="shared" si="3"/>
        <v>0</v>
      </c>
      <c r="S2095" s="180" t="b">
        <f t="shared" si="4"/>
        <v>0</v>
      </c>
      <c r="T2095" s="180">
        <f t="shared" ca="1" si="5"/>
        <v>0</v>
      </c>
    </row>
    <row r="2096" spans="1:20" ht="16" hidden="1">
      <c r="A2096" s="170">
        <f t="shared" si="6"/>
        <v>2095</v>
      </c>
      <c r="B2096" s="196" t="s">
        <v>2890</v>
      </c>
      <c r="C2096" s="196" t="s">
        <v>2891</v>
      </c>
      <c r="D2096" s="178" t="s">
        <v>388</v>
      </c>
      <c r="E2096" s="178"/>
      <c r="F2096" s="186"/>
      <c r="G2096" s="170" t="b">
        <f t="shared" ca="1" si="58"/>
        <v>1</v>
      </c>
      <c r="H2096" s="186"/>
      <c r="I2096" s="186"/>
      <c r="J2096" s="170" t="s">
        <v>1</v>
      </c>
      <c r="K2096" s="171" t="e">
        <f t="shared" ca="1" si="1"/>
        <v>#NAME?</v>
      </c>
      <c r="L2096" s="186"/>
      <c r="M2096" s="171">
        <v>2207</v>
      </c>
      <c r="N2096" s="179" t="e">
        <f t="shared" ca="1" si="2"/>
        <v>#NAME?</v>
      </c>
      <c r="O2096" t="b">
        <f t="shared" si="3"/>
        <v>0</v>
      </c>
      <c r="S2096" s="180" t="b">
        <f t="shared" si="4"/>
        <v>0</v>
      </c>
      <c r="T2096" s="180">
        <f t="shared" ca="1" si="5"/>
        <v>0</v>
      </c>
    </row>
    <row r="2097" spans="1:20" ht="16" hidden="1">
      <c r="A2097" s="170">
        <f t="shared" si="6"/>
        <v>2096</v>
      </c>
      <c r="B2097" s="196" t="s">
        <v>1126</v>
      </c>
      <c r="C2097" s="196" t="s">
        <v>2892</v>
      </c>
      <c r="D2097" s="178" t="s">
        <v>388</v>
      </c>
      <c r="E2097" s="178"/>
      <c r="F2097" s="186"/>
      <c r="G2097" s="170" t="b">
        <f t="shared" ca="1" si="58"/>
        <v>1</v>
      </c>
      <c r="H2097" s="186"/>
      <c r="I2097" s="186"/>
      <c r="J2097" s="170" t="s">
        <v>1</v>
      </c>
      <c r="K2097" s="171" t="e">
        <f t="shared" ca="1" si="1"/>
        <v>#NAME?</v>
      </c>
      <c r="L2097" s="186"/>
      <c r="M2097" s="171">
        <v>884</v>
      </c>
      <c r="N2097" s="179" t="e">
        <f t="shared" ca="1" si="2"/>
        <v>#NAME?</v>
      </c>
      <c r="O2097" t="b">
        <f t="shared" si="3"/>
        <v>0</v>
      </c>
      <c r="S2097" s="180" t="b">
        <f t="shared" si="4"/>
        <v>0</v>
      </c>
      <c r="T2097" s="180">
        <f t="shared" ca="1" si="5"/>
        <v>0</v>
      </c>
    </row>
    <row r="2098" spans="1:20" ht="16" hidden="1">
      <c r="A2098" s="170">
        <f t="shared" si="6"/>
        <v>2097</v>
      </c>
      <c r="B2098" s="196" t="s">
        <v>1080</v>
      </c>
      <c r="C2098" s="196" t="s">
        <v>2893</v>
      </c>
      <c r="D2098" s="178" t="s">
        <v>380</v>
      </c>
      <c r="E2098" s="178" t="s">
        <v>515</v>
      </c>
      <c r="F2098" s="187">
        <v>43916</v>
      </c>
      <c r="G2098" s="170" t="b">
        <f t="shared" ca="1" si="58"/>
        <v>1</v>
      </c>
      <c r="H2098" s="170" t="s">
        <v>471</v>
      </c>
      <c r="I2098" s="186"/>
      <c r="J2098" s="170" t="s">
        <v>1</v>
      </c>
      <c r="K2098" s="171" t="e">
        <f t="shared" ca="1" si="1"/>
        <v>#NAME?</v>
      </c>
      <c r="L2098" s="186"/>
      <c r="M2098" s="171">
        <v>476</v>
      </c>
      <c r="N2098" s="179" t="e">
        <f t="shared" ca="1" si="2"/>
        <v>#NAME?</v>
      </c>
      <c r="O2098" t="b">
        <f t="shared" si="3"/>
        <v>0</v>
      </c>
      <c r="S2098" s="180" t="b">
        <f t="shared" ca="1" si="4"/>
        <v>0</v>
      </c>
      <c r="T2098" s="180">
        <f t="shared" ca="1" si="5"/>
        <v>0</v>
      </c>
    </row>
    <row r="2099" spans="1:20" ht="16" hidden="1">
      <c r="A2099" s="170">
        <f t="shared" si="6"/>
        <v>2098</v>
      </c>
      <c r="B2099" s="196" t="s">
        <v>2894</v>
      </c>
      <c r="C2099" s="196" t="s">
        <v>2895</v>
      </c>
      <c r="D2099" s="178" t="s">
        <v>388</v>
      </c>
      <c r="E2099" s="178"/>
      <c r="F2099" s="186"/>
      <c r="G2099" s="170" t="b">
        <f t="shared" ca="1" si="58"/>
        <v>1</v>
      </c>
      <c r="H2099" s="186"/>
      <c r="I2099" s="186"/>
      <c r="J2099" s="170" t="s">
        <v>1</v>
      </c>
      <c r="K2099" s="171" t="e">
        <f t="shared" ca="1" si="1"/>
        <v>#NAME?</v>
      </c>
      <c r="L2099" s="186"/>
      <c r="M2099" s="171">
        <v>1154</v>
      </c>
      <c r="N2099" s="179" t="e">
        <f t="shared" ca="1" si="2"/>
        <v>#NAME?</v>
      </c>
      <c r="O2099" t="b">
        <f t="shared" si="3"/>
        <v>0</v>
      </c>
      <c r="S2099" s="180" t="b">
        <f t="shared" si="4"/>
        <v>0</v>
      </c>
      <c r="T2099" s="180">
        <f t="shared" ca="1" si="5"/>
        <v>0</v>
      </c>
    </row>
    <row r="2100" spans="1:20" ht="16" hidden="1">
      <c r="A2100" s="170">
        <f t="shared" si="6"/>
        <v>2099</v>
      </c>
      <c r="B2100" s="196" t="s">
        <v>2896</v>
      </c>
      <c r="C2100" s="196" t="s">
        <v>2897</v>
      </c>
      <c r="D2100" s="178" t="s">
        <v>380</v>
      </c>
      <c r="E2100" s="178" t="s">
        <v>515</v>
      </c>
      <c r="F2100" s="187">
        <v>43843</v>
      </c>
      <c r="G2100" s="170" t="b">
        <f t="shared" ca="1" si="58"/>
        <v>1</v>
      </c>
      <c r="H2100" s="170" t="s">
        <v>471</v>
      </c>
      <c r="I2100" s="170"/>
      <c r="J2100" s="170" t="s">
        <v>1</v>
      </c>
      <c r="K2100" s="171" t="e">
        <f t="shared" ca="1" si="1"/>
        <v>#NAME?</v>
      </c>
      <c r="L2100" s="186"/>
      <c r="M2100" s="171">
        <v>54</v>
      </c>
      <c r="N2100" s="179" t="e">
        <f t="shared" ca="1" si="2"/>
        <v>#NAME?</v>
      </c>
      <c r="O2100" t="b">
        <f t="shared" si="3"/>
        <v>0</v>
      </c>
      <c r="S2100" s="180" t="b">
        <f t="shared" ca="1" si="4"/>
        <v>0</v>
      </c>
      <c r="T2100" s="180">
        <f t="shared" ca="1" si="5"/>
        <v>0</v>
      </c>
    </row>
    <row r="2101" spans="1:20" ht="16" hidden="1">
      <c r="A2101" s="170">
        <f t="shared" si="6"/>
        <v>2100</v>
      </c>
      <c r="B2101" s="196" t="s">
        <v>2898</v>
      </c>
      <c r="C2101" s="196" t="s">
        <v>2899</v>
      </c>
      <c r="D2101" s="178" t="s">
        <v>388</v>
      </c>
      <c r="E2101" s="178"/>
      <c r="F2101" s="186"/>
      <c r="G2101" s="170" t="b">
        <f t="shared" ca="1" si="58"/>
        <v>1</v>
      </c>
      <c r="H2101" s="186"/>
      <c r="I2101" s="186"/>
      <c r="J2101" s="170" t="s">
        <v>1</v>
      </c>
      <c r="K2101" s="171" t="e">
        <f t="shared" ca="1" si="1"/>
        <v>#NAME?</v>
      </c>
      <c r="L2101" s="186"/>
      <c r="M2101" s="171">
        <v>954</v>
      </c>
      <c r="N2101" s="179" t="e">
        <f t="shared" ca="1" si="2"/>
        <v>#NAME?</v>
      </c>
      <c r="O2101" t="b">
        <f t="shared" si="3"/>
        <v>0</v>
      </c>
      <c r="S2101" s="180" t="b">
        <f t="shared" si="4"/>
        <v>0</v>
      </c>
      <c r="T2101" s="180">
        <f t="shared" ca="1" si="5"/>
        <v>0</v>
      </c>
    </row>
    <row r="2102" spans="1:20" ht="16" hidden="1">
      <c r="A2102" s="170">
        <f t="shared" si="6"/>
        <v>2101</v>
      </c>
      <c r="B2102" s="196" t="s">
        <v>1884</v>
      </c>
      <c r="C2102" s="196" t="s">
        <v>2900</v>
      </c>
      <c r="D2102" s="178" t="s">
        <v>388</v>
      </c>
      <c r="E2102" s="178"/>
      <c r="F2102" s="186"/>
      <c r="G2102" s="170" t="b">
        <f t="shared" ca="1" si="58"/>
        <v>1</v>
      </c>
      <c r="H2102" s="186"/>
      <c r="I2102" s="186"/>
      <c r="J2102" s="170" t="s">
        <v>1</v>
      </c>
      <c r="K2102" s="171" t="e">
        <f t="shared" ca="1" si="1"/>
        <v>#NAME?</v>
      </c>
      <c r="L2102" s="186"/>
      <c r="M2102" s="171">
        <v>2009</v>
      </c>
      <c r="N2102" s="179" t="e">
        <f t="shared" ca="1" si="2"/>
        <v>#NAME?</v>
      </c>
      <c r="O2102" t="b">
        <f t="shared" si="3"/>
        <v>0</v>
      </c>
      <c r="S2102" s="180" t="b">
        <f t="shared" si="4"/>
        <v>0</v>
      </c>
      <c r="T2102" s="180">
        <f t="shared" ca="1" si="5"/>
        <v>0</v>
      </c>
    </row>
    <row r="2103" spans="1:20" ht="16" hidden="1">
      <c r="A2103" s="170">
        <f t="shared" si="6"/>
        <v>2102</v>
      </c>
      <c r="B2103" s="196" t="s">
        <v>2901</v>
      </c>
      <c r="C2103" s="196" t="s">
        <v>2902</v>
      </c>
      <c r="D2103" s="178" t="s">
        <v>388</v>
      </c>
      <c r="E2103" s="178"/>
      <c r="F2103" s="186"/>
      <c r="G2103" s="170" t="b">
        <f t="shared" ca="1" si="58"/>
        <v>1</v>
      </c>
      <c r="H2103" s="186"/>
      <c r="I2103" s="186"/>
      <c r="J2103" s="170" t="s">
        <v>1</v>
      </c>
      <c r="K2103" s="171" t="e">
        <f t="shared" ca="1" si="1"/>
        <v>#NAME?</v>
      </c>
      <c r="L2103" s="186"/>
      <c r="M2103" s="171">
        <v>3135</v>
      </c>
      <c r="N2103" s="179" t="e">
        <f t="shared" ca="1" si="2"/>
        <v>#NAME?</v>
      </c>
      <c r="O2103" t="b">
        <f t="shared" si="3"/>
        <v>0</v>
      </c>
      <c r="S2103" s="180" t="b">
        <f t="shared" si="4"/>
        <v>0</v>
      </c>
      <c r="T2103" s="180">
        <f t="shared" ca="1" si="5"/>
        <v>0</v>
      </c>
    </row>
    <row r="2104" spans="1:20" ht="16" hidden="1">
      <c r="A2104" s="170">
        <f t="shared" si="6"/>
        <v>2103</v>
      </c>
      <c r="B2104" s="196" t="s">
        <v>2903</v>
      </c>
      <c r="C2104" s="196" t="s">
        <v>2904</v>
      </c>
      <c r="D2104" s="178" t="s">
        <v>388</v>
      </c>
      <c r="E2104" s="178"/>
      <c r="F2104" s="186"/>
      <c r="G2104" s="170" t="b">
        <f t="shared" ca="1" si="58"/>
        <v>1</v>
      </c>
      <c r="H2104" s="186"/>
      <c r="I2104" s="186"/>
      <c r="J2104" s="170" t="s">
        <v>1</v>
      </c>
      <c r="K2104" s="171" t="e">
        <f t="shared" ca="1" si="1"/>
        <v>#NAME?</v>
      </c>
      <c r="L2104" s="186"/>
      <c r="M2104" s="171">
        <v>1960</v>
      </c>
      <c r="N2104" s="179" t="e">
        <f t="shared" ca="1" si="2"/>
        <v>#NAME?</v>
      </c>
      <c r="O2104" t="b">
        <f t="shared" si="3"/>
        <v>0</v>
      </c>
      <c r="S2104" s="180" t="b">
        <f t="shared" si="4"/>
        <v>0</v>
      </c>
      <c r="T2104" s="180">
        <f t="shared" ca="1" si="5"/>
        <v>0</v>
      </c>
    </row>
    <row r="2105" spans="1:20" ht="16" hidden="1">
      <c r="A2105" s="170">
        <f t="shared" si="6"/>
        <v>2104</v>
      </c>
      <c r="B2105" s="196" t="s">
        <v>2905</v>
      </c>
      <c r="C2105" s="196" t="s">
        <v>2906</v>
      </c>
      <c r="D2105" s="178" t="s">
        <v>388</v>
      </c>
      <c r="E2105" s="178"/>
      <c r="F2105" s="186"/>
      <c r="G2105" s="170" t="b">
        <f t="shared" ca="1" si="58"/>
        <v>1</v>
      </c>
      <c r="H2105" s="186"/>
      <c r="I2105" s="186"/>
      <c r="J2105" s="170" t="s">
        <v>1</v>
      </c>
      <c r="K2105" s="171" t="e">
        <f t="shared" ca="1" si="1"/>
        <v>#NAME?</v>
      </c>
      <c r="L2105" s="186"/>
      <c r="M2105" s="171">
        <v>2086</v>
      </c>
      <c r="N2105" s="179" t="e">
        <f t="shared" ca="1" si="2"/>
        <v>#NAME?</v>
      </c>
      <c r="O2105" t="b">
        <f t="shared" si="3"/>
        <v>0</v>
      </c>
      <c r="S2105" s="180" t="b">
        <f t="shared" si="4"/>
        <v>0</v>
      </c>
      <c r="T2105" s="180">
        <f t="shared" ca="1" si="5"/>
        <v>0</v>
      </c>
    </row>
    <row r="2106" spans="1:20" ht="16" hidden="1">
      <c r="A2106" s="170">
        <f t="shared" si="6"/>
        <v>2105</v>
      </c>
      <c r="B2106" s="196" t="s">
        <v>1649</v>
      </c>
      <c r="C2106" s="196" t="s">
        <v>2907</v>
      </c>
      <c r="D2106" s="178" t="s">
        <v>388</v>
      </c>
      <c r="E2106" s="178"/>
      <c r="F2106" s="186"/>
      <c r="G2106" s="170" t="b">
        <f t="shared" ca="1" si="58"/>
        <v>1</v>
      </c>
      <c r="H2106" s="186"/>
      <c r="I2106" s="186"/>
      <c r="J2106" s="170" t="s">
        <v>1</v>
      </c>
      <c r="K2106" s="171" t="e">
        <f t="shared" ca="1" si="1"/>
        <v>#NAME?</v>
      </c>
      <c r="L2106" s="186"/>
      <c r="M2106" s="171">
        <v>1097</v>
      </c>
      <c r="N2106" s="179" t="e">
        <f t="shared" ca="1" si="2"/>
        <v>#NAME?</v>
      </c>
      <c r="O2106" t="b">
        <f t="shared" si="3"/>
        <v>0</v>
      </c>
      <c r="S2106" s="180" t="b">
        <f t="shared" si="4"/>
        <v>0</v>
      </c>
      <c r="T2106" s="180">
        <f t="shared" ca="1" si="5"/>
        <v>0</v>
      </c>
    </row>
    <row r="2107" spans="1:20" ht="16" hidden="1">
      <c r="A2107" s="170">
        <f t="shared" si="6"/>
        <v>2106</v>
      </c>
      <c r="B2107" s="196" t="s">
        <v>2908</v>
      </c>
      <c r="C2107" s="196" t="s">
        <v>2909</v>
      </c>
      <c r="D2107" s="178" t="s">
        <v>388</v>
      </c>
      <c r="E2107" s="178"/>
      <c r="F2107" s="186"/>
      <c r="G2107" s="170" t="b">
        <f t="shared" ca="1" si="58"/>
        <v>1</v>
      </c>
      <c r="H2107" s="186"/>
      <c r="I2107" s="186"/>
      <c r="J2107" s="170" t="s">
        <v>1</v>
      </c>
      <c r="K2107" s="171" t="e">
        <f t="shared" ca="1" si="1"/>
        <v>#NAME?</v>
      </c>
      <c r="L2107" s="186"/>
      <c r="M2107" s="171">
        <v>2128</v>
      </c>
      <c r="N2107" s="179" t="e">
        <f t="shared" ca="1" si="2"/>
        <v>#NAME?</v>
      </c>
      <c r="O2107" t="b">
        <f t="shared" si="3"/>
        <v>0</v>
      </c>
      <c r="S2107" s="180" t="b">
        <f t="shared" si="4"/>
        <v>0</v>
      </c>
      <c r="T2107" s="180">
        <f t="shared" ca="1" si="5"/>
        <v>0</v>
      </c>
    </row>
    <row r="2108" spans="1:20" ht="16" hidden="1">
      <c r="A2108" s="170">
        <f t="shared" si="6"/>
        <v>2107</v>
      </c>
      <c r="B2108" s="196" t="s">
        <v>2910</v>
      </c>
      <c r="C2108" s="196" t="s">
        <v>2911</v>
      </c>
      <c r="D2108" s="178" t="s">
        <v>388</v>
      </c>
      <c r="E2108" s="178"/>
      <c r="F2108" s="186"/>
      <c r="G2108" s="170" t="b">
        <f t="shared" ca="1" si="58"/>
        <v>1</v>
      </c>
      <c r="H2108" s="186"/>
      <c r="I2108" s="186"/>
      <c r="J2108" s="170" t="s">
        <v>1</v>
      </c>
      <c r="K2108" s="171" t="e">
        <f t="shared" ca="1" si="1"/>
        <v>#NAME?</v>
      </c>
      <c r="L2108" s="186"/>
      <c r="M2108" s="171">
        <v>44</v>
      </c>
      <c r="N2108" s="179" t="e">
        <f t="shared" ca="1" si="2"/>
        <v>#NAME?</v>
      </c>
      <c r="O2108" t="b">
        <f t="shared" si="3"/>
        <v>0</v>
      </c>
      <c r="S2108" s="180" t="b">
        <f t="shared" si="4"/>
        <v>0</v>
      </c>
      <c r="T2108" s="180">
        <f t="shared" ca="1" si="5"/>
        <v>0</v>
      </c>
    </row>
    <row r="2109" spans="1:20" ht="16" hidden="1">
      <c r="A2109" s="170">
        <f t="shared" si="6"/>
        <v>2108</v>
      </c>
      <c r="B2109" s="196" t="s">
        <v>2912</v>
      </c>
      <c r="C2109" s="196" t="s">
        <v>2913</v>
      </c>
      <c r="D2109" s="178" t="s">
        <v>380</v>
      </c>
      <c r="E2109" s="178" t="s">
        <v>808</v>
      </c>
      <c r="F2109" s="189">
        <v>43822</v>
      </c>
      <c r="G2109" s="170" t="b">
        <f t="shared" ca="1" si="58"/>
        <v>1</v>
      </c>
      <c r="H2109" s="170" t="s">
        <v>516</v>
      </c>
      <c r="I2109" s="170"/>
      <c r="J2109" s="170" t="s">
        <v>1</v>
      </c>
      <c r="K2109" s="171" t="e">
        <f t="shared" ca="1" si="1"/>
        <v>#NAME?</v>
      </c>
      <c r="L2109" s="186"/>
      <c r="M2109" s="171">
        <v>3141</v>
      </c>
      <c r="N2109" s="179" t="e">
        <f t="shared" ca="1" si="2"/>
        <v>#NAME?</v>
      </c>
      <c r="O2109" t="b">
        <f t="shared" si="3"/>
        <v>0</v>
      </c>
      <c r="S2109" s="180" t="b">
        <f t="shared" ca="1" si="4"/>
        <v>0</v>
      </c>
      <c r="T2109" s="180">
        <f t="shared" ca="1" si="5"/>
        <v>0</v>
      </c>
    </row>
    <row r="2110" spans="1:20" ht="16" hidden="1">
      <c r="A2110" s="170">
        <f t="shared" si="6"/>
        <v>2109</v>
      </c>
      <c r="B2110" s="196" t="s">
        <v>1368</v>
      </c>
      <c r="C2110" s="196" t="s">
        <v>2914</v>
      </c>
      <c r="D2110" s="178" t="s">
        <v>388</v>
      </c>
      <c r="E2110" s="178"/>
      <c r="F2110" s="186"/>
      <c r="G2110" s="170" t="b">
        <f t="shared" ca="1" si="58"/>
        <v>1</v>
      </c>
      <c r="H2110" s="186"/>
      <c r="I2110" s="186"/>
      <c r="J2110" s="170" t="s">
        <v>1</v>
      </c>
      <c r="K2110" s="171" t="e">
        <f t="shared" ca="1" si="1"/>
        <v>#NAME?</v>
      </c>
      <c r="L2110" s="186"/>
      <c r="M2110" s="171">
        <v>1704</v>
      </c>
      <c r="N2110" s="179" t="e">
        <f t="shared" ca="1" si="2"/>
        <v>#NAME?</v>
      </c>
      <c r="O2110" t="b">
        <f t="shared" si="3"/>
        <v>0</v>
      </c>
      <c r="S2110" s="180" t="b">
        <f t="shared" si="4"/>
        <v>0</v>
      </c>
      <c r="T2110" s="180">
        <f t="shared" ca="1" si="5"/>
        <v>0</v>
      </c>
    </row>
    <row r="2111" spans="1:20" ht="16" hidden="1">
      <c r="A2111" s="170">
        <f t="shared" si="6"/>
        <v>2110</v>
      </c>
      <c r="B2111" s="196" t="s">
        <v>2915</v>
      </c>
      <c r="C2111" s="196" t="s">
        <v>2916</v>
      </c>
      <c r="D2111" s="178" t="s">
        <v>388</v>
      </c>
      <c r="E2111" s="178"/>
      <c r="F2111" s="186"/>
      <c r="G2111" s="170" t="b">
        <f t="shared" ca="1" si="58"/>
        <v>1</v>
      </c>
      <c r="H2111" s="186"/>
      <c r="I2111" s="186"/>
      <c r="J2111" s="170" t="s">
        <v>1</v>
      </c>
      <c r="K2111" s="171" t="e">
        <f t="shared" ca="1" si="1"/>
        <v>#NAME?</v>
      </c>
      <c r="L2111" s="186"/>
      <c r="M2111" s="171">
        <v>1814</v>
      </c>
      <c r="N2111" s="179" t="e">
        <f t="shared" ca="1" si="2"/>
        <v>#NAME?</v>
      </c>
      <c r="O2111" t="b">
        <f t="shared" si="3"/>
        <v>0</v>
      </c>
      <c r="S2111" s="180" t="b">
        <f t="shared" si="4"/>
        <v>0</v>
      </c>
      <c r="T2111" s="180">
        <f t="shared" ca="1" si="5"/>
        <v>0</v>
      </c>
    </row>
    <row r="2112" spans="1:20" ht="16" hidden="1">
      <c r="A2112" s="170">
        <f t="shared" si="6"/>
        <v>2111</v>
      </c>
      <c r="B2112" s="196" t="s">
        <v>2917</v>
      </c>
      <c r="C2112" s="196" t="s">
        <v>2918</v>
      </c>
      <c r="D2112" s="178" t="s">
        <v>388</v>
      </c>
      <c r="E2112" s="178"/>
      <c r="F2112" s="186"/>
      <c r="G2112" s="170" t="b">
        <f t="shared" ca="1" si="58"/>
        <v>1</v>
      </c>
      <c r="H2112" s="186"/>
      <c r="I2112" s="186"/>
      <c r="J2112" s="170" t="s">
        <v>1</v>
      </c>
      <c r="K2112" s="171" t="e">
        <f t="shared" ca="1" si="1"/>
        <v>#NAME?</v>
      </c>
      <c r="L2112" s="186"/>
      <c r="M2112" s="171">
        <v>1214</v>
      </c>
      <c r="N2112" s="179" t="e">
        <f t="shared" ca="1" si="2"/>
        <v>#NAME?</v>
      </c>
      <c r="O2112" t="b">
        <f t="shared" si="3"/>
        <v>0</v>
      </c>
      <c r="S2112" s="180" t="b">
        <f t="shared" si="4"/>
        <v>0</v>
      </c>
      <c r="T2112" s="180">
        <f t="shared" ca="1" si="5"/>
        <v>0</v>
      </c>
    </row>
    <row r="2113" spans="1:20" ht="16" hidden="1">
      <c r="A2113" s="170">
        <f t="shared" si="6"/>
        <v>2112</v>
      </c>
      <c r="B2113" s="196" t="s">
        <v>434</v>
      </c>
      <c r="C2113" s="196" t="s">
        <v>2919</v>
      </c>
      <c r="D2113" s="178" t="s">
        <v>388</v>
      </c>
      <c r="E2113" s="178"/>
      <c r="F2113" s="186"/>
      <c r="G2113" s="170" t="b">
        <f t="shared" ca="1" si="58"/>
        <v>1</v>
      </c>
      <c r="H2113" s="186"/>
      <c r="I2113" s="186"/>
      <c r="J2113" s="170" t="s">
        <v>1</v>
      </c>
      <c r="K2113" s="171" t="e">
        <f t="shared" ca="1" si="1"/>
        <v>#NAME?</v>
      </c>
      <c r="L2113" s="186"/>
      <c r="M2113" s="171">
        <v>2994</v>
      </c>
      <c r="N2113" s="179" t="e">
        <f t="shared" ca="1" si="2"/>
        <v>#NAME?</v>
      </c>
      <c r="O2113" t="b">
        <f t="shared" si="3"/>
        <v>0</v>
      </c>
      <c r="S2113" s="180" t="b">
        <f t="shared" si="4"/>
        <v>0</v>
      </c>
      <c r="T2113" s="180">
        <f t="shared" ca="1" si="5"/>
        <v>0</v>
      </c>
    </row>
    <row r="2114" spans="1:20" ht="16" hidden="1">
      <c r="A2114" s="170">
        <f t="shared" si="6"/>
        <v>2113</v>
      </c>
      <c r="B2114" s="196" t="s">
        <v>1823</v>
      </c>
      <c r="C2114" s="196" t="s">
        <v>2920</v>
      </c>
      <c r="D2114" s="178" t="s">
        <v>388</v>
      </c>
      <c r="E2114" s="178"/>
      <c r="F2114" s="186"/>
      <c r="G2114" s="170" t="b">
        <f t="shared" ca="1" si="58"/>
        <v>1</v>
      </c>
      <c r="H2114" s="186"/>
      <c r="I2114" s="186"/>
      <c r="J2114" s="170" t="s">
        <v>1</v>
      </c>
      <c r="K2114" s="171" t="e">
        <f t="shared" ca="1" si="1"/>
        <v>#NAME?</v>
      </c>
      <c r="L2114" s="186"/>
      <c r="M2114" s="171">
        <v>1058</v>
      </c>
      <c r="N2114" s="179" t="e">
        <f t="shared" ca="1" si="2"/>
        <v>#NAME?</v>
      </c>
      <c r="O2114" t="b">
        <f t="shared" si="3"/>
        <v>0</v>
      </c>
      <c r="S2114" s="180" t="b">
        <f t="shared" si="4"/>
        <v>0</v>
      </c>
      <c r="T2114" s="180">
        <f t="shared" ca="1" si="5"/>
        <v>0</v>
      </c>
    </row>
    <row r="2115" spans="1:20" ht="16" hidden="1">
      <c r="A2115" s="170">
        <f t="shared" si="6"/>
        <v>2114</v>
      </c>
      <c r="B2115" s="196" t="s">
        <v>2921</v>
      </c>
      <c r="C2115" s="196" t="s">
        <v>2922</v>
      </c>
      <c r="D2115" s="178" t="s">
        <v>388</v>
      </c>
      <c r="E2115" s="178"/>
      <c r="F2115" s="186"/>
      <c r="G2115" s="170" t="b">
        <f t="shared" ca="1" si="58"/>
        <v>1</v>
      </c>
      <c r="H2115" s="186"/>
      <c r="I2115" s="186"/>
      <c r="J2115" s="170" t="s">
        <v>1</v>
      </c>
      <c r="K2115" s="171" t="e">
        <f t="shared" ca="1" si="1"/>
        <v>#NAME?</v>
      </c>
      <c r="L2115" s="186"/>
      <c r="M2115" s="171">
        <v>745</v>
      </c>
      <c r="N2115" s="179" t="e">
        <f t="shared" ca="1" si="2"/>
        <v>#NAME?</v>
      </c>
      <c r="O2115" t="b">
        <f t="shared" si="3"/>
        <v>0</v>
      </c>
      <c r="S2115" s="180" t="b">
        <f t="shared" si="4"/>
        <v>0</v>
      </c>
      <c r="T2115" s="180">
        <f t="shared" ca="1" si="5"/>
        <v>0</v>
      </c>
    </row>
    <row r="2116" spans="1:20" ht="16" hidden="1">
      <c r="A2116" s="170">
        <f t="shared" si="6"/>
        <v>2115</v>
      </c>
      <c r="B2116" s="196" t="s">
        <v>2923</v>
      </c>
      <c r="C2116" s="196" t="s">
        <v>2924</v>
      </c>
      <c r="D2116" s="178" t="s">
        <v>388</v>
      </c>
      <c r="E2116" s="178"/>
      <c r="F2116" s="186"/>
      <c r="G2116" s="170" t="b">
        <f t="shared" ca="1" si="58"/>
        <v>1</v>
      </c>
      <c r="H2116" s="186"/>
      <c r="I2116" s="186"/>
      <c r="J2116" s="170" t="s">
        <v>1</v>
      </c>
      <c r="K2116" s="171" t="e">
        <f t="shared" ca="1" si="1"/>
        <v>#NAME?</v>
      </c>
      <c r="L2116" s="186"/>
      <c r="M2116" s="171">
        <v>1974</v>
      </c>
      <c r="N2116" s="179" t="e">
        <f t="shared" ca="1" si="2"/>
        <v>#NAME?</v>
      </c>
      <c r="O2116" t="b">
        <f t="shared" si="3"/>
        <v>0</v>
      </c>
      <c r="S2116" s="180" t="b">
        <f t="shared" si="4"/>
        <v>0</v>
      </c>
      <c r="T2116" s="180">
        <f t="shared" ca="1" si="5"/>
        <v>0</v>
      </c>
    </row>
    <row r="2117" spans="1:20" ht="16" hidden="1">
      <c r="A2117" s="170">
        <f t="shared" si="6"/>
        <v>2116</v>
      </c>
      <c r="B2117" s="196" t="s">
        <v>2925</v>
      </c>
      <c r="C2117" s="196" t="s">
        <v>2926</v>
      </c>
      <c r="D2117" s="178" t="s">
        <v>388</v>
      </c>
      <c r="E2117" s="178"/>
      <c r="F2117" s="186"/>
      <c r="G2117" s="170" t="b">
        <f t="shared" ca="1" si="58"/>
        <v>1</v>
      </c>
      <c r="H2117" s="186"/>
      <c r="I2117" s="186"/>
      <c r="J2117" s="170" t="s">
        <v>1</v>
      </c>
      <c r="K2117" s="171" t="e">
        <f t="shared" ca="1" si="1"/>
        <v>#NAME?</v>
      </c>
      <c r="L2117" s="186"/>
      <c r="M2117" s="171">
        <v>678</v>
      </c>
      <c r="N2117" s="179" t="e">
        <f t="shared" ca="1" si="2"/>
        <v>#NAME?</v>
      </c>
      <c r="O2117" t="b">
        <f t="shared" si="3"/>
        <v>0</v>
      </c>
      <c r="S2117" s="180" t="b">
        <f t="shared" si="4"/>
        <v>0</v>
      </c>
      <c r="T2117" s="180">
        <f t="shared" ca="1" si="5"/>
        <v>0</v>
      </c>
    </row>
    <row r="2118" spans="1:20" ht="16" hidden="1">
      <c r="A2118" s="170">
        <f t="shared" si="6"/>
        <v>2117</v>
      </c>
      <c r="B2118" s="196" t="s">
        <v>2927</v>
      </c>
      <c r="C2118" s="196" t="s">
        <v>2928</v>
      </c>
      <c r="D2118" s="178" t="s">
        <v>388</v>
      </c>
      <c r="E2118" s="178"/>
      <c r="F2118" s="186"/>
      <c r="G2118" s="170" t="b">
        <f t="shared" ca="1" si="58"/>
        <v>1</v>
      </c>
      <c r="H2118" s="186"/>
      <c r="I2118" s="186"/>
      <c r="J2118" s="170" t="s">
        <v>1</v>
      </c>
      <c r="K2118" s="171" t="e">
        <f t="shared" ca="1" si="1"/>
        <v>#NAME?</v>
      </c>
      <c r="L2118" s="186"/>
      <c r="M2118" s="171">
        <v>3058</v>
      </c>
      <c r="N2118" s="179" t="e">
        <f t="shared" ca="1" si="2"/>
        <v>#NAME?</v>
      </c>
      <c r="O2118" t="b">
        <f t="shared" si="3"/>
        <v>0</v>
      </c>
      <c r="S2118" s="180" t="b">
        <f t="shared" si="4"/>
        <v>0</v>
      </c>
      <c r="T2118" s="180">
        <f t="shared" ca="1" si="5"/>
        <v>0</v>
      </c>
    </row>
    <row r="2119" spans="1:20" ht="16" hidden="1">
      <c r="A2119" s="170">
        <f t="shared" si="6"/>
        <v>2118</v>
      </c>
      <c r="B2119" s="196" t="s">
        <v>1033</v>
      </c>
      <c r="C2119" s="196" t="s">
        <v>2929</v>
      </c>
      <c r="D2119" s="178" t="s">
        <v>380</v>
      </c>
      <c r="E2119" s="178" t="s">
        <v>515</v>
      </c>
      <c r="F2119" s="189">
        <v>43815</v>
      </c>
      <c r="G2119" s="170" t="b">
        <f t="shared" ca="1" si="58"/>
        <v>1</v>
      </c>
      <c r="H2119" s="170" t="s">
        <v>471</v>
      </c>
      <c r="I2119" s="170"/>
      <c r="J2119" s="170" t="s">
        <v>1</v>
      </c>
      <c r="K2119" s="171" t="e">
        <f t="shared" ca="1" si="1"/>
        <v>#NAME?</v>
      </c>
      <c r="L2119" s="186"/>
      <c r="M2119" s="171">
        <v>2626</v>
      </c>
      <c r="N2119" s="179" t="e">
        <f t="shared" ca="1" si="2"/>
        <v>#NAME?</v>
      </c>
      <c r="O2119" t="b">
        <f t="shared" si="3"/>
        <v>0</v>
      </c>
      <c r="S2119" s="180" t="b">
        <f t="shared" ca="1" si="4"/>
        <v>0</v>
      </c>
      <c r="T2119" s="180">
        <f t="shared" ca="1" si="5"/>
        <v>0</v>
      </c>
    </row>
    <row r="2120" spans="1:20" ht="16" hidden="1">
      <c r="A2120" s="170">
        <f t="shared" si="6"/>
        <v>2119</v>
      </c>
      <c r="B2120" s="196" t="s">
        <v>2930</v>
      </c>
      <c r="C2120" s="196" t="s">
        <v>2931</v>
      </c>
      <c r="D2120" s="178" t="s">
        <v>388</v>
      </c>
      <c r="E2120" s="178"/>
      <c r="F2120" s="186"/>
      <c r="G2120" s="170" t="b">
        <f t="shared" ca="1" si="58"/>
        <v>1</v>
      </c>
      <c r="H2120" s="186"/>
      <c r="I2120" s="186"/>
      <c r="J2120" s="170" t="s">
        <v>1</v>
      </c>
      <c r="K2120" s="171" t="e">
        <f t="shared" ca="1" si="1"/>
        <v>#NAME?</v>
      </c>
      <c r="L2120" s="186"/>
      <c r="M2120" s="171">
        <v>2198</v>
      </c>
      <c r="N2120" s="179" t="e">
        <f t="shared" ca="1" si="2"/>
        <v>#NAME?</v>
      </c>
      <c r="O2120" t="b">
        <f t="shared" si="3"/>
        <v>0</v>
      </c>
      <c r="S2120" s="180" t="b">
        <f t="shared" si="4"/>
        <v>0</v>
      </c>
      <c r="T2120" s="180">
        <f t="shared" ca="1" si="5"/>
        <v>0</v>
      </c>
    </row>
    <row r="2121" spans="1:20" ht="16" hidden="1">
      <c r="A2121" s="170">
        <f t="shared" si="6"/>
        <v>2120</v>
      </c>
      <c r="B2121" s="196" t="s">
        <v>2932</v>
      </c>
      <c r="C2121" s="196" t="s">
        <v>2933</v>
      </c>
      <c r="D2121" s="178" t="s">
        <v>380</v>
      </c>
      <c r="E2121" s="178" t="s">
        <v>515</v>
      </c>
      <c r="F2121" s="183">
        <v>43803</v>
      </c>
      <c r="G2121" s="170" t="b">
        <f t="shared" ca="1" si="58"/>
        <v>1</v>
      </c>
      <c r="H2121" s="170" t="s">
        <v>471</v>
      </c>
      <c r="I2121" s="170"/>
      <c r="J2121" s="170" t="s">
        <v>1</v>
      </c>
      <c r="K2121" s="171" t="e">
        <f t="shared" ca="1" si="1"/>
        <v>#NAME?</v>
      </c>
      <c r="L2121" s="186"/>
      <c r="M2121" s="171">
        <v>3046</v>
      </c>
      <c r="N2121" s="179" t="e">
        <f t="shared" ca="1" si="2"/>
        <v>#NAME?</v>
      </c>
      <c r="O2121" t="b">
        <f t="shared" si="3"/>
        <v>0</v>
      </c>
      <c r="S2121" s="180" t="b">
        <f t="shared" ca="1" si="4"/>
        <v>0</v>
      </c>
      <c r="T2121" s="180">
        <f t="shared" ca="1" si="5"/>
        <v>0</v>
      </c>
    </row>
    <row r="2122" spans="1:20" ht="16" hidden="1">
      <c r="A2122" s="170">
        <f t="shared" si="6"/>
        <v>2121</v>
      </c>
      <c r="B2122" s="196" t="s">
        <v>2934</v>
      </c>
      <c r="C2122" s="196" t="s">
        <v>2935</v>
      </c>
      <c r="D2122" s="178" t="s">
        <v>388</v>
      </c>
      <c r="E2122" s="178"/>
      <c r="F2122" s="186"/>
      <c r="G2122" s="170" t="b">
        <f t="shared" ca="1" si="58"/>
        <v>1</v>
      </c>
      <c r="H2122" s="186"/>
      <c r="I2122" s="186"/>
      <c r="J2122" s="170" t="s">
        <v>1</v>
      </c>
      <c r="K2122" s="171" t="e">
        <f t="shared" ca="1" si="1"/>
        <v>#NAME?</v>
      </c>
      <c r="L2122" s="186"/>
      <c r="M2122" s="171">
        <v>3100</v>
      </c>
      <c r="N2122" s="179" t="e">
        <f t="shared" ca="1" si="2"/>
        <v>#NAME?</v>
      </c>
      <c r="O2122" t="b">
        <f t="shared" si="3"/>
        <v>0</v>
      </c>
      <c r="S2122" s="180" t="b">
        <f t="shared" si="4"/>
        <v>0</v>
      </c>
      <c r="T2122" s="180">
        <f t="shared" ca="1" si="5"/>
        <v>0</v>
      </c>
    </row>
    <row r="2123" spans="1:20" ht="16" hidden="1">
      <c r="A2123" s="170">
        <f t="shared" si="6"/>
        <v>2122</v>
      </c>
      <c r="B2123" s="196" t="s">
        <v>2936</v>
      </c>
      <c r="C2123" s="196" t="s">
        <v>2937</v>
      </c>
      <c r="D2123" s="178" t="s">
        <v>388</v>
      </c>
      <c r="E2123" s="178"/>
      <c r="F2123" s="186"/>
      <c r="G2123" s="170" t="b">
        <f t="shared" ca="1" si="58"/>
        <v>1</v>
      </c>
      <c r="H2123" s="186"/>
      <c r="I2123" s="186"/>
      <c r="J2123" s="170" t="s">
        <v>1</v>
      </c>
      <c r="K2123" s="171" t="e">
        <f t="shared" ca="1" si="1"/>
        <v>#NAME?</v>
      </c>
      <c r="L2123" s="186"/>
      <c r="M2123" s="171">
        <v>2789</v>
      </c>
      <c r="N2123" s="179" t="e">
        <f t="shared" ca="1" si="2"/>
        <v>#NAME?</v>
      </c>
      <c r="O2123" t="b">
        <f t="shared" si="3"/>
        <v>0</v>
      </c>
      <c r="S2123" s="180" t="b">
        <f t="shared" si="4"/>
        <v>0</v>
      </c>
      <c r="T2123" s="180">
        <f t="shared" ca="1" si="5"/>
        <v>0</v>
      </c>
    </row>
    <row r="2124" spans="1:20" ht="16" hidden="1">
      <c r="A2124" s="170">
        <f t="shared" si="6"/>
        <v>2123</v>
      </c>
      <c r="B2124" s="196" t="s">
        <v>2938</v>
      </c>
      <c r="C2124" s="196" t="s">
        <v>2939</v>
      </c>
      <c r="D2124" s="178" t="s">
        <v>380</v>
      </c>
      <c r="E2124" s="178" t="s">
        <v>515</v>
      </c>
      <c r="F2124" s="187">
        <v>43858</v>
      </c>
      <c r="G2124" s="170" t="b">
        <f t="shared" ca="1" si="58"/>
        <v>1</v>
      </c>
      <c r="H2124" s="170" t="s">
        <v>471</v>
      </c>
      <c r="I2124" s="170"/>
      <c r="J2124" s="170" t="s">
        <v>1</v>
      </c>
      <c r="K2124" s="171" t="e">
        <f t="shared" ca="1" si="1"/>
        <v>#NAME?</v>
      </c>
      <c r="L2124" s="186"/>
      <c r="M2124" s="171">
        <v>1894</v>
      </c>
      <c r="N2124" s="179" t="e">
        <f t="shared" ca="1" si="2"/>
        <v>#NAME?</v>
      </c>
      <c r="O2124" t="b">
        <f t="shared" si="3"/>
        <v>0</v>
      </c>
      <c r="S2124" s="180" t="b">
        <f t="shared" ca="1" si="4"/>
        <v>0</v>
      </c>
      <c r="T2124" s="180">
        <f t="shared" ca="1" si="5"/>
        <v>0</v>
      </c>
    </row>
    <row r="2125" spans="1:20" ht="16" hidden="1">
      <c r="A2125" s="170">
        <f t="shared" si="6"/>
        <v>2124</v>
      </c>
      <c r="B2125" s="196" t="s">
        <v>2940</v>
      </c>
      <c r="C2125" s="196" t="s">
        <v>2941</v>
      </c>
      <c r="D2125" s="178" t="s">
        <v>388</v>
      </c>
      <c r="E2125" s="178"/>
      <c r="F2125" s="186"/>
      <c r="G2125" s="170" t="b">
        <f t="shared" ca="1" si="58"/>
        <v>1</v>
      </c>
      <c r="H2125" s="186"/>
      <c r="I2125" s="186"/>
      <c r="J2125" s="170" t="s">
        <v>1</v>
      </c>
      <c r="K2125" s="171" t="e">
        <f t="shared" ca="1" si="1"/>
        <v>#NAME?</v>
      </c>
      <c r="L2125" s="186"/>
      <c r="M2125" s="171">
        <v>352</v>
      </c>
      <c r="N2125" s="179" t="e">
        <f t="shared" ca="1" si="2"/>
        <v>#NAME?</v>
      </c>
      <c r="O2125" t="b">
        <f t="shared" si="3"/>
        <v>0</v>
      </c>
      <c r="S2125" s="180" t="b">
        <f t="shared" si="4"/>
        <v>0</v>
      </c>
      <c r="T2125" s="180">
        <f t="shared" ca="1" si="5"/>
        <v>0</v>
      </c>
    </row>
    <row r="2126" spans="1:20" ht="16" hidden="1">
      <c r="A2126" s="170">
        <f t="shared" si="6"/>
        <v>2125</v>
      </c>
      <c r="B2126" s="196" t="s">
        <v>2942</v>
      </c>
      <c r="C2126" s="196" t="s">
        <v>2943</v>
      </c>
      <c r="D2126" s="178" t="s">
        <v>388</v>
      </c>
      <c r="E2126" s="178"/>
      <c r="F2126" s="186"/>
      <c r="G2126" s="170" t="b">
        <f t="shared" ca="1" si="58"/>
        <v>1</v>
      </c>
      <c r="H2126" s="186"/>
      <c r="I2126" s="186"/>
      <c r="J2126" s="170" t="s">
        <v>1</v>
      </c>
      <c r="K2126" s="171" t="e">
        <f t="shared" ca="1" si="1"/>
        <v>#NAME?</v>
      </c>
      <c r="L2126" s="186"/>
      <c r="M2126" s="171">
        <v>1719</v>
      </c>
      <c r="N2126" s="179" t="e">
        <f t="shared" ca="1" si="2"/>
        <v>#NAME?</v>
      </c>
      <c r="O2126" t="b">
        <f t="shared" si="3"/>
        <v>0</v>
      </c>
      <c r="S2126" s="180" t="b">
        <f t="shared" si="4"/>
        <v>0</v>
      </c>
      <c r="T2126" s="180">
        <f t="shared" ca="1" si="5"/>
        <v>0</v>
      </c>
    </row>
    <row r="2127" spans="1:20" ht="16" hidden="1">
      <c r="A2127" s="170">
        <f t="shared" si="6"/>
        <v>2126</v>
      </c>
      <c r="B2127" s="196" t="s">
        <v>1862</v>
      </c>
      <c r="C2127" s="196" t="s">
        <v>2944</v>
      </c>
      <c r="D2127" s="178" t="s">
        <v>388</v>
      </c>
      <c r="E2127" s="178"/>
      <c r="F2127" s="186"/>
      <c r="G2127" s="170" t="b">
        <f t="shared" ca="1" si="58"/>
        <v>1</v>
      </c>
      <c r="H2127" s="186"/>
      <c r="I2127" s="186"/>
      <c r="J2127" s="170" t="s">
        <v>1</v>
      </c>
      <c r="K2127" s="171" t="e">
        <f t="shared" ca="1" si="1"/>
        <v>#NAME?</v>
      </c>
      <c r="L2127" s="186"/>
      <c r="M2127" s="171">
        <v>2238</v>
      </c>
      <c r="N2127" s="179" t="e">
        <f t="shared" ca="1" si="2"/>
        <v>#NAME?</v>
      </c>
      <c r="O2127" t="b">
        <f t="shared" si="3"/>
        <v>0</v>
      </c>
      <c r="S2127" s="180" t="b">
        <f t="shared" si="4"/>
        <v>0</v>
      </c>
      <c r="T2127" s="180">
        <f t="shared" ca="1" si="5"/>
        <v>0</v>
      </c>
    </row>
    <row r="2128" spans="1:20" ht="16" hidden="1">
      <c r="A2128" s="170">
        <f t="shared" si="6"/>
        <v>2127</v>
      </c>
      <c r="B2128" s="196" t="s">
        <v>507</v>
      </c>
      <c r="C2128" s="196"/>
      <c r="D2128" s="178" t="s">
        <v>388</v>
      </c>
      <c r="E2128" s="178"/>
      <c r="F2128" s="186"/>
      <c r="G2128" s="170"/>
      <c r="H2128" s="186"/>
      <c r="I2128" s="186"/>
      <c r="J2128" s="170"/>
      <c r="K2128" s="171" t="e">
        <f t="shared" ca="1" si="1"/>
        <v>#NAME?</v>
      </c>
      <c r="L2128" s="186"/>
      <c r="M2128" s="171">
        <v>48</v>
      </c>
      <c r="N2128" s="179" t="e">
        <f t="shared" ca="1" si="2"/>
        <v>#NAME?</v>
      </c>
      <c r="O2128" t="b">
        <f t="shared" si="3"/>
        <v>1</v>
      </c>
      <c r="S2128" s="180" t="b">
        <f t="shared" si="4"/>
        <v>0</v>
      </c>
      <c r="T2128" s="180">
        <f t="shared" ca="1" si="5"/>
        <v>0</v>
      </c>
    </row>
    <row r="2129" spans="1:20" ht="16" hidden="1">
      <c r="A2129" s="170">
        <f t="shared" si="6"/>
        <v>2128</v>
      </c>
      <c r="B2129" s="196" t="s">
        <v>2945</v>
      </c>
      <c r="C2129" s="199" t="s">
        <v>3956</v>
      </c>
      <c r="D2129" s="178" t="s">
        <v>388</v>
      </c>
      <c r="E2129" s="178"/>
      <c r="F2129" s="186"/>
      <c r="G2129" s="170" t="b">
        <f t="shared" ref="G2129:G2137" ca="1" si="59">OR((ISBLANK(F2129)),TODAY()-F2129 &gt;=90)</f>
        <v>1</v>
      </c>
      <c r="H2129" s="186"/>
      <c r="I2129" s="186"/>
      <c r="J2129" s="170" t="s">
        <v>1</v>
      </c>
      <c r="K2129" s="171" t="e">
        <f t="shared" ca="1" si="1"/>
        <v>#NAME?</v>
      </c>
      <c r="L2129" s="186"/>
      <c r="M2129" s="171">
        <v>774</v>
      </c>
      <c r="N2129" s="179" t="e">
        <f t="shared" ca="1" si="2"/>
        <v>#NAME?</v>
      </c>
      <c r="O2129" t="b">
        <f t="shared" si="3"/>
        <v>0</v>
      </c>
      <c r="S2129" s="180" t="b">
        <f t="shared" si="4"/>
        <v>0</v>
      </c>
      <c r="T2129" s="180">
        <f t="shared" ca="1" si="5"/>
        <v>0</v>
      </c>
    </row>
    <row r="2130" spans="1:20" ht="16" hidden="1">
      <c r="A2130" s="170">
        <f t="shared" si="6"/>
        <v>2129</v>
      </c>
      <c r="B2130" s="196" t="s">
        <v>2946</v>
      </c>
      <c r="C2130" s="196" t="s">
        <v>2947</v>
      </c>
      <c r="D2130" s="178" t="s">
        <v>388</v>
      </c>
      <c r="E2130" s="178"/>
      <c r="F2130" s="186"/>
      <c r="G2130" s="170" t="b">
        <f t="shared" ca="1" si="59"/>
        <v>1</v>
      </c>
      <c r="H2130" s="186"/>
      <c r="I2130" s="186"/>
      <c r="J2130" s="170" t="s">
        <v>1</v>
      </c>
      <c r="K2130" s="171" t="e">
        <f t="shared" ca="1" si="1"/>
        <v>#NAME?</v>
      </c>
      <c r="L2130" s="186"/>
      <c r="M2130" s="171">
        <v>916</v>
      </c>
      <c r="N2130" s="179" t="e">
        <f t="shared" ca="1" si="2"/>
        <v>#NAME?</v>
      </c>
      <c r="O2130" t="b">
        <f t="shared" si="3"/>
        <v>0</v>
      </c>
      <c r="S2130" s="180" t="b">
        <f t="shared" si="4"/>
        <v>0</v>
      </c>
      <c r="T2130" s="180">
        <f t="shared" ca="1" si="5"/>
        <v>0</v>
      </c>
    </row>
    <row r="2131" spans="1:20" ht="16" hidden="1">
      <c r="A2131" s="170">
        <f t="shared" si="6"/>
        <v>2130</v>
      </c>
      <c r="B2131" s="196" t="s">
        <v>850</v>
      </c>
      <c r="C2131" s="196" t="s">
        <v>2948</v>
      </c>
      <c r="D2131" s="178" t="s">
        <v>388</v>
      </c>
      <c r="E2131" s="178"/>
      <c r="F2131" s="186"/>
      <c r="G2131" s="170" t="b">
        <f t="shared" ca="1" si="59"/>
        <v>1</v>
      </c>
      <c r="H2131" s="186"/>
      <c r="I2131" s="186"/>
      <c r="J2131" s="170" t="s">
        <v>1</v>
      </c>
      <c r="K2131" s="171" t="e">
        <f t="shared" ca="1" si="1"/>
        <v>#NAME?</v>
      </c>
      <c r="L2131" s="186"/>
      <c r="M2131" s="171">
        <v>1391</v>
      </c>
      <c r="N2131" s="179" t="e">
        <f t="shared" ca="1" si="2"/>
        <v>#NAME?</v>
      </c>
      <c r="O2131" t="b">
        <f t="shared" si="3"/>
        <v>0</v>
      </c>
      <c r="S2131" s="180" t="b">
        <f t="shared" si="4"/>
        <v>0</v>
      </c>
      <c r="T2131" s="180">
        <f t="shared" ca="1" si="5"/>
        <v>0</v>
      </c>
    </row>
    <row r="2132" spans="1:20" ht="16" hidden="1">
      <c r="A2132" s="170">
        <f t="shared" si="6"/>
        <v>2131</v>
      </c>
      <c r="B2132" s="196" t="s">
        <v>2949</v>
      </c>
      <c r="C2132" s="196" t="s">
        <v>2950</v>
      </c>
      <c r="D2132" s="178" t="s">
        <v>380</v>
      </c>
      <c r="E2132" s="178"/>
      <c r="F2132" s="187">
        <v>43912</v>
      </c>
      <c r="G2132" s="170" t="b">
        <f t="shared" ca="1" si="59"/>
        <v>1</v>
      </c>
      <c r="H2132" s="186"/>
      <c r="I2132" s="186"/>
      <c r="J2132" s="170" t="s">
        <v>1</v>
      </c>
      <c r="K2132" s="171" t="e">
        <f t="shared" ca="1" si="1"/>
        <v>#NAME?</v>
      </c>
      <c r="L2132" s="186"/>
      <c r="M2132" s="171">
        <v>1410</v>
      </c>
      <c r="N2132" s="179" t="e">
        <f t="shared" ca="1" si="2"/>
        <v>#NAME?</v>
      </c>
      <c r="O2132" t="b">
        <f t="shared" si="3"/>
        <v>0</v>
      </c>
      <c r="S2132" s="180" t="b">
        <f t="shared" ca="1" si="4"/>
        <v>0</v>
      </c>
      <c r="T2132" s="180">
        <f t="shared" ca="1" si="5"/>
        <v>0</v>
      </c>
    </row>
    <row r="2133" spans="1:20" ht="16" hidden="1">
      <c r="A2133" s="170">
        <f t="shared" si="6"/>
        <v>2132</v>
      </c>
      <c r="B2133" s="196" t="s">
        <v>2951</v>
      </c>
      <c r="C2133" s="196" t="s">
        <v>2952</v>
      </c>
      <c r="D2133" s="178" t="s">
        <v>388</v>
      </c>
      <c r="E2133" s="178"/>
      <c r="F2133" s="186"/>
      <c r="G2133" s="170" t="b">
        <f t="shared" ca="1" si="59"/>
        <v>1</v>
      </c>
      <c r="H2133" s="186"/>
      <c r="I2133" s="186"/>
      <c r="J2133" s="170" t="s">
        <v>1</v>
      </c>
      <c r="K2133" s="171" t="e">
        <f t="shared" ca="1" si="1"/>
        <v>#NAME?</v>
      </c>
      <c r="L2133" s="186"/>
      <c r="M2133" s="171">
        <v>2806</v>
      </c>
      <c r="N2133" s="179" t="e">
        <f t="shared" ca="1" si="2"/>
        <v>#NAME?</v>
      </c>
      <c r="O2133" t="b">
        <f t="shared" si="3"/>
        <v>0</v>
      </c>
      <c r="S2133" s="180" t="b">
        <f t="shared" si="4"/>
        <v>0</v>
      </c>
      <c r="T2133" s="180">
        <f t="shared" ca="1" si="5"/>
        <v>0</v>
      </c>
    </row>
    <row r="2134" spans="1:20" ht="16" hidden="1">
      <c r="A2134" s="170">
        <f t="shared" si="6"/>
        <v>2133</v>
      </c>
      <c r="B2134" s="196" t="s">
        <v>2953</v>
      </c>
      <c r="C2134" s="196" t="s">
        <v>2954</v>
      </c>
      <c r="D2134" s="178" t="s">
        <v>388</v>
      </c>
      <c r="E2134" s="178"/>
      <c r="F2134" s="186"/>
      <c r="G2134" s="170" t="b">
        <f t="shared" ca="1" si="59"/>
        <v>1</v>
      </c>
      <c r="H2134" s="186"/>
      <c r="I2134" s="186"/>
      <c r="J2134" s="170" t="s">
        <v>1</v>
      </c>
      <c r="K2134" s="171" t="e">
        <f t="shared" ca="1" si="1"/>
        <v>#NAME?</v>
      </c>
      <c r="L2134" s="186"/>
      <c r="M2134" s="171">
        <v>1991</v>
      </c>
      <c r="N2134" s="179" t="e">
        <f t="shared" ca="1" si="2"/>
        <v>#NAME?</v>
      </c>
      <c r="O2134" t="b">
        <f t="shared" si="3"/>
        <v>0</v>
      </c>
      <c r="S2134" s="180" t="b">
        <f t="shared" si="4"/>
        <v>0</v>
      </c>
      <c r="T2134" s="180">
        <f t="shared" ca="1" si="5"/>
        <v>0</v>
      </c>
    </row>
    <row r="2135" spans="1:20" ht="16" hidden="1">
      <c r="A2135" s="170">
        <f t="shared" si="6"/>
        <v>2134</v>
      </c>
      <c r="B2135" s="196" t="s">
        <v>2955</v>
      </c>
      <c r="C2135" s="196" t="s">
        <v>2956</v>
      </c>
      <c r="D2135" s="178" t="s">
        <v>388</v>
      </c>
      <c r="E2135" s="178"/>
      <c r="F2135" s="186"/>
      <c r="G2135" s="170" t="b">
        <f t="shared" ca="1" si="59"/>
        <v>1</v>
      </c>
      <c r="H2135" s="186"/>
      <c r="I2135" s="186"/>
      <c r="J2135" s="170" t="s">
        <v>1</v>
      </c>
      <c r="K2135" s="171" t="e">
        <f t="shared" ca="1" si="1"/>
        <v>#NAME?</v>
      </c>
      <c r="L2135" s="186"/>
      <c r="M2135" s="171">
        <v>2105</v>
      </c>
      <c r="N2135" s="179" t="e">
        <f t="shared" ca="1" si="2"/>
        <v>#NAME?</v>
      </c>
      <c r="O2135" t="b">
        <f t="shared" si="3"/>
        <v>0</v>
      </c>
      <c r="S2135" s="180" t="b">
        <f t="shared" si="4"/>
        <v>0</v>
      </c>
      <c r="T2135" s="180">
        <f t="shared" ca="1" si="5"/>
        <v>0</v>
      </c>
    </row>
    <row r="2136" spans="1:20" ht="16" hidden="1">
      <c r="A2136" s="170">
        <f t="shared" si="6"/>
        <v>2135</v>
      </c>
      <c r="B2136" s="196" t="s">
        <v>2957</v>
      </c>
      <c r="C2136" s="196" t="s">
        <v>2958</v>
      </c>
      <c r="D2136" s="178" t="s">
        <v>380</v>
      </c>
      <c r="E2136" s="178"/>
      <c r="F2136" s="187">
        <v>43922</v>
      </c>
      <c r="G2136" s="170" t="b">
        <f t="shared" ca="1" si="59"/>
        <v>1</v>
      </c>
      <c r="H2136" s="170" t="s">
        <v>471</v>
      </c>
      <c r="I2136" s="186"/>
      <c r="J2136" s="170" t="s">
        <v>1</v>
      </c>
      <c r="K2136" s="171" t="e">
        <f t="shared" ca="1" si="1"/>
        <v>#NAME?</v>
      </c>
      <c r="L2136" s="186"/>
      <c r="M2136" s="171">
        <v>133</v>
      </c>
      <c r="N2136" s="179" t="e">
        <f t="shared" ca="1" si="2"/>
        <v>#NAME?</v>
      </c>
      <c r="O2136" t="b">
        <f t="shared" si="3"/>
        <v>0</v>
      </c>
      <c r="S2136" s="180" t="b">
        <f t="shared" ca="1" si="4"/>
        <v>0</v>
      </c>
      <c r="T2136" s="180">
        <f t="shared" ca="1" si="5"/>
        <v>0</v>
      </c>
    </row>
    <row r="2137" spans="1:20" ht="16" hidden="1">
      <c r="A2137" s="170">
        <f t="shared" si="6"/>
        <v>2136</v>
      </c>
      <c r="B2137" s="196" t="s">
        <v>2959</v>
      </c>
      <c r="C2137" s="196" t="s">
        <v>2960</v>
      </c>
      <c r="D2137" s="178" t="s">
        <v>380</v>
      </c>
      <c r="E2137" s="178"/>
      <c r="F2137" s="187">
        <v>43922</v>
      </c>
      <c r="G2137" s="170" t="b">
        <f t="shared" ca="1" si="59"/>
        <v>1</v>
      </c>
      <c r="H2137" s="170" t="s">
        <v>471</v>
      </c>
      <c r="I2137" s="186"/>
      <c r="J2137" s="170" t="s">
        <v>1</v>
      </c>
      <c r="K2137" s="171" t="e">
        <f t="shared" ca="1" si="1"/>
        <v>#NAME?</v>
      </c>
      <c r="L2137" s="186"/>
      <c r="M2137" s="171">
        <v>1763</v>
      </c>
      <c r="N2137" s="179" t="e">
        <f t="shared" ca="1" si="2"/>
        <v>#NAME?</v>
      </c>
      <c r="O2137" t="b">
        <f t="shared" si="3"/>
        <v>0</v>
      </c>
      <c r="S2137" s="180" t="b">
        <f t="shared" ca="1" si="4"/>
        <v>0</v>
      </c>
      <c r="T2137" s="180">
        <f t="shared" ca="1" si="5"/>
        <v>0</v>
      </c>
    </row>
    <row r="2138" spans="1:20" ht="16" hidden="1">
      <c r="A2138" s="170">
        <f t="shared" si="6"/>
        <v>2137</v>
      </c>
      <c r="B2138" s="196" t="s">
        <v>507</v>
      </c>
      <c r="C2138" s="196"/>
      <c r="D2138" s="178" t="s">
        <v>388</v>
      </c>
      <c r="E2138" s="178"/>
      <c r="F2138" s="186"/>
      <c r="G2138" s="170"/>
      <c r="H2138" s="186"/>
      <c r="I2138" s="186"/>
      <c r="J2138" s="170"/>
      <c r="K2138" s="171" t="e">
        <f t="shared" ca="1" si="1"/>
        <v>#NAME?</v>
      </c>
      <c r="L2138" s="186"/>
      <c r="M2138" s="171">
        <v>1936</v>
      </c>
      <c r="N2138" s="179" t="e">
        <f t="shared" ca="1" si="2"/>
        <v>#NAME?</v>
      </c>
      <c r="O2138" t="b">
        <f t="shared" si="3"/>
        <v>1</v>
      </c>
      <c r="S2138" s="180" t="b">
        <f t="shared" si="4"/>
        <v>0</v>
      </c>
      <c r="T2138" s="180">
        <f t="shared" ca="1" si="5"/>
        <v>0</v>
      </c>
    </row>
    <row r="2139" spans="1:20" ht="16" hidden="1">
      <c r="A2139" s="170">
        <f t="shared" si="6"/>
        <v>2138</v>
      </c>
      <c r="B2139" s="196" t="s">
        <v>2961</v>
      </c>
      <c r="C2139" s="196" t="s">
        <v>2962</v>
      </c>
      <c r="D2139" s="178" t="s">
        <v>388</v>
      </c>
      <c r="E2139" s="178"/>
      <c r="F2139" s="186"/>
      <c r="G2139" s="170" t="b">
        <f t="shared" ref="G2139:G2250" ca="1" si="60">OR((ISBLANK(F2139)),TODAY()-F2139 &gt;=90)</f>
        <v>1</v>
      </c>
      <c r="H2139" s="186"/>
      <c r="I2139" s="186"/>
      <c r="J2139" s="170" t="s">
        <v>1</v>
      </c>
      <c r="K2139" s="171" t="e">
        <f t="shared" ca="1" si="1"/>
        <v>#NAME?</v>
      </c>
      <c r="L2139" s="186"/>
      <c r="M2139" s="171">
        <v>1634</v>
      </c>
      <c r="N2139" s="179" t="e">
        <f t="shared" ca="1" si="2"/>
        <v>#NAME?</v>
      </c>
      <c r="O2139" t="b">
        <f t="shared" si="3"/>
        <v>0</v>
      </c>
      <c r="S2139" s="180" t="b">
        <f t="shared" si="4"/>
        <v>0</v>
      </c>
      <c r="T2139" s="180">
        <f t="shared" ca="1" si="5"/>
        <v>0</v>
      </c>
    </row>
    <row r="2140" spans="1:20" ht="16" hidden="1">
      <c r="A2140" s="170">
        <f t="shared" si="6"/>
        <v>2139</v>
      </c>
      <c r="B2140" s="196" t="s">
        <v>2963</v>
      </c>
      <c r="C2140" s="196" t="s">
        <v>2964</v>
      </c>
      <c r="D2140" s="178" t="s">
        <v>388</v>
      </c>
      <c r="E2140" s="178"/>
      <c r="F2140" s="186"/>
      <c r="G2140" s="170" t="b">
        <f t="shared" ca="1" si="60"/>
        <v>1</v>
      </c>
      <c r="H2140" s="186"/>
      <c r="I2140" s="186"/>
      <c r="J2140" s="170" t="s">
        <v>1</v>
      </c>
      <c r="K2140" s="171" t="e">
        <f t="shared" ca="1" si="1"/>
        <v>#NAME?</v>
      </c>
      <c r="L2140" s="186"/>
      <c r="M2140" s="171">
        <v>326</v>
      </c>
      <c r="N2140" s="179" t="e">
        <f t="shared" ca="1" si="2"/>
        <v>#NAME?</v>
      </c>
      <c r="O2140" t="b">
        <f t="shared" si="3"/>
        <v>0</v>
      </c>
      <c r="S2140" s="180" t="b">
        <f t="shared" si="4"/>
        <v>0</v>
      </c>
      <c r="T2140" s="180">
        <f t="shared" ca="1" si="5"/>
        <v>0</v>
      </c>
    </row>
    <row r="2141" spans="1:20" ht="16" hidden="1">
      <c r="A2141" s="170">
        <f t="shared" si="6"/>
        <v>2140</v>
      </c>
      <c r="B2141" s="196" t="s">
        <v>2965</v>
      </c>
      <c r="C2141" s="196" t="s">
        <v>2966</v>
      </c>
      <c r="D2141" s="178" t="s">
        <v>388</v>
      </c>
      <c r="E2141" s="178"/>
      <c r="F2141" s="186"/>
      <c r="G2141" s="170" t="b">
        <f t="shared" ca="1" si="60"/>
        <v>1</v>
      </c>
      <c r="H2141" s="186"/>
      <c r="I2141" s="186"/>
      <c r="J2141" s="170" t="s">
        <v>1</v>
      </c>
      <c r="K2141" s="171" t="e">
        <f t="shared" ca="1" si="1"/>
        <v>#NAME?</v>
      </c>
      <c r="L2141" s="186"/>
      <c r="M2141" s="171">
        <v>1102</v>
      </c>
      <c r="N2141" s="179" t="e">
        <f t="shared" ca="1" si="2"/>
        <v>#NAME?</v>
      </c>
      <c r="O2141" t="b">
        <f t="shared" si="3"/>
        <v>0</v>
      </c>
      <c r="S2141" s="180" t="b">
        <f t="shared" si="4"/>
        <v>0</v>
      </c>
      <c r="T2141" s="180">
        <f t="shared" ca="1" si="5"/>
        <v>0</v>
      </c>
    </row>
    <row r="2142" spans="1:20" ht="16" hidden="1">
      <c r="A2142" s="170">
        <f t="shared" si="6"/>
        <v>2141</v>
      </c>
      <c r="B2142" s="196" t="s">
        <v>2967</v>
      </c>
      <c r="C2142" s="196" t="s">
        <v>2968</v>
      </c>
      <c r="D2142" s="178" t="s">
        <v>388</v>
      </c>
      <c r="E2142" s="178"/>
      <c r="F2142" s="186"/>
      <c r="G2142" s="170" t="b">
        <f t="shared" ca="1" si="60"/>
        <v>1</v>
      </c>
      <c r="H2142" s="186"/>
      <c r="I2142" s="186"/>
      <c r="J2142" s="170" t="s">
        <v>1</v>
      </c>
      <c r="K2142" s="171" t="e">
        <f t="shared" ca="1" si="1"/>
        <v>#NAME?</v>
      </c>
      <c r="L2142" s="186"/>
      <c r="M2142" s="171">
        <v>2946</v>
      </c>
      <c r="N2142" s="179" t="e">
        <f t="shared" ca="1" si="2"/>
        <v>#NAME?</v>
      </c>
      <c r="O2142" t="b">
        <f t="shared" si="3"/>
        <v>0</v>
      </c>
      <c r="S2142" s="180" t="b">
        <f t="shared" si="4"/>
        <v>0</v>
      </c>
      <c r="T2142" s="180">
        <f t="shared" ca="1" si="5"/>
        <v>0</v>
      </c>
    </row>
    <row r="2143" spans="1:20" ht="16" hidden="1">
      <c r="A2143" s="170">
        <f t="shared" si="6"/>
        <v>2142</v>
      </c>
      <c r="B2143" s="196" t="s">
        <v>2969</v>
      </c>
      <c r="C2143" s="198">
        <v>8010000000</v>
      </c>
      <c r="D2143" s="178" t="s">
        <v>388</v>
      </c>
      <c r="E2143" s="178"/>
      <c r="F2143" s="186"/>
      <c r="G2143" s="170" t="b">
        <f t="shared" ca="1" si="60"/>
        <v>1</v>
      </c>
      <c r="H2143" s="186"/>
      <c r="I2143" s="186"/>
      <c r="J2143" s="170" t="s">
        <v>1</v>
      </c>
      <c r="K2143" s="171" t="e">
        <f t="shared" ca="1" si="1"/>
        <v>#NAME?</v>
      </c>
      <c r="L2143" s="186"/>
      <c r="M2143" s="171">
        <v>2513</v>
      </c>
      <c r="N2143" s="179" t="e">
        <f t="shared" ca="1" si="2"/>
        <v>#NAME?</v>
      </c>
      <c r="O2143" t="b">
        <f t="shared" si="3"/>
        <v>0</v>
      </c>
      <c r="S2143" s="180" t="b">
        <f t="shared" si="4"/>
        <v>0</v>
      </c>
      <c r="T2143" s="180">
        <f t="shared" ca="1" si="5"/>
        <v>0</v>
      </c>
    </row>
    <row r="2144" spans="1:20" ht="16" hidden="1">
      <c r="A2144" s="170">
        <f t="shared" si="6"/>
        <v>2143</v>
      </c>
      <c r="B2144" s="196" t="s">
        <v>952</v>
      </c>
      <c r="C2144" s="196" t="s">
        <v>2970</v>
      </c>
      <c r="D2144" s="178" t="s">
        <v>388</v>
      </c>
      <c r="E2144" s="178"/>
      <c r="F2144" s="186"/>
      <c r="G2144" s="170" t="b">
        <f t="shared" ca="1" si="60"/>
        <v>1</v>
      </c>
      <c r="H2144" s="186"/>
      <c r="I2144" s="186"/>
      <c r="J2144" s="170" t="s">
        <v>1</v>
      </c>
      <c r="K2144" s="171" t="e">
        <f t="shared" ca="1" si="1"/>
        <v>#NAME?</v>
      </c>
      <c r="L2144" s="186"/>
      <c r="M2144" s="171">
        <v>711</v>
      </c>
      <c r="N2144" s="179" t="e">
        <f t="shared" ca="1" si="2"/>
        <v>#NAME?</v>
      </c>
      <c r="O2144" t="b">
        <f t="shared" si="3"/>
        <v>0</v>
      </c>
      <c r="S2144" s="180" t="b">
        <f t="shared" si="4"/>
        <v>0</v>
      </c>
      <c r="T2144" s="180">
        <f t="shared" ca="1" si="5"/>
        <v>0</v>
      </c>
    </row>
    <row r="2145" spans="1:20" ht="16" hidden="1">
      <c r="A2145" s="170">
        <f t="shared" si="6"/>
        <v>2144</v>
      </c>
      <c r="B2145" s="196" t="s">
        <v>2971</v>
      </c>
      <c r="C2145" s="196" t="s">
        <v>2972</v>
      </c>
      <c r="D2145" s="178" t="s">
        <v>388</v>
      </c>
      <c r="E2145" s="178"/>
      <c r="F2145" s="186"/>
      <c r="G2145" s="170" t="b">
        <f t="shared" ca="1" si="60"/>
        <v>1</v>
      </c>
      <c r="H2145" s="186"/>
      <c r="I2145" s="186"/>
      <c r="J2145" s="170" t="s">
        <v>1</v>
      </c>
      <c r="K2145" s="171" t="e">
        <f t="shared" ca="1" si="1"/>
        <v>#NAME?</v>
      </c>
      <c r="L2145" s="186"/>
      <c r="M2145" s="171">
        <v>2774</v>
      </c>
      <c r="N2145" s="179" t="e">
        <f t="shared" ca="1" si="2"/>
        <v>#NAME?</v>
      </c>
      <c r="O2145" t="b">
        <f t="shared" si="3"/>
        <v>0</v>
      </c>
      <c r="S2145" s="180" t="b">
        <f t="shared" si="4"/>
        <v>0</v>
      </c>
      <c r="T2145" s="180">
        <f t="shared" ca="1" si="5"/>
        <v>0</v>
      </c>
    </row>
    <row r="2146" spans="1:20" ht="16" hidden="1">
      <c r="A2146" s="170">
        <f t="shared" si="6"/>
        <v>2145</v>
      </c>
      <c r="B2146" s="196" t="s">
        <v>2973</v>
      </c>
      <c r="C2146" s="196" t="s">
        <v>2974</v>
      </c>
      <c r="D2146" s="178" t="s">
        <v>388</v>
      </c>
      <c r="E2146" s="178"/>
      <c r="F2146" s="186"/>
      <c r="G2146" s="170" t="b">
        <f t="shared" ca="1" si="60"/>
        <v>1</v>
      </c>
      <c r="H2146" s="186"/>
      <c r="I2146" s="186"/>
      <c r="J2146" s="170" t="s">
        <v>1</v>
      </c>
      <c r="K2146" s="171" t="e">
        <f t="shared" ca="1" si="1"/>
        <v>#NAME?</v>
      </c>
      <c r="L2146" s="186"/>
      <c r="M2146" s="171">
        <v>3024</v>
      </c>
      <c r="N2146" s="179" t="e">
        <f t="shared" ca="1" si="2"/>
        <v>#NAME?</v>
      </c>
      <c r="O2146" t="b">
        <f t="shared" si="3"/>
        <v>0</v>
      </c>
      <c r="S2146" s="180" t="b">
        <f t="shared" si="4"/>
        <v>0</v>
      </c>
      <c r="T2146" s="180">
        <f t="shared" ca="1" si="5"/>
        <v>0</v>
      </c>
    </row>
    <row r="2147" spans="1:20" ht="16" hidden="1">
      <c r="A2147" s="170">
        <f t="shared" si="6"/>
        <v>2146</v>
      </c>
      <c r="B2147" s="196" t="s">
        <v>2975</v>
      </c>
      <c r="C2147" s="196" t="s">
        <v>2976</v>
      </c>
      <c r="D2147" s="178" t="s">
        <v>388</v>
      </c>
      <c r="E2147" s="178"/>
      <c r="F2147" s="186"/>
      <c r="G2147" s="170" t="b">
        <f t="shared" ca="1" si="60"/>
        <v>1</v>
      </c>
      <c r="H2147" s="186"/>
      <c r="I2147" s="186"/>
      <c r="J2147" s="170" t="s">
        <v>1</v>
      </c>
      <c r="K2147" s="171" t="e">
        <f t="shared" ca="1" si="1"/>
        <v>#NAME?</v>
      </c>
      <c r="L2147" s="186"/>
      <c r="M2147" s="171">
        <v>625</v>
      </c>
      <c r="N2147" s="179" t="e">
        <f t="shared" ca="1" si="2"/>
        <v>#NAME?</v>
      </c>
      <c r="O2147" t="b">
        <f t="shared" si="3"/>
        <v>0</v>
      </c>
      <c r="S2147" s="180" t="b">
        <f t="shared" si="4"/>
        <v>0</v>
      </c>
      <c r="T2147" s="180">
        <f t="shared" ca="1" si="5"/>
        <v>0</v>
      </c>
    </row>
    <row r="2148" spans="1:20" ht="16" hidden="1">
      <c r="A2148" s="170">
        <f t="shared" si="6"/>
        <v>2147</v>
      </c>
      <c r="B2148" s="196" t="s">
        <v>2977</v>
      </c>
      <c r="C2148" s="196" t="s">
        <v>2978</v>
      </c>
      <c r="D2148" s="178" t="s">
        <v>388</v>
      </c>
      <c r="E2148" s="178"/>
      <c r="F2148" s="186"/>
      <c r="G2148" s="170" t="b">
        <f t="shared" ca="1" si="60"/>
        <v>1</v>
      </c>
      <c r="H2148" s="186"/>
      <c r="I2148" s="186"/>
      <c r="J2148" s="170" t="s">
        <v>1</v>
      </c>
      <c r="K2148" s="171" t="e">
        <f t="shared" ca="1" si="1"/>
        <v>#NAME?</v>
      </c>
      <c r="L2148" s="186"/>
      <c r="M2148" s="171">
        <v>1501</v>
      </c>
      <c r="N2148" s="179" t="e">
        <f t="shared" ca="1" si="2"/>
        <v>#NAME?</v>
      </c>
      <c r="O2148" t="b">
        <f t="shared" si="3"/>
        <v>0</v>
      </c>
      <c r="S2148" s="180" t="b">
        <f t="shared" si="4"/>
        <v>0</v>
      </c>
      <c r="T2148" s="180">
        <f t="shared" ca="1" si="5"/>
        <v>0</v>
      </c>
    </row>
    <row r="2149" spans="1:20" ht="16" hidden="1">
      <c r="A2149" s="170">
        <f t="shared" si="6"/>
        <v>2148</v>
      </c>
      <c r="B2149" s="196" t="s">
        <v>2979</v>
      </c>
      <c r="C2149" s="196" t="s">
        <v>2980</v>
      </c>
      <c r="D2149" s="178" t="s">
        <v>388</v>
      </c>
      <c r="E2149" s="178"/>
      <c r="F2149" s="186"/>
      <c r="G2149" s="170" t="b">
        <f t="shared" ca="1" si="60"/>
        <v>1</v>
      </c>
      <c r="H2149" s="186"/>
      <c r="I2149" s="186"/>
      <c r="J2149" s="170" t="s">
        <v>1</v>
      </c>
      <c r="K2149" s="171" t="e">
        <f t="shared" ca="1" si="1"/>
        <v>#NAME?</v>
      </c>
      <c r="L2149" s="186"/>
      <c r="M2149" s="171">
        <v>2383</v>
      </c>
      <c r="N2149" s="179" t="e">
        <f t="shared" ca="1" si="2"/>
        <v>#NAME?</v>
      </c>
      <c r="O2149" t="b">
        <f t="shared" si="3"/>
        <v>0</v>
      </c>
      <c r="S2149" s="180" t="b">
        <f t="shared" si="4"/>
        <v>0</v>
      </c>
      <c r="T2149" s="180">
        <f t="shared" ca="1" si="5"/>
        <v>0</v>
      </c>
    </row>
    <row r="2150" spans="1:20" ht="16" hidden="1">
      <c r="A2150" s="170">
        <f t="shared" si="6"/>
        <v>2149</v>
      </c>
      <c r="B2150" s="196" t="s">
        <v>2981</v>
      </c>
      <c r="C2150" s="196" t="s">
        <v>2982</v>
      </c>
      <c r="D2150" s="178" t="s">
        <v>388</v>
      </c>
      <c r="E2150" s="178"/>
      <c r="F2150" s="186"/>
      <c r="G2150" s="170" t="b">
        <f t="shared" ca="1" si="60"/>
        <v>1</v>
      </c>
      <c r="H2150" s="186"/>
      <c r="I2150" s="186"/>
      <c r="J2150" s="170" t="s">
        <v>1</v>
      </c>
      <c r="K2150" s="171" t="e">
        <f t="shared" ca="1" si="1"/>
        <v>#NAME?</v>
      </c>
      <c r="L2150" s="186"/>
      <c r="M2150" s="171">
        <v>2594</v>
      </c>
      <c r="N2150" s="179" t="e">
        <f t="shared" ca="1" si="2"/>
        <v>#NAME?</v>
      </c>
      <c r="O2150" t="b">
        <f t="shared" si="3"/>
        <v>0</v>
      </c>
      <c r="S2150" s="180" t="b">
        <f t="shared" si="4"/>
        <v>0</v>
      </c>
      <c r="T2150" s="180">
        <f t="shared" ca="1" si="5"/>
        <v>0</v>
      </c>
    </row>
    <row r="2151" spans="1:20" ht="16" hidden="1">
      <c r="A2151" s="170">
        <f t="shared" si="6"/>
        <v>2150</v>
      </c>
      <c r="B2151" s="196" t="s">
        <v>2983</v>
      </c>
      <c r="C2151" s="196" t="s">
        <v>2984</v>
      </c>
      <c r="D2151" s="178" t="s">
        <v>388</v>
      </c>
      <c r="E2151" s="178"/>
      <c r="F2151" s="186"/>
      <c r="G2151" s="170" t="b">
        <f t="shared" ca="1" si="60"/>
        <v>1</v>
      </c>
      <c r="H2151" s="186"/>
      <c r="I2151" s="186"/>
      <c r="J2151" s="170" t="s">
        <v>1</v>
      </c>
      <c r="K2151" s="171" t="e">
        <f t="shared" ca="1" si="1"/>
        <v>#NAME?</v>
      </c>
      <c r="L2151" s="186"/>
      <c r="M2151" s="171">
        <v>1946</v>
      </c>
      <c r="N2151" s="179" t="e">
        <f t="shared" ca="1" si="2"/>
        <v>#NAME?</v>
      </c>
      <c r="O2151" t="b">
        <f t="shared" si="3"/>
        <v>0</v>
      </c>
      <c r="S2151" s="180" t="b">
        <f t="shared" si="4"/>
        <v>0</v>
      </c>
      <c r="T2151" s="180">
        <f t="shared" ca="1" si="5"/>
        <v>0</v>
      </c>
    </row>
    <row r="2152" spans="1:20" ht="16" hidden="1">
      <c r="A2152" s="170">
        <f t="shared" si="6"/>
        <v>2151</v>
      </c>
      <c r="B2152" s="196" t="s">
        <v>2985</v>
      </c>
      <c r="C2152" s="196" t="s">
        <v>2986</v>
      </c>
      <c r="D2152" s="178" t="s">
        <v>388</v>
      </c>
      <c r="E2152" s="178"/>
      <c r="F2152" s="186"/>
      <c r="G2152" s="170" t="b">
        <f t="shared" ca="1" si="60"/>
        <v>1</v>
      </c>
      <c r="H2152" s="186"/>
      <c r="I2152" s="186"/>
      <c r="J2152" s="170" t="s">
        <v>1</v>
      </c>
      <c r="K2152" s="171" t="e">
        <f t="shared" ca="1" si="1"/>
        <v>#NAME?</v>
      </c>
      <c r="L2152" s="186"/>
      <c r="M2152" s="171">
        <v>1778</v>
      </c>
      <c r="N2152" s="179" t="e">
        <f t="shared" ca="1" si="2"/>
        <v>#NAME?</v>
      </c>
      <c r="O2152" t="b">
        <f t="shared" si="3"/>
        <v>0</v>
      </c>
      <c r="S2152" s="180" t="b">
        <f t="shared" si="4"/>
        <v>0</v>
      </c>
      <c r="T2152" s="180">
        <f t="shared" ca="1" si="5"/>
        <v>0</v>
      </c>
    </row>
    <row r="2153" spans="1:20" ht="16" hidden="1">
      <c r="A2153" s="170">
        <f t="shared" si="6"/>
        <v>2152</v>
      </c>
      <c r="B2153" s="196" t="s">
        <v>2987</v>
      </c>
      <c r="C2153" s="196" t="s">
        <v>2988</v>
      </c>
      <c r="D2153" s="178" t="s">
        <v>388</v>
      </c>
      <c r="E2153" s="178"/>
      <c r="F2153" s="186"/>
      <c r="G2153" s="170" t="b">
        <f t="shared" ca="1" si="60"/>
        <v>1</v>
      </c>
      <c r="H2153" s="186"/>
      <c r="I2153" s="186"/>
      <c r="J2153" s="170" t="s">
        <v>1</v>
      </c>
      <c r="K2153" s="171" t="e">
        <f t="shared" ca="1" si="1"/>
        <v>#NAME?</v>
      </c>
      <c r="L2153" s="186"/>
      <c r="M2153" s="171">
        <v>1651</v>
      </c>
      <c r="N2153" s="179" t="e">
        <f t="shared" ca="1" si="2"/>
        <v>#NAME?</v>
      </c>
      <c r="O2153" t="b">
        <f t="shared" si="3"/>
        <v>0</v>
      </c>
      <c r="S2153" s="180" t="b">
        <f t="shared" si="4"/>
        <v>0</v>
      </c>
      <c r="T2153" s="180">
        <f t="shared" ca="1" si="5"/>
        <v>0</v>
      </c>
    </row>
    <row r="2154" spans="1:20" ht="16" hidden="1">
      <c r="A2154" s="170">
        <f t="shared" si="6"/>
        <v>2153</v>
      </c>
      <c r="B2154" s="196" t="s">
        <v>2989</v>
      </c>
      <c r="C2154" s="196" t="s">
        <v>2990</v>
      </c>
      <c r="D2154" s="178" t="s">
        <v>388</v>
      </c>
      <c r="E2154" s="178"/>
      <c r="F2154" s="186"/>
      <c r="G2154" s="170" t="b">
        <f t="shared" ca="1" si="60"/>
        <v>1</v>
      </c>
      <c r="H2154" s="186"/>
      <c r="I2154" s="186"/>
      <c r="J2154" s="170" t="s">
        <v>1</v>
      </c>
      <c r="K2154" s="171" t="e">
        <f t="shared" ca="1" si="1"/>
        <v>#NAME?</v>
      </c>
      <c r="L2154" s="186"/>
      <c r="M2154" s="171">
        <v>329</v>
      </c>
      <c r="N2154" s="179" t="e">
        <f t="shared" ca="1" si="2"/>
        <v>#NAME?</v>
      </c>
      <c r="O2154" t="b">
        <f t="shared" si="3"/>
        <v>0</v>
      </c>
      <c r="S2154" s="180" t="b">
        <f t="shared" si="4"/>
        <v>0</v>
      </c>
      <c r="T2154" s="180">
        <f t="shared" ca="1" si="5"/>
        <v>0</v>
      </c>
    </row>
    <row r="2155" spans="1:20" ht="16" hidden="1">
      <c r="A2155" s="170">
        <f t="shared" si="6"/>
        <v>2154</v>
      </c>
      <c r="B2155" s="196" t="s">
        <v>2991</v>
      </c>
      <c r="C2155" s="196" t="s">
        <v>2992</v>
      </c>
      <c r="D2155" s="178" t="s">
        <v>388</v>
      </c>
      <c r="E2155" s="178"/>
      <c r="F2155" s="186"/>
      <c r="G2155" s="170" t="b">
        <f t="shared" ca="1" si="60"/>
        <v>1</v>
      </c>
      <c r="H2155" s="186"/>
      <c r="I2155" s="186"/>
      <c r="J2155" s="170" t="s">
        <v>1</v>
      </c>
      <c r="K2155" s="171" t="e">
        <f t="shared" ca="1" si="1"/>
        <v>#NAME?</v>
      </c>
      <c r="L2155" s="186"/>
      <c r="M2155" s="171">
        <v>1161</v>
      </c>
      <c r="N2155" s="179" t="e">
        <f t="shared" ca="1" si="2"/>
        <v>#NAME?</v>
      </c>
      <c r="O2155" t="b">
        <f t="shared" si="3"/>
        <v>0</v>
      </c>
      <c r="S2155" s="180" t="b">
        <f t="shared" si="4"/>
        <v>0</v>
      </c>
      <c r="T2155" s="180">
        <f t="shared" ca="1" si="5"/>
        <v>0</v>
      </c>
    </row>
    <row r="2156" spans="1:20" ht="16" hidden="1">
      <c r="A2156" s="170">
        <f t="shared" si="6"/>
        <v>2155</v>
      </c>
      <c r="B2156" s="196" t="s">
        <v>2993</v>
      </c>
      <c r="C2156" s="196" t="s">
        <v>2994</v>
      </c>
      <c r="D2156" s="178" t="s">
        <v>388</v>
      </c>
      <c r="E2156" s="178"/>
      <c r="F2156" s="186"/>
      <c r="G2156" s="170" t="b">
        <f t="shared" ca="1" si="60"/>
        <v>1</v>
      </c>
      <c r="H2156" s="186"/>
      <c r="I2156" s="186"/>
      <c r="J2156" s="170" t="s">
        <v>1</v>
      </c>
      <c r="K2156" s="171" t="e">
        <f t="shared" ca="1" si="1"/>
        <v>#NAME?</v>
      </c>
      <c r="L2156" s="186"/>
      <c r="M2156" s="171">
        <v>325</v>
      </c>
      <c r="N2156" s="179" t="e">
        <f t="shared" ca="1" si="2"/>
        <v>#NAME?</v>
      </c>
      <c r="O2156" t="b">
        <f t="shared" si="3"/>
        <v>0</v>
      </c>
      <c r="S2156" s="180" t="b">
        <f t="shared" si="4"/>
        <v>0</v>
      </c>
      <c r="T2156" s="180">
        <f t="shared" ca="1" si="5"/>
        <v>0</v>
      </c>
    </row>
    <row r="2157" spans="1:20" ht="16" hidden="1">
      <c r="A2157" s="170">
        <f t="shared" si="6"/>
        <v>2156</v>
      </c>
      <c r="B2157" s="196" t="s">
        <v>2995</v>
      </c>
      <c r="C2157" s="196" t="s">
        <v>2996</v>
      </c>
      <c r="D2157" s="178" t="s">
        <v>388</v>
      </c>
      <c r="E2157" s="178"/>
      <c r="F2157" s="186"/>
      <c r="G2157" s="170" t="b">
        <f t="shared" ca="1" si="60"/>
        <v>1</v>
      </c>
      <c r="H2157" s="186"/>
      <c r="I2157" s="186"/>
      <c r="J2157" s="170" t="s">
        <v>1</v>
      </c>
      <c r="K2157" s="171" t="e">
        <f t="shared" ca="1" si="1"/>
        <v>#NAME?</v>
      </c>
      <c r="L2157" s="186"/>
      <c r="M2157" s="171">
        <v>1498</v>
      </c>
      <c r="N2157" s="179" t="e">
        <f t="shared" ca="1" si="2"/>
        <v>#NAME?</v>
      </c>
      <c r="O2157" t="b">
        <f t="shared" si="3"/>
        <v>0</v>
      </c>
      <c r="S2157" s="180" t="b">
        <f t="shared" si="4"/>
        <v>0</v>
      </c>
      <c r="T2157" s="180">
        <f t="shared" ca="1" si="5"/>
        <v>0</v>
      </c>
    </row>
    <row r="2158" spans="1:20" ht="16" hidden="1">
      <c r="A2158" s="170">
        <f t="shared" si="6"/>
        <v>2157</v>
      </c>
      <c r="B2158" s="196" t="s">
        <v>2997</v>
      </c>
      <c r="C2158" s="196" t="s">
        <v>2998</v>
      </c>
      <c r="D2158" s="178" t="s">
        <v>388</v>
      </c>
      <c r="E2158" s="178"/>
      <c r="F2158" s="186"/>
      <c r="G2158" s="170" t="b">
        <f t="shared" ca="1" si="60"/>
        <v>1</v>
      </c>
      <c r="H2158" s="186"/>
      <c r="I2158" s="186"/>
      <c r="J2158" s="170" t="s">
        <v>1</v>
      </c>
      <c r="K2158" s="171" t="e">
        <f t="shared" ca="1" si="1"/>
        <v>#NAME?</v>
      </c>
      <c r="L2158" s="186"/>
      <c r="M2158" s="171">
        <v>3223</v>
      </c>
      <c r="N2158" s="179" t="e">
        <f t="shared" ca="1" si="2"/>
        <v>#NAME?</v>
      </c>
      <c r="O2158" t="b">
        <f t="shared" si="3"/>
        <v>0</v>
      </c>
      <c r="S2158" s="180" t="b">
        <f t="shared" si="4"/>
        <v>0</v>
      </c>
      <c r="T2158" s="180">
        <f t="shared" ca="1" si="5"/>
        <v>0</v>
      </c>
    </row>
    <row r="2159" spans="1:20" ht="16" hidden="1">
      <c r="A2159" s="170">
        <f t="shared" si="6"/>
        <v>2158</v>
      </c>
      <c r="B2159" s="196" t="s">
        <v>2999</v>
      </c>
      <c r="C2159" s="196" t="s">
        <v>3000</v>
      </c>
      <c r="D2159" s="178" t="s">
        <v>388</v>
      </c>
      <c r="E2159" s="178"/>
      <c r="F2159" s="186"/>
      <c r="G2159" s="170" t="b">
        <f t="shared" ca="1" si="60"/>
        <v>1</v>
      </c>
      <c r="H2159" s="186"/>
      <c r="I2159" s="186"/>
      <c r="J2159" s="170" t="s">
        <v>1</v>
      </c>
      <c r="K2159" s="171" t="e">
        <f t="shared" ca="1" si="1"/>
        <v>#NAME?</v>
      </c>
      <c r="L2159" s="186"/>
      <c r="M2159" s="171">
        <v>1157</v>
      </c>
      <c r="N2159" s="179" t="e">
        <f t="shared" ca="1" si="2"/>
        <v>#NAME?</v>
      </c>
      <c r="O2159" t="b">
        <f t="shared" si="3"/>
        <v>0</v>
      </c>
      <c r="S2159" s="180" t="b">
        <f t="shared" si="4"/>
        <v>0</v>
      </c>
      <c r="T2159" s="180">
        <f t="shared" ca="1" si="5"/>
        <v>0</v>
      </c>
    </row>
    <row r="2160" spans="1:20" ht="16" hidden="1">
      <c r="A2160" s="170">
        <f t="shared" si="6"/>
        <v>2159</v>
      </c>
      <c r="B2160" s="196" t="s">
        <v>3001</v>
      </c>
      <c r="C2160" s="198">
        <v>9150000000</v>
      </c>
      <c r="D2160" s="178" t="s">
        <v>388</v>
      </c>
      <c r="E2160" s="178"/>
      <c r="F2160" s="186"/>
      <c r="G2160" s="170" t="b">
        <f t="shared" ca="1" si="60"/>
        <v>1</v>
      </c>
      <c r="H2160" s="186"/>
      <c r="I2160" s="186"/>
      <c r="J2160" s="170" t="s">
        <v>1</v>
      </c>
      <c r="K2160" s="171" t="e">
        <f t="shared" ca="1" si="1"/>
        <v>#NAME?</v>
      </c>
      <c r="L2160" s="186"/>
      <c r="M2160" s="171">
        <v>1592</v>
      </c>
      <c r="N2160" s="179" t="e">
        <f t="shared" ca="1" si="2"/>
        <v>#NAME?</v>
      </c>
      <c r="O2160" t="b">
        <f t="shared" si="3"/>
        <v>0</v>
      </c>
      <c r="S2160" s="180" t="b">
        <f t="shared" si="4"/>
        <v>0</v>
      </c>
      <c r="T2160" s="180">
        <f t="shared" ca="1" si="5"/>
        <v>0</v>
      </c>
    </row>
    <row r="2161" spans="1:20" ht="16" hidden="1">
      <c r="A2161" s="170">
        <f t="shared" si="6"/>
        <v>2160</v>
      </c>
      <c r="B2161" s="196" t="s">
        <v>3002</v>
      </c>
      <c r="C2161" s="196" t="s">
        <v>3003</v>
      </c>
      <c r="D2161" s="178" t="s">
        <v>380</v>
      </c>
      <c r="E2161" s="178"/>
      <c r="F2161" s="187">
        <v>43922</v>
      </c>
      <c r="G2161" s="170" t="b">
        <f t="shared" ca="1" si="60"/>
        <v>1</v>
      </c>
      <c r="H2161" s="170" t="s">
        <v>516</v>
      </c>
      <c r="I2161" s="186"/>
      <c r="J2161" s="170" t="s">
        <v>1</v>
      </c>
      <c r="K2161" s="171" t="e">
        <f t="shared" ca="1" si="1"/>
        <v>#NAME?</v>
      </c>
      <c r="L2161" s="186"/>
      <c r="M2161" s="171">
        <v>2709</v>
      </c>
      <c r="N2161" s="179" t="e">
        <f t="shared" ca="1" si="2"/>
        <v>#NAME?</v>
      </c>
      <c r="O2161" t="b">
        <f t="shared" si="3"/>
        <v>0</v>
      </c>
      <c r="S2161" s="180" t="b">
        <f t="shared" ca="1" si="4"/>
        <v>0</v>
      </c>
      <c r="T2161" s="180">
        <f t="shared" ca="1" si="5"/>
        <v>0</v>
      </c>
    </row>
    <row r="2162" spans="1:20" ht="16" hidden="1">
      <c r="A2162" s="170">
        <f t="shared" si="6"/>
        <v>2161</v>
      </c>
      <c r="B2162" s="196" t="s">
        <v>3004</v>
      </c>
      <c r="C2162" s="196" t="s">
        <v>3005</v>
      </c>
      <c r="D2162" s="178" t="s">
        <v>388</v>
      </c>
      <c r="E2162" s="178"/>
      <c r="F2162" s="186"/>
      <c r="G2162" s="170" t="b">
        <f t="shared" ca="1" si="60"/>
        <v>1</v>
      </c>
      <c r="H2162" s="186"/>
      <c r="I2162" s="186"/>
      <c r="J2162" s="170" t="s">
        <v>1</v>
      </c>
      <c r="K2162" s="171" t="e">
        <f t="shared" ca="1" si="1"/>
        <v>#NAME?</v>
      </c>
      <c r="L2162" s="186"/>
      <c r="M2162" s="171">
        <v>2247</v>
      </c>
      <c r="N2162" s="179" t="e">
        <f t="shared" ca="1" si="2"/>
        <v>#NAME?</v>
      </c>
      <c r="O2162" t="b">
        <f t="shared" si="3"/>
        <v>0</v>
      </c>
      <c r="S2162" s="180" t="b">
        <f t="shared" si="4"/>
        <v>0</v>
      </c>
      <c r="T2162" s="180">
        <f t="shared" ca="1" si="5"/>
        <v>0</v>
      </c>
    </row>
    <row r="2163" spans="1:20" ht="16" hidden="1">
      <c r="A2163" s="170">
        <f t="shared" si="6"/>
        <v>2162</v>
      </c>
      <c r="B2163" s="196" t="s">
        <v>3006</v>
      </c>
      <c r="C2163" s="196" t="s">
        <v>3007</v>
      </c>
      <c r="D2163" s="178" t="s">
        <v>388</v>
      </c>
      <c r="E2163" s="178"/>
      <c r="F2163" s="186"/>
      <c r="G2163" s="170" t="b">
        <f t="shared" ca="1" si="60"/>
        <v>1</v>
      </c>
      <c r="H2163" s="186"/>
      <c r="I2163" s="186"/>
      <c r="J2163" s="170" t="s">
        <v>1</v>
      </c>
      <c r="K2163" s="171" t="e">
        <f t="shared" ca="1" si="1"/>
        <v>#NAME?</v>
      </c>
      <c r="L2163" s="186"/>
      <c r="M2163" s="171">
        <v>2190</v>
      </c>
      <c r="N2163" s="179" t="e">
        <f t="shared" ca="1" si="2"/>
        <v>#NAME?</v>
      </c>
      <c r="O2163" t="b">
        <f t="shared" si="3"/>
        <v>0</v>
      </c>
      <c r="S2163" s="180" t="b">
        <f t="shared" si="4"/>
        <v>0</v>
      </c>
      <c r="T2163" s="180">
        <f t="shared" ca="1" si="5"/>
        <v>0</v>
      </c>
    </row>
    <row r="2164" spans="1:20" ht="16" hidden="1">
      <c r="A2164" s="170">
        <f t="shared" si="6"/>
        <v>2163</v>
      </c>
      <c r="B2164" s="196" t="s">
        <v>3008</v>
      </c>
      <c r="C2164" s="196" t="s">
        <v>3009</v>
      </c>
      <c r="D2164" s="178" t="s">
        <v>388</v>
      </c>
      <c r="E2164" s="178"/>
      <c r="F2164" s="186"/>
      <c r="G2164" s="170" t="b">
        <f t="shared" ca="1" si="60"/>
        <v>1</v>
      </c>
      <c r="H2164" s="186"/>
      <c r="I2164" s="186"/>
      <c r="J2164" s="170" t="s">
        <v>1</v>
      </c>
      <c r="K2164" s="171" t="e">
        <f t="shared" ca="1" si="1"/>
        <v>#NAME?</v>
      </c>
      <c r="L2164" s="186"/>
      <c r="M2164" s="171">
        <v>3095</v>
      </c>
      <c r="N2164" s="179" t="e">
        <f t="shared" ca="1" si="2"/>
        <v>#NAME?</v>
      </c>
      <c r="O2164" t="b">
        <f t="shared" si="3"/>
        <v>0</v>
      </c>
      <c r="S2164" s="180" t="b">
        <f t="shared" si="4"/>
        <v>0</v>
      </c>
      <c r="T2164" s="180">
        <f t="shared" ca="1" si="5"/>
        <v>0</v>
      </c>
    </row>
    <row r="2165" spans="1:20" ht="16" hidden="1">
      <c r="A2165" s="170">
        <f t="shared" si="6"/>
        <v>2164</v>
      </c>
      <c r="B2165" s="196" t="s">
        <v>1698</v>
      </c>
      <c r="C2165" s="196" t="s">
        <v>3010</v>
      </c>
      <c r="D2165" s="178" t="s">
        <v>388</v>
      </c>
      <c r="E2165" s="178"/>
      <c r="F2165" s="186"/>
      <c r="G2165" s="170" t="b">
        <f t="shared" ca="1" si="60"/>
        <v>1</v>
      </c>
      <c r="H2165" s="186"/>
      <c r="I2165" s="186"/>
      <c r="J2165" s="170" t="s">
        <v>1</v>
      </c>
      <c r="K2165" s="171" t="e">
        <f t="shared" ca="1" si="1"/>
        <v>#NAME?</v>
      </c>
      <c r="L2165" s="186"/>
      <c r="M2165" s="171">
        <v>1062</v>
      </c>
      <c r="N2165" s="179" t="e">
        <f t="shared" ca="1" si="2"/>
        <v>#NAME?</v>
      </c>
      <c r="O2165" t="b">
        <f t="shared" si="3"/>
        <v>0</v>
      </c>
      <c r="S2165" s="180" t="b">
        <f t="shared" si="4"/>
        <v>0</v>
      </c>
      <c r="T2165" s="180">
        <f t="shared" ca="1" si="5"/>
        <v>0</v>
      </c>
    </row>
    <row r="2166" spans="1:20" ht="16" hidden="1">
      <c r="A2166" s="170">
        <f t="shared" si="6"/>
        <v>2165</v>
      </c>
      <c r="B2166" s="196" t="s">
        <v>3011</v>
      </c>
      <c r="C2166" s="196" t="s">
        <v>3012</v>
      </c>
      <c r="D2166" s="178" t="s">
        <v>380</v>
      </c>
      <c r="E2166" s="178"/>
      <c r="F2166" s="187">
        <v>43844</v>
      </c>
      <c r="G2166" s="170" t="b">
        <f t="shared" ca="1" si="60"/>
        <v>1</v>
      </c>
      <c r="H2166" s="186"/>
      <c r="I2166" s="186"/>
      <c r="J2166" s="170" t="s">
        <v>1</v>
      </c>
      <c r="K2166" s="171" t="e">
        <f t="shared" ca="1" si="1"/>
        <v>#NAME?</v>
      </c>
      <c r="L2166" s="186"/>
      <c r="M2166" s="171">
        <v>1823</v>
      </c>
      <c r="N2166" s="179" t="e">
        <f t="shared" ca="1" si="2"/>
        <v>#NAME?</v>
      </c>
      <c r="O2166" t="b">
        <f t="shared" si="3"/>
        <v>0</v>
      </c>
      <c r="S2166" s="180" t="b">
        <f t="shared" ca="1" si="4"/>
        <v>0</v>
      </c>
      <c r="T2166" s="180">
        <f t="shared" ca="1" si="5"/>
        <v>0</v>
      </c>
    </row>
    <row r="2167" spans="1:20" ht="16" hidden="1">
      <c r="A2167" s="170">
        <f t="shared" si="6"/>
        <v>2166</v>
      </c>
      <c r="B2167" s="196" t="s">
        <v>3013</v>
      </c>
      <c r="C2167" s="196" t="s">
        <v>3014</v>
      </c>
      <c r="D2167" s="178" t="s">
        <v>380</v>
      </c>
      <c r="E2167" s="178" t="s">
        <v>515</v>
      </c>
      <c r="F2167" s="187">
        <v>43868</v>
      </c>
      <c r="G2167" s="170" t="b">
        <f t="shared" ca="1" si="60"/>
        <v>1</v>
      </c>
      <c r="H2167" s="170" t="s">
        <v>471</v>
      </c>
      <c r="I2167" s="186"/>
      <c r="J2167" s="170" t="s">
        <v>1</v>
      </c>
      <c r="K2167" s="171" t="e">
        <f t="shared" ca="1" si="1"/>
        <v>#NAME?</v>
      </c>
      <c r="L2167" s="186"/>
      <c r="M2167" s="171">
        <v>2381</v>
      </c>
      <c r="N2167" s="179" t="e">
        <f t="shared" ca="1" si="2"/>
        <v>#NAME?</v>
      </c>
      <c r="O2167" t="b">
        <f t="shared" si="3"/>
        <v>0</v>
      </c>
      <c r="S2167" s="180" t="b">
        <f t="shared" ca="1" si="4"/>
        <v>0</v>
      </c>
      <c r="T2167" s="180">
        <f t="shared" ca="1" si="5"/>
        <v>0</v>
      </c>
    </row>
    <row r="2168" spans="1:20" ht="16" hidden="1">
      <c r="A2168" s="170">
        <f t="shared" si="6"/>
        <v>2167</v>
      </c>
      <c r="B2168" s="196" t="s">
        <v>1067</v>
      </c>
      <c r="C2168" s="196" t="s">
        <v>3015</v>
      </c>
      <c r="D2168" s="178" t="s">
        <v>388</v>
      </c>
      <c r="E2168" s="178"/>
      <c r="F2168" s="186"/>
      <c r="G2168" s="170" t="b">
        <f t="shared" ca="1" si="60"/>
        <v>1</v>
      </c>
      <c r="H2168" s="186"/>
      <c r="I2168" s="186"/>
      <c r="J2168" s="170" t="s">
        <v>1</v>
      </c>
      <c r="K2168" s="171" t="e">
        <f t="shared" ca="1" si="1"/>
        <v>#NAME?</v>
      </c>
      <c r="L2168" s="186"/>
      <c r="M2168" s="171">
        <v>1329</v>
      </c>
      <c r="N2168" s="179" t="e">
        <f t="shared" ca="1" si="2"/>
        <v>#NAME?</v>
      </c>
      <c r="O2168" t="b">
        <f t="shared" si="3"/>
        <v>0</v>
      </c>
      <c r="S2168" s="180" t="b">
        <f t="shared" si="4"/>
        <v>0</v>
      </c>
      <c r="T2168" s="180">
        <f t="shared" ca="1" si="5"/>
        <v>0</v>
      </c>
    </row>
    <row r="2169" spans="1:20" ht="16" hidden="1">
      <c r="A2169" s="170">
        <f t="shared" si="6"/>
        <v>2168</v>
      </c>
      <c r="B2169" s="196" t="s">
        <v>3016</v>
      </c>
      <c r="C2169" s="196" t="s">
        <v>3017</v>
      </c>
      <c r="D2169" s="178" t="s">
        <v>388</v>
      </c>
      <c r="E2169" s="178"/>
      <c r="F2169" s="186"/>
      <c r="G2169" s="170" t="b">
        <f t="shared" ca="1" si="60"/>
        <v>1</v>
      </c>
      <c r="H2169" s="186"/>
      <c r="I2169" s="186"/>
      <c r="J2169" s="170" t="s">
        <v>1</v>
      </c>
      <c r="K2169" s="171" t="e">
        <f t="shared" ca="1" si="1"/>
        <v>#NAME?</v>
      </c>
      <c r="L2169" s="186"/>
      <c r="M2169" s="171">
        <v>978</v>
      </c>
      <c r="N2169" s="179" t="e">
        <f t="shared" ca="1" si="2"/>
        <v>#NAME?</v>
      </c>
      <c r="O2169" t="b">
        <f t="shared" si="3"/>
        <v>0</v>
      </c>
      <c r="S2169" s="180" t="b">
        <f t="shared" si="4"/>
        <v>0</v>
      </c>
      <c r="T2169" s="180">
        <f t="shared" ca="1" si="5"/>
        <v>0</v>
      </c>
    </row>
    <row r="2170" spans="1:20" ht="16" hidden="1">
      <c r="A2170" s="170">
        <f t="shared" si="6"/>
        <v>2169</v>
      </c>
      <c r="B2170" s="196" t="s">
        <v>3018</v>
      </c>
      <c r="C2170" s="196" t="s">
        <v>3019</v>
      </c>
      <c r="D2170" s="178" t="s">
        <v>388</v>
      </c>
      <c r="E2170" s="178"/>
      <c r="F2170" s="186"/>
      <c r="G2170" s="170" t="b">
        <f t="shared" ca="1" si="60"/>
        <v>1</v>
      </c>
      <c r="H2170" s="186"/>
      <c r="I2170" s="186"/>
      <c r="J2170" s="170" t="s">
        <v>1</v>
      </c>
      <c r="K2170" s="171" t="e">
        <f t="shared" ca="1" si="1"/>
        <v>#NAME?</v>
      </c>
      <c r="L2170" s="186"/>
      <c r="M2170" s="171">
        <v>2352</v>
      </c>
      <c r="N2170" s="179" t="e">
        <f t="shared" ca="1" si="2"/>
        <v>#NAME?</v>
      </c>
      <c r="O2170" t="b">
        <f t="shared" si="3"/>
        <v>0</v>
      </c>
      <c r="S2170" s="180" t="b">
        <f t="shared" si="4"/>
        <v>0</v>
      </c>
      <c r="T2170" s="180">
        <f t="shared" ca="1" si="5"/>
        <v>0</v>
      </c>
    </row>
    <row r="2171" spans="1:20" ht="16" hidden="1">
      <c r="A2171" s="170">
        <f t="shared" si="6"/>
        <v>2170</v>
      </c>
      <c r="B2171" s="196" t="s">
        <v>3020</v>
      </c>
      <c r="C2171" s="196" t="s">
        <v>3021</v>
      </c>
      <c r="D2171" s="178" t="s">
        <v>388</v>
      </c>
      <c r="E2171" s="178"/>
      <c r="F2171" s="186"/>
      <c r="G2171" s="170" t="b">
        <f t="shared" ca="1" si="60"/>
        <v>1</v>
      </c>
      <c r="H2171" s="186"/>
      <c r="I2171" s="186"/>
      <c r="J2171" s="170" t="s">
        <v>1</v>
      </c>
      <c r="K2171" s="171" t="e">
        <f t="shared" ca="1" si="1"/>
        <v>#NAME?</v>
      </c>
      <c r="L2171" s="186"/>
      <c r="M2171" s="171">
        <v>578</v>
      </c>
      <c r="N2171" s="179" t="e">
        <f t="shared" ca="1" si="2"/>
        <v>#NAME?</v>
      </c>
      <c r="O2171" t="b">
        <f t="shared" si="3"/>
        <v>0</v>
      </c>
      <c r="S2171" s="180" t="b">
        <f t="shared" si="4"/>
        <v>0</v>
      </c>
      <c r="T2171" s="180">
        <f t="shared" ca="1" si="5"/>
        <v>0</v>
      </c>
    </row>
    <row r="2172" spans="1:20" ht="16" hidden="1">
      <c r="A2172" s="170">
        <f t="shared" si="6"/>
        <v>2171</v>
      </c>
      <c r="B2172" s="196" t="s">
        <v>3022</v>
      </c>
      <c r="C2172" s="196" t="s">
        <v>3023</v>
      </c>
      <c r="D2172" s="178" t="s">
        <v>388</v>
      </c>
      <c r="E2172" s="178"/>
      <c r="F2172" s="186"/>
      <c r="G2172" s="170" t="b">
        <f t="shared" ca="1" si="60"/>
        <v>1</v>
      </c>
      <c r="H2172" s="186"/>
      <c r="I2172" s="186"/>
      <c r="J2172" s="170" t="s">
        <v>1</v>
      </c>
      <c r="K2172" s="171" t="e">
        <f t="shared" ca="1" si="1"/>
        <v>#NAME?</v>
      </c>
      <c r="L2172" s="186"/>
      <c r="M2172" s="171">
        <v>3085</v>
      </c>
      <c r="N2172" s="179" t="e">
        <f t="shared" ca="1" si="2"/>
        <v>#NAME?</v>
      </c>
      <c r="O2172" t="b">
        <f t="shared" si="3"/>
        <v>0</v>
      </c>
      <c r="S2172" s="180" t="b">
        <f t="shared" si="4"/>
        <v>0</v>
      </c>
      <c r="T2172" s="180">
        <f t="shared" ca="1" si="5"/>
        <v>0</v>
      </c>
    </row>
    <row r="2173" spans="1:20" ht="16" hidden="1">
      <c r="A2173" s="170">
        <f t="shared" si="6"/>
        <v>2172</v>
      </c>
      <c r="B2173" s="196" t="s">
        <v>3024</v>
      </c>
      <c r="C2173" s="196" t="s">
        <v>3025</v>
      </c>
      <c r="D2173" s="178" t="s">
        <v>388</v>
      </c>
      <c r="E2173" s="178"/>
      <c r="F2173" s="186"/>
      <c r="G2173" s="170" t="b">
        <f t="shared" ca="1" si="60"/>
        <v>1</v>
      </c>
      <c r="H2173" s="186"/>
      <c r="I2173" s="186"/>
      <c r="J2173" s="170" t="s">
        <v>1</v>
      </c>
      <c r="K2173" s="171" t="e">
        <f t="shared" ca="1" si="1"/>
        <v>#NAME?</v>
      </c>
      <c r="L2173" s="186"/>
      <c r="M2173" s="171">
        <v>1992</v>
      </c>
      <c r="N2173" s="179" t="e">
        <f t="shared" ca="1" si="2"/>
        <v>#NAME?</v>
      </c>
      <c r="O2173" t="b">
        <f t="shared" si="3"/>
        <v>0</v>
      </c>
      <c r="S2173" s="180" t="b">
        <f t="shared" si="4"/>
        <v>0</v>
      </c>
      <c r="T2173" s="180">
        <f t="shared" ca="1" si="5"/>
        <v>0</v>
      </c>
    </row>
    <row r="2174" spans="1:20" ht="16" hidden="1">
      <c r="A2174" s="170">
        <f t="shared" si="6"/>
        <v>2173</v>
      </c>
      <c r="B2174" s="196" t="s">
        <v>1086</v>
      </c>
      <c r="C2174" s="196" t="s">
        <v>3026</v>
      </c>
      <c r="D2174" s="178" t="s">
        <v>388</v>
      </c>
      <c r="E2174" s="178"/>
      <c r="F2174" s="186"/>
      <c r="G2174" s="170" t="b">
        <f t="shared" ca="1" si="60"/>
        <v>1</v>
      </c>
      <c r="H2174" s="186"/>
      <c r="I2174" s="186"/>
      <c r="J2174" s="170" t="s">
        <v>1</v>
      </c>
      <c r="K2174" s="171" t="e">
        <f t="shared" ca="1" si="1"/>
        <v>#NAME?</v>
      </c>
      <c r="L2174" s="186"/>
      <c r="M2174" s="171">
        <v>1976</v>
      </c>
      <c r="N2174" s="179" t="e">
        <f t="shared" ca="1" si="2"/>
        <v>#NAME?</v>
      </c>
      <c r="O2174" t="b">
        <f t="shared" si="3"/>
        <v>0</v>
      </c>
      <c r="S2174" s="180" t="b">
        <f t="shared" si="4"/>
        <v>0</v>
      </c>
      <c r="T2174" s="180">
        <f t="shared" ca="1" si="5"/>
        <v>0</v>
      </c>
    </row>
    <row r="2175" spans="1:20" ht="16" hidden="1">
      <c r="A2175" s="170">
        <f t="shared" si="6"/>
        <v>2174</v>
      </c>
      <c r="B2175" s="196" t="s">
        <v>3027</v>
      </c>
      <c r="C2175" s="196" t="s">
        <v>3028</v>
      </c>
      <c r="D2175" s="178" t="s">
        <v>388</v>
      </c>
      <c r="E2175" s="178"/>
      <c r="F2175" s="186"/>
      <c r="G2175" s="170" t="b">
        <f t="shared" ca="1" si="60"/>
        <v>1</v>
      </c>
      <c r="H2175" s="186"/>
      <c r="I2175" s="186"/>
      <c r="J2175" s="170" t="s">
        <v>1</v>
      </c>
      <c r="K2175" s="171" t="e">
        <f t="shared" ca="1" si="1"/>
        <v>#NAME?</v>
      </c>
      <c r="L2175" s="186"/>
      <c r="M2175" s="171">
        <v>1471</v>
      </c>
      <c r="N2175" s="179" t="e">
        <f t="shared" ca="1" si="2"/>
        <v>#NAME?</v>
      </c>
      <c r="O2175" t="b">
        <f t="shared" si="3"/>
        <v>0</v>
      </c>
      <c r="S2175" s="180" t="b">
        <f t="shared" si="4"/>
        <v>0</v>
      </c>
      <c r="T2175" s="180">
        <f t="shared" ca="1" si="5"/>
        <v>0</v>
      </c>
    </row>
    <row r="2176" spans="1:20" ht="16" hidden="1">
      <c r="A2176" s="170">
        <f t="shared" si="6"/>
        <v>2175</v>
      </c>
      <c r="B2176" s="196" t="s">
        <v>3029</v>
      </c>
      <c r="C2176" s="196" t="s">
        <v>3030</v>
      </c>
      <c r="D2176" s="178" t="s">
        <v>380</v>
      </c>
      <c r="E2176" s="178" t="s">
        <v>668</v>
      </c>
      <c r="F2176" s="187">
        <v>43921</v>
      </c>
      <c r="G2176" s="170" t="b">
        <f t="shared" ca="1" si="60"/>
        <v>1</v>
      </c>
      <c r="H2176" s="170" t="s">
        <v>471</v>
      </c>
      <c r="I2176" s="186"/>
      <c r="J2176" s="170" t="s">
        <v>1</v>
      </c>
      <c r="K2176" s="171" t="e">
        <f t="shared" ca="1" si="1"/>
        <v>#NAME?</v>
      </c>
      <c r="L2176" s="186"/>
      <c r="M2176" s="171">
        <v>381</v>
      </c>
      <c r="N2176" s="179" t="e">
        <f t="shared" ca="1" si="2"/>
        <v>#NAME?</v>
      </c>
      <c r="O2176" t="b">
        <f t="shared" si="3"/>
        <v>0</v>
      </c>
      <c r="S2176" s="180" t="b">
        <f t="shared" ca="1" si="4"/>
        <v>0</v>
      </c>
      <c r="T2176" s="180">
        <f t="shared" ca="1" si="5"/>
        <v>0</v>
      </c>
    </row>
    <row r="2177" spans="1:20" ht="16" hidden="1">
      <c r="A2177" s="170">
        <f t="shared" si="6"/>
        <v>2176</v>
      </c>
      <c r="B2177" s="196" t="s">
        <v>3031</v>
      </c>
      <c r="C2177" s="196" t="s">
        <v>3032</v>
      </c>
      <c r="D2177" s="178" t="s">
        <v>388</v>
      </c>
      <c r="E2177" s="178"/>
      <c r="F2177" s="186"/>
      <c r="G2177" s="170" t="b">
        <f t="shared" ca="1" si="60"/>
        <v>1</v>
      </c>
      <c r="H2177" s="186"/>
      <c r="I2177" s="186"/>
      <c r="J2177" s="170" t="s">
        <v>1</v>
      </c>
      <c r="K2177" s="171" t="e">
        <f t="shared" ca="1" si="1"/>
        <v>#NAME?</v>
      </c>
      <c r="L2177" s="186"/>
      <c r="M2177" s="171">
        <v>620</v>
      </c>
      <c r="N2177" s="179" t="e">
        <f t="shared" ca="1" si="2"/>
        <v>#NAME?</v>
      </c>
      <c r="O2177" t="b">
        <f t="shared" si="3"/>
        <v>0</v>
      </c>
      <c r="S2177" s="180" t="b">
        <f t="shared" si="4"/>
        <v>0</v>
      </c>
      <c r="T2177" s="180">
        <f t="shared" ca="1" si="5"/>
        <v>0</v>
      </c>
    </row>
    <row r="2178" spans="1:20" ht="16" hidden="1">
      <c r="A2178" s="170">
        <f t="shared" si="6"/>
        <v>2177</v>
      </c>
      <c r="B2178" s="196" t="s">
        <v>3033</v>
      </c>
      <c r="C2178" s="196" t="s">
        <v>3034</v>
      </c>
      <c r="D2178" s="178" t="s">
        <v>380</v>
      </c>
      <c r="E2178" s="178" t="s">
        <v>515</v>
      </c>
      <c r="F2178" s="187">
        <v>43844</v>
      </c>
      <c r="G2178" s="170" t="b">
        <f t="shared" ca="1" si="60"/>
        <v>1</v>
      </c>
      <c r="H2178" s="170" t="s">
        <v>471</v>
      </c>
      <c r="I2178" s="170"/>
      <c r="J2178" s="170" t="s">
        <v>1</v>
      </c>
      <c r="K2178" s="171" t="e">
        <f t="shared" ca="1" si="1"/>
        <v>#NAME?</v>
      </c>
      <c r="L2178" s="186"/>
      <c r="M2178" s="171">
        <v>2420</v>
      </c>
      <c r="N2178" s="179" t="e">
        <f t="shared" ca="1" si="2"/>
        <v>#NAME?</v>
      </c>
      <c r="O2178" t="b">
        <f t="shared" si="3"/>
        <v>0</v>
      </c>
      <c r="S2178" s="180" t="b">
        <f t="shared" ca="1" si="4"/>
        <v>0</v>
      </c>
      <c r="T2178" s="180">
        <f t="shared" ca="1" si="5"/>
        <v>0</v>
      </c>
    </row>
    <row r="2179" spans="1:20" ht="16" hidden="1">
      <c r="A2179" s="170">
        <f t="shared" si="6"/>
        <v>2178</v>
      </c>
      <c r="B2179" s="196" t="s">
        <v>3035</v>
      </c>
      <c r="C2179" s="198">
        <v>8330000000</v>
      </c>
      <c r="D2179" s="178" t="s">
        <v>388</v>
      </c>
      <c r="E2179" s="178"/>
      <c r="F2179" s="186"/>
      <c r="G2179" s="170" t="b">
        <f t="shared" ca="1" si="60"/>
        <v>1</v>
      </c>
      <c r="H2179" s="186"/>
      <c r="I2179" s="186"/>
      <c r="J2179" s="170" t="s">
        <v>1</v>
      </c>
      <c r="K2179" s="171" t="e">
        <f t="shared" ca="1" si="1"/>
        <v>#NAME?</v>
      </c>
      <c r="L2179" s="186"/>
      <c r="M2179" s="171">
        <v>696</v>
      </c>
      <c r="N2179" s="179" t="e">
        <f t="shared" ca="1" si="2"/>
        <v>#NAME?</v>
      </c>
      <c r="O2179" t="b">
        <f t="shared" si="3"/>
        <v>0</v>
      </c>
      <c r="S2179" s="180" t="b">
        <f t="shared" si="4"/>
        <v>0</v>
      </c>
      <c r="T2179" s="180">
        <f t="shared" ca="1" si="5"/>
        <v>0</v>
      </c>
    </row>
    <row r="2180" spans="1:20" ht="16">
      <c r="A2180" s="170">
        <f t="shared" si="6"/>
        <v>2179</v>
      </c>
      <c r="B2180" s="196" t="s">
        <v>3036</v>
      </c>
      <c r="C2180" s="196" t="s">
        <v>3037</v>
      </c>
      <c r="D2180" s="178" t="s">
        <v>388</v>
      </c>
      <c r="E2180" s="178"/>
      <c r="F2180" s="186"/>
      <c r="G2180" s="170" t="b">
        <f t="shared" ca="1" si="60"/>
        <v>1</v>
      </c>
      <c r="H2180" s="186"/>
      <c r="I2180" s="186"/>
      <c r="J2180" s="170" t="s">
        <v>1</v>
      </c>
      <c r="K2180" s="171" t="e">
        <f t="shared" ca="1" si="1"/>
        <v>#NAME?</v>
      </c>
      <c r="L2180" s="186"/>
      <c r="M2180" s="171">
        <v>2195</v>
      </c>
      <c r="N2180" s="179" t="e">
        <f t="shared" ca="1" si="2"/>
        <v>#NAME?</v>
      </c>
      <c r="O2180" t="b">
        <f t="shared" si="3"/>
        <v>0</v>
      </c>
      <c r="S2180" s="180" t="b">
        <f t="shared" si="4"/>
        <v>0</v>
      </c>
      <c r="T2180" s="180">
        <f t="shared" ca="1" si="5"/>
        <v>0</v>
      </c>
    </row>
    <row r="2181" spans="1:20" ht="16" hidden="1">
      <c r="A2181" s="170">
        <f t="shared" si="6"/>
        <v>2180</v>
      </c>
      <c r="B2181" s="196" t="s">
        <v>3038</v>
      </c>
      <c r="C2181" s="196" t="s">
        <v>3039</v>
      </c>
      <c r="D2181" s="178" t="s">
        <v>388</v>
      </c>
      <c r="E2181" s="178"/>
      <c r="F2181" s="186"/>
      <c r="G2181" s="170" t="b">
        <f t="shared" ca="1" si="60"/>
        <v>1</v>
      </c>
      <c r="H2181" s="186"/>
      <c r="I2181" s="186"/>
      <c r="J2181" s="170" t="s">
        <v>1</v>
      </c>
      <c r="K2181" s="171" t="e">
        <f t="shared" ca="1" si="1"/>
        <v>#NAME?</v>
      </c>
      <c r="L2181" s="186"/>
      <c r="M2181" s="171">
        <v>2436</v>
      </c>
      <c r="N2181" s="179" t="e">
        <f t="shared" ca="1" si="2"/>
        <v>#NAME?</v>
      </c>
      <c r="O2181" t="b">
        <f t="shared" si="3"/>
        <v>0</v>
      </c>
      <c r="S2181" s="180" t="b">
        <f t="shared" si="4"/>
        <v>0</v>
      </c>
      <c r="T2181" s="180">
        <f t="shared" ca="1" si="5"/>
        <v>0</v>
      </c>
    </row>
    <row r="2182" spans="1:20" ht="16" hidden="1">
      <c r="A2182" s="170">
        <f t="shared" si="6"/>
        <v>2181</v>
      </c>
      <c r="B2182" s="196" t="s">
        <v>3040</v>
      </c>
      <c r="C2182" s="196" t="s">
        <v>3041</v>
      </c>
      <c r="D2182" s="178" t="s">
        <v>388</v>
      </c>
      <c r="E2182" s="178"/>
      <c r="F2182" s="186"/>
      <c r="G2182" s="170" t="b">
        <f t="shared" ca="1" si="60"/>
        <v>1</v>
      </c>
      <c r="H2182" s="186"/>
      <c r="I2182" s="186"/>
      <c r="J2182" s="170" t="s">
        <v>1</v>
      </c>
      <c r="K2182" s="171" t="e">
        <f t="shared" ca="1" si="1"/>
        <v>#NAME?</v>
      </c>
      <c r="L2182" s="186"/>
      <c r="M2182" s="171">
        <v>471</v>
      </c>
      <c r="N2182" s="179" t="e">
        <f t="shared" ca="1" si="2"/>
        <v>#NAME?</v>
      </c>
      <c r="O2182" t="b">
        <f t="shared" si="3"/>
        <v>0</v>
      </c>
      <c r="S2182" s="180" t="b">
        <f t="shared" si="4"/>
        <v>0</v>
      </c>
      <c r="T2182" s="180">
        <f t="shared" ca="1" si="5"/>
        <v>0</v>
      </c>
    </row>
    <row r="2183" spans="1:20" ht="16" hidden="1">
      <c r="A2183" s="170">
        <f t="shared" si="6"/>
        <v>2182</v>
      </c>
      <c r="B2183" s="196" t="s">
        <v>3042</v>
      </c>
      <c r="C2183" s="198">
        <v>8330000000</v>
      </c>
      <c r="D2183" s="178" t="s">
        <v>388</v>
      </c>
      <c r="E2183" s="178"/>
      <c r="F2183" s="186"/>
      <c r="G2183" s="170" t="b">
        <f t="shared" ca="1" si="60"/>
        <v>1</v>
      </c>
      <c r="H2183" s="186"/>
      <c r="I2183" s="186"/>
      <c r="J2183" s="170" t="s">
        <v>1</v>
      </c>
      <c r="K2183" s="171" t="e">
        <f t="shared" ca="1" si="1"/>
        <v>#NAME?</v>
      </c>
      <c r="L2183" s="186"/>
      <c r="M2183" s="171">
        <v>542</v>
      </c>
      <c r="N2183" s="179" t="e">
        <f t="shared" ca="1" si="2"/>
        <v>#NAME?</v>
      </c>
      <c r="O2183" t="b">
        <f t="shared" si="3"/>
        <v>0</v>
      </c>
      <c r="S2183" s="180" t="b">
        <f t="shared" si="4"/>
        <v>0</v>
      </c>
      <c r="T2183" s="180">
        <f t="shared" ca="1" si="5"/>
        <v>0</v>
      </c>
    </row>
    <row r="2184" spans="1:20" ht="16" hidden="1">
      <c r="A2184" s="170">
        <f t="shared" si="6"/>
        <v>2183</v>
      </c>
      <c r="B2184" s="196" t="s">
        <v>3043</v>
      </c>
      <c r="C2184" s="196" t="s">
        <v>3044</v>
      </c>
      <c r="D2184" s="178" t="s">
        <v>388</v>
      </c>
      <c r="E2184" s="178"/>
      <c r="F2184" s="186"/>
      <c r="G2184" s="170" t="b">
        <f t="shared" ca="1" si="60"/>
        <v>1</v>
      </c>
      <c r="H2184" s="186"/>
      <c r="I2184" s="186"/>
      <c r="J2184" s="170" t="s">
        <v>1</v>
      </c>
      <c r="K2184" s="171" t="e">
        <f t="shared" ca="1" si="1"/>
        <v>#NAME?</v>
      </c>
      <c r="L2184" s="186"/>
      <c r="M2184" s="171">
        <v>1117</v>
      </c>
      <c r="N2184" s="179" t="e">
        <f t="shared" ca="1" si="2"/>
        <v>#NAME?</v>
      </c>
      <c r="O2184" t="b">
        <f t="shared" si="3"/>
        <v>0</v>
      </c>
      <c r="S2184" s="180" t="b">
        <f t="shared" si="4"/>
        <v>0</v>
      </c>
      <c r="T2184" s="180">
        <f t="shared" ca="1" si="5"/>
        <v>0</v>
      </c>
    </row>
    <row r="2185" spans="1:20" ht="16" hidden="1">
      <c r="A2185" s="170">
        <f t="shared" si="6"/>
        <v>2184</v>
      </c>
      <c r="B2185" s="196" t="s">
        <v>3045</v>
      </c>
      <c r="C2185" s="196" t="s">
        <v>3046</v>
      </c>
      <c r="D2185" s="178" t="s">
        <v>388</v>
      </c>
      <c r="E2185" s="178"/>
      <c r="F2185" s="186"/>
      <c r="G2185" s="170" t="b">
        <f t="shared" ca="1" si="60"/>
        <v>1</v>
      </c>
      <c r="H2185" s="186"/>
      <c r="I2185" s="186"/>
      <c r="J2185" s="170" t="s">
        <v>1</v>
      </c>
      <c r="K2185" s="171" t="e">
        <f t="shared" ca="1" si="1"/>
        <v>#NAME?</v>
      </c>
      <c r="L2185" s="186"/>
      <c r="M2185" s="171">
        <v>831</v>
      </c>
      <c r="N2185" s="179" t="e">
        <f t="shared" ca="1" si="2"/>
        <v>#NAME?</v>
      </c>
      <c r="O2185" t="b">
        <f t="shared" si="3"/>
        <v>0</v>
      </c>
      <c r="S2185" s="180" t="b">
        <f t="shared" si="4"/>
        <v>0</v>
      </c>
      <c r="T2185" s="180">
        <f t="shared" ca="1" si="5"/>
        <v>0</v>
      </c>
    </row>
    <row r="2186" spans="1:20" ht="16" hidden="1">
      <c r="A2186" s="170">
        <f t="shared" si="6"/>
        <v>2185</v>
      </c>
      <c r="B2186" s="196" t="s">
        <v>3047</v>
      </c>
      <c r="C2186" s="196" t="s">
        <v>3048</v>
      </c>
      <c r="D2186" s="178" t="s">
        <v>388</v>
      </c>
      <c r="E2186" s="178"/>
      <c r="F2186" s="186"/>
      <c r="G2186" s="170" t="b">
        <f t="shared" ca="1" si="60"/>
        <v>1</v>
      </c>
      <c r="H2186" s="186"/>
      <c r="I2186" s="186"/>
      <c r="J2186" s="170" t="s">
        <v>1</v>
      </c>
      <c r="K2186" s="171" t="e">
        <f t="shared" ca="1" si="1"/>
        <v>#NAME?</v>
      </c>
      <c r="L2186" s="186"/>
      <c r="M2186" s="171">
        <v>2008</v>
      </c>
      <c r="N2186" s="179" t="e">
        <f t="shared" ca="1" si="2"/>
        <v>#NAME?</v>
      </c>
      <c r="O2186" t="b">
        <f t="shared" si="3"/>
        <v>0</v>
      </c>
      <c r="S2186" s="180" t="b">
        <f t="shared" si="4"/>
        <v>0</v>
      </c>
      <c r="T2186" s="180">
        <f t="shared" ca="1" si="5"/>
        <v>0</v>
      </c>
    </row>
    <row r="2187" spans="1:20" ht="16" hidden="1">
      <c r="A2187" s="170">
        <f t="shared" si="6"/>
        <v>2186</v>
      </c>
      <c r="B2187" s="196" t="s">
        <v>3049</v>
      </c>
      <c r="C2187" s="196" t="s">
        <v>3050</v>
      </c>
      <c r="D2187" s="178" t="s">
        <v>388</v>
      </c>
      <c r="E2187" s="178"/>
      <c r="F2187" s="186"/>
      <c r="G2187" s="170" t="b">
        <f t="shared" ca="1" si="60"/>
        <v>1</v>
      </c>
      <c r="H2187" s="186"/>
      <c r="I2187" s="186"/>
      <c r="J2187" s="170" t="s">
        <v>1</v>
      </c>
      <c r="K2187" s="171" t="e">
        <f t="shared" ca="1" si="1"/>
        <v>#NAME?</v>
      </c>
      <c r="L2187" s="186"/>
      <c r="M2187" s="171">
        <v>89</v>
      </c>
      <c r="N2187" s="179" t="e">
        <f t="shared" ca="1" si="2"/>
        <v>#NAME?</v>
      </c>
      <c r="O2187" t="b">
        <f t="shared" si="3"/>
        <v>0</v>
      </c>
      <c r="S2187" s="180" t="b">
        <f t="shared" si="4"/>
        <v>0</v>
      </c>
      <c r="T2187" s="180">
        <f t="shared" ca="1" si="5"/>
        <v>0</v>
      </c>
    </row>
    <row r="2188" spans="1:20" ht="16" hidden="1">
      <c r="A2188" s="170">
        <f t="shared" si="6"/>
        <v>2187</v>
      </c>
      <c r="B2188" s="196" t="s">
        <v>3051</v>
      </c>
      <c r="C2188" s="198">
        <v>2820000000</v>
      </c>
      <c r="D2188" s="178" t="s">
        <v>388</v>
      </c>
      <c r="E2188" s="178"/>
      <c r="F2188" s="186"/>
      <c r="G2188" s="170" t="b">
        <f t="shared" ca="1" si="60"/>
        <v>1</v>
      </c>
      <c r="H2188" s="186"/>
      <c r="I2188" s="186"/>
      <c r="J2188" s="170" t="s">
        <v>1</v>
      </c>
      <c r="K2188" s="171" t="e">
        <f t="shared" ca="1" si="1"/>
        <v>#NAME?</v>
      </c>
      <c r="L2188" s="186"/>
      <c r="M2188" s="171">
        <v>2129</v>
      </c>
      <c r="N2188" s="179" t="e">
        <f t="shared" ca="1" si="2"/>
        <v>#NAME?</v>
      </c>
      <c r="O2188" t="b">
        <f t="shared" si="3"/>
        <v>0</v>
      </c>
      <c r="S2188" s="180" t="b">
        <f t="shared" si="4"/>
        <v>0</v>
      </c>
      <c r="T2188" s="180">
        <f t="shared" ca="1" si="5"/>
        <v>0</v>
      </c>
    </row>
    <row r="2189" spans="1:20" ht="16" hidden="1">
      <c r="A2189" s="170">
        <f t="shared" si="6"/>
        <v>2188</v>
      </c>
      <c r="B2189" s="196" t="s">
        <v>3052</v>
      </c>
      <c r="C2189" s="196" t="s">
        <v>3053</v>
      </c>
      <c r="D2189" s="178" t="s">
        <v>380</v>
      </c>
      <c r="E2189" s="178" t="s">
        <v>556</v>
      </c>
      <c r="F2189" s="183">
        <v>43801</v>
      </c>
      <c r="G2189" s="170" t="b">
        <f t="shared" ca="1" si="60"/>
        <v>1</v>
      </c>
      <c r="H2189" s="170" t="s">
        <v>471</v>
      </c>
      <c r="I2189" s="170"/>
      <c r="J2189" s="170" t="s">
        <v>1</v>
      </c>
      <c r="K2189" s="171" t="e">
        <f t="shared" ca="1" si="1"/>
        <v>#NAME?</v>
      </c>
      <c r="L2189" s="186"/>
      <c r="M2189" s="171">
        <v>1832</v>
      </c>
      <c r="N2189" s="179" t="e">
        <f t="shared" ca="1" si="2"/>
        <v>#NAME?</v>
      </c>
      <c r="O2189" t="b">
        <f t="shared" si="3"/>
        <v>0</v>
      </c>
      <c r="S2189" s="180" t="b">
        <f t="shared" ca="1" si="4"/>
        <v>0</v>
      </c>
      <c r="T2189" s="180">
        <f t="shared" ca="1" si="5"/>
        <v>0</v>
      </c>
    </row>
    <row r="2190" spans="1:20" ht="16" hidden="1">
      <c r="A2190" s="170">
        <f t="shared" si="6"/>
        <v>2189</v>
      </c>
      <c r="B2190" s="196" t="s">
        <v>3054</v>
      </c>
      <c r="C2190" s="196" t="s">
        <v>3055</v>
      </c>
      <c r="D2190" s="178" t="s">
        <v>388</v>
      </c>
      <c r="E2190" s="178"/>
      <c r="F2190" s="186"/>
      <c r="G2190" s="170" t="b">
        <f t="shared" ca="1" si="60"/>
        <v>1</v>
      </c>
      <c r="H2190" s="186"/>
      <c r="I2190" s="186"/>
      <c r="J2190" s="170" t="s">
        <v>1</v>
      </c>
      <c r="K2190" s="171" t="e">
        <f t="shared" ca="1" si="1"/>
        <v>#NAME?</v>
      </c>
      <c r="L2190" s="186"/>
      <c r="M2190" s="171">
        <v>2781</v>
      </c>
      <c r="N2190" s="179" t="e">
        <f t="shared" ca="1" si="2"/>
        <v>#NAME?</v>
      </c>
      <c r="O2190" t="b">
        <f t="shared" si="3"/>
        <v>0</v>
      </c>
      <c r="S2190" s="180" t="b">
        <f t="shared" si="4"/>
        <v>0</v>
      </c>
      <c r="T2190" s="180">
        <f t="shared" ca="1" si="5"/>
        <v>0</v>
      </c>
    </row>
    <row r="2191" spans="1:20" ht="16" hidden="1">
      <c r="A2191" s="170">
        <f t="shared" si="6"/>
        <v>2190</v>
      </c>
      <c r="B2191" s="196" t="s">
        <v>3056</v>
      </c>
      <c r="C2191" s="196" t="s">
        <v>3057</v>
      </c>
      <c r="D2191" s="178" t="s">
        <v>388</v>
      </c>
      <c r="E2191" s="178"/>
      <c r="F2191" s="186"/>
      <c r="G2191" s="170" t="b">
        <f t="shared" ca="1" si="60"/>
        <v>1</v>
      </c>
      <c r="H2191" s="186"/>
      <c r="I2191" s="186"/>
      <c r="J2191" s="170" t="s">
        <v>1</v>
      </c>
      <c r="K2191" s="171" t="e">
        <f t="shared" ca="1" si="1"/>
        <v>#NAME?</v>
      </c>
      <c r="L2191" s="186"/>
      <c r="M2191" s="171">
        <v>1746</v>
      </c>
      <c r="N2191" s="179" t="e">
        <f t="shared" ca="1" si="2"/>
        <v>#NAME?</v>
      </c>
      <c r="O2191" t="b">
        <f t="shared" si="3"/>
        <v>0</v>
      </c>
      <c r="S2191" s="180" t="b">
        <f t="shared" si="4"/>
        <v>0</v>
      </c>
      <c r="T2191" s="180">
        <f t="shared" ca="1" si="5"/>
        <v>0</v>
      </c>
    </row>
    <row r="2192" spans="1:20" ht="16" hidden="1">
      <c r="A2192" s="170">
        <f t="shared" si="6"/>
        <v>2191</v>
      </c>
      <c r="B2192" s="196" t="s">
        <v>720</v>
      </c>
      <c r="C2192" s="196" t="s">
        <v>3058</v>
      </c>
      <c r="D2192" s="178" t="s">
        <v>388</v>
      </c>
      <c r="E2192" s="178"/>
      <c r="F2192" s="186"/>
      <c r="G2192" s="170" t="b">
        <f t="shared" ca="1" si="60"/>
        <v>1</v>
      </c>
      <c r="H2192" s="186"/>
      <c r="I2192" s="186"/>
      <c r="J2192" s="170" t="s">
        <v>1</v>
      </c>
      <c r="K2192" s="171" t="e">
        <f t="shared" ca="1" si="1"/>
        <v>#NAME?</v>
      </c>
      <c r="L2192" s="186"/>
      <c r="M2192" s="171">
        <v>779</v>
      </c>
      <c r="N2192" s="179" t="e">
        <f t="shared" ca="1" si="2"/>
        <v>#NAME?</v>
      </c>
      <c r="O2192" t="b">
        <f t="shared" si="3"/>
        <v>0</v>
      </c>
      <c r="S2192" s="180" t="b">
        <f t="shared" si="4"/>
        <v>0</v>
      </c>
      <c r="T2192" s="180">
        <f t="shared" ca="1" si="5"/>
        <v>0</v>
      </c>
    </row>
    <row r="2193" spans="1:20" ht="16" hidden="1">
      <c r="A2193" s="170">
        <f t="shared" si="6"/>
        <v>2192</v>
      </c>
      <c r="B2193" s="196" t="s">
        <v>754</v>
      </c>
      <c r="C2193" s="196" t="s">
        <v>3059</v>
      </c>
      <c r="D2193" s="178" t="s">
        <v>388</v>
      </c>
      <c r="E2193" s="178"/>
      <c r="F2193" s="186"/>
      <c r="G2193" s="170" t="b">
        <f t="shared" ca="1" si="60"/>
        <v>1</v>
      </c>
      <c r="H2193" s="186"/>
      <c r="I2193" s="186"/>
      <c r="J2193" s="170" t="s">
        <v>1</v>
      </c>
      <c r="K2193" s="171" t="e">
        <f t="shared" ca="1" si="1"/>
        <v>#NAME?</v>
      </c>
      <c r="L2193" s="186"/>
      <c r="M2193" s="171">
        <v>2899</v>
      </c>
      <c r="N2193" s="179" t="e">
        <f t="shared" ca="1" si="2"/>
        <v>#NAME?</v>
      </c>
      <c r="O2193" t="b">
        <f t="shared" si="3"/>
        <v>0</v>
      </c>
      <c r="S2193" s="180" t="b">
        <f t="shared" si="4"/>
        <v>0</v>
      </c>
      <c r="T2193" s="180">
        <f t="shared" ca="1" si="5"/>
        <v>0</v>
      </c>
    </row>
    <row r="2194" spans="1:20" ht="16" hidden="1">
      <c r="A2194" s="170">
        <f t="shared" si="6"/>
        <v>2193</v>
      </c>
      <c r="B2194" s="196" t="s">
        <v>627</v>
      </c>
      <c r="C2194" s="196" t="s">
        <v>3060</v>
      </c>
      <c r="D2194" s="178" t="s">
        <v>380</v>
      </c>
      <c r="E2194" s="178" t="s">
        <v>515</v>
      </c>
      <c r="F2194" s="187">
        <v>43916</v>
      </c>
      <c r="G2194" s="170" t="b">
        <f t="shared" ca="1" si="60"/>
        <v>1</v>
      </c>
      <c r="H2194" s="170" t="s">
        <v>471</v>
      </c>
      <c r="I2194" s="186"/>
      <c r="J2194" s="170" t="s">
        <v>1</v>
      </c>
      <c r="K2194" s="171" t="e">
        <f t="shared" ca="1" si="1"/>
        <v>#NAME?</v>
      </c>
      <c r="L2194" s="186"/>
      <c r="M2194" s="171">
        <v>1088</v>
      </c>
      <c r="N2194" s="179" t="e">
        <f t="shared" ca="1" si="2"/>
        <v>#NAME?</v>
      </c>
      <c r="O2194" t="b">
        <f t="shared" si="3"/>
        <v>0</v>
      </c>
      <c r="S2194" s="180" t="b">
        <f t="shared" ca="1" si="4"/>
        <v>0</v>
      </c>
      <c r="T2194" s="180">
        <f t="shared" ca="1" si="5"/>
        <v>0</v>
      </c>
    </row>
    <row r="2195" spans="1:20" ht="16" hidden="1">
      <c r="A2195" s="170">
        <f t="shared" si="6"/>
        <v>2194</v>
      </c>
      <c r="B2195" s="196" t="s">
        <v>3061</v>
      </c>
      <c r="C2195" s="196" t="s">
        <v>3062</v>
      </c>
      <c r="D2195" s="178" t="s">
        <v>388</v>
      </c>
      <c r="E2195" s="178"/>
      <c r="F2195" s="186"/>
      <c r="G2195" s="170" t="b">
        <f t="shared" ca="1" si="60"/>
        <v>1</v>
      </c>
      <c r="H2195" s="186"/>
      <c r="I2195" s="186"/>
      <c r="J2195" s="170" t="s">
        <v>1</v>
      </c>
      <c r="K2195" s="171" t="e">
        <f t="shared" ca="1" si="1"/>
        <v>#NAME?</v>
      </c>
      <c r="L2195" s="186"/>
      <c r="M2195" s="171">
        <v>1077</v>
      </c>
      <c r="N2195" s="179" t="e">
        <f t="shared" ca="1" si="2"/>
        <v>#NAME?</v>
      </c>
      <c r="O2195" t="b">
        <f t="shared" si="3"/>
        <v>0</v>
      </c>
      <c r="S2195" s="180" t="b">
        <f t="shared" si="4"/>
        <v>0</v>
      </c>
      <c r="T2195" s="180">
        <f t="shared" ca="1" si="5"/>
        <v>0</v>
      </c>
    </row>
    <row r="2196" spans="1:20" ht="16" hidden="1">
      <c r="A2196" s="170">
        <f t="shared" si="6"/>
        <v>2195</v>
      </c>
      <c r="B2196" s="196" t="s">
        <v>3063</v>
      </c>
      <c r="C2196" s="196" t="s">
        <v>3064</v>
      </c>
      <c r="D2196" s="178" t="s">
        <v>388</v>
      </c>
      <c r="E2196" s="178"/>
      <c r="F2196" s="186"/>
      <c r="G2196" s="170" t="b">
        <f t="shared" ca="1" si="60"/>
        <v>1</v>
      </c>
      <c r="H2196" s="186"/>
      <c r="I2196" s="186"/>
      <c r="J2196" s="170" t="s">
        <v>1</v>
      </c>
      <c r="K2196" s="171" t="e">
        <f t="shared" ca="1" si="1"/>
        <v>#NAME?</v>
      </c>
      <c r="L2196" s="186"/>
      <c r="M2196" s="171">
        <v>2922</v>
      </c>
      <c r="N2196" s="179" t="e">
        <f t="shared" ca="1" si="2"/>
        <v>#NAME?</v>
      </c>
      <c r="O2196" t="b">
        <f t="shared" si="3"/>
        <v>0</v>
      </c>
      <c r="S2196" s="180" t="b">
        <f t="shared" si="4"/>
        <v>0</v>
      </c>
      <c r="T2196" s="180">
        <f t="shared" ca="1" si="5"/>
        <v>0</v>
      </c>
    </row>
    <row r="2197" spans="1:20" ht="16" hidden="1">
      <c r="A2197" s="170">
        <f t="shared" si="6"/>
        <v>2196</v>
      </c>
      <c r="B2197" s="196" t="s">
        <v>3065</v>
      </c>
      <c r="C2197" s="196" t="s">
        <v>3066</v>
      </c>
      <c r="D2197" s="178" t="s">
        <v>388</v>
      </c>
      <c r="E2197" s="178"/>
      <c r="F2197" s="186"/>
      <c r="G2197" s="170" t="b">
        <f t="shared" ca="1" si="60"/>
        <v>1</v>
      </c>
      <c r="H2197" s="186"/>
      <c r="I2197" s="186"/>
      <c r="J2197" s="170" t="s">
        <v>1</v>
      </c>
      <c r="K2197" s="171" t="e">
        <f t="shared" ca="1" si="1"/>
        <v>#NAME?</v>
      </c>
      <c r="L2197" s="186"/>
      <c r="M2197" s="171">
        <v>1173</v>
      </c>
      <c r="N2197" s="179" t="e">
        <f t="shared" ca="1" si="2"/>
        <v>#NAME?</v>
      </c>
      <c r="O2197" t="b">
        <f t="shared" si="3"/>
        <v>0</v>
      </c>
      <c r="S2197" s="180" t="b">
        <f t="shared" si="4"/>
        <v>0</v>
      </c>
      <c r="T2197" s="180">
        <f t="shared" ca="1" si="5"/>
        <v>0</v>
      </c>
    </row>
    <row r="2198" spans="1:20" ht="16" hidden="1">
      <c r="A2198" s="170">
        <f t="shared" si="6"/>
        <v>2197</v>
      </c>
      <c r="B2198" s="196" t="s">
        <v>3067</v>
      </c>
      <c r="C2198" s="196" t="s">
        <v>3068</v>
      </c>
      <c r="D2198" s="178" t="s">
        <v>380</v>
      </c>
      <c r="E2198" s="178" t="s">
        <v>515</v>
      </c>
      <c r="F2198" s="183">
        <v>43795</v>
      </c>
      <c r="G2198" s="170" t="b">
        <f t="shared" ca="1" si="60"/>
        <v>1</v>
      </c>
      <c r="H2198" s="170" t="s">
        <v>471</v>
      </c>
      <c r="I2198" s="170"/>
      <c r="J2198" s="170" t="s">
        <v>1</v>
      </c>
      <c r="K2198" s="171" t="e">
        <f t="shared" ca="1" si="1"/>
        <v>#NAME?</v>
      </c>
      <c r="L2198" s="186"/>
      <c r="M2198" s="171">
        <v>2882</v>
      </c>
      <c r="N2198" s="179" t="e">
        <f t="shared" ca="1" si="2"/>
        <v>#NAME?</v>
      </c>
      <c r="O2198" t="b">
        <f t="shared" si="3"/>
        <v>0</v>
      </c>
      <c r="S2198" s="180" t="b">
        <f t="shared" ca="1" si="4"/>
        <v>0</v>
      </c>
      <c r="T2198" s="180">
        <f t="shared" ca="1" si="5"/>
        <v>0</v>
      </c>
    </row>
    <row r="2199" spans="1:20" ht="16" hidden="1">
      <c r="A2199" s="170">
        <f t="shared" si="6"/>
        <v>2198</v>
      </c>
      <c r="B2199" s="196" t="s">
        <v>3069</v>
      </c>
      <c r="C2199" s="196" t="s">
        <v>3070</v>
      </c>
      <c r="D2199" s="178" t="s">
        <v>388</v>
      </c>
      <c r="E2199" s="178"/>
      <c r="F2199" s="186"/>
      <c r="G2199" s="170" t="b">
        <f t="shared" ca="1" si="60"/>
        <v>1</v>
      </c>
      <c r="H2199" s="186"/>
      <c r="I2199" s="186"/>
      <c r="J2199" s="170" t="s">
        <v>1</v>
      </c>
      <c r="K2199" s="171" t="e">
        <f t="shared" ca="1" si="1"/>
        <v>#NAME?</v>
      </c>
      <c r="L2199" s="186"/>
      <c r="M2199" s="171">
        <v>1700</v>
      </c>
      <c r="N2199" s="179" t="e">
        <f t="shared" ca="1" si="2"/>
        <v>#NAME?</v>
      </c>
      <c r="O2199" t="b">
        <f t="shared" si="3"/>
        <v>0</v>
      </c>
      <c r="S2199" s="180" t="b">
        <f t="shared" si="4"/>
        <v>0</v>
      </c>
      <c r="T2199" s="180">
        <f t="shared" ca="1" si="5"/>
        <v>0</v>
      </c>
    </row>
    <row r="2200" spans="1:20" ht="16" hidden="1">
      <c r="A2200" s="170">
        <f t="shared" si="6"/>
        <v>2199</v>
      </c>
      <c r="B2200" s="196" t="s">
        <v>3071</v>
      </c>
      <c r="C2200" s="196" t="s">
        <v>3072</v>
      </c>
      <c r="D2200" s="178" t="s">
        <v>388</v>
      </c>
      <c r="E2200" s="178"/>
      <c r="F2200" s="186"/>
      <c r="G2200" s="170" t="b">
        <f t="shared" ca="1" si="60"/>
        <v>1</v>
      </c>
      <c r="H2200" s="186"/>
      <c r="I2200" s="186"/>
      <c r="J2200" s="170" t="s">
        <v>1</v>
      </c>
      <c r="K2200" s="171" t="e">
        <f t="shared" ca="1" si="1"/>
        <v>#NAME?</v>
      </c>
      <c r="L2200" s="186"/>
      <c r="M2200" s="171">
        <v>637</v>
      </c>
      <c r="N2200" s="179" t="e">
        <f t="shared" ca="1" si="2"/>
        <v>#NAME?</v>
      </c>
      <c r="O2200" t="b">
        <f t="shared" si="3"/>
        <v>0</v>
      </c>
      <c r="S2200" s="180" t="b">
        <f t="shared" si="4"/>
        <v>0</v>
      </c>
      <c r="T2200" s="180">
        <f t="shared" ca="1" si="5"/>
        <v>0</v>
      </c>
    </row>
    <row r="2201" spans="1:20" ht="16" hidden="1">
      <c r="A2201" s="170">
        <f t="shared" si="6"/>
        <v>2200</v>
      </c>
      <c r="B2201" s="196" t="s">
        <v>3073</v>
      </c>
      <c r="C2201" s="198">
        <v>2110000000</v>
      </c>
      <c r="D2201" s="178" t="s">
        <v>380</v>
      </c>
      <c r="E2201" s="178" t="s">
        <v>556</v>
      </c>
      <c r="F2201" s="189">
        <v>43822</v>
      </c>
      <c r="G2201" s="170" t="b">
        <f t="shared" ca="1" si="60"/>
        <v>1</v>
      </c>
      <c r="H2201" s="170" t="s">
        <v>471</v>
      </c>
      <c r="I2201" s="170"/>
      <c r="J2201" s="170" t="s">
        <v>1</v>
      </c>
      <c r="K2201" s="171" t="e">
        <f t="shared" ca="1" si="1"/>
        <v>#NAME?</v>
      </c>
      <c r="L2201" s="186"/>
      <c r="M2201" s="171">
        <v>2450</v>
      </c>
      <c r="N2201" s="179" t="e">
        <f t="shared" ca="1" si="2"/>
        <v>#NAME?</v>
      </c>
      <c r="O2201" t="b">
        <f t="shared" si="3"/>
        <v>0</v>
      </c>
      <c r="S2201" s="180" t="b">
        <f t="shared" ca="1" si="4"/>
        <v>0</v>
      </c>
      <c r="T2201" s="180">
        <f t="shared" ca="1" si="5"/>
        <v>0</v>
      </c>
    </row>
    <row r="2202" spans="1:20" ht="16" hidden="1">
      <c r="A2202" s="170">
        <f t="shared" si="6"/>
        <v>2201</v>
      </c>
      <c r="B2202" s="196" t="s">
        <v>3074</v>
      </c>
      <c r="C2202" s="186"/>
      <c r="D2202" s="178" t="s">
        <v>388</v>
      </c>
      <c r="E2202" s="178"/>
      <c r="F2202" s="186"/>
      <c r="G2202" s="170" t="b">
        <f t="shared" ca="1" si="60"/>
        <v>1</v>
      </c>
      <c r="H2202" s="186"/>
      <c r="I2202" s="186"/>
      <c r="J2202" s="170" t="s">
        <v>479</v>
      </c>
      <c r="K2202" s="171" t="e">
        <f t="shared" ca="1" si="1"/>
        <v>#NAME?</v>
      </c>
      <c r="L2202" s="186"/>
      <c r="M2202" s="171">
        <v>1677</v>
      </c>
      <c r="N2202" s="179" t="e">
        <f t="shared" ca="1" si="2"/>
        <v>#NAME?</v>
      </c>
      <c r="O2202" t="b">
        <f t="shared" si="3"/>
        <v>0</v>
      </c>
      <c r="S2202" s="180" t="b">
        <f t="shared" si="4"/>
        <v>0</v>
      </c>
      <c r="T2202" s="180">
        <f t="shared" ca="1" si="5"/>
        <v>0</v>
      </c>
    </row>
    <row r="2203" spans="1:20" ht="16" hidden="1">
      <c r="A2203" s="170">
        <f t="shared" si="6"/>
        <v>2202</v>
      </c>
      <c r="B2203" s="196" t="s">
        <v>3075</v>
      </c>
      <c r="C2203" s="186"/>
      <c r="D2203" s="178" t="s">
        <v>388</v>
      </c>
      <c r="E2203" s="178"/>
      <c r="F2203" s="186"/>
      <c r="G2203" s="170" t="b">
        <f t="shared" ca="1" si="60"/>
        <v>1</v>
      </c>
      <c r="H2203" s="186"/>
      <c r="I2203" s="186"/>
      <c r="J2203" s="170" t="s">
        <v>479</v>
      </c>
      <c r="K2203" s="171" t="e">
        <f t="shared" ca="1" si="1"/>
        <v>#NAME?</v>
      </c>
      <c r="L2203" s="186"/>
      <c r="M2203" s="171">
        <v>1995</v>
      </c>
      <c r="N2203" s="179" t="e">
        <f t="shared" ca="1" si="2"/>
        <v>#NAME?</v>
      </c>
      <c r="O2203" t="b">
        <f t="shared" si="3"/>
        <v>0</v>
      </c>
      <c r="S2203" s="180" t="b">
        <f t="shared" si="4"/>
        <v>0</v>
      </c>
      <c r="T2203" s="180">
        <f t="shared" ca="1" si="5"/>
        <v>0</v>
      </c>
    </row>
    <row r="2204" spans="1:20" ht="16" hidden="1">
      <c r="A2204" s="170">
        <f t="shared" si="6"/>
        <v>2203</v>
      </c>
      <c r="B2204" s="196" t="s">
        <v>746</v>
      </c>
      <c r="C2204" s="186"/>
      <c r="D2204" s="178" t="s">
        <v>388</v>
      </c>
      <c r="E2204" s="178"/>
      <c r="F2204" s="186"/>
      <c r="G2204" s="170" t="b">
        <f t="shared" ca="1" si="60"/>
        <v>1</v>
      </c>
      <c r="H2204" s="186"/>
      <c r="I2204" s="186"/>
      <c r="J2204" s="170" t="s">
        <v>479</v>
      </c>
      <c r="K2204" s="171" t="e">
        <f t="shared" ca="1" si="1"/>
        <v>#NAME?</v>
      </c>
      <c r="L2204" s="186"/>
      <c r="M2204" s="171">
        <v>2208</v>
      </c>
      <c r="N2204" s="179" t="e">
        <f t="shared" ca="1" si="2"/>
        <v>#NAME?</v>
      </c>
      <c r="O2204" t="b">
        <f t="shared" si="3"/>
        <v>0</v>
      </c>
      <c r="S2204" s="180" t="b">
        <f t="shared" si="4"/>
        <v>0</v>
      </c>
      <c r="T2204" s="180">
        <f t="shared" ca="1" si="5"/>
        <v>0</v>
      </c>
    </row>
    <row r="2205" spans="1:20" ht="16" hidden="1">
      <c r="A2205" s="170">
        <f t="shared" si="6"/>
        <v>2204</v>
      </c>
      <c r="B2205" s="196" t="s">
        <v>1368</v>
      </c>
      <c r="C2205" s="186"/>
      <c r="D2205" s="178" t="s">
        <v>388</v>
      </c>
      <c r="E2205" s="178"/>
      <c r="F2205" s="186"/>
      <c r="G2205" s="170" t="b">
        <f t="shared" ca="1" si="60"/>
        <v>1</v>
      </c>
      <c r="H2205" s="186"/>
      <c r="I2205" s="186"/>
      <c r="J2205" s="170" t="s">
        <v>479</v>
      </c>
      <c r="K2205" s="171" t="e">
        <f t="shared" ca="1" si="1"/>
        <v>#NAME?</v>
      </c>
      <c r="L2205" s="186"/>
      <c r="M2205" s="171">
        <v>1052</v>
      </c>
      <c r="N2205" s="179" t="e">
        <f t="shared" ca="1" si="2"/>
        <v>#NAME?</v>
      </c>
      <c r="O2205" t="b">
        <f t="shared" si="3"/>
        <v>0</v>
      </c>
      <c r="S2205" s="180" t="b">
        <f t="shared" si="4"/>
        <v>0</v>
      </c>
      <c r="T2205" s="180">
        <f t="shared" ca="1" si="5"/>
        <v>0</v>
      </c>
    </row>
    <row r="2206" spans="1:20" ht="16" hidden="1">
      <c r="A2206" s="170">
        <f t="shared" si="6"/>
        <v>2205</v>
      </c>
      <c r="B2206" s="196" t="s">
        <v>3076</v>
      </c>
      <c r="C2206" s="186"/>
      <c r="D2206" s="178" t="s">
        <v>388</v>
      </c>
      <c r="E2206" s="178"/>
      <c r="F2206" s="186"/>
      <c r="G2206" s="170" t="b">
        <f t="shared" ca="1" si="60"/>
        <v>1</v>
      </c>
      <c r="H2206" s="186"/>
      <c r="I2206" s="186"/>
      <c r="J2206" s="170" t="s">
        <v>479</v>
      </c>
      <c r="K2206" s="171" t="e">
        <f t="shared" ca="1" si="1"/>
        <v>#NAME?</v>
      </c>
      <c r="L2206" s="186"/>
      <c r="M2206" s="171">
        <v>2568</v>
      </c>
      <c r="N2206" s="179" t="e">
        <f t="shared" ca="1" si="2"/>
        <v>#NAME?</v>
      </c>
      <c r="O2206" t="b">
        <f t="shared" si="3"/>
        <v>0</v>
      </c>
      <c r="S2206" s="180" t="b">
        <f t="shared" si="4"/>
        <v>0</v>
      </c>
      <c r="T2206" s="180">
        <f t="shared" ca="1" si="5"/>
        <v>0</v>
      </c>
    </row>
    <row r="2207" spans="1:20" ht="16" hidden="1">
      <c r="A2207" s="170">
        <f t="shared" si="6"/>
        <v>2206</v>
      </c>
      <c r="B2207" s="196" t="s">
        <v>3077</v>
      </c>
      <c r="C2207" s="186"/>
      <c r="D2207" s="178" t="s">
        <v>388</v>
      </c>
      <c r="E2207" s="178"/>
      <c r="F2207" s="186"/>
      <c r="G2207" s="170" t="b">
        <f t="shared" ca="1" si="60"/>
        <v>1</v>
      </c>
      <c r="H2207" s="186"/>
      <c r="I2207" s="186"/>
      <c r="J2207" s="170" t="s">
        <v>479</v>
      </c>
      <c r="K2207" s="171" t="e">
        <f t="shared" ca="1" si="1"/>
        <v>#NAME?</v>
      </c>
      <c r="L2207" s="186"/>
      <c r="M2207" s="171">
        <v>480</v>
      </c>
      <c r="N2207" s="179" t="e">
        <f t="shared" ca="1" si="2"/>
        <v>#NAME?</v>
      </c>
      <c r="O2207" t="b">
        <f t="shared" si="3"/>
        <v>0</v>
      </c>
      <c r="S2207" s="180" t="b">
        <f t="shared" si="4"/>
        <v>0</v>
      </c>
      <c r="T2207" s="180">
        <f t="shared" ca="1" si="5"/>
        <v>0</v>
      </c>
    </row>
    <row r="2208" spans="1:20" ht="16" hidden="1">
      <c r="A2208" s="170">
        <f t="shared" si="6"/>
        <v>2207</v>
      </c>
      <c r="B2208" s="196" t="s">
        <v>3078</v>
      </c>
      <c r="C2208" s="186"/>
      <c r="D2208" s="178" t="s">
        <v>388</v>
      </c>
      <c r="E2208" s="178"/>
      <c r="F2208" s="186"/>
      <c r="G2208" s="170" t="b">
        <f t="shared" ca="1" si="60"/>
        <v>1</v>
      </c>
      <c r="H2208" s="186"/>
      <c r="I2208" s="186"/>
      <c r="J2208" s="170" t="s">
        <v>479</v>
      </c>
      <c r="K2208" s="171" t="e">
        <f t="shared" ca="1" si="1"/>
        <v>#NAME?</v>
      </c>
      <c r="L2208" s="186"/>
      <c r="M2208" s="171">
        <v>2007</v>
      </c>
      <c r="N2208" s="179" t="e">
        <f t="shared" ca="1" si="2"/>
        <v>#NAME?</v>
      </c>
      <c r="O2208" t="b">
        <f t="shared" si="3"/>
        <v>0</v>
      </c>
      <c r="S2208" s="180" t="b">
        <f t="shared" si="4"/>
        <v>0</v>
      </c>
      <c r="T2208" s="180">
        <f t="shared" ca="1" si="5"/>
        <v>0</v>
      </c>
    </row>
    <row r="2209" spans="1:20" ht="16" hidden="1">
      <c r="A2209" s="170">
        <f t="shared" si="6"/>
        <v>2208</v>
      </c>
      <c r="B2209" s="196" t="s">
        <v>3079</v>
      </c>
      <c r="C2209" s="186"/>
      <c r="D2209" s="178" t="s">
        <v>388</v>
      </c>
      <c r="E2209" s="178"/>
      <c r="F2209" s="186"/>
      <c r="G2209" s="170" t="b">
        <f t="shared" ca="1" si="60"/>
        <v>1</v>
      </c>
      <c r="H2209" s="186"/>
      <c r="I2209" s="186"/>
      <c r="J2209" s="170" t="s">
        <v>479</v>
      </c>
      <c r="K2209" s="171" t="e">
        <f t="shared" ca="1" si="1"/>
        <v>#NAME?</v>
      </c>
      <c r="L2209" s="186"/>
      <c r="M2209" s="171">
        <v>2783</v>
      </c>
      <c r="N2209" s="179" t="e">
        <f t="shared" ca="1" si="2"/>
        <v>#NAME?</v>
      </c>
      <c r="O2209" t="b">
        <f t="shared" si="3"/>
        <v>0</v>
      </c>
      <c r="S2209" s="180" t="b">
        <f t="shared" si="4"/>
        <v>0</v>
      </c>
      <c r="T2209" s="180">
        <f t="shared" ca="1" si="5"/>
        <v>0</v>
      </c>
    </row>
    <row r="2210" spans="1:20" ht="16" hidden="1">
      <c r="A2210" s="170">
        <f t="shared" si="6"/>
        <v>2209</v>
      </c>
      <c r="B2210" s="196" t="s">
        <v>3080</v>
      </c>
      <c r="C2210" s="186"/>
      <c r="D2210" s="178" t="s">
        <v>388</v>
      </c>
      <c r="E2210" s="178"/>
      <c r="F2210" s="186"/>
      <c r="G2210" s="170" t="b">
        <f t="shared" ca="1" si="60"/>
        <v>1</v>
      </c>
      <c r="H2210" s="186"/>
      <c r="I2210" s="186"/>
      <c r="J2210" s="170" t="s">
        <v>479</v>
      </c>
      <c r="K2210" s="171" t="e">
        <f t="shared" ca="1" si="1"/>
        <v>#NAME?</v>
      </c>
      <c r="L2210" s="186"/>
      <c r="M2210" s="171">
        <v>1657</v>
      </c>
      <c r="N2210" s="179" t="e">
        <f t="shared" ca="1" si="2"/>
        <v>#NAME?</v>
      </c>
      <c r="O2210" t="b">
        <f t="shared" si="3"/>
        <v>0</v>
      </c>
      <c r="S2210" s="180" t="b">
        <f t="shared" si="4"/>
        <v>0</v>
      </c>
      <c r="T2210" s="180">
        <f t="shared" ca="1" si="5"/>
        <v>0</v>
      </c>
    </row>
    <row r="2211" spans="1:20" ht="16" hidden="1">
      <c r="A2211" s="170">
        <f t="shared" si="6"/>
        <v>2210</v>
      </c>
      <c r="B2211" s="196" t="s">
        <v>3081</v>
      </c>
      <c r="C2211" s="186"/>
      <c r="D2211" s="178" t="s">
        <v>388</v>
      </c>
      <c r="E2211" s="178"/>
      <c r="F2211" s="186"/>
      <c r="G2211" s="170" t="b">
        <f t="shared" ca="1" si="60"/>
        <v>1</v>
      </c>
      <c r="H2211" s="186"/>
      <c r="I2211" s="186"/>
      <c r="J2211" s="170" t="s">
        <v>479</v>
      </c>
      <c r="K2211" s="171" t="e">
        <f t="shared" ca="1" si="1"/>
        <v>#NAME?</v>
      </c>
      <c r="L2211" s="186"/>
      <c r="M2211" s="171">
        <v>145</v>
      </c>
      <c r="N2211" s="179" t="e">
        <f t="shared" ca="1" si="2"/>
        <v>#NAME?</v>
      </c>
      <c r="O2211" t="b">
        <f t="shared" si="3"/>
        <v>0</v>
      </c>
      <c r="S2211" s="180" t="b">
        <f t="shared" si="4"/>
        <v>0</v>
      </c>
      <c r="T2211" s="180">
        <f t="shared" ca="1" si="5"/>
        <v>0</v>
      </c>
    </row>
    <row r="2212" spans="1:20" ht="16" hidden="1">
      <c r="A2212" s="170">
        <f t="shared" si="6"/>
        <v>2211</v>
      </c>
      <c r="B2212" s="196" t="s">
        <v>3082</v>
      </c>
      <c r="C2212" s="186"/>
      <c r="D2212" s="178" t="s">
        <v>388</v>
      </c>
      <c r="E2212" s="178"/>
      <c r="F2212" s="186"/>
      <c r="G2212" s="170" t="b">
        <f t="shared" ca="1" si="60"/>
        <v>1</v>
      </c>
      <c r="H2212" s="186"/>
      <c r="I2212" s="186"/>
      <c r="J2212" s="170" t="s">
        <v>479</v>
      </c>
      <c r="K2212" s="171" t="e">
        <f t="shared" ca="1" si="1"/>
        <v>#NAME?</v>
      </c>
      <c r="L2212" s="186"/>
      <c r="M2212" s="171">
        <v>2373</v>
      </c>
      <c r="N2212" s="179" t="e">
        <f t="shared" ca="1" si="2"/>
        <v>#NAME?</v>
      </c>
      <c r="O2212" t="b">
        <f t="shared" si="3"/>
        <v>0</v>
      </c>
      <c r="S2212" s="180" t="b">
        <f t="shared" si="4"/>
        <v>0</v>
      </c>
      <c r="T2212" s="180">
        <f t="shared" ca="1" si="5"/>
        <v>0</v>
      </c>
    </row>
    <row r="2213" spans="1:20" ht="16" hidden="1">
      <c r="A2213" s="170">
        <f t="shared" si="6"/>
        <v>2212</v>
      </c>
      <c r="B2213" s="196" t="s">
        <v>3083</v>
      </c>
      <c r="C2213" s="186"/>
      <c r="D2213" s="178" t="s">
        <v>388</v>
      </c>
      <c r="E2213" s="178"/>
      <c r="F2213" s="186"/>
      <c r="G2213" s="170" t="b">
        <f t="shared" ca="1" si="60"/>
        <v>1</v>
      </c>
      <c r="H2213" s="186"/>
      <c r="I2213" s="186"/>
      <c r="J2213" s="170" t="s">
        <v>479</v>
      </c>
      <c r="K2213" s="171" t="e">
        <f t="shared" ca="1" si="1"/>
        <v>#NAME?</v>
      </c>
      <c r="L2213" s="186"/>
      <c r="M2213" s="171">
        <v>3111</v>
      </c>
      <c r="N2213" s="179" t="e">
        <f t="shared" ca="1" si="2"/>
        <v>#NAME?</v>
      </c>
      <c r="O2213" t="b">
        <f t="shared" si="3"/>
        <v>0</v>
      </c>
      <c r="S2213" s="180" t="b">
        <f t="shared" si="4"/>
        <v>0</v>
      </c>
      <c r="T2213" s="180">
        <f t="shared" ca="1" si="5"/>
        <v>0</v>
      </c>
    </row>
    <row r="2214" spans="1:20" ht="16" hidden="1">
      <c r="A2214" s="170">
        <f t="shared" si="6"/>
        <v>2213</v>
      </c>
      <c r="B2214" s="196" t="s">
        <v>3084</v>
      </c>
      <c r="C2214" s="186"/>
      <c r="D2214" s="178" t="s">
        <v>388</v>
      </c>
      <c r="E2214" s="178"/>
      <c r="F2214" s="186"/>
      <c r="G2214" s="170" t="b">
        <f t="shared" ca="1" si="60"/>
        <v>1</v>
      </c>
      <c r="H2214" s="186"/>
      <c r="I2214" s="186"/>
      <c r="J2214" s="170" t="s">
        <v>479</v>
      </c>
      <c r="K2214" s="171" t="e">
        <f t="shared" ca="1" si="1"/>
        <v>#NAME?</v>
      </c>
      <c r="L2214" s="186"/>
      <c r="M2214" s="171">
        <v>883</v>
      </c>
      <c r="N2214" s="179" t="e">
        <f t="shared" ca="1" si="2"/>
        <v>#NAME?</v>
      </c>
      <c r="O2214" t="b">
        <f t="shared" si="3"/>
        <v>0</v>
      </c>
      <c r="S2214" s="180" t="b">
        <f t="shared" si="4"/>
        <v>0</v>
      </c>
      <c r="T2214" s="180">
        <f t="shared" ca="1" si="5"/>
        <v>0</v>
      </c>
    </row>
    <row r="2215" spans="1:20" ht="16" hidden="1">
      <c r="A2215" s="170">
        <f t="shared" si="6"/>
        <v>2214</v>
      </c>
      <c r="B2215" s="196" t="s">
        <v>3085</v>
      </c>
      <c r="C2215" s="186"/>
      <c r="D2215" s="178" t="s">
        <v>388</v>
      </c>
      <c r="E2215" s="178"/>
      <c r="F2215" s="186"/>
      <c r="G2215" s="170" t="b">
        <f t="shared" ca="1" si="60"/>
        <v>1</v>
      </c>
      <c r="H2215" s="186"/>
      <c r="I2215" s="186"/>
      <c r="J2215" s="170" t="s">
        <v>479</v>
      </c>
      <c r="K2215" s="171" t="e">
        <f t="shared" ca="1" si="1"/>
        <v>#NAME?</v>
      </c>
      <c r="L2215" s="186"/>
      <c r="M2215" s="171">
        <v>1095</v>
      </c>
      <c r="N2215" s="179" t="e">
        <f t="shared" ca="1" si="2"/>
        <v>#NAME?</v>
      </c>
      <c r="O2215" t="b">
        <f t="shared" si="3"/>
        <v>0</v>
      </c>
      <c r="S2215" s="180" t="b">
        <f t="shared" si="4"/>
        <v>0</v>
      </c>
      <c r="T2215" s="180">
        <f t="shared" ca="1" si="5"/>
        <v>0</v>
      </c>
    </row>
    <row r="2216" spans="1:20" ht="16" hidden="1">
      <c r="A2216" s="170">
        <f t="shared" si="6"/>
        <v>2215</v>
      </c>
      <c r="B2216" s="196" t="s">
        <v>3086</v>
      </c>
      <c r="C2216" s="186"/>
      <c r="D2216" s="178" t="s">
        <v>388</v>
      </c>
      <c r="E2216" s="178"/>
      <c r="F2216" s="186"/>
      <c r="G2216" s="170" t="b">
        <f t="shared" ca="1" si="60"/>
        <v>1</v>
      </c>
      <c r="H2216" s="186"/>
      <c r="I2216" s="186"/>
      <c r="J2216" s="170" t="s">
        <v>479</v>
      </c>
      <c r="K2216" s="171" t="e">
        <f t="shared" ca="1" si="1"/>
        <v>#NAME?</v>
      </c>
      <c r="L2216" s="186"/>
      <c r="M2216" s="171">
        <v>1481</v>
      </c>
      <c r="N2216" s="179" t="e">
        <f t="shared" ca="1" si="2"/>
        <v>#NAME?</v>
      </c>
      <c r="O2216" t="b">
        <f t="shared" si="3"/>
        <v>0</v>
      </c>
      <c r="S2216" s="180" t="b">
        <f t="shared" si="4"/>
        <v>0</v>
      </c>
      <c r="T2216" s="180">
        <f t="shared" ca="1" si="5"/>
        <v>0</v>
      </c>
    </row>
    <row r="2217" spans="1:20" ht="16" hidden="1">
      <c r="A2217" s="170">
        <f t="shared" si="6"/>
        <v>2216</v>
      </c>
      <c r="B2217" s="196" t="s">
        <v>1397</v>
      </c>
      <c r="C2217" s="186"/>
      <c r="D2217" s="178" t="s">
        <v>380</v>
      </c>
      <c r="E2217" s="178" t="s">
        <v>556</v>
      </c>
      <c r="F2217" s="189">
        <v>43815</v>
      </c>
      <c r="G2217" s="170" t="b">
        <f t="shared" ca="1" si="60"/>
        <v>1</v>
      </c>
      <c r="H2217" s="170" t="s">
        <v>471</v>
      </c>
      <c r="I2217" s="186"/>
      <c r="J2217" s="170" t="s">
        <v>479</v>
      </c>
      <c r="K2217" s="171" t="e">
        <f t="shared" ca="1" si="1"/>
        <v>#NAME?</v>
      </c>
      <c r="L2217" s="186"/>
      <c r="M2217" s="171">
        <v>1991</v>
      </c>
      <c r="N2217" s="179" t="e">
        <f t="shared" ca="1" si="2"/>
        <v>#NAME?</v>
      </c>
      <c r="O2217" t="b">
        <f t="shared" si="3"/>
        <v>0</v>
      </c>
      <c r="S2217" s="180" t="b">
        <f t="shared" ca="1" si="4"/>
        <v>0</v>
      </c>
      <c r="T2217" s="180">
        <f t="shared" ca="1" si="5"/>
        <v>0</v>
      </c>
    </row>
    <row r="2218" spans="1:20" ht="16" hidden="1">
      <c r="A2218" s="170">
        <f t="shared" si="6"/>
        <v>2217</v>
      </c>
      <c r="B2218" s="196" t="s">
        <v>3087</v>
      </c>
      <c r="C2218" s="186"/>
      <c r="D2218" s="178" t="s">
        <v>388</v>
      </c>
      <c r="E2218" s="178"/>
      <c r="F2218" s="186"/>
      <c r="G2218" s="170" t="b">
        <f t="shared" ca="1" si="60"/>
        <v>1</v>
      </c>
      <c r="H2218" s="186"/>
      <c r="I2218" s="186"/>
      <c r="J2218" s="170" t="s">
        <v>479</v>
      </c>
      <c r="K2218" s="171" t="e">
        <f t="shared" ca="1" si="1"/>
        <v>#NAME?</v>
      </c>
      <c r="L2218" s="186"/>
      <c r="M2218" s="171">
        <v>623</v>
      </c>
      <c r="N2218" s="179" t="e">
        <f t="shared" ca="1" si="2"/>
        <v>#NAME?</v>
      </c>
      <c r="O2218" t="b">
        <f t="shared" si="3"/>
        <v>0</v>
      </c>
      <c r="S2218" s="180" t="b">
        <f t="shared" si="4"/>
        <v>0</v>
      </c>
      <c r="T2218" s="180">
        <f t="shared" ca="1" si="5"/>
        <v>0</v>
      </c>
    </row>
    <row r="2219" spans="1:20" ht="16" hidden="1">
      <c r="A2219" s="170">
        <f t="shared" si="6"/>
        <v>2218</v>
      </c>
      <c r="B2219" s="196" t="s">
        <v>3088</v>
      </c>
      <c r="C2219" s="186"/>
      <c r="D2219" s="178" t="s">
        <v>388</v>
      </c>
      <c r="E2219" s="178"/>
      <c r="F2219" s="186"/>
      <c r="G2219" s="170" t="b">
        <f t="shared" ca="1" si="60"/>
        <v>1</v>
      </c>
      <c r="H2219" s="186"/>
      <c r="I2219" s="186"/>
      <c r="J2219" s="170" t="s">
        <v>479</v>
      </c>
      <c r="K2219" s="171" t="e">
        <f t="shared" ca="1" si="1"/>
        <v>#NAME?</v>
      </c>
      <c r="L2219" s="186"/>
      <c r="M2219" s="171">
        <v>570</v>
      </c>
      <c r="N2219" s="179" t="e">
        <f t="shared" ca="1" si="2"/>
        <v>#NAME?</v>
      </c>
      <c r="O2219" t="b">
        <f t="shared" si="3"/>
        <v>0</v>
      </c>
      <c r="S2219" s="180" t="b">
        <f t="shared" si="4"/>
        <v>0</v>
      </c>
      <c r="T2219" s="180">
        <f t="shared" ca="1" si="5"/>
        <v>0</v>
      </c>
    </row>
    <row r="2220" spans="1:20" ht="16" hidden="1">
      <c r="A2220" s="170">
        <f t="shared" si="6"/>
        <v>2219</v>
      </c>
      <c r="B2220" s="196" t="s">
        <v>3089</v>
      </c>
      <c r="C2220" s="186"/>
      <c r="D2220" s="178" t="s">
        <v>388</v>
      </c>
      <c r="E2220" s="178"/>
      <c r="F2220" s="186"/>
      <c r="G2220" s="170" t="b">
        <f t="shared" ca="1" si="60"/>
        <v>1</v>
      </c>
      <c r="H2220" s="186"/>
      <c r="I2220" s="186"/>
      <c r="J2220" s="170" t="s">
        <v>479</v>
      </c>
      <c r="K2220" s="171" t="e">
        <f t="shared" ca="1" si="1"/>
        <v>#NAME?</v>
      </c>
      <c r="L2220" s="186"/>
      <c r="M2220" s="171">
        <v>1211</v>
      </c>
      <c r="N2220" s="179" t="e">
        <f t="shared" ca="1" si="2"/>
        <v>#NAME?</v>
      </c>
      <c r="O2220" t="b">
        <f t="shared" si="3"/>
        <v>0</v>
      </c>
      <c r="S2220" s="180" t="b">
        <f t="shared" si="4"/>
        <v>0</v>
      </c>
      <c r="T2220" s="180">
        <f t="shared" ca="1" si="5"/>
        <v>0</v>
      </c>
    </row>
    <row r="2221" spans="1:20" ht="16" hidden="1">
      <c r="A2221" s="170">
        <f t="shared" si="6"/>
        <v>2220</v>
      </c>
      <c r="B2221" s="196" t="s">
        <v>3090</v>
      </c>
      <c r="C2221" s="186"/>
      <c r="D2221" s="178" t="s">
        <v>388</v>
      </c>
      <c r="E2221" s="178"/>
      <c r="F2221" s="186"/>
      <c r="G2221" s="170" t="b">
        <f t="shared" ca="1" si="60"/>
        <v>1</v>
      </c>
      <c r="H2221" s="186"/>
      <c r="I2221" s="186"/>
      <c r="J2221" s="170" t="s">
        <v>479</v>
      </c>
      <c r="K2221" s="171" t="e">
        <f t="shared" ca="1" si="1"/>
        <v>#NAME?</v>
      </c>
      <c r="L2221" s="186"/>
      <c r="M2221" s="171">
        <v>1920</v>
      </c>
      <c r="N2221" s="179" t="e">
        <f t="shared" ca="1" si="2"/>
        <v>#NAME?</v>
      </c>
      <c r="O2221" t="b">
        <f t="shared" si="3"/>
        <v>0</v>
      </c>
      <c r="S2221" s="180" t="b">
        <f t="shared" si="4"/>
        <v>0</v>
      </c>
      <c r="T2221" s="180">
        <f t="shared" ca="1" si="5"/>
        <v>0</v>
      </c>
    </row>
    <row r="2222" spans="1:20" ht="16" hidden="1">
      <c r="A2222" s="170">
        <f t="shared" si="6"/>
        <v>2221</v>
      </c>
      <c r="B2222" s="196" t="s">
        <v>3091</v>
      </c>
      <c r="C2222" s="186"/>
      <c r="D2222" s="178" t="s">
        <v>388</v>
      </c>
      <c r="E2222" s="178"/>
      <c r="F2222" s="186"/>
      <c r="G2222" s="170" t="b">
        <f t="shared" ca="1" si="60"/>
        <v>1</v>
      </c>
      <c r="H2222" s="186"/>
      <c r="I2222" s="186"/>
      <c r="J2222" s="170" t="s">
        <v>479</v>
      </c>
      <c r="K2222" s="171" t="e">
        <f t="shared" ca="1" si="1"/>
        <v>#NAME?</v>
      </c>
      <c r="L2222" s="186"/>
      <c r="M2222" s="171">
        <v>1374</v>
      </c>
      <c r="N2222" s="179" t="e">
        <f t="shared" ca="1" si="2"/>
        <v>#NAME?</v>
      </c>
      <c r="O2222" t="b">
        <f t="shared" si="3"/>
        <v>0</v>
      </c>
      <c r="S2222" s="180" t="b">
        <f t="shared" si="4"/>
        <v>0</v>
      </c>
      <c r="T2222" s="180">
        <f t="shared" ca="1" si="5"/>
        <v>0</v>
      </c>
    </row>
    <row r="2223" spans="1:20" ht="16" hidden="1">
      <c r="A2223" s="170">
        <f t="shared" si="6"/>
        <v>2222</v>
      </c>
      <c r="B2223" s="196" t="s">
        <v>3092</v>
      </c>
      <c r="C2223" s="186"/>
      <c r="D2223" s="178" t="s">
        <v>388</v>
      </c>
      <c r="E2223" s="178"/>
      <c r="F2223" s="186"/>
      <c r="G2223" s="170" t="b">
        <f t="shared" ca="1" si="60"/>
        <v>1</v>
      </c>
      <c r="H2223" s="186"/>
      <c r="I2223" s="186"/>
      <c r="J2223" s="170" t="s">
        <v>479</v>
      </c>
      <c r="K2223" s="171" t="e">
        <f t="shared" ca="1" si="1"/>
        <v>#NAME?</v>
      </c>
      <c r="L2223" s="186"/>
      <c r="M2223" s="171">
        <v>2058</v>
      </c>
      <c r="N2223" s="179" t="e">
        <f t="shared" ca="1" si="2"/>
        <v>#NAME?</v>
      </c>
      <c r="O2223" t="b">
        <f t="shared" si="3"/>
        <v>0</v>
      </c>
      <c r="S2223" s="180" t="b">
        <f t="shared" si="4"/>
        <v>0</v>
      </c>
      <c r="T2223" s="180">
        <f t="shared" ca="1" si="5"/>
        <v>0</v>
      </c>
    </row>
    <row r="2224" spans="1:20" ht="16" hidden="1">
      <c r="A2224" s="170">
        <f t="shared" si="6"/>
        <v>2223</v>
      </c>
      <c r="B2224" s="196" t="s">
        <v>3093</v>
      </c>
      <c r="C2224" s="186"/>
      <c r="D2224" s="178" t="s">
        <v>388</v>
      </c>
      <c r="E2224" s="178"/>
      <c r="F2224" s="186"/>
      <c r="G2224" s="170" t="b">
        <f t="shared" ca="1" si="60"/>
        <v>1</v>
      </c>
      <c r="H2224" s="186"/>
      <c r="I2224" s="186"/>
      <c r="J2224" s="170" t="s">
        <v>479</v>
      </c>
      <c r="K2224" s="171" t="e">
        <f t="shared" ca="1" si="1"/>
        <v>#NAME?</v>
      </c>
      <c r="L2224" s="186"/>
      <c r="M2224" s="171">
        <v>1809</v>
      </c>
      <c r="N2224" s="179" t="e">
        <f t="shared" ca="1" si="2"/>
        <v>#NAME?</v>
      </c>
      <c r="O2224" t="b">
        <f t="shared" si="3"/>
        <v>0</v>
      </c>
      <c r="S2224" s="180" t="b">
        <f t="shared" si="4"/>
        <v>0</v>
      </c>
      <c r="T2224" s="180">
        <f t="shared" ca="1" si="5"/>
        <v>0</v>
      </c>
    </row>
    <row r="2225" spans="1:20" ht="16" hidden="1">
      <c r="A2225" s="170">
        <f t="shared" si="6"/>
        <v>2224</v>
      </c>
      <c r="B2225" s="196" t="s">
        <v>3094</v>
      </c>
      <c r="C2225" s="186"/>
      <c r="D2225" s="178" t="s">
        <v>388</v>
      </c>
      <c r="E2225" s="178"/>
      <c r="F2225" s="186"/>
      <c r="G2225" s="170" t="b">
        <f t="shared" ca="1" si="60"/>
        <v>1</v>
      </c>
      <c r="H2225" s="186"/>
      <c r="I2225" s="186"/>
      <c r="J2225" s="170" t="s">
        <v>479</v>
      </c>
      <c r="K2225" s="171" t="e">
        <f t="shared" ca="1" si="1"/>
        <v>#NAME?</v>
      </c>
      <c r="L2225" s="186"/>
      <c r="M2225" s="171">
        <v>1108</v>
      </c>
      <c r="N2225" s="179" t="e">
        <f t="shared" ca="1" si="2"/>
        <v>#NAME?</v>
      </c>
      <c r="O2225" t="b">
        <f t="shared" si="3"/>
        <v>0</v>
      </c>
      <c r="S2225" s="180" t="b">
        <f t="shared" si="4"/>
        <v>0</v>
      </c>
      <c r="T2225" s="180">
        <f t="shared" ca="1" si="5"/>
        <v>0</v>
      </c>
    </row>
    <row r="2226" spans="1:20" ht="16" hidden="1">
      <c r="A2226" s="170">
        <f t="shared" si="6"/>
        <v>2225</v>
      </c>
      <c r="B2226" s="196" t="s">
        <v>3095</v>
      </c>
      <c r="C2226" s="186"/>
      <c r="D2226" s="178" t="s">
        <v>388</v>
      </c>
      <c r="E2226" s="178"/>
      <c r="F2226" s="186"/>
      <c r="G2226" s="170" t="b">
        <f t="shared" ca="1" si="60"/>
        <v>1</v>
      </c>
      <c r="H2226" s="186"/>
      <c r="I2226" s="186"/>
      <c r="J2226" s="170" t="s">
        <v>479</v>
      </c>
      <c r="K2226" s="171" t="e">
        <f t="shared" ca="1" si="1"/>
        <v>#NAME?</v>
      </c>
      <c r="L2226" s="186"/>
      <c r="M2226" s="171">
        <v>2906</v>
      </c>
      <c r="N2226" s="179" t="e">
        <f t="shared" ca="1" si="2"/>
        <v>#NAME?</v>
      </c>
      <c r="O2226" t="b">
        <f t="shared" si="3"/>
        <v>0</v>
      </c>
      <c r="S2226" s="180" t="b">
        <f t="shared" si="4"/>
        <v>0</v>
      </c>
      <c r="T2226" s="180">
        <f t="shared" ca="1" si="5"/>
        <v>0</v>
      </c>
    </row>
    <row r="2227" spans="1:20" ht="16" hidden="1">
      <c r="A2227" s="170">
        <f t="shared" si="6"/>
        <v>2226</v>
      </c>
      <c r="B2227" s="196" t="s">
        <v>3096</v>
      </c>
      <c r="C2227" s="186"/>
      <c r="D2227" s="178" t="s">
        <v>380</v>
      </c>
      <c r="E2227" s="178" t="s">
        <v>3097</v>
      </c>
      <c r="F2227" s="187">
        <v>43922</v>
      </c>
      <c r="G2227" s="170" t="b">
        <f t="shared" ca="1" si="60"/>
        <v>1</v>
      </c>
      <c r="H2227" s="170" t="s">
        <v>516</v>
      </c>
      <c r="I2227" s="186"/>
      <c r="J2227" s="170" t="s">
        <v>479</v>
      </c>
      <c r="K2227" s="171" t="e">
        <f t="shared" ca="1" si="1"/>
        <v>#NAME?</v>
      </c>
      <c r="L2227" s="186"/>
      <c r="M2227" s="171">
        <v>2940</v>
      </c>
      <c r="N2227" s="179" t="e">
        <f t="shared" ca="1" si="2"/>
        <v>#NAME?</v>
      </c>
      <c r="O2227" t="b">
        <f t="shared" si="3"/>
        <v>0</v>
      </c>
      <c r="S2227" s="180" t="b">
        <f t="shared" ca="1" si="4"/>
        <v>0</v>
      </c>
      <c r="T2227" s="180">
        <f t="shared" ca="1" si="5"/>
        <v>0</v>
      </c>
    </row>
    <row r="2228" spans="1:20" ht="16" hidden="1">
      <c r="A2228" s="170">
        <f t="shared" si="6"/>
        <v>2227</v>
      </c>
      <c r="B2228" s="196" t="s">
        <v>3098</v>
      </c>
      <c r="C2228" s="186"/>
      <c r="D2228" s="178" t="s">
        <v>388</v>
      </c>
      <c r="E2228" s="178"/>
      <c r="F2228" s="186"/>
      <c r="G2228" s="170" t="b">
        <f t="shared" ca="1" si="60"/>
        <v>1</v>
      </c>
      <c r="H2228" s="186"/>
      <c r="I2228" s="186"/>
      <c r="J2228" s="170" t="s">
        <v>479</v>
      </c>
      <c r="K2228" s="171" t="e">
        <f t="shared" ca="1" si="1"/>
        <v>#NAME?</v>
      </c>
      <c r="L2228" s="186"/>
      <c r="M2228" s="171">
        <v>679</v>
      </c>
      <c r="N2228" s="179" t="e">
        <f t="shared" ca="1" si="2"/>
        <v>#NAME?</v>
      </c>
      <c r="O2228" t="b">
        <f t="shared" si="3"/>
        <v>0</v>
      </c>
      <c r="S2228" s="180" t="b">
        <f t="shared" si="4"/>
        <v>0</v>
      </c>
      <c r="T2228" s="180">
        <f t="shared" ca="1" si="5"/>
        <v>0</v>
      </c>
    </row>
    <row r="2229" spans="1:20" ht="16" hidden="1">
      <c r="A2229" s="170">
        <f t="shared" si="6"/>
        <v>2228</v>
      </c>
      <c r="B2229" s="196" t="s">
        <v>3099</v>
      </c>
      <c r="C2229" s="186"/>
      <c r="D2229" s="178" t="s">
        <v>388</v>
      </c>
      <c r="E2229" s="178"/>
      <c r="F2229" s="186"/>
      <c r="G2229" s="170" t="b">
        <f t="shared" ca="1" si="60"/>
        <v>1</v>
      </c>
      <c r="H2229" s="186"/>
      <c r="I2229" s="186"/>
      <c r="J2229" s="170" t="s">
        <v>479</v>
      </c>
      <c r="K2229" s="171" t="e">
        <f t="shared" ca="1" si="1"/>
        <v>#NAME?</v>
      </c>
      <c r="L2229" s="186"/>
      <c r="M2229" s="171">
        <v>383</v>
      </c>
      <c r="N2229" s="179" t="e">
        <f t="shared" ca="1" si="2"/>
        <v>#NAME?</v>
      </c>
      <c r="O2229" t="b">
        <f t="shared" si="3"/>
        <v>0</v>
      </c>
      <c r="S2229" s="180" t="b">
        <f t="shared" si="4"/>
        <v>0</v>
      </c>
      <c r="T2229" s="180">
        <f t="shared" ca="1" si="5"/>
        <v>0</v>
      </c>
    </row>
    <row r="2230" spans="1:20" ht="16" hidden="1">
      <c r="A2230" s="170">
        <f t="shared" si="6"/>
        <v>2229</v>
      </c>
      <c r="B2230" s="196" t="s">
        <v>3100</v>
      </c>
      <c r="C2230" s="186"/>
      <c r="D2230" s="178" t="s">
        <v>388</v>
      </c>
      <c r="E2230" s="178"/>
      <c r="F2230" s="186"/>
      <c r="G2230" s="170" t="b">
        <f t="shared" ca="1" si="60"/>
        <v>1</v>
      </c>
      <c r="H2230" s="186"/>
      <c r="I2230" s="186"/>
      <c r="J2230" s="170" t="s">
        <v>479</v>
      </c>
      <c r="K2230" s="171" t="e">
        <f t="shared" ca="1" si="1"/>
        <v>#NAME?</v>
      </c>
      <c r="L2230" s="186"/>
      <c r="M2230" s="171">
        <v>1695</v>
      </c>
      <c r="N2230" s="179" t="e">
        <f t="shared" ca="1" si="2"/>
        <v>#NAME?</v>
      </c>
      <c r="O2230" t="b">
        <f t="shared" si="3"/>
        <v>0</v>
      </c>
      <c r="S2230" s="180" t="b">
        <f t="shared" si="4"/>
        <v>0</v>
      </c>
      <c r="T2230" s="180">
        <f t="shared" ca="1" si="5"/>
        <v>0</v>
      </c>
    </row>
    <row r="2231" spans="1:20" ht="16" hidden="1">
      <c r="A2231" s="170">
        <f t="shared" si="6"/>
        <v>2230</v>
      </c>
      <c r="B2231" s="196" t="s">
        <v>3101</v>
      </c>
      <c r="C2231" s="186"/>
      <c r="D2231" s="178" t="s">
        <v>388</v>
      </c>
      <c r="E2231" s="178"/>
      <c r="F2231" s="186"/>
      <c r="G2231" s="170" t="b">
        <f t="shared" ca="1" si="60"/>
        <v>1</v>
      </c>
      <c r="H2231" s="186"/>
      <c r="I2231" s="186"/>
      <c r="J2231" s="170" t="s">
        <v>479</v>
      </c>
      <c r="K2231" s="171" t="e">
        <f t="shared" ca="1" si="1"/>
        <v>#NAME?</v>
      </c>
      <c r="L2231" s="186"/>
      <c r="M2231" s="171">
        <v>2566</v>
      </c>
      <c r="N2231" s="179" t="e">
        <f t="shared" ca="1" si="2"/>
        <v>#NAME?</v>
      </c>
      <c r="O2231" t="b">
        <f t="shared" si="3"/>
        <v>0</v>
      </c>
      <c r="S2231" s="180" t="b">
        <f t="shared" si="4"/>
        <v>0</v>
      </c>
      <c r="T2231" s="180">
        <f t="shared" ca="1" si="5"/>
        <v>0</v>
      </c>
    </row>
    <row r="2232" spans="1:20" ht="16" hidden="1">
      <c r="A2232" s="170">
        <f t="shared" si="6"/>
        <v>2231</v>
      </c>
      <c r="B2232" s="196" t="s">
        <v>3102</v>
      </c>
      <c r="C2232" s="186"/>
      <c r="D2232" s="178" t="s">
        <v>388</v>
      </c>
      <c r="E2232" s="178"/>
      <c r="F2232" s="186"/>
      <c r="G2232" s="170" t="b">
        <f t="shared" ca="1" si="60"/>
        <v>1</v>
      </c>
      <c r="H2232" s="186"/>
      <c r="I2232" s="186"/>
      <c r="J2232" s="170" t="s">
        <v>479</v>
      </c>
      <c r="K2232" s="171" t="e">
        <f t="shared" ca="1" si="1"/>
        <v>#NAME?</v>
      </c>
      <c r="L2232" s="186"/>
      <c r="M2232" s="171">
        <v>732</v>
      </c>
      <c r="N2232" s="179" t="e">
        <f t="shared" ca="1" si="2"/>
        <v>#NAME?</v>
      </c>
      <c r="O2232" t="b">
        <f t="shared" si="3"/>
        <v>0</v>
      </c>
      <c r="S2232" s="180" t="b">
        <f t="shared" si="4"/>
        <v>0</v>
      </c>
      <c r="T2232" s="180">
        <f t="shared" ca="1" si="5"/>
        <v>0</v>
      </c>
    </row>
    <row r="2233" spans="1:20" ht="16" hidden="1">
      <c r="A2233" s="170">
        <f t="shared" si="6"/>
        <v>2232</v>
      </c>
      <c r="B2233" s="196" t="s">
        <v>3103</v>
      </c>
      <c r="C2233" s="186"/>
      <c r="D2233" s="178" t="s">
        <v>380</v>
      </c>
      <c r="E2233" s="178" t="s">
        <v>515</v>
      </c>
      <c r="F2233" s="187">
        <v>43923</v>
      </c>
      <c r="G2233" s="170" t="b">
        <f t="shared" ca="1" si="60"/>
        <v>1</v>
      </c>
      <c r="H2233" s="170" t="s">
        <v>471</v>
      </c>
      <c r="I2233" s="186"/>
      <c r="J2233" s="170" t="s">
        <v>479</v>
      </c>
      <c r="K2233" s="171" t="e">
        <f t="shared" ca="1" si="1"/>
        <v>#NAME?</v>
      </c>
      <c r="L2233" s="186"/>
      <c r="M2233" s="171">
        <v>502</v>
      </c>
      <c r="N2233" s="179" t="e">
        <f t="shared" ca="1" si="2"/>
        <v>#NAME?</v>
      </c>
      <c r="O2233" t="b">
        <f t="shared" si="3"/>
        <v>0</v>
      </c>
      <c r="S2233" s="180" t="b">
        <f t="shared" ca="1" si="4"/>
        <v>0</v>
      </c>
      <c r="T2233" s="180">
        <f t="shared" ca="1" si="5"/>
        <v>0</v>
      </c>
    </row>
    <row r="2234" spans="1:20" ht="16" hidden="1">
      <c r="A2234" s="170">
        <f t="shared" si="6"/>
        <v>2233</v>
      </c>
      <c r="B2234" s="196" t="s">
        <v>1018</v>
      </c>
      <c r="C2234" s="186"/>
      <c r="D2234" s="178" t="s">
        <v>388</v>
      </c>
      <c r="E2234" s="178"/>
      <c r="F2234" s="186"/>
      <c r="G2234" s="170" t="b">
        <f t="shared" ca="1" si="60"/>
        <v>1</v>
      </c>
      <c r="H2234" s="186"/>
      <c r="I2234" s="186"/>
      <c r="J2234" s="170" t="s">
        <v>479</v>
      </c>
      <c r="K2234" s="171" t="e">
        <f t="shared" ca="1" si="1"/>
        <v>#NAME?</v>
      </c>
      <c r="L2234" s="186"/>
      <c r="M2234" s="171">
        <v>437</v>
      </c>
      <c r="N2234" s="179" t="e">
        <f t="shared" ca="1" si="2"/>
        <v>#NAME?</v>
      </c>
      <c r="O2234" t="b">
        <f t="shared" si="3"/>
        <v>0</v>
      </c>
      <c r="S2234" s="180" t="b">
        <f t="shared" si="4"/>
        <v>0</v>
      </c>
      <c r="T2234" s="180">
        <f t="shared" ca="1" si="5"/>
        <v>0</v>
      </c>
    </row>
    <row r="2235" spans="1:20" ht="16" hidden="1">
      <c r="A2235" s="170">
        <f t="shared" si="6"/>
        <v>2234</v>
      </c>
      <c r="B2235" s="196" t="s">
        <v>3104</v>
      </c>
      <c r="C2235" s="186"/>
      <c r="D2235" s="178" t="s">
        <v>388</v>
      </c>
      <c r="E2235" s="178"/>
      <c r="F2235" s="186"/>
      <c r="G2235" s="170" t="b">
        <f t="shared" ca="1" si="60"/>
        <v>1</v>
      </c>
      <c r="H2235" s="186"/>
      <c r="I2235" s="186"/>
      <c r="J2235" s="170" t="s">
        <v>479</v>
      </c>
      <c r="K2235" s="171" t="e">
        <f t="shared" ca="1" si="1"/>
        <v>#NAME?</v>
      </c>
      <c r="L2235" s="186"/>
      <c r="M2235" s="171">
        <v>1057</v>
      </c>
      <c r="N2235" s="179" t="e">
        <f t="shared" ca="1" si="2"/>
        <v>#NAME?</v>
      </c>
      <c r="O2235" t="b">
        <f t="shared" si="3"/>
        <v>0</v>
      </c>
      <c r="S2235" s="180" t="b">
        <f t="shared" si="4"/>
        <v>0</v>
      </c>
      <c r="T2235" s="180">
        <f t="shared" ca="1" si="5"/>
        <v>0</v>
      </c>
    </row>
    <row r="2236" spans="1:20" ht="16" hidden="1">
      <c r="A2236" s="170">
        <f t="shared" si="6"/>
        <v>2235</v>
      </c>
      <c r="B2236" s="196" t="s">
        <v>791</v>
      </c>
      <c r="C2236" s="186"/>
      <c r="D2236" s="178" t="s">
        <v>388</v>
      </c>
      <c r="E2236" s="178"/>
      <c r="F2236" s="186"/>
      <c r="G2236" s="170" t="b">
        <f t="shared" ca="1" si="60"/>
        <v>1</v>
      </c>
      <c r="H2236" s="186"/>
      <c r="I2236" s="186"/>
      <c r="J2236" s="170" t="s">
        <v>479</v>
      </c>
      <c r="K2236" s="171" t="e">
        <f t="shared" ca="1" si="1"/>
        <v>#NAME?</v>
      </c>
      <c r="L2236" s="186"/>
      <c r="M2236" s="171">
        <v>1313</v>
      </c>
      <c r="N2236" s="179" t="e">
        <f t="shared" ca="1" si="2"/>
        <v>#NAME?</v>
      </c>
      <c r="O2236" t="b">
        <f t="shared" si="3"/>
        <v>0</v>
      </c>
      <c r="S2236" s="180" t="b">
        <f t="shared" si="4"/>
        <v>0</v>
      </c>
      <c r="T2236" s="180">
        <f t="shared" ca="1" si="5"/>
        <v>0</v>
      </c>
    </row>
    <row r="2237" spans="1:20" ht="16" hidden="1">
      <c r="A2237" s="170">
        <f t="shared" si="6"/>
        <v>2236</v>
      </c>
      <c r="B2237" s="196" t="s">
        <v>3105</v>
      </c>
      <c r="C2237" s="186"/>
      <c r="D2237" s="178" t="s">
        <v>388</v>
      </c>
      <c r="E2237" s="178"/>
      <c r="F2237" s="186"/>
      <c r="G2237" s="170" t="b">
        <f t="shared" ca="1" si="60"/>
        <v>1</v>
      </c>
      <c r="H2237" s="186"/>
      <c r="I2237" s="186"/>
      <c r="J2237" s="170" t="s">
        <v>479</v>
      </c>
      <c r="K2237" s="171" t="e">
        <f t="shared" ca="1" si="1"/>
        <v>#NAME?</v>
      </c>
      <c r="L2237" s="186"/>
      <c r="M2237" s="171">
        <v>1762</v>
      </c>
      <c r="N2237" s="179" t="e">
        <f t="shared" ca="1" si="2"/>
        <v>#NAME?</v>
      </c>
      <c r="O2237" t="b">
        <f t="shared" si="3"/>
        <v>0</v>
      </c>
      <c r="S2237" s="180" t="b">
        <f t="shared" si="4"/>
        <v>0</v>
      </c>
      <c r="T2237" s="180">
        <f t="shared" ca="1" si="5"/>
        <v>0</v>
      </c>
    </row>
    <row r="2238" spans="1:20" ht="16" hidden="1">
      <c r="A2238" s="170">
        <f t="shared" si="6"/>
        <v>2237</v>
      </c>
      <c r="B2238" s="196" t="s">
        <v>3106</v>
      </c>
      <c r="C2238" s="186"/>
      <c r="D2238" s="178" t="s">
        <v>388</v>
      </c>
      <c r="E2238" s="178"/>
      <c r="F2238" s="186"/>
      <c r="G2238" s="170" t="b">
        <f t="shared" ca="1" si="60"/>
        <v>1</v>
      </c>
      <c r="H2238" s="186"/>
      <c r="I2238" s="186"/>
      <c r="J2238" s="170" t="s">
        <v>479</v>
      </c>
      <c r="K2238" s="171" t="e">
        <f t="shared" ca="1" si="1"/>
        <v>#NAME?</v>
      </c>
      <c r="L2238" s="186"/>
      <c r="M2238" s="171">
        <v>1969</v>
      </c>
      <c r="N2238" s="179" t="e">
        <f t="shared" ca="1" si="2"/>
        <v>#NAME?</v>
      </c>
      <c r="O2238" t="b">
        <f t="shared" si="3"/>
        <v>0</v>
      </c>
      <c r="S2238" s="180" t="b">
        <f t="shared" si="4"/>
        <v>0</v>
      </c>
      <c r="T2238" s="180">
        <f t="shared" ca="1" si="5"/>
        <v>0</v>
      </c>
    </row>
    <row r="2239" spans="1:20" ht="16" hidden="1">
      <c r="A2239" s="170">
        <f t="shared" si="6"/>
        <v>2238</v>
      </c>
      <c r="B2239" s="196" t="s">
        <v>3107</v>
      </c>
      <c r="C2239" s="186"/>
      <c r="D2239" s="178" t="s">
        <v>388</v>
      </c>
      <c r="E2239" s="178"/>
      <c r="F2239" s="186"/>
      <c r="G2239" s="170" t="b">
        <f t="shared" ca="1" si="60"/>
        <v>1</v>
      </c>
      <c r="H2239" s="186"/>
      <c r="I2239" s="186"/>
      <c r="J2239" s="170" t="s">
        <v>479</v>
      </c>
      <c r="K2239" s="171" t="e">
        <f t="shared" ca="1" si="1"/>
        <v>#NAME?</v>
      </c>
      <c r="L2239" s="186"/>
      <c r="M2239" s="171">
        <v>1904</v>
      </c>
      <c r="N2239" s="179" t="e">
        <f t="shared" ca="1" si="2"/>
        <v>#NAME?</v>
      </c>
      <c r="O2239" t="b">
        <f t="shared" si="3"/>
        <v>0</v>
      </c>
      <c r="S2239" s="180" t="b">
        <f t="shared" si="4"/>
        <v>0</v>
      </c>
      <c r="T2239" s="180">
        <f t="shared" ca="1" si="5"/>
        <v>0</v>
      </c>
    </row>
    <row r="2240" spans="1:20" ht="16" hidden="1">
      <c r="A2240" s="170">
        <f t="shared" si="6"/>
        <v>2239</v>
      </c>
      <c r="B2240" s="196" t="s">
        <v>1022</v>
      </c>
      <c r="C2240" s="186"/>
      <c r="D2240" s="178" t="s">
        <v>388</v>
      </c>
      <c r="E2240" s="178"/>
      <c r="F2240" s="186"/>
      <c r="G2240" s="170" t="b">
        <f t="shared" ca="1" si="60"/>
        <v>1</v>
      </c>
      <c r="H2240" s="186"/>
      <c r="I2240" s="186"/>
      <c r="J2240" s="170" t="s">
        <v>479</v>
      </c>
      <c r="K2240" s="171" t="e">
        <f t="shared" ca="1" si="1"/>
        <v>#NAME?</v>
      </c>
      <c r="L2240" s="186"/>
      <c r="M2240" s="171">
        <v>1636</v>
      </c>
      <c r="N2240" s="179" t="e">
        <f t="shared" ca="1" si="2"/>
        <v>#NAME?</v>
      </c>
      <c r="O2240" t="b">
        <f t="shared" si="3"/>
        <v>0</v>
      </c>
      <c r="S2240" s="180" t="b">
        <f t="shared" si="4"/>
        <v>0</v>
      </c>
      <c r="T2240" s="180">
        <f t="shared" ca="1" si="5"/>
        <v>0</v>
      </c>
    </row>
    <row r="2241" spans="1:20" ht="16" hidden="1">
      <c r="A2241" s="170">
        <f t="shared" si="6"/>
        <v>2240</v>
      </c>
      <c r="B2241" s="196" t="s">
        <v>3108</v>
      </c>
      <c r="C2241" s="186"/>
      <c r="D2241" s="178" t="s">
        <v>388</v>
      </c>
      <c r="E2241" s="178"/>
      <c r="F2241" s="186"/>
      <c r="G2241" s="170" t="b">
        <f t="shared" ca="1" si="60"/>
        <v>1</v>
      </c>
      <c r="H2241" s="186"/>
      <c r="I2241" s="186"/>
      <c r="J2241" s="170" t="s">
        <v>479</v>
      </c>
      <c r="K2241" s="171" t="e">
        <f t="shared" ca="1" si="1"/>
        <v>#NAME?</v>
      </c>
      <c r="L2241" s="186"/>
      <c r="M2241" s="171">
        <v>1064</v>
      </c>
      <c r="N2241" s="179" t="e">
        <f t="shared" ca="1" si="2"/>
        <v>#NAME?</v>
      </c>
      <c r="O2241" t="b">
        <f t="shared" si="3"/>
        <v>0</v>
      </c>
      <c r="S2241" s="180" t="b">
        <f t="shared" si="4"/>
        <v>0</v>
      </c>
      <c r="T2241" s="180">
        <f t="shared" ca="1" si="5"/>
        <v>0</v>
      </c>
    </row>
    <row r="2242" spans="1:20" ht="16" hidden="1">
      <c r="A2242" s="170">
        <f t="shared" si="6"/>
        <v>2241</v>
      </c>
      <c r="B2242" s="196" t="s">
        <v>3109</v>
      </c>
      <c r="C2242" s="186"/>
      <c r="D2242" s="178" t="s">
        <v>388</v>
      </c>
      <c r="E2242" s="178"/>
      <c r="F2242" s="186"/>
      <c r="G2242" s="170" t="b">
        <f t="shared" ca="1" si="60"/>
        <v>1</v>
      </c>
      <c r="H2242" s="186"/>
      <c r="I2242" s="186"/>
      <c r="J2242" s="170" t="s">
        <v>479</v>
      </c>
      <c r="K2242" s="171" t="e">
        <f t="shared" ca="1" si="1"/>
        <v>#NAME?</v>
      </c>
      <c r="L2242" s="186"/>
      <c r="M2242" s="171">
        <v>2990</v>
      </c>
      <c r="N2242" s="179" t="e">
        <f t="shared" ca="1" si="2"/>
        <v>#NAME?</v>
      </c>
      <c r="O2242" t="b">
        <f t="shared" si="3"/>
        <v>0</v>
      </c>
      <c r="S2242" s="180" t="b">
        <f t="shared" si="4"/>
        <v>0</v>
      </c>
      <c r="T2242" s="180">
        <f t="shared" ca="1" si="5"/>
        <v>0</v>
      </c>
    </row>
    <row r="2243" spans="1:20" ht="16" hidden="1">
      <c r="A2243" s="170">
        <f t="shared" si="6"/>
        <v>2242</v>
      </c>
      <c r="B2243" s="196" t="s">
        <v>3110</v>
      </c>
      <c r="C2243" s="186"/>
      <c r="D2243" s="178" t="s">
        <v>388</v>
      </c>
      <c r="E2243" s="178"/>
      <c r="F2243" s="186"/>
      <c r="G2243" s="170" t="b">
        <f t="shared" ca="1" si="60"/>
        <v>1</v>
      </c>
      <c r="H2243" s="186"/>
      <c r="I2243" s="186"/>
      <c r="J2243" s="170" t="s">
        <v>479</v>
      </c>
      <c r="K2243" s="171" t="e">
        <f t="shared" ca="1" si="1"/>
        <v>#NAME?</v>
      </c>
      <c r="L2243" s="186"/>
      <c r="M2243" s="171">
        <v>1178</v>
      </c>
      <c r="N2243" s="179" t="e">
        <f t="shared" ca="1" si="2"/>
        <v>#NAME?</v>
      </c>
      <c r="O2243" t="b">
        <f t="shared" si="3"/>
        <v>0</v>
      </c>
      <c r="S2243" s="180" t="b">
        <f t="shared" si="4"/>
        <v>0</v>
      </c>
      <c r="T2243" s="180">
        <f t="shared" ca="1" si="5"/>
        <v>0</v>
      </c>
    </row>
    <row r="2244" spans="1:20" ht="16" hidden="1">
      <c r="A2244" s="170">
        <f t="shared" si="6"/>
        <v>2243</v>
      </c>
      <c r="B2244" s="196" t="s">
        <v>2581</v>
      </c>
      <c r="C2244" s="186"/>
      <c r="D2244" s="178" t="s">
        <v>388</v>
      </c>
      <c r="E2244" s="178"/>
      <c r="F2244" s="186"/>
      <c r="G2244" s="170" t="b">
        <f t="shared" ca="1" si="60"/>
        <v>1</v>
      </c>
      <c r="H2244" s="186"/>
      <c r="I2244" s="186"/>
      <c r="J2244" s="170" t="s">
        <v>479</v>
      </c>
      <c r="K2244" s="171" t="e">
        <f t="shared" ca="1" si="1"/>
        <v>#NAME?</v>
      </c>
      <c r="L2244" s="186"/>
      <c r="M2244" s="171">
        <v>2341</v>
      </c>
      <c r="N2244" s="179" t="e">
        <f t="shared" ca="1" si="2"/>
        <v>#NAME?</v>
      </c>
      <c r="O2244" t="b">
        <f t="shared" si="3"/>
        <v>0</v>
      </c>
      <c r="S2244" s="180" t="b">
        <f t="shared" si="4"/>
        <v>0</v>
      </c>
      <c r="T2244" s="180">
        <f t="shared" ca="1" si="5"/>
        <v>0</v>
      </c>
    </row>
    <row r="2245" spans="1:20" ht="16" hidden="1">
      <c r="A2245" s="170">
        <f t="shared" si="6"/>
        <v>2244</v>
      </c>
      <c r="B2245" s="196" t="s">
        <v>3111</v>
      </c>
      <c r="C2245" s="186"/>
      <c r="D2245" s="178" t="s">
        <v>388</v>
      </c>
      <c r="E2245" s="178"/>
      <c r="F2245" s="186"/>
      <c r="G2245" s="170" t="b">
        <f t="shared" ca="1" si="60"/>
        <v>1</v>
      </c>
      <c r="H2245" s="186"/>
      <c r="I2245" s="186"/>
      <c r="J2245" s="170" t="s">
        <v>479</v>
      </c>
      <c r="K2245" s="171" t="e">
        <f t="shared" ca="1" si="1"/>
        <v>#NAME?</v>
      </c>
      <c r="L2245" s="186"/>
      <c r="M2245" s="171">
        <v>115</v>
      </c>
      <c r="N2245" s="179" t="e">
        <f t="shared" ca="1" si="2"/>
        <v>#NAME?</v>
      </c>
      <c r="O2245" t="b">
        <f t="shared" si="3"/>
        <v>0</v>
      </c>
      <c r="S2245" s="180" t="b">
        <f t="shared" si="4"/>
        <v>0</v>
      </c>
      <c r="T2245" s="180">
        <f t="shared" ca="1" si="5"/>
        <v>0</v>
      </c>
    </row>
    <row r="2246" spans="1:20" ht="16" hidden="1">
      <c r="A2246" s="170">
        <f t="shared" si="6"/>
        <v>2245</v>
      </c>
      <c r="B2246" s="196" t="s">
        <v>3112</v>
      </c>
      <c r="C2246" s="186"/>
      <c r="D2246" s="178" t="s">
        <v>388</v>
      </c>
      <c r="E2246" s="178"/>
      <c r="F2246" s="186"/>
      <c r="G2246" s="170" t="b">
        <f t="shared" ca="1" si="60"/>
        <v>1</v>
      </c>
      <c r="H2246" s="186"/>
      <c r="I2246" s="186"/>
      <c r="J2246" s="170" t="s">
        <v>479</v>
      </c>
      <c r="K2246" s="171" t="e">
        <f t="shared" ca="1" si="1"/>
        <v>#NAME?</v>
      </c>
      <c r="L2246" s="186"/>
      <c r="M2246" s="171">
        <v>1286</v>
      </c>
      <c r="N2246" s="179" t="e">
        <f t="shared" ca="1" si="2"/>
        <v>#NAME?</v>
      </c>
      <c r="O2246" t="b">
        <f t="shared" si="3"/>
        <v>0</v>
      </c>
      <c r="S2246" s="180" t="b">
        <f t="shared" si="4"/>
        <v>0</v>
      </c>
      <c r="T2246" s="180">
        <f t="shared" ca="1" si="5"/>
        <v>0</v>
      </c>
    </row>
    <row r="2247" spans="1:20" ht="16" hidden="1">
      <c r="A2247" s="170">
        <f t="shared" si="6"/>
        <v>2246</v>
      </c>
      <c r="B2247" s="196" t="s">
        <v>3113</v>
      </c>
      <c r="C2247" s="186"/>
      <c r="D2247" s="178" t="s">
        <v>380</v>
      </c>
      <c r="E2247" s="178" t="s">
        <v>515</v>
      </c>
      <c r="F2247" s="187">
        <v>43868</v>
      </c>
      <c r="G2247" s="170" t="b">
        <f t="shared" ca="1" si="60"/>
        <v>1</v>
      </c>
      <c r="H2247" s="170" t="s">
        <v>471</v>
      </c>
      <c r="I2247" s="186"/>
      <c r="J2247" s="170" t="s">
        <v>479</v>
      </c>
      <c r="K2247" s="171" t="e">
        <f t="shared" ca="1" si="1"/>
        <v>#NAME?</v>
      </c>
      <c r="L2247" s="186"/>
      <c r="M2247" s="171">
        <v>1309</v>
      </c>
      <c r="N2247" s="179" t="e">
        <f t="shared" ca="1" si="2"/>
        <v>#NAME?</v>
      </c>
      <c r="O2247" t="b">
        <f t="shared" si="3"/>
        <v>0</v>
      </c>
      <c r="S2247" s="180" t="b">
        <f t="shared" ca="1" si="4"/>
        <v>0</v>
      </c>
      <c r="T2247" s="180">
        <f t="shared" ca="1" si="5"/>
        <v>0</v>
      </c>
    </row>
    <row r="2248" spans="1:20" ht="16" hidden="1">
      <c r="A2248" s="170">
        <f t="shared" si="6"/>
        <v>2247</v>
      </c>
      <c r="B2248" s="196" t="s">
        <v>3114</v>
      </c>
      <c r="C2248" s="186"/>
      <c r="D2248" s="178" t="s">
        <v>388</v>
      </c>
      <c r="E2248" s="178"/>
      <c r="F2248" s="186"/>
      <c r="G2248" s="170" t="b">
        <f t="shared" ca="1" si="60"/>
        <v>1</v>
      </c>
      <c r="H2248" s="186"/>
      <c r="I2248" s="186"/>
      <c r="J2248" s="170" t="s">
        <v>479</v>
      </c>
      <c r="K2248" s="171" t="e">
        <f t="shared" ca="1" si="1"/>
        <v>#NAME?</v>
      </c>
      <c r="L2248" s="186"/>
      <c r="M2248" s="171">
        <v>270</v>
      </c>
      <c r="N2248" s="179" t="e">
        <f t="shared" ca="1" si="2"/>
        <v>#NAME?</v>
      </c>
      <c r="O2248" t="b">
        <f t="shared" si="3"/>
        <v>0</v>
      </c>
      <c r="S2248" s="180" t="b">
        <f t="shared" si="4"/>
        <v>0</v>
      </c>
      <c r="T2248" s="180">
        <f t="shared" ca="1" si="5"/>
        <v>0</v>
      </c>
    </row>
    <row r="2249" spans="1:20" ht="16" hidden="1">
      <c r="A2249" s="170">
        <f t="shared" si="6"/>
        <v>2248</v>
      </c>
      <c r="B2249" s="196" t="s">
        <v>3115</v>
      </c>
      <c r="C2249" s="186"/>
      <c r="D2249" s="178" t="s">
        <v>380</v>
      </c>
      <c r="E2249" s="178"/>
      <c r="F2249" s="187">
        <v>43969</v>
      </c>
      <c r="G2249" s="170" t="b">
        <f t="shared" ca="1" si="60"/>
        <v>1</v>
      </c>
      <c r="H2249" s="170" t="s">
        <v>471</v>
      </c>
      <c r="I2249" s="170">
        <v>0</v>
      </c>
      <c r="J2249" s="170" t="s">
        <v>479</v>
      </c>
      <c r="K2249" s="171" t="e">
        <f t="shared" ca="1" si="1"/>
        <v>#NAME?</v>
      </c>
      <c r="L2249" s="186"/>
      <c r="M2249" s="171">
        <v>1645</v>
      </c>
      <c r="N2249" s="179" t="e">
        <f t="shared" ca="1" si="2"/>
        <v>#NAME?</v>
      </c>
      <c r="O2249" t="b">
        <f t="shared" si="3"/>
        <v>0</v>
      </c>
      <c r="S2249" s="180" t="b">
        <f t="shared" ca="1" si="4"/>
        <v>0</v>
      </c>
      <c r="T2249" s="180">
        <f t="shared" ca="1" si="5"/>
        <v>0</v>
      </c>
    </row>
    <row r="2250" spans="1:20" ht="16" hidden="1">
      <c r="A2250" s="170">
        <f t="shared" si="6"/>
        <v>2249</v>
      </c>
      <c r="B2250" s="196" t="s">
        <v>3116</v>
      </c>
      <c r="C2250" s="186"/>
      <c r="D2250" s="178" t="s">
        <v>388</v>
      </c>
      <c r="E2250" s="178"/>
      <c r="F2250" s="186"/>
      <c r="G2250" s="170" t="b">
        <f t="shared" ca="1" si="60"/>
        <v>1</v>
      </c>
      <c r="H2250" s="186"/>
      <c r="I2250" s="186"/>
      <c r="J2250" s="170" t="s">
        <v>479</v>
      </c>
      <c r="K2250" s="171" t="e">
        <f t="shared" ca="1" si="1"/>
        <v>#NAME?</v>
      </c>
      <c r="L2250" s="186"/>
      <c r="M2250" s="171">
        <v>3164</v>
      </c>
      <c r="N2250" s="179" t="e">
        <f t="shared" ca="1" si="2"/>
        <v>#NAME?</v>
      </c>
      <c r="O2250" t="b">
        <f t="shared" si="3"/>
        <v>0</v>
      </c>
      <c r="S2250" s="180" t="b">
        <f t="shared" si="4"/>
        <v>0</v>
      </c>
      <c r="T2250" s="180">
        <f t="shared" ca="1" si="5"/>
        <v>0</v>
      </c>
    </row>
    <row r="2251" spans="1:20" ht="16" hidden="1">
      <c r="A2251" s="170">
        <f t="shared" si="6"/>
        <v>2250</v>
      </c>
      <c r="B2251" s="196" t="s">
        <v>507</v>
      </c>
      <c r="C2251" s="186"/>
      <c r="D2251" s="178" t="s">
        <v>388</v>
      </c>
      <c r="E2251" s="178"/>
      <c r="F2251" s="186"/>
      <c r="G2251" s="170"/>
      <c r="H2251" s="186"/>
      <c r="I2251" s="186"/>
      <c r="J2251" s="170"/>
      <c r="K2251" s="171" t="e">
        <f t="shared" ca="1" si="1"/>
        <v>#NAME?</v>
      </c>
      <c r="L2251" s="186"/>
      <c r="M2251" s="171">
        <v>1591</v>
      </c>
      <c r="N2251" s="179" t="e">
        <f t="shared" ca="1" si="2"/>
        <v>#NAME?</v>
      </c>
      <c r="O2251" t="b">
        <f t="shared" si="3"/>
        <v>1</v>
      </c>
      <c r="S2251" s="180" t="b">
        <f t="shared" si="4"/>
        <v>0</v>
      </c>
      <c r="T2251" s="180">
        <f t="shared" ca="1" si="5"/>
        <v>0</v>
      </c>
    </row>
    <row r="2252" spans="1:20" ht="16" hidden="1">
      <c r="A2252" s="170">
        <f t="shared" si="6"/>
        <v>2251</v>
      </c>
      <c r="B2252" s="196" t="s">
        <v>3117</v>
      </c>
      <c r="C2252" s="186"/>
      <c r="D2252" s="178" t="s">
        <v>388</v>
      </c>
      <c r="E2252" s="178"/>
      <c r="F2252" s="186"/>
      <c r="G2252" s="170" t="b">
        <f t="shared" ref="G2252:G2323" ca="1" si="61">OR((ISBLANK(F2252)),TODAY()-F2252 &gt;=90)</f>
        <v>1</v>
      </c>
      <c r="H2252" s="186"/>
      <c r="I2252" s="186"/>
      <c r="J2252" s="170" t="s">
        <v>479</v>
      </c>
      <c r="K2252" s="171" t="e">
        <f t="shared" ca="1" si="1"/>
        <v>#NAME?</v>
      </c>
      <c r="L2252" s="186"/>
      <c r="M2252" s="171">
        <v>2525</v>
      </c>
      <c r="N2252" s="179" t="e">
        <f t="shared" ca="1" si="2"/>
        <v>#NAME?</v>
      </c>
      <c r="O2252" t="b">
        <f t="shared" si="3"/>
        <v>0</v>
      </c>
      <c r="S2252" s="180" t="b">
        <f t="shared" si="4"/>
        <v>0</v>
      </c>
      <c r="T2252" s="180">
        <f t="shared" ca="1" si="5"/>
        <v>0</v>
      </c>
    </row>
    <row r="2253" spans="1:20" ht="16" hidden="1">
      <c r="A2253" s="170">
        <f t="shared" si="6"/>
        <v>2252</v>
      </c>
      <c r="B2253" s="196" t="s">
        <v>3118</v>
      </c>
      <c r="C2253" s="186"/>
      <c r="D2253" s="178" t="s">
        <v>388</v>
      </c>
      <c r="E2253" s="178"/>
      <c r="F2253" s="186"/>
      <c r="G2253" s="170" t="b">
        <f t="shared" ca="1" si="61"/>
        <v>1</v>
      </c>
      <c r="H2253" s="186"/>
      <c r="I2253" s="186"/>
      <c r="J2253" s="170" t="s">
        <v>479</v>
      </c>
      <c r="K2253" s="171" t="e">
        <f t="shared" ca="1" si="1"/>
        <v>#NAME?</v>
      </c>
      <c r="L2253" s="186"/>
      <c r="M2253" s="171">
        <v>1400</v>
      </c>
      <c r="N2253" s="179" t="e">
        <f t="shared" ca="1" si="2"/>
        <v>#NAME?</v>
      </c>
      <c r="O2253" t="b">
        <f t="shared" si="3"/>
        <v>0</v>
      </c>
      <c r="S2253" s="180" t="b">
        <f t="shared" si="4"/>
        <v>0</v>
      </c>
      <c r="T2253" s="180">
        <f t="shared" ca="1" si="5"/>
        <v>0</v>
      </c>
    </row>
    <row r="2254" spans="1:20" ht="16" hidden="1">
      <c r="A2254" s="170">
        <f t="shared" si="6"/>
        <v>2253</v>
      </c>
      <c r="B2254" s="196" t="s">
        <v>3119</v>
      </c>
      <c r="C2254" s="186"/>
      <c r="D2254" s="178" t="s">
        <v>388</v>
      </c>
      <c r="E2254" s="178"/>
      <c r="F2254" s="186"/>
      <c r="G2254" s="170" t="b">
        <f t="shared" ca="1" si="61"/>
        <v>1</v>
      </c>
      <c r="H2254" s="186"/>
      <c r="I2254" s="186"/>
      <c r="J2254" s="170" t="s">
        <v>479</v>
      </c>
      <c r="K2254" s="171" t="e">
        <f t="shared" ca="1" si="1"/>
        <v>#NAME?</v>
      </c>
      <c r="L2254" s="186"/>
      <c r="M2254" s="171">
        <v>960</v>
      </c>
      <c r="N2254" s="179" t="e">
        <f t="shared" ca="1" si="2"/>
        <v>#NAME?</v>
      </c>
      <c r="O2254" t="b">
        <f t="shared" si="3"/>
        <v>0</v>
      </c>
      <c r="S2254" s="180" t="b">
        <f t="shared" si="4"/>
        <v>0</v>
      </c>
      <c r="T2254" s="180">
        <f t="shared" ca="1" si="5"/>
        <v>0</v>
      </c>
    </row>
    <row r="2255" spans="1:20" ht="16" hidden="1">
      <c r="A2255" s="170">
        <f t="shared" si="6"/>
        <v>2254</v>
      </c>
      <c r="B2255" s="196" t="s">
        <v>3120</v>
      </c>
      <c r="C2255" s="186"/>
      <c r="D2255" s="178" t="s">
        <v>388</v>
      </c>
      <c r="E2255" s="178"/>
      <c r="F2255" s="186"/>
      <c r="G2255" s="170" t="b">
        <f t="shared" ca="1" si="61"/>
        <v>1</v>
      </c>
      <c r="H2255" s="186"/>
      <c r="I2255" s="186"/>
      <c r="J2255" s="170" t="s">
        <v>479</v>
      </c>
      <c r="K2255" s="171" t="e">
        <f t="shared" ca="1" si="1"/>
        <v>#NAME?</v>
      </c>
      <c r="L2255" s="186"/>
      <c r="M2255" s="171">
        <v>1170</v>
      </c>
      <c r="N2255" s="179" t="e">
        <f t="shared" ca="1" si="2"/>
        <v>#NAME?</v>
      </c>
      <c r="O2255" t="b">
        <f t="shared" si="3"/>
        <v>0</v>
      </c>
      <c r="S2255" s="180" t="b">
        <f t="shared" si="4"/>
        <v>0</v>
      </c>
      <c r="T2255" s="180">
        <f t="shared" ca="1" si="5"/>
        <v>0</v>
      </c>
    </row>
    <row r="2256" spans="1:20" ht="16" hidden="1">
      <c r="A2256" s="170">
        <f t="shared" si="6"/>
        <v>2255</v>
      </c>
      <c r="B2256" s="196" t="s">
        <v>3121</v>
      </c>
      <c r="C2256" s="186"/>
      <c r="D2256" s="178" t="s">
        <v>388</v>
      </c>
      <c r="E2256" s="178"/>
      <c r="F2256" s="186"/>
      <c r="G2256" s="170" t="b">
        <f t="shared" ca="1" si="61"/>
        <v>1</v>
      </c>
      <c r="H2256" s="186"/>
      <c r="I2256" s="186"/>
      <c r="J2256" s="170" t="s">
        <v>479</v>
      </c>
      <c r="K2256" s="171" t="e">
        <f t="shared" ca="1" si="1"/>
        <v>#NAME?</v>
      </c>
      <c r="L2256" s="186"/>
      <c r="M2256" s="171">
        <v>2703</v>
      </c>
      <c r="N2256" s="179" t="e">
        <f t="shared" ca="1" si="2"/>
        <v>#NAME?</v>
      </c>
      <c r="O2256" t="b">
        <f t="shared" si="3"/>
        <v>0</v>
      </c>
      <c r="S2256" s="180" t="b">
        <f t="shared" si="4"/>
        <v>0</v>
      </c>
      <c r="T2256" s="180">
        <f t="shared" ca="1" si="5"/>
        <v>0</v>
      </c>
    </row>
    <row r="2257" spans="1:20" ht="16" hidden="1">
      <c r="A2257" s="170">
        <f t="shared" si="6"/>
        <v>2256</v>
      </c>
      <c r="B2257" s="196" t="s">
        <v>3122</v>
      </c>
      <c r="C2257" s="186"/>
      <c r="D2257" s="178" t="s">
        <v>388</v>
      </c>
      <c r="E2257" s="178"/>
      <c r="F2257" s="186"/>
      <c r="G2257" s="170" t="b">
        <f t="shared" ca="1" si="61"/>
        <v>1</v>
      </c>
      <c r="H2257" s="186"/>
      <c r="I2257" s="186"/>
      <c r="J2257" s="170" t="s">
        <v>479</v>
      </c>
      <c r="K2257" s="171" t="e">
        <f t="shared" ca="1" si="1"/>
        <v>#NAME?</v>
      </c>
      <c r="L2257" s="186"/>
      <c r="M2257" s="171">
        <v>1206</v>
      </c>
      <c r="N2257" s="179" t="e">
        <f t="shared" ca="1" si="2"/>
        <v>#NAME?</v>
      </c>
      <c r="O2257" t="b">
        <f t="shared" si="3"/>
        <v>0</v>
      </c>
      <c r="S2257" s="180" t="b">
        <f t="shared" si="4"/>
        <v>0</v>
      </c>
      <c r="T2257" s="180">
        <f t="shared" ca="1" si="5"/>
        <v>0</v>
      </c>
    </row>
    <row r="2258" spans="1:20" ht="16" hidden="1">
      <c r="A2258" s="170">
        <f t="shared" si="6"/>
        <v>2257</v>
      </c>
      <c r="B2258" s="196" t="s">
        <v>3123</v>
      </c>
      <c r="C2258" s="186"/>
      <c r="D2258" s="178" t="s">
        <v>388</v>
      </c>
      <c r="E2258" s="178"/>
      <c r="F2258" s="186"/>
      <c r="G2258" s="170" t="b">
        <f t="shared" ca="1" si="61"/>
        <v>1</v>
      </c>
      <c r="H2258" s="186"/>
      <c r="I2258" s="186"/>
      <c r="J2258" s="170" t="s">
        <v>479</v>
      </c>
      <c r="K2258" s="171" t="e">
        <f t="shared" ca="1" si="1"/>
        <v>#NAME?</v>
      </c>
      <c r="L2258" s="186"/>
      <c r="M2258" s="171">
        <v>176</v>
      </c>
      <c r="N2258" s="179" t="e">
        <f t="shared" ca="1" si="2"/>
        <v>#NAME?</v>
      </c>
      <c r="O2258" t="b">
        <f t="shared" si="3"/>
        <v>0</v>
      </c>
      <c r="S2258" s="180" t="b">
        <f t="shared" si="4"/>
        <v>0</v>
      </c>
      <c r="T2258" s="180">
        <f t="shared" ca="1" si="5"/>
        <v>0</v>
      </c>
    </row>
    <row r="2259" spans="1:20" ht="16" hidden="1">
      <c r="A2259" s="170">
        <f t="shared" si="6"/>
        <v>2258</v>
      </c>
      <c r="B2259" s="196" t="s">
        <v>3124</v>
      </c>
      <c r="C2259" s="186"/>
      <c r="D2259" s="178" t="s">
        <v>388</v>
      </c>
      <c r="E2259" s="178"/>
      <c r="F2259" s="186"/>
      <c r="G2259" s="170" t="b">
        <f t="shared" ca="1" si="61"/>
        <v>1</v>
      </c>
      <c r="H2259" s="186"/>
      <c r="I2259" s="186"/>
      <c r="J2259" s="170" t="s">
        <v>479</v>
      </c>
      <c r="K2259" s="171" t="e">
        <f t="shared" ca="1" si="1"/>
        <v>#NAME?</v>
      </c>
      <c r="L2259" s="186"/>
      <c r="M2259" s="171">
        <v>2653</v>
      </c>
      <c r="N2259" s="179" t="e">
        <f t="shared" ca="1" si="2"/>
        <v>#NAME?</v>
      </c>
      <c r="O2259" t="b">
        <f t="shared" si="3"/>
        <v>0</v>
      </c>
      <c r="S2259" s="180" t="b">
        <f t="shared" si="4"/>
        <v>0</v>
      </c>
      <c r="T2259" s="180">
        <f t="shared" ca="1" si="5"/>
        <v>0</v>
      </c>
    </row>
    <row r="2260" spans="1:20" ht="16" hidden="1">
      <c r="A2260" s="170">
        <f t="shared" si="6"/>
        <v>2259</v>
      </c>
      <c r="B2260" s="196" t="s">
        <v>3125</v>
      </c>
      <c r="C2260" s="186"/>
      <c r="D2260" s="178" t="s">
        <v>388</v>
      </c>
      <c r="E2260" s="178"/>
      <c r="F2260" s="186"/>
      <c r="G2260" s="170" t="b">
        <f t="shared" ca="1" si="61"/>
        <v>1</v>
      </c>
      <c r="H2260" s="186"/>
      <c r="I2260" s="186"/>
      <c r="J2260" s="170" t="s">
        <v>479</v>
      </c>
      <c r="K2260" s="171" t="e">
        <f t="shared" ca="1" si="1"/>
        <v>#NAME?</v>
      </c>
      <c r="L2260" s="186"/>
      <c r="M2260" s="171">
        <v>774</v>
      </c>
      <c r="N2260" s="179" t="e">
        <f t="shared" ca="1" si="2"/>
        <v>#NAME?</v>
      </c>
      <c r="O2260" t="b">
        <f t="shared" si="3"/>
        <v>0</v>
      </c>
      <c r="S2260" s="180" t="b">
        <f t="shared" si="4"/>
        <v>0</v>
      </c>
      <c r="T2260" s="180">
        <f t="shared" ca="1" si="5"/>
        <v>0</v>
      </c>
    </row>
    <row r="2261" spans="1:20" ht="16" hidden="1">
      <c r="A2261" s="170">
        <f t="shared" si="6"/>
        <v>2260</v>
      </c>
      <c r="B2261" s="196" t="s">
        <v>1888</v>
      </c>
      <c r="C2261" s="186"/>
      <c r="D2261" s="178" t="s">
        <v>388</v>
      </c>
      <c r="E2261" s="178"/>
      <c r="F2261" s="186"/>
      <c r="G2261" s="170" t="b">
        <f t="shared" ca="1" si="61"/>
        <v>1</v>
      </c>
      <c r="H2261" s="186"/>
      <c r="I2261" s="186"/>
      <c r="J2261" s="170" t="s">
        <v>479</v>
      </c>
      <c r="K2261" s="171" t="e">
        <f t="shared" ca="1" si="1"/>
        <v>#NAME?</v>
      </c>
      <c r="L2261" s="186"/>
      <c r="M2261" s="171">
        <v>1704</v>
      </c>
      <c r="N2261" s="179" t="e">
        <f t="shared" ca="1" si="2"/>
        <v>#NAME?</v>
      </c>
      <c r="O2261" t="b">
        <f t="shared" si="3"/>
        <v>0</v>
      </c>
      <c r="S2261" s="180" t="b">
        <f t="shared" si="4"/>
        <v>0</v>
      </c>
      <c r="T2261" s="180">
        <f t="shared" ca="1" si="5"/>
        <v>0</v>
      </c>
    </row>
    <row r="2262" spans="1:20" ht="16" hidden="1">
      <c r="A2262" s="170">
        <f t="shared" si="6"/>
        <v>2261</v>
      </c>
      <c r="B2262" s="196" t="s">
        <v>3126</v>
      </c>
      <c r="C2262" s="186"/>
      <c r="D2262" s="178" t="s">
        <v>388</v>
      </c>
      <c r="E2262" s="178"/>
      <c r="F2262" s="186"/>
      <c r="G2262" s="170" t="b">
        <f t="shared" ca="1" si="61"/>
        <v>1</v>
      </c>
      <c r="H2262" s="186"/>
      <c r="I2262" s="186"/>
      <c r="J2262" s="170" t="s">
        <v>479</v>
      </c>
      <c r="K2262" s="171" t="e">
        <f t="shared" ca="1" si="1"/>
        <v>#NAME?</v>
      </c>
      <c r="L2262" s="186"/>
      <c r="M2262" s="171">
        <v>1709</v>
      </c>
      <c r="N2262" s="179" t="e">
        <f t="shared" ca="1" si="2"/>
        <v>#NAME?</v>
      </c>
      <c r="O2262" t="b">
        <f t="shared" si="3"/>
        <v>0</v>
      </c>
      <c r="S2262" s="180" t="b">
        <f t="shared" si="4"/>
        <v>0</v>
      </c>
      <c r="T2262" s="180">
        <f t="shared" ca="1" si="5"/>
        <v>0</v>
      </c>
    </row>
    <row r="2263" spans="1:20" ht="16" hidden="1">
      <c r="A2263" s="170">
        <f t="shared" si="6"/>
        <v>2262</v>
      </c>
      <c r="B2263" s="196" t="s">
        <v>3127</v>
      </c>
      <c r="C2263" s="186"/>
      <c r="D2263" s="178" t="s">
        <v>388</v>
      </c>
      <c r="E2263" s="178"/>
      <c r="F2263" s="186"/>
      <c r="G2263" s="170" t="b">
        <f t="shared" ca="1" si="61"/>
        <v>1</v>
      </c>
      <c r="H2263" s="186"/>
      <c r="I2263" s="186"/>
      <c r="J2263" s="170" t="s">
        <v>479</v>
      </c>
      <c r="K2263" s="171" t="e">
        <f t="shared" ca="1" si="1"/>
        <v>#NAME?</v>
      </c>
      <c r="L2263" s="186"/>
      <c r="M2263" s="171">
        <v>222</v>
      </c>
      <c r="N2263" s="179" t="e">
        <f t="shared" ca="1" si="2"/>
        <v>#NAME?</v>
      </c>
      <c r="O2263" t="b">
        <f t="shared" si="3"/>
        <v>0</v>
      </c>
      <c r="S2263" s="180" t="b">
        <f t="shared" si="4"/>
        <v>0</v>
      </c>
      <c r="T2263" s="180">
        <f t="shared" ca="1" si="5"/>
        <v>0</v>
      </c>
    </row>
    <row r="2264" spans="1:20" ht="16" hidden="1">
      <c r="A2264" s="170">
        <f t="shared" si="6"/>
        <v>2263</v>
      </c>
      <c r="B2264" s="196" t="s">
        <v>3128</v>
      </c>
      <c r="C2264" s="186"/>
      <c r="D2264" s="178" t="s">
        <v>388</v>
      </c>
      <c r="E2264" s="178"/>
      <c r="F2264" s="186"/>
      <c r="G2264" s="170" t="b">
        <f t="shared" ca="1" si="61"/>
        <v>1</v>
      </c>
      <c r="H2264" s="186"/>
      <c r="I2264" s="186"/>
      <c r="J2264" s="170" t="s">
        <v>479</v>
      </c>
      <c r="K2264" s="171" t="e">
        <f t="shared" ca="1" si="1"/>
        <v>#NAME?</v>
      </c>
      <c r="L2264" s="186"/>
      <c r="M2264" s="171">
        <v>1294</v>
      </c>
      <c r="N2264" s="179" t="e">
        <f t="shared" ca="1" si="2"/>
        <v>#NAME?</v>
      </c>
      <c r="O2264" t="b">
        <f t="shared" si="3"/>
        <v>0</v>
      </c>
      <c r="S2264" s="180" t="b">
        <f t="shared" si="4"/>
        <v>0</v>
      </c>
      <c r="T2264" s="180">
        <f t="shared" ca="1" si="5"/>
        <v>0</v>
      </c>
    </row>
    <row r="2265" spans="1:20" ht="16" hidden="1">
      <c r="A2265" s="170">
        <f t="shared" si="6"/>
        <v>2264</v>
      </c>
      <c r="B2265" s="196" t="s">
        <v>3129</v>
      </c>
      <c r="C2265" s="186"/>
      <c r="D2265" s="178" t="s">
        <v>388</v>
      </c>
      <c r="E2265" s="178"/>
      <c r="F2265" s="186"/>
      <c r="G2265" s="170" t="b">
        <f t="shared" ca="1" si="61"/>
        <v>1</v>
      </c>
      <c r="H2265" s="186"/>
      <c r="I2265" s="186"/>
      <c r="J2265" s="170" t="s">
        <v>479</v>
      </c>
      <c r="K2265" s="171" t="e">
        <f t="shared" ca="1" si="1"/>
        <v>#NAME?</v>
      </c>
      <c r="L2265" s="186"/>
      <c r="M2265" s="171">
        <v>2003</v>
      </c>
      <c r="N2265" s="179" t="e">
        <f t="shared" ca="1" si="2"/>
        <v>#NAME?</v>
      </c>
      <c r="O2265" t="b">
        <f t="shared" si="3"/>
        <v>0</v>
      </c>
      <c r="S2265" s="180" t="b">
        <f t="shared" si="4"/>
        <v>0</v>
      </c>
      <c r="T2265" s="180">
        <f t="shared" ca="1" si="5"/>
        <v>0</v>
      </c>
    </row>
    <row r="2266" spans="1:20" ht="16" hidden="1">
      <c r="A2266" s="170">
        <f t="shared" si="6"/>
        <v>2265</v>
      </c>
      <c r="B2266" s="196" t="s">
        <v>3130</v>
      </c>
      <c r="C2266" s="186"/>
      <c r="D2266" s="178" t="s">
        <v>388</v>
      </c>
      <c r="E2266" s="178"/>
      <c r="F2266" s="186"/>
      <c r="G2266" s="170" t="b">
        <f t="shared" ca="1" si="61"/>
        <v>1</v>
      </c>
      <c r="H2266" s="186"/>
      <c r="I2266" s="186"/>
      <c r="J2266" s="170" t="s">
        <v>479</v>
      </c>
      <c r="K2266" s="171" t="e">
        <f t="shared" ca="1" si="1"/>
        <v>#NAME?</v>
      </c>
      <c r="L2266" s="186"/>
      <c r="M2266" s="171">
        <v>516</v>
      </c>
      <c r="N2266" s="179" t="e">
        <f t="shared" ca="1" si="2"/>
        <v>#NAME?</v>
      </c>
      <c r="O2266" t="b">
        <f t="shared" si="3"/>
        <v>0</v>
      </c>
      <c r="S2266" s="180" t="b">
        <f t="shared" si="4"/>
        <v>0</v>
      </c>
      <c r="T2266" s="180">
        <f t="shared" ca="1" si="5"/>
        <v>0</v>
      </c>
    </row>
    <row r="2267" spans="1:20" ht="16" hidden="1">
      <c r="A2267" s="170">
        <f t="shared" si="6"/>
        <v>2266</v>
      </c>
      <c r="B2267" s="196" t="s">
        <v>1876</v>
      </c>
      <c r="C2267" s="186"/>
      <c r="D2267" s="178" t="s">
        <v>388</v>
      </c>
      <c r="E2267" s="178"/>
      <c r="F2267" s="186"/>
      <c r="G2267" s="170" t="b">
        <f t="shared" ca="1" si="61"/>
        <v>1</v>
      </c>
      <c r="H2267" s="186"/>
      <c r="I2267" s="186"/>
      <c r="J2267" s="170" t="s">
        <v>479</v>
      </c>
      <c r="K2267" s="171" t="e">
        <f t="shared" ca="1" si="1"/>
        <v>#NAME?</v>
      </c>
      <c r="L2267" s="186"/>
      <c r="M2267" s="171">
        <v>1018</v>
      </c>
      <c r="N2267" s="179" t="e">
        <f t="shared" ca="1" si="2"/>
        <v>#NAME?</v>
      </c>
      <c r="O2267" t="b">
        <f t="shared" si="3"/>
        <v>0</v>
      </c>
      <c r="S2267" s="180" t="b">
        <f t="shared" si="4"/>
        <v>0</v>
      </c>
      <c r="T2267" s="180">
        <f t="shared" ca="1" si="5"/>
        <v>0</v>
      </c>
    </row>
    <row r="2268" spans="1:20" ht="16" hidden="1">
      <c r="A2268" s="170">
        <f t="shared" si="6"/>
        <v>2267</v>
      </c>
      <c r="B2268" s="196" t="s">
        <v>3131</v>
      </c>
      <c r="C2268" s="186"/>
      <c r="D2268" s="178" t="s">
        <v>388</v>
      </c>
      <c r="E2268" s="178"/>
      <c r="F2268" s="186"/>
      <c r="G2268" s="170" t="b">
        <f t="shared" ca="1" si="61"/>
        <v>1</v>
      </c>
      <c r="H2268" s="186"/>
      <c r="I2268" s="186"/>
      <c r="J2268" s="170" t="s">
        <v>479</v>
      </c>
      <c r="K2268" s="171" t="e">
        <f t="shared" ca="1" si="1"/>
        <v>#NAME?</v>
      </c>
      <c r="L2268" s="186"/>
      <c r="M2268" s="171">
        <v>2860</v>
      </c>
      <c r="N2268" s="179" t="e">
        <f t="shared" ca="1" si="2"/>
        <v>#NAME?</v>
      </c>
      <c r="O2268" t="b">
        <f t="shared" si="3"/>
        <v>0</v>
      </c>
      <c r="S2268" s="180" t="b">
        <f t="shared" si="4"/>
        <v>0</v>
      </c>
      <c r="T2268" s="180">
        <f t="shared" ca="1" si="5"/>
        <v>0</v>
      </c>
    </row>
    <row r="2269" spans="1:20" ht="16" hidden="1">
      <c r="A2269" s="170">
        <f t="shared" si="6"/>
        <v>2268</v>
      </c>
      <c r="B2269" s="196" t="s">
        <v>3132</v>
      </c>
      <c r="C2269" s="186"/>
      <c r="D2269" s="178" t="s">
        <v>380</v>
      </c>
      <c r="E2269" s="178"/>
      <c r="F2269" s="187">
        <v>43923</v>
      </c>
      <c r="G2269" s="170" t="b">
        <f t="shared" ca="1" si="61"/>
        <v>1</v>
      </c>
      <c r="H2269" s="170" t="s">
        <v>1008</v>
      </c>
      <c r="I2269" s="186"/>
      <c r="J2269" s="170" t="s">
        <v>479</v>
      </c>
      <c r="K2269" s="171" t="e">
        <f t="shared" ca="1" si="1"/>
        <v>#NAME?</v>
      </c>
      <c r="L2269" s="186"/>
      <c r="M2269" s="171">
        <v>1741</v>
      </c>
      <c r="N2269" s="179" t="e">
        <f t="shared" ca="1" si="2"/>
        <v>#NAME?</v>
      </c>
      <c r="O2269" t="b">
        <f t="shared" si="3"/>
        <v>0</v>
      </c>
      <c r="S2269" s="180" t="b">
        <f t="shared" ca="1" si="4"/>
        <v>0</v>
      </c>
      <c r="T2269" s="180">
        <f t="shared" ca="1" si="5"/>
        <v>0</v>
      </c>
    </row>
    <row r="2270" spans="1:20" ht="16" hidden="1">
      <c r="A2270" s="170">
        <f t="shared" si="6"/>
        <v>2269</v>
      </c>
      <c r="B2270" s="196" t="s">
        <v>3133</v>
      </c>
      <c r="C2270" s="186"/>
      <c r="D2270" s="178" t="s">
        <v>380</v>
      </c>
      <c r="E2270" s="178" t="s">
        <v>3134</v>
      </c>
      <c r="F2270" s="187">
        <v>43808</v>
      </c>
      <c r="G2270" s="170" t="b">
        <f t="shared" ca="1" si="61"/>
        <v>1</v>
      </c>
      <c r="H2270" s="170" t="s">
        <v>516</v>
      </c>
      <c r="I2270" s="186"/>
      <c r="J2270" s="170" t="s">
        <v>479</v>
      </c>
      <c r="K2270" s="171" t="e">
        <f t="shared" ca="1" si="1"/>
        <v>#NAME?</v>
      </c>
      <c r="L2270" s="186"/>
      <c r="M2270" s="171">
        <v>2068</v>
      </c>
      <c r="N2270" s="179" t="e">
        <f t="shared" ca="1" si="2"/>
        <v>#NAME?</v>
      </c>
      <c r="O2270" t="b">
        <f t="shared" si="3"/>
        <v>0</v>
      </c>
      <c r="S2270" s="180" t="b">
        <f t="shared" ca="1" si="4"/>
        <v>0</v>
      </c>
      <c r="T2270" s="180">
        <f t="shared" ca="1" si="5"/>
        <v>0</v>
      </c>
    </row>
    <row r="2271" spans="1:20" ht="16" hidden="1">
      <c r="A2271" s="170">
        <f t="shared" si="6"/>
        <v>2270</v>
      </c>
      <c r="B2271" s="196" t="s">
        <v>1515</v>
      </c>
      <c r="C2271" s="186"/>
      <c r="D2271" s="178" t="s">
        <v>388</v>
      </c>
      <c r="E2271" s="178"/>
      <c r="F2271" s="186"/>
      <c r="G2271" s="170" t="b">
        <f t="shared" ca="1" si="61"/>
        <v>1</v>
      </c>
      <c r="H2271" s="186"/>
      <c r="I2271" s="186"/>
      <c r="J2271" s="170" t="s">
        <v>479</v>
      </c>
      <c r="K2271" s="171" t="e">
        <f t="shared" ca="1" si="1"/>
        <v>#NAME?</v>
      </c>
      <c r="L2271" s="186"/>
      <c r="M2271" s="171">
        <v>899</v>
      </c>
      <c r="N2271" s="179" t="e">
        <f t="shared" ca="1" si="2"/>
        <v>#NAME?</v>
      </c>
      <c r="O2271" t="b">
        <f t="shared" si="3"/>
        <v>0</v>
      </c>
      <c r="S2271" s="180" t="b">
        <f t="shared" si="4"/>
        <v>0</v>
      </c>
      <c r="T2271" s="180">
        <f t="shared" ca="1" si="5"/>
        <v>0</v>
      </c>
    </row>
    <row r="2272" spans="1:20" ht="16" hidden="1">
      <c r="A2272" s="170">
        <f t="shared" si="6"/>
        <v>2271</v>
      </c>
      <c r="B2272" s="196" t="s">
        <v>3135</v>
      </c>
      <c r="C2272" s="186"/>
      <c r="D2272" s="178" t="s">
        <v>388</v>
      </c>
      <c r="E2272" s="178"/>
      <c r="F2272" s="186"/>
      <c r="G2272" s="170" t="b">
        <f t="shared" ca="1" si="61"/>
        <v>1</v>
      </c>
      <c r="H2272" s="186"/>
      <c r="I2272" s="186"/>
      <c r="J2272" s="170" t="s">
        <v>479</v>
      </c>
      <c r="K2272" s="171" t="e">
        <f t="shared" ca="1" si="1"/>
        <v>#NAME?</v>
      </c>
      <c r="L2272" s="186"/>
      <c r="M2272" s="171">
        <v>1005</v>
      </c>
      <c r="N2272" s="179" t="e">
        <f t="shared" ca="1" si="2"/>
        <v>#NAME?</v>
      </c>
      <c r="O2272" t="b">
        <f t="shared" si="3"/>
        <v>0</v>
      </c>
      <c r="S2272" s="180" t="b">
        <f t="shared" si="4"/>
        <v>0</v>
      </c>
      <c r="T2272" s="180">
        <f t="shared" ca="1" si="5"/>
        <v>0</v>
      </c>
    </row>
    <row r="2273" spans="1:20" ht="16" hidden="1">
      <c r="A2273" s="170">
        <f t="shared" si="6"/>
        <v>2272</v>
      </c>
      <c r="B2273" s="196" t="s">
        <v>3136</v>
      </c>
      <c r="C2273" s="186"/>
      <c r="D2273" s="178" t="s">
        <v>388</v>
      </c>
      <c r="E2273" s="178"/>
      <c r="F2273" s="186"/>
      <c r="G2273" s="170" t="b">
        <f t="shared" ca="1" si="61"/>
        <v>1</v>
      </c>
      <c r="H2273" s="186"/>
      <c r="I2273" s="186"/>
      <c r="J2273" s="170" t="s">
        <v>479</v>
      </c>
      <c r="K2273" s="171" t="e">
        <f t="shared" ca="1" si="1"/>
        <v>#NAME?</v>
      </c>
      <c r="L2273" s="186"/>
      <c r="M2273" s="171">
        <v>1239</v>
      </c>
      <c r="N2273" s="179" t="e">
        <f t="shared" ca="1" si="2"/>
        <v>#NAME?</v>
      </c>
      <c r="O2273" t="b">
        <f t="shared" si="3"/>
        <v>0</v>
      </c>
      <c r="S2273" s="180" t="b">
        <f t="shared" si="4"/>
        <v>0</v>
      </c>
      <c r="T2273" s="180">
        <f t="shared" ca="1" si="5"/>
        <v>0</v>
      </c>
    </row>
    <row r="2274" spans="1:20" ht="16" hidden="1">
      <c r="A2274" s="170">
        <f t="shared" si="6"/>
        <v>2273</v>
      </c>
      <c r="B2274" s="196" t="s">
        <v>3137</v>
      </c>
      <c r="C2274" s="186"/>
      <c r="D2274" s="178" t="s">
        <v>388</v>
      </c>
      <c r="E2274" s="178"/>
      <c r="F2274" s="186"/>
      <c r="G2274" s="170" t="b">
        <f t="shared" ca="1" si="61"/>
        <v>1</v>
      </c>
      <c r="H2274" s="186"/>
      <c r="I2274" s="186"/>
      <c r="J2274" s="170" t="s">
        <v>479</v>
      </c>
      <c r="K2274" s="171" t="e">
        <f t="shared" ca="1" si="1"/>
        <v>#NAME?</v>
      </c>
      <c r="L2274" s="186"/>
      <c r="M2274" s="171">
        <v>1621</v>
      </c>
      <c r="N2274" s="179" t="e">
        <f t="shared" ca="1" si="2"/>
        <v>#NAME?</v>
      </c>
      <c r="O2274" t="b">
        <f t="shared" si="3"/>
        <v>0</v>
      </c>
      <c r="S2274" s="180" t="b">
        <f t="shared" si="4"/>
        <v>0</v>
      </c>
      <c r="T2274" s="180">
        <f t="shared" ca="1" si="5"/>
        <v>0</v>
      </c>
    </row>
    <row r="2275" spans="1:20" ht="16" hidden="1">
      <c r="A2275" s="170">
        <f t="shared" si="6"/>
        <v>2274</v>
      </c>
      <c r="B2275" s="196" t="s">
        <v>623</v>
      </c>
      <c r="C2275" s="186"/>
      <c r="D2275" s="178" t="s">
        <v>388</v>
      </c>
      <c r="E2275" s="178"/>
      <c r="F2275" s="186"/>
      <c r="G2275" s="170" t="b">
        <f t="shared" ca="1" si="61"/>
        <v>1</v>
      </c>
      <c r="H2275" s="186"/>
      <c r="I2275" s="186"/>
      <c r="J2275" s="170" t="s">
        <v>479</v>
      </c>
      <c r="K2275" s="171" t="e">
        <f t="shared" ca="1" si="1"/>
        <v>#NAME?</v>
      </c>
      <c r="L2275" s="186"/>
      <c r="M2275" s="171">
        <v>118</v>
      </c>
      <c r="N2275" s="179" t="e">
        <f t="shared" ca="1" si="2"/>
        <v>#NAME?</v>
      </c>
      <c r="O2275" t="b">
        <f t="shared" si="3"/>
        <v>0</v>
      </c>
      <c r="S2275" s="180" t="b">
        <f t="shared" si="4"/>
        <v>0</v>
      </c>
      <c r="T2275" s="180">
        <f t="shared" ca="1" si="5"/>
        <v>0</v>
      </c>
    </row>
    <row r="2276" spans="1:20" ht="16" hidden="1">
      <c r="A2276" s="170">
        <f t="shared" si="6"/>
        <v>2275</v>
      </c>
      <c r="B2276" s="196" t="s">
        <v>3138</v>
      </c>
      <c r="C2276" s="186"/>
      <c r="D2276" s="178" t="s">
        <v>388</v>
      </c>
      <c r="E2276" s="178"/>
      <c r="F2276" s="186"/>
      <c r="G2276" s="170" t="b">
        <f t="shared" ca="1" si="61"/>
        <v>1</v>
      </c>
      <c r="H2276" s="186"/>
      <c r="I2276" s="186"/>
      <c r="J2276" s="170" t="s">
        <v>479</v>
      </c>
      <c r="K2276" s="171" t="e">
        <f t="shared" ca="1" si="1"/>
        <v>#NAME?</v>
      </c>
      <c r="L2276" s="186"/>
      <c r="M2276" s="171">
        <v>2586</v>
      </c>
      <c r="N2276" s="179" t="e">
        <f t="shared" ca="1" si="2"/>
        <v>#NAME?</v>
      </c>
      <c r="O2276" t="b">
        <f t="shared" si="3"/>
        <v>0</v>
      </c>
      <c r="S2276" s="180" t="b">
        <f t="shared" si="4"/>
        <v>0</v>
      </c>
      <c r="T2276" s="180">
        <f t="shared" ca="1" si="5"/>
        <v>0</v>
      </c>
    </row>
    <row r="2277" spans="1:20" ht="16" hidden="1">
      <c r="A2277" s="170">
        <f t="shared" si="6"/>
        <v>2276</v>
      </c>
      <c r="B2277" s="196" t="s">
        <v>3139</v>
      </c>
      <c r="C2277" s="186"/>
      <c r="D2277" s="178" t="s">
        <v>388</v>
      </c>
      <c r="E2277" s="178"/>
      <c r="F2277" s="186"/>
      <c r="G2277" s="170" t="b">
        <f t="shared" ca="1" si="61"/>
        <v>1</v>
      </c>
      <c r="H2277" s="186"/>
      <c r="I2277" s="186"/>
      <c r="J2277" s="170" t="s">
        <v>479</v>
      </c>
      <c r="K2277" s="171" t="e">
        <f t="shared" ca="1" si="1"/>
        <v>#NAME?</v>
      </c>
      <c r="L2277" s="186"/>
      <c r="M2277" s="171">
        <v>1810</v>
      </c>
      <c r="N2277" s="179" t="e">
        <f t="shared" ca="1" si="2"/>
        <v>#NAME?</v>
      </c>
      <c r="O2277" t="b">
        <f t="shared" si="3"/>
        <v>0</v>
      </c>
      <c r="S2277" s="180" t="b">
        <f t="shared" si="4"/>
        <v>0</v>
      </c>
      <c r="T2277" s="180">
        <f t="shared" ca="1" si="5"/>
        <v>0</v>
      </c>
    </row>
    <row r="2278" spans="1:20" ht="16" hidden="1">
      <c r="A2278" s="170">
        <f t="shared" si="6"/>
        <v>2277</v>
      </c>
      <c r="B2278" s="196" t="s">
        <v>3140</v>
      </c>
      <c r="C2278" s="186"/>
      <c r="D2278" s="178" t="s">
        <v>388</v>
      </c>
      <c r="E2278" s="178"/>
      <c r="F2278" s="186"/>
      <c r="G2278" s="170" t="b">
        <f t="shared" ca="1" si="61"/>
        <v>1</v>
      </c>
      <c r="H2278" s="186"/>
      <c r="I2278" s="186"/>
      <c r="J2278" s="170" t="s">
        <v>479</v>
      </c>
      <c r="K2278" s="171" t="e">
        <f t="shared" ca="1" si="1"/>
        <v>#NAME?</v>
      </c>
      <c r="L2278" s="186"/>
      <c r="M2278" s="171">
        <v>2958</v>
      </c>
      <c r="N2278" s="179" t="e">
        <f t="shared" ca="1" si="2"/>
        <v>#NAME?</v>
      </c>
      <c r="O2278" t="b">
        <f t="shared" si="3"/>
        <v>0</v>
      </c>
      <c r="S2278" s="180" t="b">
        <f t="shared" si="4"/>
        <v>0</v>
      </c>
      <c r="T2278" s="180">
        <f t="shared" ca="1" si="5"/>
        <v>0</v>
      </c>
    </row>
    <row r="2279" spans="1:20" ht="16" hidden="1">
      <c r="A2279" s="170">
        <f t="shared" si="6"/>
        <v>2278</v>
      </c>
      <c r="B2279" s="196" t="s">
        <v>1930</v>
      </c>
      <c r="C2279" s="186"/>
      <c r="D2279" s="178" t="s">
        <v>388</v>
      </c>
      <c r="E2279" s="178"/>
      <c r="F2279" s="186"/>
      <c r="G2279" s="170" t="b">
        <f t="shared" ca="1" si="61"/>
        <v>1</v>
      </c>
      <c r="H2279" s="186"/>
      <c r="I2279" s="186"/>
      <c r="J2279" s="170" t="s">
        <v>479</v>
      </c>
      <c r="K2279" s="171" t="e">
        <f t="shared" ca="1" si="1"/>
        <v>#NAME?</v>
      </c>
      <c r="L2279" s="186"/>
      <c r="M2279" s="171">
        <v>51</v>
      </c>
      <c r="N2279" s="179" t="e">
        <f t="shared" ca="1" si="2"/>
        <v>#NAME?</v>
      </c>
      <c r="O2279" t="b">
        <f t="shared" si="3"/>
        <v>0</v>
      </c>
      <c r="S2279" s="180" t="b">
        <f t="shared" si="4"/>
        <v>0</v>
      </c>
      <c r="T2279" s="180">
        <f t="shared" ca="1" si="5"/>
        <v>0</v>
      </c>
    </row>
    <row r="2280" spans="1:20" ht="16" hidden="1">
      <c r="A2280" s="170">
        <f t="shared" si="6"/>
        <v>2279</v>
      </c>
      <c r="B2280" s="196" t="s">
        <v>3141</v>
      </c>
      <c r="C2280" s="186"/>
      <c r="D2280" s="178" t="s">
        <v>388</v>
      </c>
      <c r="E2280" s="178"/>
      <c r="F2280" s="186"/>
      <c r="G2280" s="170" t="b">
        <f t="shared" ca="1" si="61"/>
        <v>1</v>
      </c>
      <c r="H2280" s="186"/>
      <c r="I2280" s="186"/>
      <c r="J2280" s="170" t="s">
        <v>479</v>
      </c>
      <c r="K2280" s="171" t="e">
        <f t="shared" ca="1" si="1"/>
        <v>#NAME?</v>
      </c>
      <c r="L2280" s="186"/>
      <c r="M2280" s="171">
        <v>1842</v>
      </c>
      <c r="N2280" s="179" t="e">
        <f t="shared" ca="1" si="2"/>
        <v>#NAME?</v>
      </c>
      <c r="O2280" t="b">
        <f t="shared" si="3"/>
        <v>0</v>
      </c>
      <c r="S2280" s="180" t="b">
        <f t="shared" si="4"/>
        <v>0</v>
      </c>
      <c r="T2280" s="180">
        <f t="shared" ca="1" si="5"/>
        <v>0</v>
      </c>
    </row>
    <row r="2281" spans="1:20" ht="16" hidden="1">
      <c r="A2281" s="170">
        <f t="shared" si="6"/>
        <v>2280</v>
      </c>
      <c r="B2281" s="196" t="s">
        <v>3142</v>
      </c>
      <c r="C2281" s="186"/>
      <c r="D2281" s="178" t="s">
        <v>388</v>
      </c>
      <c r="E2281" s="178"/>
      <c r="F2281" s="186"/>
      <c r="G2281" s="170" t="b">
        <f t="shared" ca="1" si="61"/>
        <v>1</v>
      </c>
      <c r="H2281" s="186"/>
      <c r="I2281" s="186"/>
      <c r="J2281" s="170" t="s">
        <v>479</v>
      </c>
      <c r="K2281" s="171" t="e">
        <f t="shared" ca="1" si="1"/>
        <v>#NAME?</v>
      </c>
      <c r="L2281" s="186"/>
      <c r="M2281" s="171">
        <v>1451</v>
      </c>
      <c r="N2281" s="179" t="e">
        <f t="shared" ca="1" si="2"/>
        <v>#NAME?</v>
      </c>
      <c r="O2281" t="b">
        <f t="shared" si="3"/>
        <v>0</v>
      </c>
      <c r="S2281" s="180" t="b">
        <f t="shared" si="4"/>
        <v>0</v>
      </c>
      <c r="T2281" s="180">
        <f t="shared" ca="1" si="5"/>
        <v>0</v>
      </c>
    </row>
    <row r="2282" spans="1:20" ht="16" hidden="1">
      <c r="A2282" s="170">
        <f t="shared" si="6"/>
        <v>2281</v>
      </c>
      <c r="B2282" s="196" t="s">
        <v>3143</v>
      </c>
      <c r="C2282" s="186"/>
      <c r="D2282" s="178" t="s">
        <v>388</v>
      </c>
      <c r="E2282" s="178"/>
      <c r="F2282" s="186"/>
      <c r="G2282" s="170" t="b">
        <f t="shared" ca="1" si="61"/>
        <v>1</v>
      </c>
      <c r="H2282" s="186"/>
      <c r="I2282" s="186"/>
      <c r="J2282" s="170" t="s">
        <v>479</v>
      </c>
      <c r="K2282" s="171" t="e">
        <f t="shared" ca="1" si="1"/>
        <v>#NAME?</v>
      </c>
      <c r="L2282" s="186"/>
      <c r="M2282" s="171">
        <v>1001</v>
      </c>
      <c r="N2282" s="179" t="e">
        <f t="shared" ca="1" si="2"/>
        <v>#NAME?</v>
      </c>
      <c r="O2282" t="b">
        <f t="shared" si="3"/>
        <v>0</v>
      </c>
      <c r="S2282" s="180" t="b">
        <f t="shared" si="4"/>
        <v>0</v>
      </c>
      <c r="T2282" s="180">
        <f t="shared" ca="1" si="5"/>
        <v>0</v>
      </c>
    </row>
    <row r="2283" spans="1:20" ht="16" hidden="1">
      <c r="A2283" s="170">
        <f t="shared" si="6"/>
        <v>2282</v>
      </c>
      <c r="B2283" s="196" t="s">
        <v>3144</v>
      </c>
      <c r="C2283" s="186"/>
      <c r="D2283" s="178" t="s">
        <v>388</v>
      </c>
      <c r="E2283" s="178"/>
      <c r="F2283" s="186"/>
      <c r="G2283" s="170" t="b">
        <f t="shared" ca="1" si="61"/>
        <v>1</v>
      </c>
      <c r="H2283" s="186"/>
      <c r="I2283" s="186"/>
      <c r="J2283" s="170" t="s">
        <v>479</v>
      </c>
      <c r="K2283" s="171" t="e">
        <f t="shared" ca="1" si="1"/>
        <v>#NAME?</v>
      </c>
      <c r="L2283" s="186"/>
      <c r="M2283" s="171">
        <v>1937</v>
      </c>
      <c r="N2283" s="179" t="e">
        <f t="shared" ca="1" si="2"/>
        <v>#NAME?</v>
      </c>
      <c r="O2283" t="b">
        <f t="shared" si="3"/>
        <v>0</v>
      </c>
      <c r="S2283" s="180" t="b">
        <f t="shared" si="4"/>
        <v>0</v>
      </c>
      <c r="T2283" s="180">
        <f t="shared" ca="1" si="5"/>
        <v>0</v>
      </c>
    </row>
    <row r="2284" spans="1:20" ht="16" hidden="1">
      <c r="A2284" s="170">
        <f t="shared" si="6"/>
        <v>2283</v>
      </c>
      <c r="B2284" s="196" t="s">
        <v>3145</v>
      </c>
      <c r="C2284" s="186"/>
      <c r="D2284" s="178" t="s">
        <v>388</v>
      </c>
      <c r="E2284" s="178"/>
      <c r="F2284" s="186"/>
      <c r="G2284" s="170" t="b">
        <f t="shared" ca="1" si="61"/>
        <v>1</v>
      </c>
      <c r="H2284" s="186"/>
      <c r="I2284" s="186"/>
      <c r="J2284" s="170" t="s">
        <v>479</v>
      </c>
      <c r="K2284" s="171" t="e">
        <f t="shared" ca="1" si="1"/>
        <v>#NAME?</v>
      </c>
      <c r="L2284" s="186"/>
      <c r="M2284" s="171">
        <v>284</v>
      </c>
      <c r="N2284" s="179" t="e">
        <f t="shared" ca="1" si="2"/>
        <v>#NAME?</v>
      </c>
      <c r="O2284" t="b">
        <f t="shared" si="3"/>
        <v>0</v>
      </c>
      <c r="S2284" s="180" t="b">
        <f t="shared" si="4"/>
        <v>0</v>
      </c>
      <c r="T2284" s="180">
        <f t="shared" ca="1" si="5"/>
        <v>0</v>
      </c>
    </row>
    <row r="2285" spans="1:20" ht="16" hidden="1">
      <c r="A2285" s="170">
        <f t="shared" si="6"/>
        <v>2284</v>
      </c>
      <c r="B2285" s="196" t="s">
        <v>1803</v>
      </c>
      <c r="C2285" s="186"/>
      <c r="D2285" s="178" t="s">
        <v>388</v>
      </c>
      <c r="E2285" s="178"/>
      <c r="F2285" s="186"/>
      <c r="G2285" s="170" t="b">
        <f t="shared" ca="1" si="61"/>
        <v>1</v>
      </c>
      <c r="H2285" s="186"/>
      <c r="I2285" s="186"/>
      <c r="J2285" s="170" t="s">
        <v>479</v>
      </c>
      <c r="K2285" s="171" t="e">
        <f t="shared" ca="1" si="1"/>
        <v>#NAME?</v>
      </c>
      <c r="L2285" s="186"/>
      <c r="M2285" s="171">
        <v>3055</v>
      </c>
      <c r="N2285" s="179" t="e">
        <f t="shared" ca="1" si="2"/>
        <v>#NAME?</v>
      </c>
      <c r="O2285" t="b">
        <f t="shared" si="3"/>
        <v>0</v>
      </c>
      <c r="S2285" s="180" t="b">
        <f t="shared" si="4"/>
        <v>0</v>
      </c>
      <c r="T2285" s="180">
        <f t="shared" ca="1" si="5"/>
        <v>0</v>
      </c>
    </row>
    <row r="2286" spans="1:20" ht="16" hidden="1">
      <c r="A2286" s="170">
        <f t="shared" si="6"/>
        <v>2285</v>
      </c>
      <c r="B2286" s="196" t="s">
        <v>3146</v>
      </c>
      <c r="C2286" s="186"/>
      <c r="D2286" s="178" t="s">
        <v>388</v>
      </c>
      <c r="E2286" s="178"/>
      <c r="F2286" s="186"/>
      <c r="G2286" s="170" t="b">
        <f t="shared" ca="1" si="61"/>
        <v>1</v>
      </c>
      <c r="H2286" s="186"/>
      <c r="I2286" s="186"/>
      <c r="J2286" s="170" t="s">
        <v>479</v>
      </c>
      <c r="K2286" s="171" t="e">
        <f t="shared" ca="1" si="1"/>
        <v>#NAME?</v>
      </c>
      <c r="L2286" s="186"/>
      <c r="M2286" s="171">
        <v>1506</v>
      </c>
      <c r="N2286" s="179" t="e">
        <f t="shared" ca="1" si="2"/>
        <v>#NAME?</v>
      </c>
      <c r="O2286" t="b">
        <f t="shared" si="3"/>
        <v>0</v>
      </c>
      <c r="S2286" s="180" t="b">
        <f t="shared" si="4"/>
        <v>0</v>
      </c>
      <c r="T2286" s="180">
        <f t="shared" ca="1" si="5"/>
        <v>0</v>
      </c>
    </row>
    <row r="2287" spans="1:20" ht="16" hidden="1">
      <c r="A2287" s="170">
        <f t="shared" si="6"/>
        <v>2286</v>
      </c>
      <c r="B2287" s="196" t="s">
        <v>3147</v>
      </c>
      <c r="C2287" s="186"/>
      <c r="D2287" s="178" t="s">
        <v>388</v>
      </c>
      <c r="E2287" s="178"/>
      <c r="F2287" s="186"/>
      <c r="G2287" s="170" t="b">
        <f t="shared" ca="1" si="61"/>
        <v>1</v>
      </c>
      <c r="H2287" s="186"/>
      <c r="I2287" s="186"/>
      <c r="J2287" s="170" t="s">
        <v>479</v>
      </c>
      <c r="K2287" s="171" t="e">
        <f t="shared" ca="1" si="1"/>
        <v>#NAME?</v>
      </c>
      <c r="L2287" s="186"/>
      <c r="M2287" s="171">
        <v>3111</v>
      </c>
      <c r="N2287" s="179" t="e">
        <f t="shared" ca="1" si="2"/>
        <v>#NAME?</v>
      </c>
      <c r="O2287" t="b">
        <f t="shared" si="3"/>
        <v>0</v>
      </c>
      <c r="S2287" s="180" t="b">
        <f t="shared" si="4"/>
        <v>0</v>
      </c>
      <c r="T2287" s="180">
        <f t="shared" ca="1" si="5"/>
        <v>0</v>
      </c>
    </row>
    <row r="2288" spans="1:20" ht="16" hidden="1">
      <c r="A2288" s="170">
        <f t="shared" si="6"/>
        <v>2287</v>
      </c>
      <c r="B2288" s="196" t="s">
        <v>3148</v>
      </c>
      <c r="C2288" s="186"/>
      <c r="D2288" s="178" t="s">
        <v>388</v>
      </c>
      <c r="E2288" s="178"/>
      <c r="F2288" s="186"/>
      <c r="G2288" s="170" t="b">
        <f t="shared" ca="1" si="61"/>
        <v>1</v>
      </c>
      <c r="H2288" s="186"/>
      <c r="I2288" s="186"/>
      <c r="J2288" s="170" t="s">
        <v>479</v>
      </c>
      <c r="K2288" s="171" t="e">
        <f t="shared" ca="1" si="1"/>
        <v>#NAME?</v>
      </c>
      <c r="L2288" s="186"/>
      <c r="M2288" s="171">
        <v>2280</v>
      </c>
      <c r="N2288" s="179" t="e">
        <f t="shared" ca="1" si="2"/>
        <v>#NAME?</v>
      </c>
      <c r="O2288" t="b">
        <f t="shared" si="3"/>
        <v>0</v>
      </c>
      <c r="S2288" s="180" t="b">
        <f t="shared" si="4"/>
        <v>0</v>
      </c>
      <c r="T2288" s="180">
        <f t="shared" ca="1" si="5"/>
        <v>0</v>
      </c>
    </row>
    <row r="2289" spans="1:20" ht="16" hidden="1">
      <c r="A2289" s="170">
        <f t="shared" si="6"/>
        <v>2288</v>
      </c>
      <c r="B2289" s="196" t="s">
        <v>3149</v>
      </c>
      <c r="C2289" s="186"/>
      <c r="D2289" s="178" t="s">
        <v>388</v>
      </c>
      <c r="E2289" s="178"/>
      <c r="F2289" s="186"/>
      <c r="G2289" s="170" t="b">
        <f t="shared" ca="1" si="61"/>
        <v>1</v>
      </c>
      <c r="H2289" s="186"/>
      <c r="I2289" s="186"/>
      <c r="J2289" s="170" t="s">
        <v>479</v>
      </c>
      <c r="K2289" s="171" t="e">
        <f t="shared" ca="1" si="1"/>
        <v>#NAME?</v>
      </c>
      <c r="L2289" s="186"/>
      <c r="M2289" s="171">
        <v>2829</v>
      </c>
      <c r="N2289" s="179" t="e">
        <f t="shared" ca="1" si="2"/>
        <v>#NAME?</v>
      </c>
      <c r="O2289" t="b">
        <f t="shared" si="3"/>
        <v>0</v>
      </c>
      <c r="S2289" s="180" t="b">
        <f t="shared" si="4"/>
        <v>0</v>
      </c>
      <c r="T2289" s="180">
        <f t="shared" ca="1" si="5"/>
        <v>0</v>
      </c>
    </row>
    <row r="2290" spans="1:20" ht="16" hidden="1">
      <c r="A2290" s="170">
        <f t="shared" si="6"/>
        <v>2289</v>
      </c>
      <c r="B2290" s="196" t="s">
        <v>3150</v>
      </c>
      <c r="C2290" s="186"/>
      <c r="D2290" s="178" t="s">
        <v>380</v>
      </c>
      <c r="E2290" s="178"/>
      <c r="F2290" s="187">
        <v>43843</v>
      </c>
      <c r="G2290" s="170" t="b">
        <f t="shared" ca="1" si="61"/>
        <v>1</v>
      </c>
      <c r="H2290" s="170" t="s">
        <v>471</v>
      </c>
      <c r="I2290" s="186"/>
      <c r="J2290" s="170" t="s">
        <v>479</v>
      </c>
      <c r="K2290" s="171" t="e">
        <f t="shared" ca="1" si="1"/>
        <v>#NAME?</v>
      </c>
      <c r="L2290" s="186"/>
      <c r="M2290" s="171">
        <v>3035</v>
      </c>
      <c r="N2290" s="179" t="e">
        <f t="shared" ca="1" si="2"/>
        <v>#NAME?</v>
      </c>
      <c r="O2290" t="b">
        <f t="shared" si="3"/>
        <v>0</v>
      </c>
      <c r="S2290" s="180" t="b">
        <f t="shared" ca="1" si="4"/>
        <v>0</v>
      </c>
      <c r="T2290" s="180">
        <f t="shared" ca="1" si="5"/>
        <v>0</v>
      </c>
    </row>
    <row r="2291" spans="1:20" ht="16" hidden="1">
      <c r="A2291" s="170">
        <f t="shared" si="6"/>
        <v>2290</v>
      </c>
      <c r="B2291" s="196" t="s">
        <v>3151</v>
      </c>
      <c r="C2291" s="186"/>
      <c r="D2291" s="178" t="s">
        <v>388</v>
      </c>
      <c r="E2291" s="178"/>
      <c r="F2291" s="186"/>
      <c r="G2291" s="170" t="b">
        <f t="shared" ca="1" si="61"/>
        <v>1</v>
      </c>
      <c r="H2291" s="186"/>
      <c r="I2291" s="186"/>
      <c r="J2291" s="170" t="s">
        <v>479</v>
      </c>
      <c r="K2291" s="171" t="e">
        <f t="shared" ca="1" si="1"/>
        <v>#NAME?</v>
      </c>
      <c r="L2291" s="186"/>
      <c r="M2291" s="171">
        <v>815</v>
      </c>
      <c r="N2291" s="179" t="e">
        <f t="shared" ca="1" si="2"/>
        <v>#NAME?</v>
      </c>
      <c r="O2291" t="b">
        <f t="shared" si="3"/>
        <v>0</v>
      </c>
      <c r="S2291" s="180" t="b">
        <f t="shared" si="4"/>
        <v>0</v>
      </c>
      <c r="T2291" s="180">
        <f t="shared" ca="1" si="5"/>
        <v>0</v>
      </c>
    </row>
    <row r="2292" spans="1:20" ht="16" hidden="1">
      <c r="A2292" s="170">
        <f t="shared" si="6"/>
        <v>2291</v>
      </c>
      <c r="B2292" s="196" t="s">
        <v>3152</v>
      </c>
      <c r="C2292" s="186"/>
      <c r="D2292" s="178" t="s">
        <v>388</v>
      </c>
      <c r="E2292" s="178"/>
      <c r="F2292" s="186"/>
      <c r="G2292" s="170" t="b">
        <f t="shared" ca="1" si="61"/>
        <v>1</v>
      </c>
      <c r="H2292" s="186"/>
      <c r="I2292" s="186"/>
      <c r="J2292" s="170" t="s">
        <v>479</v>
      </c>
      <c r="K2292" s="171" t="e">
        <f t="shared" ca="1" si="1"/>
        <v>#NAME?</v>
      </c>
      <c r="L2292" s="186"/>
      <c r="M2292" s="171">
        <v>2756</v>
      </c>
      <c r="N2292" s="179" t="e">
        <f t="shared" ca="1" si="2"/>
        <v>#NAME?</v>
      </c>
      <c r="O2292" t="b">
        <f t="shared" si="3"/>
        <v>0</v>
      </c>
      <c r="S2292" s="180" t="b">
        <f t="shared" si="4"/>
        <v>0</v>
      </c>
      <c r="T2292" s="180">
        <f t="shared" ca="1" si="5"/>
        <v>0</v>
      </c>
    </row>
    <row r="2293" spans="1:20" ht="16" hidden="1">
      <c r="A2293" s="170">
        <f t="shared" si="6"/>
        <v>2292</v>
      </c>
      <c r="B2293" s="196" t="s">
        <v>3153</v>
      </c>
      <c r="C2293" s="186"/>
      <c r="D2293" s="178" t="s">
        <v>388</v>
      </c>
      <c r="E2293" s="178"/>
      <c r="F2293" s="186"/>
      <c r="G2293" s="170" t="b">
        <f t="shared" ca="1" si="61"/>
        <v>1</v>
      </c>
      <c r="H2293" s="186"/>
      <c r="I2293" s="186"/>
      <c r="J2293" s="170" t="s">
        <v>479</v>
      </c>
      <c r="K2293" s="171" t="e">
        <f t="shared" ca="1" si="1"/>
        <v>#NAME?</v>
      </c>
      <c r="L2293" s="186"/>
      <c r="M2293" s="171">
        <v>2855</v>
      </c>
      <c r="N2293" s="179" t="e">
        <f t="shared" ca="1" si="2"/>
        <v>#NAME?</v>
      </c>
      <c r="O2293" t="b">
        <f t="shared" si="3"/>
        <v>0</v>
      </c>
      <c r="S2293" s="180" t="b">
        <f t="shared" si="4"/>
        <v>0</v>
      </c>
      <c r="T2293" s="180">
        <f t="shared" ca="1" si="5"/>
        <v>0</v>
      </c>
    </row>
    <row r="2294" spans="1:20" ht="16" hidden="1">
      <c r="A2294" s="170">
        <f t="shared" si="6"/>
        <v>2293</v>
      </c>
      <c r="B2294" s="196" t="s">
        <v>1207</v>
      </c>
      <c r="C2294" s="186"/>
      <c r="D2294" s="178" t="s">
        <v>380</v>
      </c>
      <c r="E2294" s="178" t="s">
        <v>515</v>
      </c>
      <c r="F2294" s="187">
        <v>43892</v>
      </c>
      <c r="G2294" s="170" t="b">
        <f t="shared" ca="1" si="61"/>
        <v>1</v>
      </c>
      <c r="H2294" s="170" t="s">
        <v>516</v>
      </c>
      <c r="I2294" s="186"/>
      <c r="J2294" s="170" t="s">
        <v>479</v>
      </c>
      <c r="K2294" s="171" t="e">
        <f t="shared" ca="1" si="1"/>
        <v>#NAME?</v>
      </c>
      <c r="L2294" s="186"/>
      <c r="M2294" s="171">
        <v>34</v>
      </c>
      <c r="N2294" s="179" t="e">
        <f t="shared" ca="1" si="2"/>
        <v>#NAME?</v>
      </c>
      <c r="O2294" t="b">
        <f t="shared" si="3"/>
        <v>0</v>
      </c>
      <c r="S2294" s="180" t="b">
        <f t="shared" ca="1" si="4"/>
        <v>0</v>
      </c>
      <c r="T2294" s="180">
        <f t="shared" ca="1" si="5"/>
        <v>0</v>
      </c>
    </row>
    <row r="2295" spans="1:20" ht="16" hidden="1">
      <c r="A2295" s="170">
        <f t="shared" si="6"/>
        <v>2294</v>
      </c>
      <c r="B2295" s="196" t="s">
        <v>940</v>
      </c>
      <c r="C2295" s="186"/>
      <c r="D2295" s="178" t="s">
        <v>388</v>
      </c>
      <c r="E2295" s="178"/>
      <c r="F2295" s="186"/>
      <c r="G2295" s="170" t="b">
        <f t="shared" ca="1" si="61"/>
        <v>1</v>
      </c>
      <c r="H2295" s="186"/>
      <c r="I2295" s="186"/>
      <c r="J2295" s="170" t="s">
        <v>479</v>
      </c>
      <c r="K2295" s="171" t="e">
        <f t="shared" ca="1" si="1"/>
        <v>#NAME?</v>
      </c>
      <c r="L2295" s="186"/>
      <c r="M2295" s="171">
        <v>516</v>
      </c>
      <c r="N2295" s="179" t="e">
        <f t="shared" ca="1" si="2"/>
        <v>#NAME?</v>
      </c>
      <c r="O2295" t="b">
        <f t="shared" si="3"/>
        <v>0</v>
      </c>
      <c r="S2295" s="180" t="b">
        <f t="shared" si="4"/>
        <v>0</v>
      </c>
      <c r="T2295" s="180">
        <f t="shared" ca="1" si="5"/>
        <v>0</v>
      </c>
    </row>
    <row r="2296" spans="1:20" ht="16" hidden="1">
      <c r="A2296" s="170">
        <f t="shared" si="6"/>
        <v>2295</v>
      </c>
      <c r="B2296" s="196" t="s">
        <v>1002</v>
      </c>
      <c r="C2296" s="186"/>
      <c r="D2296" s="178" t="s">
        <v>388</v>
      </c>
      <c r="E2296" s="178"/>
      <c r="F2296" s="186"/>
      <c r="G2296" s="170" t="b">
        <f t="shared" ca="1" si="61"/>
        <v>1</v>
      </c>
      <c r="H2296" s="186"/>
      <c r="I2296" s="186"/>
      <c r="J2296" s="170" t="s">
        <v>479</v>
      </c>
      <c r="K2296" s="171" t="e">
        <f t="shared" ca="1" si="1"/>
        <v>#NAME?</v>
      </c>
      <c r="L2296" s="186"/>
      <c r="M2296" s="171">
        <v>2149</v>
      </c>
      <c r="N2296" s="179" t="e">
        <f t="shared" ca="1" si="2"/>
        <v>#NAME?</v>
      </c>
      <c r="O2296" t="b">
        <f t="shared" si="3"/>
        <v>0</v>
      </c>
      <c r="S2296" s="180" t="b">
        <f t="shared" si="4"/>
        <v>0</v>
      </c>
      <c r="T2296" s="180">
        <f t="shared" ca="1" si="5"/>
        <v>0</v>
      </c>
    </row>
    <row r="2297" spans="1:20" ht="16" hidden="1">
      <c r="A2297" s="170">
        <f t="shared" si="6"/>
        <v>2296</v>
      </c>
      <c r="B2297" s="196" t="s">
        <v>1666</v>
      </c>
      <c r="C2297" s="186"/>
      <c r="D2297" s="178" t="s">
        <v>380</v>
      </c>
      <c r="E2297" s="178" t="s">
        <v>1667</v>
      </c>
      <c r="F2297" s="189">
        <v>43816</v>
      </c>
      <c r="G2297" s="170" t="b">
        <f t="shared" ca="1" si="61"/>
        <v>1</v>
      </c>
      <c r="H2297" s="170" t="s">
        <v>516</v>
      </c>
      <c r="I2297" s="186"/>
      <c r="J2297" s="170" t="s">
        <v>479</v>
      </c>
      <c r="K2297" s="171" t="e">
        <f t="shared" ca="1" si="1"/>
        <v>#NAME?</v>
      </c>
      <c r="L2297" s="186"/>
      <c r="M2297" s="171">
        <v>2880</v>
      </c>
      <c r="N2297" s="179" t="e">
        <f t="shared" ca="1" si="2"/>
        <v>#NAME?</v>
      </c>
      <c r="O2297" t="b">
        <f t="shared" si="3"/>
        <v>0</v>
      </c>
      <c r="S2297" s="180" t="b">
        <f t="shared" ca="1" si="4"/>
        <v>0</v>
      </c>
      <c r="T2297" s="180">
        <f t="shared" ca="1" si="5"/>
        <v>0</v>
      </c>
    </row>
    <row r="2298" spans="1:20" ht="16" hidden="1">
      <c r="A2298" s="170">
        <f t="shared" si="6"/>
        <v>2297</v>
      </c>
      <c r="B2298" s="196" t="s">
        <v>3154</v>
      </c>
      <c r="C2298" s="186"/>
      <c r="D2298" s="178" t="s">
        <v>388</v>
      </c>
      <c r="E2298" s="178"/>
      <c r="F2298" s="186"/>
      <c r="G2298" s="170" t="b">
        <f t="shared" ca="1" si="61"/>
        <v>1</v>
      </c>
      <c r="H2298" s="186"/>
      <c r="I2298" s="186"/>
      <c r="J2298" s="170" t="s">
        <v>479</v>
      </c>
      <c r="K2298" s="171" t="e">
        <f t="shared" ca="1" si="1"/>
        <v>#NAME?</v>
      </c>
      <c r="L2298" s="186"/>
      <c r="M2298" s="171">
        <v>2903</v>
      </c>
      <c r="N2298" s="179" t="e">
        <f t="shared" ca="1" si="2"/>
        <v>#NAME?</v>
      </c>
      <c r="O2298" t="b">
        <f t="shared" si="3"/>
        <v>0</v>
      </c>
      <c r="S2298" s="180" t="b">
        <f t="shared" si="4"/>
        <v>0</v>
      </c>
      <c r="T2298" s="180">
        <f t="shared" ca="1" si="5"/>
        <v>0</v>
      </c>
    </row>
    <row r="2299" spans="1:20" ht="16" hidden="1">
      <c r="A2299" s="170">
        <f t="shared" si="6"/>
        <v>2298</v>
      </c>
      <c r="B2299" s="196" t="s">
        <v>3155</v>
      </c>
      <c r="C2299" s="186"/>
      <c r="D2299" s="178" t="s">
        <v>380</v>
      </c>
      <c r="E2299" s="178" t="s">
        <v>3156</v>
      </c>
      <c r="F2299" s="187">
        <v>43922</v>
      </c>
      <c r="G2299" s="170" t="b">
        <f t="shared" ca="1" si="61"/>
        <v>1</v>
      </c>
      <c r="H2299" s="170" t="s">
        <v>516</v>
      </c>
      <c r="I2299" s="186"/>
      <c r="J2299" s="170" t="s">
        <v>479</v>
      </c>
      <c r="K2299" s="171" t="e">
        <f t="shared" ca="1" si="1"/>
        <v>#NAME?</v>
      </c>
      <c r="L2299" s="186"/>
      <c r="M2299" s="171">
        <v>884</v>
      </c>
      <c r="N2299" s="179" t="e">
        <f t="shared" ca="1" si="2"/>
        <v>#NAME?</v>
      </c>
      <c r="O2299" t="b">
        <f t="shared" si="3"/>
        <v>0</v>
      </c>
      <c r="S2299" s="180" t="b">
        <f t="shared" ca="1" si="4"/>
        <v>0</v>
      </c>
      <c r="T2299" s="180">
        <f t="shared" ca="1" si="5"/>
        <v>0</v>
      </c>
    </row>
    <row r="2300" spans="1:20" ht="16" hidden="1">
      <c r="A2300" s="170">
        <f t="shared" si="6"/>
        <v>2299</v>
      </c>
      <c r="B2300" s="196" t="s">
        <v>3157</v>
      </c>
      <c r="C2300" s="186"/>
      <c r="D2300" s="178" t="s">
        <v>388</v>
      </c>
      <c r="E2300" s="178"/>
      <c r="F2300" s="186"/>
      <c r="G2300" s="170" t="b">
        <f t="shared" ca="1" si="61"/>
        <v>1</v>
      </c>
      <c r="H2300" s="186"/>
      <c r="I2300" s="186"/>
      <c r="J2300" s="170" t="s">
        <v>479</v>
      </c>
      <c r="K2300" s="171" t="e">
        <f t="shared" ca="1" si="1"/>
        <v>#NAME?</v>
      </c>
      <c r="L2300" s="186"/>
      <c r="M2300" s="171">
        <v>1297</v>
      </c>
      <c r="N2300" s="179" t="e">
        <f t="shared" ca="1" si="2"/>
        <v>#NAME?</v>
      </c>
      <c r="O2300" t="b">
        <f t="shared" si="3"/>
        <v>0</v>
      </c>
      <c r="S2300" s="180" t="b">
        <f t="shared" si="4"/>
        <v>0</v>
      </c>
      <c r="T2300" s="180">
        <f t="shared" ca="1" si="5"/>
        <v>0</v>
      </c>
    </row>
    <row r="2301" spans="1:20" ht="16" hidden="1">
      <c r="A2301" s="170">
        <f t="shared" si="6"/>
        <v>2300</v>
      </c>
      <c r="B2301" s="196" t="s">
        <v>3158</v>
      </c>
      <c r="C2301" s="186"/>
      <c r="D2301" s="178" t="s">
        <v>388</v>
      </c>
      <c r="E2301" s="178"/>
      <c r="F2301" s="186"/>
      <c r="G2301" s="170" t="b">
        <f t="shared" ca="1" si="61"/>
        <v>1</v>
      </c>
      <c r="H2301" s="186"/>
      <c r="I2301" s="186"/>
      <c r="J2301" s="170" t="s">
        <v>479</v>
      </c>
      <c r="K2301" s="171" t="e">
        <f t="shared" ca="1" si="1"/>
        <v>#NAME?</v>
      </c>
      <c r="L2301" s="186"/>
      <c r="M2301" s="171">
        <v>2085</v>
      </c>
      <c r="N2301" s="179" t="e">
        <f t="shared" ca="1" si="2"/>
        <v>#NAME?</v>
      </c>
      <c r="O2301" t="b">
        <f t="shared" si="3"/>
        <v>0</v>
      </c>
      <c r="S2301" s="180" t="b">
        <f t="shared" si="4"/>
        <v>0</v>
      </c>
      <c r="T2301" s="180">
        <f t="shared" ca="1" si="5"/>
        <v>0</v>
      </c>
    </row>
    <row r="2302" spans="1:20" ht="16" hidden="1">
      <c r="A2302" s="170">
        <f t="shared" si="6"/>
        <v>2301</v>
      </c>
      <c r="B2302" s="196" t="s">
        <v>3159</v>
      </c>
      <c r="C2302" s="186"/>
      <c r="D2302" s="178" t="s">
        <v>388</v>
      </c>
      <c r="E2302" s="178"/>
      <c r="F2302" s="186"/>
      <c r="G2302" s="170" t="b">
        <f t="shared" ca="1" si="61"/>
        <v>1</v>
      </c>
      <c r="H2302" s="186"/>
      <c r="I2302" s="186"/>
      <c r="J2302" s="170" t="s">
        <v>479</v>
      </c>
      <c r="K2302" s="171" t="e">
        <f t="shared" ca="1" si="1"/>
        <v>#NAME?</v>
      </c>
      <c r="L2302" s="186"/>
      <c r="M2302" s="171">
        <v>1990</v>
      </c>
      <c r="N2302" s="179" t="e">
        <f t="shared" ca="1" si="2"/>
        <v>#NAME?</v>
      </c>
      <c r="O2302" t="b">
        <f t="shared" si="3"/>
        <v>0</v>
      </c>
      <c r="S2302" s="180" t="b">
        <f t="shared" si="4"/>
        <v>0</v>
      </c>
      <c r="T2302" s="180">
        <f t="shared" ca="1" si="5"/>
        <v>0</v>
      </c>
    </row>
    <row r="2303" spans="1:20" ht="16" hidden="1">
      <c r="A2303" s="170">
        <f t="shared" si="6"/>
        <v>2302</v>
      </c>
      <c r="B2303" s="196" t="s">
        <v>3160</v>
      </c>
      <c r="C2303" s="186"/>
      <c r="D2303" s="178" t="s">
        <v>388</v>
      </c>
      <c r="E2303" s="178"/>
      <c r="F2303" s="186"/>
      <c r="G2303" s="170" t="b">
        <f t="shared" ca="1" si="61"/>
        <v>1</v>
      </c>
      <c r="H2303" s="186"/>
      <c r="I2303" s="186"/>
      <c r="J2303" s="170" t="s">
        <v>479</v>
      </c>
      <c r="K2303" s="171" t="e">
        <f t="shared" ca="1" si="1"/>
        <v>#NAME?</v>
      </c>
      <c r="L2303" s="186"/>
      <c r="M2303" s="171">
        <v>1049</v>
      </c>
      <c r="N2303" s="179" t="e">
        <f t="shared" ca="1" si="2"/>
        <v>#NAME?</v>
      </c>
      <c r="O2303" t="b">
        <f t="shared" si="3"/>
        <v>0</v>
      </c>
      <c r="S2303" s="180" t="b">
        <f t="shared" si="4"/>
        <v>0</v>
      </c>
      <c r="T2303" s="180">
        <f t="shared" ca="1" si="5"/>
        <v>0</v>
      </c>
    </row>
    <row r="2304" spans="1:20" ht="16" hidden="1">
      <c r="A2304" s="170">
        <f t="shared" si="6"/>
        <v>2303</v>
      </c>
      <c r="B2304" s="196" t="s">
        <v>3161</v>
      </c>
      <c r="C2304" s="186"/>
      <c r="D2304" s="178" t="s">
        <v>388</v>
      </c>
      <c r="E2304" s="178"/>
      <c r="F2304" s="186"/>
      <c r="G2304" s="170" t="b">
        <f t="shared" ca="1" si="61"/>
        <v>1</v>
      </c>
      <c r="H2304" s="186"/>
      <c r="I2304" s="186"/>
      <c r="J2304" s="170" t="s">
        <v>479</v>
      </c>
      <c r="K2304" s="171" t="e">
        <f t="shared" ca="1" si="1"/>
        <v>#NAME?</v>
      </c>
      <c r="L2304" s="186"/>
      <c r="M2304" s="171">
        <v>389</v>
      </c>
      <c r="N2304" s="179" t="e">
        <f t="shared" ca="1" si="2"/>
        <v>#NAME?</v>
      </c>
      <c r="O2304" t="b">
        <f t="shared" si="3"/>
        <v>0</v>
      </c>
      <c r="S2304" s="180" t="b">
        <f t="shared" si="4"/>
        <v>0</v>
      </c>
      <c r="T2304" s="180">
        <f t="shared" ca="1" si="5"/>
        <v>0</v>
      </c>
    </row>
    <row r="2305" spans="1:20" ht="16" hidden="1">
      <c r="A2305" s="170">
        <f t="shared" si="6"/>
        <v>2304</v>
      </c>
      <c r="B2305" s="196" t="s">
        <v>3162</v>
      </c>
      <c r="C2305" s="186"/>
      <c r="D2305" s="178" t="s">
        <v>388</v>
      </c>
      <c r="E2305" s="178"/>
      <c r="F2305" s="186"/>
      <c r="G2305" s="170" t="b">
        <f t="shared" ca="1" si="61"/>
        <v>1</v>
      </c>
      <c r="H2305" s="186"/>
      <c r="I2305" s="186"/>
      <c r="J2305" s="170" t="s">
        <v>479</v>
      </c>
      <c r="K2305" s="171" t="e">
        <f t="shared" ca="1" si="1"/>
        <v>#NAME?</v>
      </c>
      <c r="L2305" s="186"/>
      <c r="M2305" s="171">
        <v>574</v>
      </c>
      <c r="N2305" s="179" t="e">
        <f t="shared" ca="1" si="2"/>
        <v>#NAME?</v>
      </c>
      <c r="O2305" t="b">
        <f t="shared" si="3"/>
        <v>0</v>
      </c>
      <c r="S2305" s="180" t="b">
        <f t="shared" si="4"/>
        <v>0</v>
      </c>
      <c r="T2305" s="180">
        <f t="shared" ca="1" si="5"/>
        <v>0</v>
      </c>
    </row>
    <row r="2306" spans="1:20" ht="16" hidden="1">
      <c r="A2306" s="170">
        <f t="shared" si="6"/>
        <v>2305</v>
      </c>
      <c r="B2306" s="196" t="s">
        <v>3163</v>
      </c>
      <c r="C2306" s="186"/>
      <c r="D2306" s="178" t="s">
        <v>388</v>
      </c>
      <c r="E2306" s="178"/>
      <c r="F2306" s="186"/>
      <c r="G2306" s="170" t="b">
        <f t="shared" ca="1" si="61"/>
        <v>1</v>
      </c>
      <c r="H2306" s="186"/>
      <c r="I2306" s="186"/>
      <c r="J2306" s="170" t="s">
        <v>479</v>
      </c>
      <c r="K2306" s="171" t="e">
        <f t="shared" ca="1" si="1"/>
        <v>#NAME?</v>
      </c>
      <c r="L2306" s="186"/>
      <c r="M2306" s="171">
        <v>2223</v>
      </c>
      <c r="N2306" s="179" t="e">
        <f t="shared" ca="1" si="2"/>
        <v>#NAME?</v>
      </c>
      <c r="O2306" t="b">
        <f t="shared" si="3"/>
        <v>0</v>
      </c>
      <c r="S2306" s="180" t="b">
        <f t="shared" si="4"/>
        <v>0</v>
      </c>
      <c r="T2306" s="180">
        <f t="shared" ca="1" si="5"/>
        <v>0</v>
      </c>
    </row>
    <row r="2307" spans="1:20" ht="16" hidden="1">
      <c r="A2307" s="170">
        <f t="shared" si="6"/>
        <v>2306</v>
      </c>
      <c r="B2307" s="196" t="s">
        <v>1086</v>
      </c>
      <c r="C2307" s="186"/>
      <c r="D2307" s="178" t="s">
        <v>388</v>
      </c>
      <c r="E2307" s="178"/>
      <c r="F2307" s="186"/>
      <c r="G2307" s="170" t="b">
        <f t="shared" ca="1" si="61"/>
        <v>1</v>
      </c>
      <c r="H2307" s="186"/>
      <c r="I2307" s="186"/>
      <c r="J2307" s="170" t="s">
        <v>479</v>
      </c>
      <c r="K2307" s="171" t="e">
        <f t="shared" ca="1" si="1"/>
        <v>#NAME?</v>
      </c>
      <c r="L2307" s="186"/>
      <c r="M2307" s="171">
        <v>1940</v>
      </c>
      <c r="N2307" s="179" t="e">
        <f t="shared" ca="1" si="2"/>
        <v>#NAME?</v>
      </c>
      <c r="O2307" t="b">
        <f t="shared" si="3"/>
        <v>0</v>
      </c>
      <c r="S2307" s="180" t="b">
        <f t="shared" si="4"/>
        <v>0</v>
      </c>
      <c r="T2307" s="180">
        <f t="shared" ca="1" si="5"/>
        <v>0</v>
      </c>
    </row>
    <row r="2308" spans="1:20" ht="16" hidden="1">
      <c r="A2308" s="170">
        <f t="shared" si="6"/>
        <v>2307</v>
      </c>
      <c r="B2308" s="196" t="s">
        <v>3164</v>
      </c>
      <c r="C2308" s="186"/>
      <c r="D2308" s="178" t="s">
        <v>388</v>
      </c>
      <c r="E2308" s="178"/>
      <c r="F2308" s="186"/>
      <c r="G2308" s="170" t="b">
        <f t="shared" ca="1" si="61"/>
        <v>1</v>
      </c>
      <c r="H2308" s="186"/>
      <c r="I2308" s="186"/>
      <c r="J2308" s="170" t="s">
        <v>479</v>
      </c>
      <c r="K2308" s="171" t="e">
        <f t="shared" ca="1" si="1"/>
        <v>#NAME?</v>
      </c>
      <c r="L2308" s="186"/>
      <c r="M2308" s="171">
        <v>2783</v>
      </c>
      <c r="N2308" s="179" t="e">
        <f t="shared" ca="1" si="2"/>
        <v>#NAME?</v>
      </c>
      <c r="O2308" t="b">
        <f t="shared" si="3"/>
        <v>0</v>
      </c>
      <c r="S2308" s="180" t="b">
        <f t="shared" si="4"/>
        <v>0</v>
      </c>
      <c r="T2308" s="180">
        <f t="shared" ca="1" si="5"/>
        <v>0</v>
      </c>
    </row>
    <row r="2309" spans="1:20" ht="16" hidden="1">
      <c r="A2309" s="170">
        <f t="shared" si="6"/>
        <v>2308</v>
      </c>
      <c r="B2309" s="196" t="s">
        <v>3165</v>
      </c>
      <c r="C2309" s="186"/>
      <c r="D2309" s="178" t="s">
        <v>388</v>
      </c>
      <c r="E2309" s="178"/>
      <c r="F2309" s="186"/>
      <c r="G2309" s="170" t="b">
        <f t="shared" ca="1" si="61"/>
        <v>1</v>
      </c>
      <c r="H2309" s="186"/>
      <c r="I2309" s="186"/>
      <c r="J2309" s="170" t="s">
        <v>479</v>
      </c>
      <c r="K2309" s="171" t="e">
        <f t="shared" ca="1" si="1"/>
        <v>#NAME?</v>
      </c>
      <c r="L2309" s="186"/>
      <c r="M2309" s="171">
        <v>780</v>
      </c>
      <c r="N2309" s="179" t="e">
        <f t="shared" ca="1" si="2"/>
        <v>#NAME?</v>
      </c>
      <c r="O2309" t="b">
        <f t="shared" si="3"/>
        <v>0</v>
      </c>
      <c r="S2309" s="180" t="b">
        <f t="shared" si="4"/>
        <v>0</v>
      </c>
      <c r="T2309" s="180">
        <f t="shared" ca="1" si="5"/>
        <v>0</v>
      </c>
    </row>
    <row r="2310" spans="1:20" ht="16">
      <c r="A2310" s="170">
        <f t="shared" si="6"/>
        <v>2309</v>
      </c>
      <c r="B2310" s="196" t="s">
        <v>3166</v>
      </c>
      <c r="C2310" s="186"/>
      <c r="D2310" s="178" t="s">
        <v>388</v>
      </c>
      <c r="E2310" s="178"/>
      <c r="F2310" s="186"/>
      <c r="G2310" s="170" t="b">
        <f t="shared" ca="1" si="61"/>
        <v>1</v>
      </c>
      <c r="H2310" s="186"/>
      <c r="I2310" s="186"/>
      <c r="J2310" s="170" t="s">
        <v>479</v>
      </c>
      <c r="K2310" s="171" t="e">
        <f t="shared" ca="1" si="1"/>
        <v>#NAME?</v>
      </c>
      <c r="L2310" s="186"/>
      <c r="M2310" s="171">
        <v>2996</v>
      </c>
      <c r="N2310" s="179" t="e">
        <f t="shared" ca="1" si="2"/>
        <v>#NAME?</v>
      </c>
      <c r="O2310" t="b">
        <f t="shared" si="3"/>
        <v>0</v>
      </c>
      <c r="S2310" s="180" t="b">
        <f t="shared" si="4"/>
        <v>0</v>
      </c>
      <c r="T2310" s="180">
        <f t="shared" ca="1" si="5"/>
        <v>0</v>
      </c>
    </row>
    <row r="2311" spans="1:20" ht="16" hidden="1">
      <c r="A2311" s="170">
        <f t="shared" si="6"/>
        <v>2310</v>
      </c>
      <c r="B2311" s="196" t="s">
        <v>3167</v>
      </c>
      <c r="C2311" s="186"/>
      <c r="D2311" s="178" t="s">
        <v>388</v>
      </c>
      <c r="E2311" s="178"/>
      <c r="F2311" s="186"/>
      <c r="G2311" s="170" t="b">
        <f t="shared" ca="1" si="61"/>
        <v>1</v>
      </c>
      <c r="H2311" s="186"/>
      <c r="I2311" s="186"/>
      <c r="J2311" s="170" t="s">
        <v>479</v>
      </c>
      <c r="K2311" s="171" t="e">
        <f t="shared" ca="1" si="1"/>
        <v>#NAME?</v>
      </c>
      <c r="L2311" s="186"/>
      <c r="M2311" s="171">
        <v>1086</v>
      </c>
      <c r="N2311" s="179" t="e">
        <f t="shared" ca="1" si="2"/>
        <v>#NAME?</v>
      </c>
      <c r="O2311" t="b">
        <f t="shared" si="3"/>
        <v>0</v>
      </c>
      <c r="S2311" s="180" t="b">
        <f t="shared" si="4"/>
        <v>0</v>
      </c>
      <c r="T2311" s="180">
        <f t="shared" ca="1" si="5"/>
        <v>0</v>
      </c>
    </row>
    <row r="2312" spans="1:20" ht="16" hidden="1">
      <c r="A2312" s="170">
        <f t="shared" si="6"/>
        <v>2311</v>
      </c>
      <c r="B2312" s="196" t="s">
        <v>3168</v>
      </c>
      <c r="C2312" s="186"/>
      <c r="D2312" s="178" t="s">
        <v>388</v>
      </c>
      <c r="E2312" s="178"/>
      <c r="F2312" s="186"/>
      <c r="G2312" s="170" t="b">
        <f t="shared" ca="1" si="61"/>
        <v>1</v>
      </c>
      <c r="H2312" s="186"/>
      <c r="I2312" s="186"/>
      <c r="J2312" s="170" t="s">
        <v>479</v>
      </c>
      <c r="K2312" s="171" t="e">
        <f t="shared" ca="1" si="1"/>
        <v>#NAME?</v>
      </c>
      <c r="L2312" s="186"/>
      <c r="M2312" s="171">
        <v>61</v>
      </c>
      <c r="N2312" s="179" t="e">
        <f t="shared" ca="1" si="2"/>
        <v>#NAME?</v>
      </c>
      <c r="O2312" t="b">
        <f t="shared" si="3"/>
        <v>0</v>
      </c>
      <c r="S2312" s="180" t="b">
        <f t="shared" si="4"/>
        <v>0</v>
      </c>
      <c r="T2312" s="180">
        <f t="shared" ca="1" si="5"/>
        <v>0</v>
      </c>
    </row>
    <row r="2313" spans="1:20" ht="16" hidden="1">
      <c r="A2313" s="170">
        <f t="shared" si="6"/>
        <v>2312</v>
      </c>
      <c r="B2313" s="196" t="s">
        <v>3169</v>
      </c>
      <c r="C2313" s="186"/>
      <c r="D2313" s="178" t="s">
        <v>380</v>
      </c>
      <c r="E2313" s="178" t="s">
        <v>668</v>
      </c>
      <c r="F2313" s="187">
        <v>43917</v>
      </c>
      <c r="G2313" s="170" t="b">
        <f t="shared" ca="1" si="61"/>
        <v>1</v>
      </c>
      <c r="H2313" s="170" t="s">
        <v>516</v>
      </c>
      <c r="I2313" s="186"/>
      <c r="J2313" s="170" t="s">
        <v>479</v>
      </c>
      <c r="K2313" s="171" t="e">
        <f t="shared" ca="1" si="1"/>
        <v>#NAME?</v>
      </c>
      <c r="L2313" s="186"/>
      <c r="M2313" s="171">
        <v>2901</v>
      </c>
      <c r="N2313" s="179" t="e">
        <f t="shared" ca="1" si="2"/>
        <v>#NAME?</v>
      </c>
      <c r="O2313" t="b">
        <f t="shared" si="3"/>
        <v>0</v>
      </c>
      <c r="S2313" s="180" t="b">
        <f t="shared" ca="1" si="4"/>
        <v>0</v>
      </c>
      <c r="T2313" s="180">
        <f t="shared" ca="1" si="5"/>
        <v>0</v>
      </c>
    </row>
    <row r="2314" spans="1:20" ht="16" hidden="1">
      <c r="A2314" s="170">
        <f t="shared" si="6"/>
        <v>2313</v>
      </c>
      <c r="B2314" s="196" t="s">
        <v>3170</v>
      </c>
      <c r="C2314" s="186"/>
      <c r="D2314" s="178" t="s">
        <v>388</v>
      </c>
      <c r="E2314" s="178"/>
      <c r="F2314" s="186"/>
      <c r="G2314" s="170" t="b">
        <f t="shared" ca="1" si="61"/>
        <v>1</v>
      </c>
      <c r="H2314" s="186"/>
      <c r="I2314" s="186"/>
      <c r="J2314" s="170" t="s">
        <v>479</v>
      </c>
      <c r="K2314" s="171" t="e">
        <f t="shared" ca="1" si="1"/>
        <v>#NAME?</v>
      </c>
      <c r="L2314" s="186"/>
      <c r="M2314" s="171">
        <v>1954</v>
      </c>
      <c r="N2314" s="179" t="e">
        <f t="shared" ca="1" si="2"/>
        <v>#NAME?</v>
      </c>
      <c r="O2314" t="b">
        <f t="shared" si="3"/>
        <v>0</v>
      </c>
      <c r="S2314" s="180" t="b">
        <f t="shared" si="4"/>
        <v>0</v>
      </c>
      <c r="T2314" s="180">
        <f t="shared" ca="1" si="5"/>
        <v>0</v>
      </c>
    </row>
    <row r="2315" spans="1:20" ht="16" hidden="1">
      <c r="A2315" s="170">
        <f t="shared" si="6"/>
        <v>2314</v>
      </c>
      <c r="B2315" s="196" t="s">
        <v>3171</v>
      </c>
      <c r="C2315" s="186"/>
      <c r="D2315" s="178" t="s">
        <v>388</v>
      </c>
      <c r="E2315" s="178"/>
      <c r="F2315" s="186"/>
      <c r="G2315" s="170" t="b">
        <f t="shared" ca="1" si="61"/>
        <v>1</v>
      </c>
      <c r="H2315" s="186"/>
      <c r="I2315" s="186"/>
      <c r="J2315" s="170" t="s">
        <v>479</v>
      </c>
      <c r="K2315" s="171" t="e">
        <f t="shared" ca="1" si="1"/>
        <v>#NAME?</v>
      </c>
      <c r="L2315" s="186"/>
      <c r="M2315" s="171">
        <v>2804</v>
      </c>
      <c r="N2315" s="179" t="e">
        <f t="shared" ca="1" si="2"/>
        <v>#NAME?</v>
      </c>
      <c r="O2315" t="b">
        <f t="shared" si="3"/>
        <v>0</v>
      </c>
      <c r="S2315" s="180" t="b">
        <f t="shared" si="4"/>
        <v>0</v>
      </c>
      <c r="T2315" s="180">
        <f t="shared" ca="1" si="5"/>
        <v>0</v>
      </c>
    </row>
    <row r="2316" spans="1:20" ht="16" hidden="1">
      <c r="A2316" s="170">
        <f t="shared" si="6"/>
        <v>2315</v>
      </c>
      <c r="B2316" s="196" t="s">
        <v>694</v>
      </c>
      <c r="C2316" s="186"/>
      <c r="D2316" s="178" t="s">
        <v>388</v>
      </c>
      <c r="E2316" s="178"/>
      <c r="F2316" s="186"/>
      <c r="G2316" s="170" t="b">
        <f t="shared" ca="1" si="61"/>
        <v>1</v>
      </c>
      <c r="H2316" s="186"/>
      <c r="I2316" s="186"/>
      <c r="J2316" s="170" t="s">
        <v>479</v>
      </c>
      <c r="K2316" s="171" t="e">
        <f t="shared" ca="1" si="1"/>
        <v>#NAME?</v>
      </c>
      <c r="L2316" s="186"/>
      <c r="M2316" s="171">
        <v>2205</v>
      </c>
      <c r="N2316" s="179" t="e">
        <f t="shared" ca="1" si="2"/>
        <v>#NAME?</v>
      </c>
      <c r="O2316" t="b">
        <f t="shared" si="3"/>
        <v>0</v>
      </c>
      <c r="S2316" s="180" t="b">
        <f t="shared" si="4"/>
        <v>0</v>
      </c>
      <c r="T2316" s="180">
        <f t="shared" ca="1" si="5"/>
        <v>0</v>
      </c>
    </row>
    <row r="2317" spans="1:20" ht="16" hidden="1">
      <c r="A2317" s="170">
        <f t="shared" si="6"/>
        <v>2316</v>
      </c>
      <c r="B2317" s="196" t="s">
        <v>3172</v>
      </c>
      <c r="C2317" s="186"/>
      <c r="D2317" s="178" t="s">
        <v>388</v>
      </c>
      <c r="E2317" s="178"/>
      <c r="F2317" s="186"/>
      <c r="G2317" s="170" t="b">
        <f t="shared" ca="1" si="61"/>
        <v>1</v>
      </c>
      <c r="H2317" s="186"/>
      <c r="I2317" s="186"/>
      <c r="J2317" s="170" t="s">
        <v>479</v>
      </c>
      <c r="K2317" s="171" t="e">
        <f t="shared" ca="1" si="1"/>
        <v>#NAME?</v>
      </c>
      <c r="L2317" s="186"/>
      <c r="M2317" s="171">
        <v>1553</v>
      </c>
      <c r="N2317" s="179" t="e">
        <f t="shared" ca="1" si="2"/>
        <v>#NAME?</v>
      </c>
      <c r="O2317" t="b">
        <f t="shared" si="3"/>
        <v>0</v>
      </c>
      <c r="S2317" s="180" t="b">
        <f t="shared" si="4"/>
        <v>0</v>
      </c>
      <c r="T2317" s="180">
        <f t="shared" ca="1" si="5"/>
        <v>0</v>
      </c>
    </row>
    <row r="2318" spans="1:20" ht="16" hidden="1">
      <c r="A2318" s="170">
        <f t="shared" si="6"/>
        <v>2317</v>
      </c>
      <c r="B2318" s="196" t="s">
        <v>3173</v>
      </c>
      <c r="C2318" s="186"/>
      <c r="D2318" s="178" t="s">
        <v>388</v>
      </c>
      <c r="E2318" s="178"/>
      <c r="F2318" s="186"/>
      <c r="G2318" s="170" t="b">
        <f t="shared" ca="1" si="61"/>
        <v>1</v>
      </c>
      <c r="H2318" s="186"/>
      <c r="I2318" s="186"/>
      <c r="J2318" s="170" t="s">
        <v>479</v>
      </c>
      <c r="K2318" s="171" t="e">
        <f t="shared" ca="1" si="1"/>
        <v>#NAME?</v>
      </c>
      <c r="L2318" s="186"/>
      <c r="M2318" s="171">
        <v>2073</v>
      </c>
      <c r="N2318" s="179" t="e">
        <f t="shared" ca="1" si="2"/>
        <v>#NAME?</v>
      </c>
      <c r="O2318" t="b">
        <f t="shared" si="3"/>
        <v>0</v>
      </c>
      <c r="S2318" s="180" t="b">
        <f t="shared" si="4"/>
        <v>0</v>
      </c>
      <c r="T2318" s="180">
        <f t="shared" ca="1" si="5"/>
        <v>0</v>
      </c>
    </row>
    <row r="2319" spans="1:20" ht="16" hidden="1">
      <c r="A2319" s="170">
        <f t="shared" si="6"/>
        <v>2318</v>
      </c>
      <c r="B2319" s="196" t="s">
        <v>3174</v>
      </c>
      <c r="C2319" s="186"/>
      <c r="D2319" s="178" t="s">
        <v>388</v>
      </c>
      <c r="E2319" s="178"/>
      <c r="F2319" s="186"/>
      <c r="G2319" s="170" t="b">
        <f t="shared" ca="1" si="61"/>
        <v>1</v>
      </c>
      <c r="H2319" s="186"/>
      <c r="I2319" s="186"/>
      <c r="J2319" s="170" t="s">
        <v>479</v>
      </c>
      <c r="K2319" s="171" t="e">
        <f t="shared" ca="1" si="1"/>
        <v>#NAME?</v>
      </c>
      <c r="L2319" s="186"/>
      <c r="M2319" s="171">
        <v>2208</v>
      </c>
      <c r="N2319" s="179" t="e">
        <f t="shared" ca="1" si="2"/>
        <v>#NAME?</v>
      </c>
      <c r="O2319" t="b">
        <f t="shared" si="3"/>
        <v>0</v>
      </c>
      <c r="S2319" s="180" t="b">
        <f t="shared" si="4"/>
        <v>0</v>
      </c>
      <c r="T2319" s="180">
        <f t="shared" ca="1" si="5"/>
        <v>0</v>
      </c>
    </row>
    <row r="2320" spans="1:20" ht="16" hidden="1">
      <c r="A2320" s="170">
        <f t="shared" si="6"/>
        <v>2319</v>
      </c>
      <c r="B2320" s="196" t="s">
        <v>1704</v>
      </c>
      <c r="C2320" s="186"/>
      <c r="D2320" s="178" t="s">
        <v>388</v>
      </c>
      <c r="E2320" s="178"/>
      <c r="F2320" s="186"/>
      <c r="G2320" s="170" t="b">
        <f t="shared" ca="1" si="61"/>
        <v>1</v>
      </c>
      <c r="H2320" s="186"/>
      <c r="I2320" s="186"/>
      <c r="J2320" s="170" t="s">
        <v>479</v>
      </c>
      <c r="K2320" s="171" t="e">
        <f t="shared" ca="1" si="1"/>
        <v>#NAME?</v>
      </c>
      <c r="L2320" s="186"/>
      <c r="M2320" s="171">
        <v>1491</v>
      </c>
      <c r="N2320" s="179" t="e">
        <f t="shared" ca="1" si="2"/>
        <v>#NAME?</v>
      </c>
      <c r="O2320" t="b">
        <f t="shared" si="3"/>
        <v>0</v>
      </c>
      <c r="S2320" s="180" t="b">
        <f t="shared" si="4"/>
        <v>0</v>
      </c>
      <c r="T2320" s="180">
        <f t="shared" ca="1" si="5"/>
        <v>0</v>
      </c>
    </row>
    <row r="2321" spans="1:20" ht="16" hidden="1">
      <c r="A2321" s="170">
        <f t="shared" si="6"/>
        <v>2320</v>
      </c>
      <c r="B2321" s="196" t="s">
        <v>3175</v>
      </c>
      <c r="C2321" s="186"/>
      <c r="D2321" s="178" t="s">
        <v>388</v>
      </c>
      <c r="E2321" s="178"/>
      <c r="F2321" s="186"/>
      <c r="G2321" s="170" t="b">
        <f t="shared" ca="1" si="61"/>
        <v>1</v>
      </c>
      <c r="H2321" s="186"/>
      <c r="I2321" s="186"/>
      <c r="J2321" s="170" t="s">
        <v>479</v>
      </c>
      <c r="K2321" s="171" t="e">
        <f t="shared" ca="1" si="1"/>
        <v>#NAME?</v>
      </c>
      <c r="L2321" s="186"/>
      <c r="M2321" s="171">
        <v>305</v>
      </c>
      <c r="N2321" s="179" t="e">
        <f t="shared" ca="1" si="2"/>
        <v>#NAME?</v>
      </c>
      <c r="O2321" t="b">
        <f t="shared" si="3"/>
        <v>0</v>
      </c>
      <c r="S2321" s="180" t="b">
        <f t="shared" si="4"/>
        <v>0</v>
      </c>
      <c r="T2321" s="180">
        <f t="shared" ca="1" si="5"/>
        <v>0</v>
      </c>
    </row>
    <row r="2322" spans="1:20" ht="16" hidden="1">
      <c r="A2322" s="170">
        <f t="shared" si="6"/>
        <v>2321</v>
      </c>
      <c r="B2322" s="196" t="s">
        <v>3176</v>
      </c>
      <c r="C2322" s="186"/>
      <c r="D2322" s="178" t="s">
        <v>388</v>
      </c>
      <c r="E2322" s="178"/>
      <c r="F2322" s="186"/>
      <c r="G2322" s="170" t="b">
        <f t="shared" ca="1" si="61"/>
        <v>1</v>
      </c>
      <c r="H2322" s="186"/>
      <c r="I2322" s="186"/>
      <c r="J2322" s="170" t="s">
        <v>479</v>
      </c>
      <c r="K2322" s="171" t="e">
        <f t="shared" ca="1" si="1"/>
        <v>#NAME?</v>
      </c>
      <c r="L2322" s="186"/>
      <c r="M2322" s="171">
        <v>2905</v>
      </c>
      <c r="N2322" s="179" t="e">
        <f t="shared" ca="1" si="2"/>
        <v>#NAME?</v>
      </c>
      <c r="O2322" t="b">
        <f t="shared" si="3"/>
        <v>0</v>
      </c>
      <c r="S2322" s="180" t="b">
        <f t="shared" si="4"/>
        <v>0</v>
      </c>
      <c r="T2322" s="180">
        <f t="shared" ca="1" si="5"/>
        <v>0</v>
      </c>
    </row>
    <row r="2323" spans="1:20" ht="16" hidden="1">
      <c r="A2323" s="170">
        <f t="shared" si="6"/>
        <v>2322</v>
      </c>
      <c r="B2323" s="196" t="s">
        <v>3177</v>
      </c>
      <c r="C2323" s="186"/>
      <c r="D2323" s="178" t="s">
        <v>380</v>
      </c>
      <c r="E2323" s="178" t="s">
        <v>3178</v>
      </c>
      <c r="F2323" s="189">
        <v>43822</v>
      </c>
      <c r="G2323" s="170" t="b">
        <f t="shared" ca="1" si="61"/>
        <v>1</v>
      </c>
      <c r="H2323" s="170" t="s">
        <v>516</v>
      </c>
      <c r="I2323" s="186"/>
      <c r="J2323" s="170" t="s">
        <v>479</v>
      </c>
      <c r="K2323" s="171" t="e">
        <f t="shared" ca="1" si="1"/>
        <v>#NAME?</v>
      </c>
      <c r="L2323" s="186"/>
      <c r="M2323" s="171">
        <v>915</v>
      </c>
      <c r="N2323" s="179" t="e">
        <f t="shared" ca="1" si="2"/>
        <v>#NAME?</v>
      </c>
      <c r="O2323" t="b">
        <f t="shared" si="3"/>
        <v>0</v>
      </c>
      <c r="S2323" s="180" t="b">
        <f t="shared" ca="1" si="4"/>
        <v>0</v>
      </c>
      <c r="T2323" s="180">
        <f t="shared" ca="1" si="5"/>
        <v>0</v>
      </c>
    </row>
    <row r="2324" spans="1:20" ht="16" hidden="1">
      <c r="A2324" s="170">
        <f t="shared" si="6"/>
        <v>2323</v>
      </c>
      <c r="B2324" s="196" t="s">
        <v>507</v>
      </c>
      <c r="C2324" s="186"/>
      <c r="D2324" s="178" t="s">
        <v>388</v>
      </c>
      <c r="E2324" s="178"/>
      <c r="F2324" s="186"/>
      <c r="G2324" s="170"/>
      <c r="H2324" s="186"/>
      <c r="I2324" s="186"/>
      <c r="J2324" s="170"/>
      <c r="K2324" s="171" t="e">
        <f t="shared" ca="1" si="1"/>
        <v>#NAME?</v>
      </c>
      <c r="L2324" s="186"/>
      <c r="M2324" s="171">
        <v>2342</v>
      </c>
      <c r="N2324" s="179" t="e">
        <f t="shared" ca="1" si="2"/>
        <v>#NAME?</v>
      </c>
      <c r="O2324" t="b">
        <f t="shared" si="3"/>
        <v>1</v>
      </c>
      <c r="S2324" s="180" t="b">
        <f t="shared" si="4"/>
        <v>0</v>
      </c>
      <c r="T2324" s="180">
        <f t="shared" ca="1" si="5"/>
        <v>0</v>
      </c>
    </row>
    <row r="2325" spans="1:20" ht="16" hidden="1">
      <c r="A2325" s="170">
        <f t="shared" si="6"/>
        <v>2324</v>
      </c>
      <c r="B2325" s="196" t="s">
        <v>3179</v>
      </c>
      <c r="C2325" s="186"/>
      <c r="D2325" s="178" t="s">
        <v>380</v>
      </c>
      <c r="E2325" s="178" t="s">
        <v>556</v>
      </c>
      <c r="F2325" s="187">
        <v>43843</v>
      </c>
      <c r="G2325" s="170" t="b">
        <f t="shared" ref="G2325:G2480" ca="1" si="62">OR((ISBLANK(F2325)),TODAY()-F2325 &gt;=90)</f>
        <v>1</v>
      </c>
      <c r="H2325" s="170" t="s">
        <v>516</v>
      </c>
      <c r="I2325" s="186"/>
      <c r="J2325" s="170" t="s">
        <v>479</v>
      </c>
      <c r="K2325" s="171" t="e">
        <f t="shared" ca="1" si="1"/>
        <v>#NAME?</v>
      </c>
      <c r="L2325" s="186"/>
      <c r="M2325" s="171">
        <v>2150</v>
      </c>
      <c r="N2325" s="179" t="e">
        <f t="shared" ca="1" si="2"/>
        <v>#NAME?</v>
      </c>
      <c r="O2325" t="b">
        <f t="shared" si="3"/>
        <v>0</v>
      </c>
      <c r="S2325" s="180" t="b">
        <f t="shared" ca="1" si="4"/>
        <v>0</v>
      </c>
      <c r="T2325" s="180">
        <f t="shared" ca="1" si="5"/>
        <v>0</v>
      </c>
    </row>
    <row r="2326" spans="1:20" ht="16" hidden="1">
      <c r="A2326" s="170">
        <f t="shared" si="6"/>
        <v>2325</v>
      </c>
      <c r="B2326" s="196" t="s">
        <v>3180</v>
      </c>
      <c r="C2326" s="186"/>
      <c r="D2326" s="178" t="s">
        <v>388</v>
      </c>
      <c r="E2326" s="178"/>
      <c r="F2326" s="186"/>
      <c r="G2326" s="170" t="b">
        <f t="shared" ca="1" si="62"/>
        <v>1</v>
      </c>
      <c r="H2326" s="186"/>
      <c r="I2326" s="186"/>
      <c r="J2326" s="170" t="s">
        <v>479</v>
      </c>
      <c r="K2326" s="171" t="e">
        <f t="shared" ca="1" si="1"/>
        <v>#NAME?</v>
      </c>
      <c r="L2326" s="186"/>
      <c r="M2326" s="171">
        <v>836</v>
      </c>
      <c r="N2326" s="179" t="e">
        <f t="shared" ca="1" si="2"/>
        <v>#NAME?</v>
      </c>
      <c r="O2326" t="b">
        <f t="shared" si="3"/>
        <v>0</v>
      </c>
      <c r="S2326" s="180" t="b">
        <f t="shared" si="4"/>
        <v>0</v>
      </c>
      <c r="T2326" s="180">
        <f t="shared" ca="1" si="5"/>
        <v>0</v>
      </c>
    </row>
    <row r="2327" spans="1:20" ht="16" hidden="1">
      <c r="A2327" s="170">
        <f t="shared" si="6"/>
        <v>2326</v>
      </c>
      <c r="B2327" s="196" t="s">
        <v>3181</v>
      </c>
      <c r="C2327" s="186"/>
      <c r="D2327" s="178" t="s">
        <v>388</v>
      </c>
      <c r="E2327" s="178"/>
      <c r="F2327" s="186"/>
      <c r="G2327" s="170" t="b">
        <f t="shared" ca="1" si="62"/>
        <v>1</v>
      </c>
      <c r="H2327" s="186"/>
      <c r="I2327" s="186"/>
      <c r="J2327" s="170" t="s">
        <v>479</v>
      </c>
      <c r="K2327" s="171" t="e">
        <f t="shared" ca="1" si="1"/>
        <v>#NAME?</v>
      </c>
      <c r="L2327" s="186"/>
      <c r="M2327" s="171">
        <v>3031</v>
      </c>
      <c r="N2327" s="179" t="e">
        <f t="shared" ca="1" si="2"/>
        <v>#NAME?</v>
      </c>
      <c r="O2327" t="b">
        <f t="shared" si="3"/>
        <v>0</v>
      </c>
      <c r="S2327" s="180" t="b">
        <f t="shared" si="4"/>
        <v>0</v>
      </c>
      <c r="T2327" s="180">
        <f t="shared" ca="1" si="5"/>
        <v>0</v>
      </c>
    </row>
    <row r="2328" spans="1:20" ht="16" hidden="1">
      <c r="A2328" s="170">
        <f t="shared" si="6"/>
        <v>2327</v>
      </c>
      <c r="B2328" s="196" t="s">
        <v>3182</v>
      </c>
      <c r="C2328" s="186"/>
      <c r="D2328" s="178" t="s">
        <v>388</v>
      </c>
      <c r="E2328" s="178"/>
      <c r="F2328" s="186"/>
      <c r="G2328" s="170" t="b">
        <f t="shared" ca="1" si="62"/>
        <v>1</v>
      </c>
      <c r="H2328" s="186"/>
      <c r="I2328" s="186"/>
      <c r="J2328" s="170" t="s">
        <v>479</v>
      </c>
      <c r="K2328" s="171" t="e">
        <f t="shared" ca="1" si="1"/>
        <v>#NAME?</v>
      </c>
      <c r="L2328" s="186"/>
      <c r="M2328" s="171">
        <v>766</v>
      </c>
      <c r="N2328" s="179" t="e">
        <f t="shared" ca="1" si="2"/>
        <v>#NAME?</v>
      </c>
      <c r="O2328" t="b">
        <f t="shared" si="3"/>
        <v>0</v>
      </c>
      <c r="S2328" s="180" t="b">
        <f t="shared" si="4"/>
        <v>0</v>
      </c>
      <c r="T2328" s="180">
        <f t="shared" ca="1" si="5"/>
        <v>0</v>
      </c>
    </row>
    <row r="2329" spans="1:20" ht="16" hidden="1">
      <c r="A2329" s="170">
        <f t="shared" si="6"/>
        <v>2328</v>
      </c>
      <c r="B2329" s="196" t="s">
        <v>3183</v>
      </c>
      <c r="C2329" s="186"/>
      <c r="D2329" s="178" t="s">
        <v>388</v>
      </c>
      <c r="E2329" s="178"/>
      <c r="F2329" s="186"/>
      <c r="G2329" s="170" t="b">
        <f t="shared" ca="1" si="62"/>
        <v>1</v>
      </c>
      <c r="H2329" s="186"/>
      <c r="I2329" s="186"/>
      <c r="J2329" s="170" t="s">
        <v>479</v>
      </c>
      <c r="K2329" s="171" t="e">
        <f t="shared" ca="1" si="1"/>
        <v>#NAME?</v>
      </c>
      <c r="L2329" s="186"/>
      <c r="M2329" s="171">
        <v>987</v>
      </c>
      <c r="N2329" s="179" t="e">
        <f t="shared" ca="1" si="2"/>
        <v>#NAME?</v>
      </c>
      <c r="O2329" t="b">
        <f t="shared" si="3"/>
        <v>0</v>
      </c>
      <c r="S2329" s="180" t="b">
        <f t="shared" si="4"/>
        <v>0</v>
      </c>
      <c r="T2329" s="180">
        <f t="shared" ca="1" si="5"/>
        <v>0</v>
      </c>
    </row>
    <row r="2330" spans="1:20" ht="16" hidden="1">
      <c r="A2330" s="170">
        <f t="shared" si="6"/>
        <v>2329</v>
      </c>
      <c r="B2330" s="196" t="s">
        <v>3184</v>
      </c>
      <c r="C2330" s="186"/>
      <c r="D2330" s="178" t="s">
        <v>388</v>
      </c>
      <c r="E2330" s="178"/>
      <c r="F2330" s="186"/>
      <c r="G2330" s="170" t="b">
        <f t="shared" ca="1" si="62"/>
        <v>1</v>
      </c>
      <c r="H2330" s="186"/>
      <c r="I2330" s="186"/>
      <c r="J2330" s="170" t="s">
        <v>479</v>
      </c>
      <c r="K2330" s="171" t="e">
        <f t="shared" ca="1" si="1"/>
        <v>#NAME?</v>
      </c>
      <c r="L2330" s="186"/>
      <c r="M2330" s="171">
        <v>3009</v>
      </c>
      <c r="N2330" s="179" t="e">
        <f t="shared" ca="1" si="2"/>
        <v>#NAME?</v>
      </c>
      <c r="O2330" t="b">
        <f t="shared" si="3"/>
        <v>0</v>
      </c>
      <c r="S2330" s="180" t="b">
        <f t="shared" si="4"/>
        <v>0</v>
      </c>
      <c r="T2330" s="180">
        <f t="shared" ca="1" si="5"/>
        <v>0</v>
      </c>
    </row>
    <row r="2331" spans="1:20" ht="16" hidden="1">
      <c r="A2331" s="170">
        <f t="shared" si="6"/>
        <v>2330</v>
      </c>
      <c r="B2331" s="196" t="s">
        <v>3185</v>
      </c>
      <c r="C2331" s="186"/>
      <c r="D2331" s="178" t="s">
        <v>388</v>
      </c>
      <c r="E2331" s="178"/>
      <c r="F2331" s="186"/>
      <c r="G2331" s="170" t="b">
        <f t="shared" ca="1" si="62"/>
        <v>1</v>
      </c>
      <c r="H2331" s="186"/>
      <c r="I2331" s="186"/>
      <c r="J2331" s="170" t="s">
        <v>479</v>
      </c>
      <c r="K2331" s="171" t="e">
        <f t="shared" ca="1" si="1"/>
        <v>#NAME?</v>
      </c>
      <c r="L2331" s="186"/>
      <c r="M2331" s="171">
        <v>51</v>
      </c>
      <c r="N2331" s="179" t="e">
        <f t="shared" ca="1" si="2"/>
        <v>#NAME?</v>
      </c>
      <c r="O2331" t="b">
        <f t="shared" si="3"/>
        <v>0</v>
      </c>
      <c r="S2331" s="180" t="b">
        <f t="shared" si="4"/>
        <v>0</v>
      </c>
      <c r="T2331" s="180">
        <f t="shared" ca="1" si="5"/>
        <v>0</v>
      </c>
    </row>
    <row r="2332" spans="1:20" ht="16" hidden="1">
      <c r="A2332" s="170">
        <f t="shared" si="6"/>
        <v>2331</v>
      </c>
      <c r="B2332" s="196" t="s">
        <v>3186</v>
      </c>
      <c r="C2332" s="186"/>
      <c r="D2332" s="178" t="s">
        <v>388</v>
      </c>
      <c r="E2332" s="178"/>
      <c r="F2332" s="186"/>
      <c r="G2332" s="170" t="b">
        <f t="shared" ca="1" si="62"/>
        <v>1</v>
      </c>
      <c r="H2332" s="186"/>
      <c r="I2332" s="186"/>
      <c r="J2332" s="170" t="s">
        <v>479</v>
      </c>
      <c r="K2332" s="171" t="e">
        <f t="shared" ca="1" si="1"/>
        <v>#NAME?</v>
      </c>
      <c r="L2332" s="186"/>
      <c r="M2332" s="171">
        <v>2873</v>
      </c>
      <c r="N2332" s="179" t="e">
        <f t="shared" ca="1" si="2"/>
        <v>#NAME?</v>
      </c>
      <c r="O2332" t="b">
        <f t="shared" si="3"/>
        <v>0</v>
      </c>
      <c r="S2332" s="180" t="b">
        <f t="shared" si="4"/>
        <v>0</v>
      </c>
      <c r="T2332" s="180">
        <f t="shared" ca="1" si="5"/>
        <v>0</v>
      </c>
    </row>
    <row r="2333" spans="1:20" ht="16" hidden="1">
      <c r="A2333" s="170">
        <f t="shared" si="6"/>
        <v>2332</v>
      </c>
      <c r="B2333" s="196" t="s">
        <v>3187</v>
      </c>
      <c r="C2333" s="186"/>
      <c r="D2333" s="178" t="s">
        <v>388</v>
      </c>
      <c r="E2333" s="178"/>
      <c r="F2333" s="186"/>
      <c r="G2333" s="170" t="b">
        <f t="shared" ca="1" si="62"/>
        <v>1</v>
      </c>
      <c r="H2333" s="186"/>
      <c r="I2333" s="186"/>
      <c r="J2333" s="170" t="s">
        <v>479</v>
      </c>
      <c r="K2333" s="171" t="e">
        <f t="shared" ca="1" si="1"/>
        <v>#NAME?</v>
      </c>
      <c r="L2333" s="186"/>
      <c r="M2333" s="171">
        <v>1341</v>
      </c>
      <c r="N2333" s="179" t="e">
        <f t="shared" ca="1" si="2"/>
        <v>#NAME?</v>
      </c>
      <c r="O2333" t="b">
        <f t="shared" si="3"/>
        <v>0</v>
      </c>
      <c r="S2333" s="180" t="b">
        <f t="shared" si="4"/>
        <v>0</v>
      </c>
      <c r="T2333" s="180">
        <f t="shared" ca="1" si="5"/>
        <v>0</v>
      </c>
    </row>
    <row r="2334" spans="1:20" ht="16" hidden="1">
      <c r="A2334" s="170">
        <f t="shared" si="6"/>
        <v>2333</v>
      </c>
      <c r="B2334" s="196" t="s">
        <v>3188</v>
      </c>
      <c r="C2334" s="186"/>
      <c r="D2334" s="178" t="s">
        <v>388</v>
      </c>
      <c r="E2334" s="178"/>
      <c r="F2334" s="186"/>
      <c r="G2334" s="170" t="b">
        <f t="shared" ca="1" si="62"/>
        <v>1</v>
      </c>
      <c r="H2334" s="186"/>
      <c r="I2334" s="186"/>
      <c r="J2334" s="170" t="s">
        <v>479</v>
      </c>
      <c r="K2334" s="171" t="e">
        <f t="shared" ca="1" si="1"/>
        <v>#NAME?</v>
      </c>
      <c r="L2334" s="186"/>
      <c r="M2334" s="171">
        <v>1197</v>
      </c>
      <c r="N2334" s="179" t="e">
        <f t="shared" ca="1" si="2"/>
        <v>#NAME?</v>
      </c>
      <c r="O2334" t="b">
        <f t="shared" si="3"/>
        <v>0</v>
      </c>
      <c r="S2334" s="180" t="b">
        <f t="shared" si="4"/>
        <v>0</v>
      </c>
      <c r="T2334" s="180">
        <f t="shared" ca="1" si="5"/>
        <v>0</v>
      </c>
    </row>
    <row r="2335" spans="1:20" ht="16" hidden="1">
      <c r="A2335" s="170">
        <f t="shared" si="6"/>
        <v>2334</v>
      </c>
      <c r="B2335" s="196" t="s">
        <v>3189</v>
      </c>
      <c r="C2335" s="186"/>
      <c r="D2335" s="178" t="s">
        <v>388</v>
      </c>
      <c r="E2335" s="178"/>
      <c r="F2335" s="186"/>
      <c r="G2335" s="170" t="b">
        <f t="shared" ca="1" si="62"/>
        <v>1</v>
      </c>
      <c r="H2335" s="186"/>
      <c r="I2335" s="186"/>
      <c r="J2335" s="170" t="s">
        <v>479</v>
      </c>
      <c r="K2335" s="171" t="e">
        <f t="shared" ca="1" si="1"/>
        <v>#NAME?</v>
      </c>
      <c r="L2335" s="186"/>
      <c r="M2335" s="171">
        <v>1739</v>
      </c>
      <c r="N2335" s="179" t="e">
        <f t="shared" ca="1" si="2"/>
        <v>#NAME?</v>
      </c>
      <c r="O2335" t="b">
        <f t="shared" si="3"/>
        <v>0</v>
      </c>
      <c r="S2335" s="180" t="b">
        <f t="shared" si="4"/>
        <v>0</v>
      </c>
      <c r="T2335" s="180">
        <f t="shared" ca="1" si="5"/>
        <v>0</v>
      </c>
    </row>
    <row r="2336" spans="1:20" ht="16" hidden="1">
      <c r="A2336" s="170">
        <f t="shared" si="6"/>
        <v>2335</v>
      </c>
      <c r="B2336" s="196" t="s">
        <v>3190</v>
      </c>
      <c r="C2336" s="186"/>
      <c r="D2336" s="178" t="s">
        <v>388</v>
      </c>
      <c r="E2336" s="178"/>
      <c r="F2336" s="186"/>
      <c r="G2336" s="170" t="b">
        <f t="shared" ca="1" si="62"/>
        <v>1</v>
      </c>
      <c r="H2336" s="186"/>
      <c r="I2336" s="186"/>
      <c r="J2336" s="170" t="s">
        <v>479</v>
      </c>
      <c r="K2336" s="171" t="e">
        <f t="shared" ca="1" si="1"/>
        <v>#NAME?</v>
      </c>
      <c r="L2336" s="186"/>
      <c r="M2336" s="171">
        <v>1946</v>
      </c>
      <c r="N2336" s="179" t="e">
        <f t="shared" ca="1" si="2"/>
        <v>#NAME?</v>
      </c>
      <c r="O2336" t="b">
        <f t="shared" si="3"/>
        <v>0</v>
      </c>
      <c r="S2336" s="180" t="b">
        <f t="shared" si="4"/>
        <v>0</v>
      </c>
      <c r="T2336" s="180">
        <f t="shared" ca="1" si="5"/>
        <v>0</v>
      </c>
    </row>
    <row r="2337" spans="1:20" ht="16" hidden="1">
      <c r="A2337" s="170">
        <f t="shared" si="6"/>
        <v>2336</v>
      </c>
      <c r="B2337" s="196" t="s">
        <v>3191</v>
      </c>
      <c r="C2337" s="186"/>
      <c r="D2337" s="178" t="s">
        <v>388</v>
      </c>
      <c r="E2337" s="178"/>
      <c r="F2337" s="186"/>
      <c r="G2337" s="170" t="b">
        <f t="shared" ca="1" si="62"/>
        <v>1</v>
      </c>
      <c r="H2337" s="186"/>
      <c r="I2337" s="186"/>
      <c r="J2337" s="170" t="s">
        <v>479</v>
      </c>
      <c r="K2337" s="171" t="e">
        <f t="shared" ca="1" si="1"/>
        <v>#NAME?</v>
      </c>
      <c r="L2337" s="186"/>
      <c r="M2337" s="171">
        <v>1703</v>
      </c>
      <c r="N2337" s="179" t="e">
        <f t="shared" ca="1" si="2"/>
        <v>#NAME?</v>
      </c>
      <c r="O2337" t="b">
        <f t="shared" si="3"/>
        <v>0</v>
      </c>
      <c r="S2337" s="180" t="b">
        <f t="shared" si="4"/>
        <v>0</v>
      </c>
      <c r="T2337" s="180">
        <f t="shared" ca="1" si="5"/>
        <v>0</v>
      </c>
    </row>
    <row r="2338" spans="1:20" ht="16" hidden="1">
      <c r="A2338" s="170">
        <f t="shared" si="6"/>
        <v>2337</v>
      </c>
      <c r="B2338" s="196" t="s">
        <v>3192</v>
      </c>
      <c r="C2338" s="186"/>
      <c r="D2338" s="178" t="s">
        <v>388</v>
      </c>
      <c r="E2338" s="178"/>
      <c r="F2338" s="186"/>
      <c r="G2338" s="170" t="b">
        <f t="shared" ca="1" si="62"/>
        <v>1</v>
      </c>
      <c r="H2338" s="186"/>
      <c r="I2338" s="186"/>
      <c r="J2338" s="170" t="s">
        <v>479</v>
      </c>
      <c r="K2338" s="171" t="e">
        <f t="shared" ca="1" si="1"/>
        <v>#NAME?</v>
      </c>
      <c r="L2338" s="186"/>
      <c r="M2338" s="171">
        <v>726</v>
      </c>
      <c r="N2338" s="179" t="e">
        <f t="shared" ca="1" si="2"/>
        <v>#NAME?</v>
      </c>
      <c r="O2338" t="b">
        <f t="shared" si="3"/>
        <v>0</v>
      </c>
      <c r="S2338" s="180" t="b">
        <f t="shared" si="4"/>
        <v>0</v>
      </c>
      <c r="T2338" s="180">
        <f t="shared" ca="1" si="5"/>
        <v>0</v>
      </c>
    </row>
    <row r="2339" spans="1:20" ht="16" hidden="1">
      <c r="A2339" s="170">
        <f t="shared" si="6"/>
        <v>2338</v>
      </c>
      <c r="B2339" s="196" t="s">
        <v>3193</v>
      </c>
      <c r="C2339" s="186"/>
      <c r="D2339" s="178" t="s">
        <v>388</v>
      </c>
      <c r="E2339" s="178"/>
      <c r="F2339" s="186"/>
      <c r="G2339" s="170" t="b">
        <f t="shared" ca="1" si="62"/>
        <v>1</v>
      </c>
      <c r="H2339" s="186"/>
      <c r="I2339" s="186"/>
      <c r="J2339" s="170" t="s">
        <v>479</v>
      </c>
      <c r="K2339" s="171" t="e">
        <f t="shared" ca="1" si="1"/>
        <v>#NAME?</v>
      </c>
      <c r="L2339" s="186"/>
      <c r="M2339" s="171">
        <v>63</v>
      </c>
      <c r="N2339" s="179" t="e">
        <f t="shared" ca="1" si="2"/>
        <v>#NAME?</v>
      </c>
      <c r="O2339" t="b">
        <f t="shared" si="3"/>
        <v>0</v>
      </c>
      <c r="S2339" s="180" t="b">
        <f t="shared" si="4"/>
        <v>0</v>
      </c>
      <c r="T2339" s="180">
        <f t="shared" ca="1" si="5"/>
        <v>0</v>
      </c>
    </row>
    <row r="2340" spans="1:20" ht="16" hidden="1">
      <c r="A2340" s="170">
        <f t="shared" si="6"/>
        <v>2339</v>
      </c>
      <c r="B2340" s="196" t="s">
        <v>3194</v>
      </c>
      <c r="C2340" s="186"/>
      <c r="D2340" s="178" t="s">
        <v>380</v>
      </c>
      <c r="E2340" s="178" t="s">
        <v>261</v>
      </c>
      <c r="F2340" s="187">
        <v>43969</v>
      </c>
      <c r="G2340" s="170" t="b">
        <f t="shared" ca="1" si="62"/>
        <v>1</v>
      </c>
      <c r="H2340" s="170" t="s">
        <v>516</v>
      </c>
      <c r="I2340" s="170">
        <v>0</v>
      </c>
      <c r="J2340" s="170" t="s">
        <v>479</v>
      </c>
      <c r="K2340" s="171" t="e">
        <f t="shared" ca="1" si="1"/>
        <v>#NAME?</v>
      </c>
      <c r="L2340" s="186"/>
      <c r="M2340" s="171">
        <v>1611</v>
      </c>
      <c r="N2340" s="179" t="e">
        <f t="shared" ca="1" si="2"/>
        <v>#NAME?</v>
      </c>
      <c r="O2340" t="b">
        <f t="shared" si="3"/>
        <v>0</v>
      </c>
      <c r="S2340" s="180" t="b">
        <f t="shared" ca="1" si="4"/>
        <v>0</v>
      </c>
      <c r="T2340" s="180">
        <f t="shared" ca="1" si="5"/>
        <v>0</v>
      </c>
    </row>
    <row r="2341" spans="1:20" ht="16" hidden="1">
      <c r="A2341" s="170">
        <f t="shared" si="6"/>
        <v>2340</v>
      </c>
      <c r="B2341" s="196" t="s">
        <v>1922</v>
      </c>
      <c r="C2341" s="186"/>
      <c r="D2341" s="178" t="s">
        <v>388</v>
      </c>
      <c r="E2341" s="178"/>
      <c r="F2341" s="186"/>
      <c r="G2341" s="170" t="b">
        <f t="shared" ca="1" si="62"/>
        <v>1</v>
      </c>
      <c r="H2341" s="186"/>
      <c r="I2341" s="186"/>
      <c r="J2341" s="170" t="s">
        <v>479</v>
      </c>
      <c r="K2341" s="171" t="e">
        <f t="shared" ca="1" si="1"/>
        <v>#NAME?</v>
      </c>
      <c r="L2341" s="186"/>
      <c r="M2341" s="171">
        <v>1134</v>
      </c>
      <c r="N2341" s="179" t="e">
        <f t="shared" ca="1" si="2"/>
        <v>#NAME?</v>
      </c>
      <c r="O2341" t="b">
        <f t="shared" si="3"/>
        <v>0</v>
      </c>
      <c r="S2341" s="180" t="b">
        <f t="shared" si="4"/>
        <v>0</v>
      </c>
      <c r="T2341" s="180">
        <f t="shared" ca="1" si="5"/>
        <v>0</v>
      </c>
    </row>
    <row r="2342" spans="1:20" ht="16" hidden="1">
      <c r="A2342" s="170">
        <f t="shared" si="6"/>
        <v>2341</v>
      </c>
      <c r="B2342" s="196" t="s">
        <v>3195</v>
      </c>
      <c r="C2342" s="186"/>
      <c r="D2342" s="178" t="s">
        <v>388</v>
      </c>
      <c r="E2342" s="178"/>
      <c r="F2342" s="186"/>
      <c r="G2342" s="170" t="b">
        <f t="shared" ca="1" si="62"/>
        <v>1</v>
      </c>
      <c r="H2342" s="186"/>
      <c r="I2342" s="186"/>
      <c r="J2342" s="170" t="s">
        <v>479</v>
      </c>
      <c r="K2342" s="171" t="e">
        <f t="shared" ca="1" si="1"/>
        <v>#NAME?</v>
      </c>
      <c r="L2342" s="186"/>
      <c r="M2342" s="171">
        <v>31</v>
      </c>
      <c r="N2342" s="179" t="e">
        <f t="shared" ca="1" si="2"/>
        <v>#NAME?</v>
      </c>
      <c r="O2342" t="b">
        <f t="shared" si="3"/>
        <v>0</v>
      </c>
      <c r="S2342" s="180" t="b">
        <f t="shared" si="4"/>
        <v>0</v>
      </c>
      <c r="T2342" s="180">
        <f t="shared" ca="1" si="5"/>
        <v>0</v>
      </c>
    </row>
    <row r="2343" spans="1:20" ht="16" hidden="1">
      <c r="A2343" s="170">
        <f t="shared" si="6"/>
        <v>2342</v>
      </c>
      <c r="B2343" s="196" t="s">
        <v>3196</v>
      </c>
      <c r="C2343" s="186"/>
      <c r="D2343" s="178" t="s">
        <v>388</v>
      </c>
      <c r="E2343" s="178"/>
      <c r="F2343" s="186"/>
      <c r="G2343" s="170" t="b">
        <f t="shared" ca="1" si="62"/>
        <v>1</v>
      </c>
      <c r="H2343" s="186"/>
      <c r="I2343" s="186"/>
      <c r="J2343" s="170" t="s">
        <v>479</v>
      </c>
      <c r="K2343" s="171" t="e">
        <f t="shared" ca="1" si="1"/>
        <v>#NAME?</v>
      </c>
      <c r="L2343" s="186"/>
      <c r="M2343" s="171">
        <v>1448</v>
      </c>
      <c r="N2343" s="179" t="e">
        <f t="shared" ca="1" si="2"/>
        <v>#NAME?</v>
      </c>
      <c r="O2343" t="b">
        <f t="shared" si="3"/>
        <v>0</v>
      </c>
      <c r="S2343" s="180" t="b">
        <f t="shared" si="4"/>
        <v>0</v>
      </c>
      <c r="T2343" s="180">
        <f t="shared" ca="1" si="5"/>
        <v>0</v>
      </c>
    </row>
    <row r="2344" spans="1:20" ht="16" hidden="1">
      <c r="A2344" s="170">
        <f t="shared" si="6"/>
        <v>2343</v>
      </c>
      <c r="B2344" s="196" t="s">
        <v>3197</v>
      </c>
      <c r="C2344" s="186"/>
      <c r="D2344" s="178" t="s">
        <v>388</v>
      </c>
      <c r="E2344" s="178"/>
      <c r="F2344" s="186"/>
      <c r="G2344" s="170" t="b">
        <f t="shared" ca="1" si="62"/>
        <v>1</v>
      </c>
      <c r="H2344" s="186"/>
      <c r="I2344" s="186"/>
      <c r="J2344" s="170" t="s">
        <v>479</v>
      </c>
      <c r="K2344" s="171" t="e">
        <f t="shared" ca="1" si="1"/>
        <v>#NAME?</v>
      </c>
      <c r="L2344" s="186"/>
      <c r="M2344" s="171">
        <v>421</v>
      </c>
      <c r="N2344" s="179" t="e">
        <f t="shared" ca="1" si="2"/>
        <v>#NAME?</v>
      </c>
      <c r="O2344" t="b">
        <f t="shared" si="3"/>
        <v>0</v>
      </c>
      <c r="S2344" s="180" t="b">
        <f t="shared" si="4"/>
        <v>0</v>
      </c>
      <c r="T2344" s="180">
        <f t="shared" ca="1" si="5"/>
        <v>0</v>
      </c>
    </row>
    <row r="2345" spans="1:20" ht="16" hidden="1">
      <c r="A2345" s="170">
        <f t="shared" si="6"/>
        <v>2344</v>
      </c>
      <c r="B2345" s="196" t="s">
        <v>3198</v>
      </c>
      <c r="C2345" s="186"/>
      <c r="D2345" s="178" t="s">
        <v>388</v>
      </c>
      <c r="E2345" s="178"/>
      <c r="F2345" s="186"/>
      <c r="G2345" s="170" t="b">
        <f t="shared" ca="1" si="62"/>
        <v>1</v>
      </c>
      <c r="H2345" s="186"/>
      <c r="I2345" s="186"/>
      <c r="J2345" s="170" t="s">
        <v>479</v>
      </c>
      <c r="K2345" s="171" t="e">
        <f t="shared" ca="1" si="1"/>
        <v>#NAME?</v>
      </c>
      <c r="L2345" s="186"/>
      <c r="M2345" s="171">
        <v>2819</v>
      </c>
      <c r="N2345" s="179" t="e">
        <f t="shared" ca="1" si="2"/>
        <v>#NAME?</v>
      </c>
      <c r="O2345" t="b">
        <f t="shared" si="3"/>
        <v>0</v>
      </c>
      <c r="S2345" s="180" t="b">
        <f t="shared" si="4"/>
        <v>0</v>
      </c>
      <c r="T2345" s="180">
        <f t="shared" ca="1" si="5"/>
        <v>0</v>
      </c>
    </row>
    <row r="2346" spans="1:20" ht="16" hidden="1">
      <c r="A2346" s="170">
        <f t="shared" si="6"/>
        <v>2345</v>
      </c>
      <c r="B2346" s="196" t="s">
        <v>3199</v>
      </c>
      <c r="C2346" s="186"/>
      <c r="D2346" s="178" t="s">
        <v>388</v>
      </c>
      <c r="E2346" s="178"/>
      <c r="F2346" s="186"/>
      <c r="G2346" s="170" t="b">
        <f t="shared" ca="1" si="62"/>
        <v>1</v>
      </c>
      <c r="H2346" s="186"/>
      <c r="I2346" s="186"/>
      <c r="J2346" s="170" t="s">
        <v>479</v>
      </c>
      <c r="K2346" s="171" t="e">
        <f t="shared" ca="1" si="1"/>
        <v>#NAME?</v>
      </c>
      <c r="L2346" s="186"/>
      <c r="M2346" s="171">
        <v>1792</v>
      </c>
      <c r="N2346" s="179" t="e">
        <f t="shared" ca="1" si="2"/>
        <v>#NAME?</v>
      </c>
      <c r="O2346" t="b">
        <f t="shared" si="3"/>
        <v>0</v>
      </c>
      <c r="S2346" s="180" t="b">
        <f t="shared" si="4"/>
        <v>0</v>
      </c>
      <c r="T2346" s="180">
        <f t="shared" ca="1" si="5"/>
        <v>0</v>
      </c>
    </row>
    <row r="2347" spans="1:20" ht="16" hidden="1">
      <c r="A2347" s="170">
        <f t="shared" si="6"/>
        <v>2346</v>
      </c>
      <c r="B2347" s="196" t="s">
        <v>3200</v>
      </c>
      <c r="C2347" s="186"/>
      <c r="D2347" s="178" t="s">
        <v>388</v>
      </c>
      <c r="E2347" s="178"/>
      <c r="F2347" s="186"/>
      <c r="G2347" s="170" t="b">
        <f t="shared" ca="1" si="62"/>
        <v>1</v>
      </c>
      <c r="H2347" s="186"/>
      <c r="I2347" s="186"/>
      <c r="J2347" s="170" t="s">
        <v>479</v>
      </c>
      <c r="K2347" s="171" t="e">
        <f t="shared" ca="1" si="1"/>
        <v>#NAME?</v>
      </c>
      <c r="L2347" s="186"/>
      <c r="M2347" s="171">
        <v>1532</v>
      </c>
      <c r="N2347" s="179" t="e">
        <f t="shared" ca="1" si="2"/>
        <v>#NAME?</v>
      </c>
      <c r="O2347" t="b">
        <f t="shared" si="3"/>
        <v>0</v>
      </c>
      <c r="S2347" s="180" t="b">
        <f t="shared" si="4"/>
        <v>0</v>
      </c>
      <c r="T2347" s="180">
        <f t="shared" ca="1" si="5"/>
        <v>0</v>
      </c>
    </row>
    <row r="2348" spans="1:20" ht="16" hidden="1">
      <c r="A2348" s="170">
        <f t="shared" si="6"/>
        <v>2347</v>
      </c>
      <c r="B2348" s="196" t="s">
        <v>3201</v>
      </c>
      <c r="C2348" s="186"/>
      <c r="D2348" s="178" t="s">
        <v>388</v>
      </c>
      <c r="E2348" s="178"/>
      <c r="F2348" s="186"/>
      <c r="G2348" s="170" t="b">
        <f t="shared" ca="1" si="62"/>
        <v>1</v>
      </c>
      <c r="H2348" s="186"/>
      <c r="I2348" s="186"/>
      <c r="J2348" s="170" t="s">
        <v>479</v>
      </c>
      <c r="K2348" s="171" t="e">
        <f t="shared" ca="1" si="1"/>
        <v>#NAME?</v>
      </c>
      <c r="L2348" s="186"/>
      <c r="M2348" s="171">
        <v>2871</v>
      </c>
      <c r="N2348" s="179" t="e">
        <f t="shared" ca="1" si="2"/>
        <v>#NAME?</v>
      </c>
      <c r="O2348" t="b">
        <f t="shared" si="3"/>
        <v>0</v>
      </c>
      <c r="S2348" s="180" t="b">
        <f t="shared" si="4"/>
        <v>0</v>
      </c>
      <c r="T2348" s="180">
        <f t="shared" ca="1" si="5"/>
        <v>0</v>
      </c>
    </row>
    <row r="2349" spans="1:20" ht="16" hidden="1">
      <c r="A2349" s="170">
        <f t="shared" si="6"/>
        <v>2348</v>
      </c>
      <c r="B2349" s="196" t="s">
        <v>3202</v>
      </c>
      <c r="C2349" s="186"/>
      <c r="D2349" s="178" t="s">
        <v>388</v>
      </c>
      <c r="E2349" s="178"/>
      <c r="F2349" s="186"/>
      <c r="G2349" s="170" t="b">
        <f t="shared" ca="1" si="62"/>
        <v>1</v>
      </c>
      <c r="H2349" s="186"/>
      <c r="I2349" s="186"/>
      <c r="J2349" s="170" t="s">
        <v>479</v>
      </c>
      <c r="K2349" s="171" t="e">
        <f t="shared" ca="1" si="1"/>
        <v>#NAME?</v>
      </c>
      <c r="L2349" s="186"/>
      <c r="M2349" s="171">
        <v>2061</v>
      </c>
      <c r="N2349" s="179" t="e">
        <f t="shared" ca="1" si="2"/>
        <v>#NAME?</v>
      </c>
      <c r="O2349" t="b">
        <f t="shared" si="3"/>
        <v>0</v>
      </c>
      <c r="S2349" s="180" t="b">
        <f t="shared" si="4"/>
        <v>0</v>
      </c>
      <c r="T2349" s="180">
        <f t="shared" ca="1" si="5"/>
        <v>0</v>
      </c>
    </row>
    <row r="2350" spans="1:20" ht="16" hidden="1">
      <c r="A2350" s="170">
        <f t="shared" si="6"/>
        <v>2349</v>
      </c>
      <c r="B2350" s="196" t="s">
        <v>3203</v>
      </c>
      <c r="C2350" s="186"/>
      <c r="D2350" s="178" t="s">
        <v>388</v>
      </c>
      <c r="E2350" s="178"/>
      <c r="F2350" s="186"/>
      <c r="G2350" s="170" t="b">
        <f t="shared" ca="1" si="62"/>
        <v>1</v>
      </c>
      <c r="H2350" s="186"/>
      <c r="I2350" s="186"/>
      <c r="J2350" s="170" t="s">
        <v>479</v>
      </c>
      <c r="K2350" s="171" t="e">
        <f t="shared" ca="1" si="1"/>
        <v>#NAME?</v>
      </c>
      <c r="L2350" s="186"/>
      <c r="M2350" s="171">
        <v>2688</v>
      </c>
      <c r="N2350" s="179" t="e">
        <f t="shared" ca="1" si="2"/>
        <v>#NAME?</v>
      </c>
      <c r="O2350" t="b">
        <f t="shared" si="3"/>
        <v>0</v>
      </c>
      <c r="S2350" s="180" t="b">
        <f t="shared" si="4"/>
        <v>0</v>
      </c>
      <c r="T2350" s="180">
        <f t="shared" ca="1" si="5"/>
        <v>0</v>
      </c>
    </row>
    <row r="2351" spans="1:20" ht="16" hidden="1">
      <c r="A2351" s="170">
        <f t="shared" si="6"/>
        <v>2350</v>
      </c>
      <c r="B2351" s="196" t="s">
        <v>3204</v>
      </c>
      <c r="C2351" s="186"/>
      <c r="D2351" s="178" t="s">
        <v>388</v>
      </c>
      <c r="E2351" s="178"/>
      <c r="F2351" s="186"/>
      <c r="G2351" s="170" t="b">
        <f t="shared" ca="1" si="62"/>
        <v>1</v>
      </c>
      <c r="H2351" s="186"/>
      <c r="I2351" s="186"/>
      <c r="J2351" s="170" t="s">
        <v>479</v>
      </c>
      <c r="K2351" s="171" t="e">
        <f t="shared" ca="1" si="1"/>
        <v>#NAME?</v>
      </c>
      <c r="L2351" s="186"/>
      <c r="M2351" s="171">
        <v>1563</v>
      </c>
      <c r="N2351" s="179" t="e">
        <f t="shared" ca="1" si="2"/>
        <v>#NAME?</v>
      </c>
      <c r="O2351" t="b">
        <f t="shared" si="3"/>
        <v>0</v>
      </c>
      <c r="S2351" s="180" t="b">
        <f t="shared" si="4"/>
        <v>0</v>
      </c>
      <c r="T2351" s="180">
        <f t="shared" ca="1" si="5"/>
        <v>0</v>
      </c>
    </row>
    <row r="2352" spans="1:20" ht="16" hidden="1">
      <c r="A2352" s="170">
        <f t="shared" si="6"/>
        <v>2351</v>
      </c>
      <c r="B2352" s="196" t="s">
        <v>3205</v>
      </c>
      <c r="C2352" s="186"/>
      <c r="D2352" s="178" t="s">
        <v>388</v>
      </c>
      <c r="E2352" s="178"/>
      <c r="F2352" s="186"/>
      <c r="G2352" s="170" t="b">
        <f t="shared" ca="1" si="62"/>
        <v>1</v>
      </c>
      <c r="H2352" s="186"/>
      <c r="I2352" s="186"/>
      <c r="J2352" s="170" t="s">
        <v>479</v>
      </c>
      <c r="K2352" s="171" t="e">
        <f t="shared" ca="1" si="1"/>
        <v>#NAME?</v>
      </c>
      <c r="L2352" s="186"/>
      <c r="M2352" s="171">
        <v>2318</v>
      </c>
      <c r="N2352" s="179" t="e">
        <f t="shared" ca="1" si="2"/>
        <v>#NAME?</v>
      </c>
      <c r="O2352" t="b">
        <f t="shared" si="3"/>
        <v>0</v>
      </c>
      <c r="S2352" s="180" t="b">
        <f t="shared" si="4"/>
        <v>0</v>
      </c>
      <c r="T2352" s="180">
        <f t="shared" ca="1" si="5"/>
        <v>0</v>
      </c>
    </row>
    <row r="2353" spans="1:20" ht="16" hidden="1">
      <c r="A2353" s="170">
        <f t="shared" si="6"/>
        <v>2352</v>
      </c>
      <c r="B2353" s="196" t="s">
        <v>3206</v>
      </c>
      <c r="C2353" s="186"/>
      <c r="D2353" s="178" t="s">
        <v>388</v>
      </c>
      <c r="E2353" s="178"/>
      <c r="F2353" s="186"/>
      <c r="G2353" s="170" t="b">
        <f t="shared" ca="1" si="62"/>
        <v>1</v>
      </c>
      <c r="H2353" s="186"/>
      <c r="I2353" s="186"/>
      <c r="J2353" s="170" t="s">
        <v>479</v>
      </c>
      <c r="K2353" s="171" t="e">
        <f t="shared" ca="1" si="1"/>
        <v>#NAME?</v>
      </c>
      <c r="L2353" s="186"/>
      <c r="M2353" s="171">
        <v>1782</v>
      </c>
      <c r="N2353" s="179" t="e">
        <f t="shared" ca="1" si="2"/>
        <v>#NAME?</v>
      </c>
      <c r="O2353" t="b">
        <f t="shared" si="3"/>
        <v>0</v>
      </c>
      <c r="S2353" s="180" t="b">
        <f t="shared" si="4"/>
        <v>0</v>
      </c>
      <c r="T2353" s="180">
        <f t="shared" ca="1" si="5"/>
        <v>0</v>
      </c>
    </row>
    <row r="2354" spans="1:20" ht="16" hidden="1">
      <c r="A2354" s="170">
        <f t="shared" si="6"/>
        <v>2353</v>
      </c>
      <c r="B2354" s="196" t="s">
        <v>3207</v>
      </c>
      <c r="C2354" s="186"/>
      <c r="D2354" s="178" t="s">
        <v>388</v>
      </c>
      <c r="E2354" s="178"/>
      <c r="F2354" s="186"/>
      <c r="G2354" s="170" t="b">
        <f t="shared" ca="1" si="62"/>
        <v>1</v>
      </c>
      <c r="H2354" s="186"/>
      <c r="I2354" s="186"/>
      <c r="J2354" s="170" t="s">
        <v>479</v>
      </c>
      <c r="K2354" s="171" t="e">
        <f t="shared" ca="1" si="1"/>
        <v>#NAME?</v>
      </c>
      <c r="L2354" s="186"/>
      <c r="M2354" s="171">
        <v>1533</v>
      </c>
      <c r="N2354" s="179" t="e">
        <f t="shared" ca="1" si="2"/>
        <v>#NAME?</v>
      </c>
      <c r="O2354" t="b">
        <f t="shared" si="3"/>
        <v>0</v>
      </c>
      <c r="S2354" s="180" t="b">
        <f t="shared" si="4"/>
        <v>0</v>
      </c>
      <c r="T2354" s="180">
        <f t="shared" ca="1" si="5"/>
        <v>0</v>
      </c>
    </row>
    <row r="2355" spans="1:20" ht="16" hidden="1">
      <c r="A2355" s="170">
        <f t="shared" si="6"/>
        <v>2354</v>
      </c>
      <c r="B2355" s="196" t="s">
        <v>3208</v>
      </c>
      <c r="C2355" s="186"/>
      <c r="D2355" s="178" t="s">
        <v>388</v>
      </c>
      <c r="E2355" s="178"/>
      <c r="F2355" s="186"/>
      <c r="G2355" s="170" t="b">
        <f t="shared" ca="1" si="62"/>
        <v>1</v>
      </c>
      <c r="H2355" s="186"/>
      <c r="I2355" s="186"/>
      <c r="J2355" s="170" t="s">
        <v>479</v>
      </c>
      <c r="K2355" s="171" t="e">
        <f t="shared" ca="1" si="1"/>
        <v>#NAME?</v>
      </c>
      <c r="L2355" s="186"/>
      <c r="M2355" s="171">
        <v>844</v>
      </c>
      <c r="N2355" s="179" t="e">
        <f t="shared" ca="1" si="2"/>
        <v>#NAME?</v>
      </c>
      <c r="O2355" t="b">
        <f t="shared" si="3"/>
        <v>0</v>
      </c>
      <c r="S2355" s="180" t="b">
        <f t="shared" si="4"/>
        <v>0</v>
      </c>
      <c r="T2355" s="180">
        <f t="shared" ca="1" si="5"/>
        <v>0</v>
      </c>
    </row>
    <row r="2356" spans="1:20" ht="16" hidden="1">
      <c r="A2356" s="170">
        <f t="shared" si="6"/>
        <v>2355</v>
      </c>
      <c r="B2356" s="196" t="s">
        <v>3209</v>
      </c>
      <c r="C2356" s="186"/>
      <c r="D2356" s="178" t="s">
        <v>388</v>
      </c>
      <c r="E2356" s="178"/>
      <c r="F2356" s="186"/>
      <c r="G2356" s="170" t="b">
        <f t="shared" ca="1" si="62"/>
        <v>1</v>
      </c>
      <c r="H2356" s="186"/>
      <c r="I2356" s="186"/>
      <c r="J2356" s="170" t="s">
        <v>479</v>
      </c>
      <c r="K2356" s="171" t="e">
        <f t="shared" ca="1" si="1"/>
        <v>#NAME?</v>
      </c>
      <c r="L2356" s="186"/>
      <c r="M2356" s="171">
        <v>2944</v>
      </c>
      <c r="N2356" s="179" t="e">
        <f t="shared" ca="1" si="2"/>
        <v>#NAME?</v>
      </c>
      <c r="O2356" t="b">
        <f t="shared" si="3"/>
        <v>0</v>
      </c>
      <c r="S2356" s="180" t="b">
        <f t="shared" si="4"/>
        <v>0</v>
      </c>
      <c r="T2356" s="180">
        <f t="shared" ca="1" si="5"/>
        <v>0</v>
      </c>
    </row>
    <row r="2357" spans="1:20" ht="16" hidden="1">
      <c r="A2357" s="170">
        <f t="shared" si="6"/>
        <v>2356</v>
      </c>
      <c r="B2357" s="196" t="s">
        <v>3210</v>
      </c>
      <c r="C2357" s="186"/>
      <c r="D2357" s="178" t="s">
        <v>380</v>
      </c>
      <c r="E2357" s="178" t="s">
        <v>668</v>
      </c>
      <c r="F2357" s="187">
        <v>43921</v>
      </c>
      <c r="G2357" s="170" t="b">
        <f t="shared" ca="1" si="62"/>
        <v>1</v>
      </c>
      <c r="H2357" s="170" t="s">
        <v>516</v>
      </c>
      <c r="I2357" s="186"/>
      <c r="J2357" s="170" t="s">
        <v>479</v>
      </c>
      <c r="K2357" s="171" t="e">
        <f t="shared" ca="1" si="1"/>
        <v>#NAME?</v>
      </c>
      <c r="L2357" s="186"/>
      <c r="M2357" s="171">
        <v>1982</v>
      </c>
      <c r="N2357" s="179" t="e">
        <f t="shared" ca="1" si="2"/>
        <v>#NAME?</v>
      </c>
      <c r="O2357" t="b">
        <f t="shared" si="3"/>
        <v>0</v>
      </c>
      <c r="S2357" s="180" t="b">
        <f t="shared" ca="1" si="4"/>
        <v>0</v>
      </c>
      <c r="T2357" s="180">
        <f t="shared" ca="1" si="5"/>
        <v>0</v>
      </c>
    </row>
    <row r="2358" spans="1:20" ht="16" hidden="1">
      <c r="A2358" s="170">
        <f t="shared" si="6"/>
        <v>2357</v>
      </c>
      <c r="B2358" s="196" t="s">
        <v>3211</v>
      </c>
      <c r="C2358" s="186"/>
      <c r="D2358" s="178" t="s">
        <v>388</v>
      </c>
      <c r="E2358" s="178"/>
      <c r="F2358" s="186"/>
      <c r="G2358" s="170" t="b">
        <f t="shared" ca="1" si="62"/>
        <v>1</v>
      </c>
      <c r="H2358" s="186"/>
      <c r="I2358" s="186"/>
      <c r="J2358" s="170" t="s">
        <v>479</v>
      </c>
      <c r="K2358" s="171" t="e">
        <f t="shared" ca="1" si="1"/>
        <v>#NAME?</v>
      </c>
      <c r="L2358" s="186"/>
      <c r="M2358" s="171">
        <v>461</v>
      </c>
      <c r="N2358" s="179" t="e">
        <f t="shared" ca="1" si="2"/>
        <v>#NAME?</v>
      </c>
      <c r="O2358" t="b">
        <f t="shared" si="3"/>
        <v>0</v>
      </c>
      <c r="S2358" s="180" t="b">
        <f t="shared" si="4"/>
        <v>0</v>
      </c>
      <c r="T2358" s="180">
        <f t="shared" ca="1" si="5"/>
        <v>0</v>
      </c>
    </row>
    <row r="2359" spans="1:20" ht="16" hidden="1">
      <c r="A2359" s="170">
        <f t="shared" si="6"/>
        <v>2358</v>
      </c>
      <c r="B2359" s="196" t="s">
        <v>1048</v>
      </c>
      <c r="C2359" s="186"/>
      <c r="D2359" s="178" t="s">
        <v>380</v>
      </c>
      <c r="E2359" s="178" t="s">
        <v>556</v>
      </c>
      <c r="F2359" s="187">
        <v>43850</v>
      </c>
      <c r="G2359" s="170" t="b">
        <f t="shared" ca="1" si="62"/>
        <v>1</v>
      </c>
      <c r="H2359" s="170" t="s">
        <v>471</v>
      </c>
      <c r="I2359" s="186"/>
      <c r="J2359" s="170" t="s">
        <v>479</v>
      </c>
      <c r="K2359" s="171" t="e">
        <f t="shared" ca="1" si="1"/>
        <v>#NAME?</v>
      </c>
      <c r="L2359" s="186"/>
      <c r="M2359" s="171">
        <v>1169</v>
      </c>
      <c r="N2359" s="179" t="e">
        <f t="shared" ca="1" si="2"/>
        <v>#NAME?</v>
      </c>
      <c r="O2359" t="b">
        <f t="shared" si="3"/>
        <v>0</v>
      </c>
      <c r="S2359" s="180" t="b">
        <f t="shared" ca="1" si="4"/>
        <v>0</v>
      </c>
      <c r="T2359" s="180">
        <f t="shared" ca="1" si="5"/>
        <v>0</v>
      </c>
    </row>
    <row r="2360" spans="1:20" ht="16" hidden="1">
      <c r="A2360" s="170">
        <f t="shared" si="6"/>
        <v>2359</v>
      </c>
      <c r="B2360" s="196" t="s">
        <v>3212</v>
      </c>
      <c r="C2360" s="186"/>
      <c r="D2360" s="178" t="s">
        <v>388</v>
      </c>
      <c r="E2360" s="178"/>
      <c r="F2360" s="186"/>
      <c r="G2360" s="170" t="b">
        <f t="shared" ca="1" si="62"/>
        <v>1</v>
      </c>
      <c r="H2360" s="186"/>
      <c r="I2360" s="186"/>
      <c r="J2360" s="170" t="s">
        <v>479</v>
      </c>
      <c r="K2360" s="171" t="e">
        <f t="shared" ca="1" si="1"/>
        <v>#NAME?</v>
      </c>
      <c r="L2360" s="186"/>
      <c r="M2360" s="171">
        <v>245</v>
      </c>
      <c r="N2360" s="179" t="e">
        <f t="shared" ca="1" si="2"/>
        <v>#NAME?</v>
      </c>
      <c r="O2360" t="b">
        <f t="shared" si="3"/>
        <v>0</v>
      </c>
      <c r="S2360" s="180" t="b">
        <f t="shared" si="4"/>
        <v>0</v>
      </c>
      <c r="T2360" s="180">
        <f t="shared" ca="1" si="5"/>
        <v>0</v>
      </c>
    </row>
    <row r="2361" spans="1:20" ht="16" hidden="1">
      <c r="A2361" s="170">
        <f t="shared" si="6"/>
        <v>2360</v>
      </c>
      <c r="B2361" s="196" t="s">
        <v>3213</v>
      </c>
      <c r="C2361" s="186"/>
      <c r="D2361" s="178" t="s">
        <v>388</v>
      </c>
      <c r="E2361" s="178"/>
      <c r="F2361" s="186"/>
      <c r="G2361" s="170" t="b">
        <f t="shared" ca="1" si="62"/>
        <v>1</v>
      </c>
      <c r="H2361" s="186"/>
      <c r="I2361" s="186"/>
      <c r="J2361" s="170" t="s">
        <v>479</v>
      </c>
      <c r="K2361" s="171" t="e">
        <f t="shared" ca="1" si="1"/>
        <v>#NAME?</v>
      </c>
      <c r="L2361" s="186"/>
      <c r="M2361" s="171">
        <v>78</v>
      </c>
      <c r="N2361" s="179" t="e">
        <f t="shared" ca="1" si="2"/>
        <v>#NAME?</v>
      </c>
      <c r="O2361" t="b">
        <f t="shared" si="3"/>
        <v>0</v>
      </c>
      <c r="S2361" s="180" t="b">
        <f t="shared" si="4"/>
        <v>0</v>
      </c>
      <c r="T2361" s="180">
        <f t="shared" ca="1" si="5"/>
        <v>0</v>
      </c>
    </row>
    <row r="2362" spans="1:20" ht="16" hidden="1">
      <c r="A2362" s="170">
        <f t="shared" si="6"/>
        <v>2361</v>
      </c>
      <c r="B2362" s="196" t="s">
        <v>3214</v>
      </c>
      <c r="C2362" s="186"/>
      <c r="D2362" s="178" t="s">
        <v>388</v>
      </c>
      <c r="E2362" s="178"/>
      <c r="F2362" s="186"/>
      <c r="G2362" s="170" t="b">
        <f t="shared" ca="1" si="62"/>
        <v>1</v>
      </c>
      <c r="H2362" s="186"/>
      <c r="I2362" s="186"/>
      <c r="J2362" s="170" t="s">
        <v>479</v>
      </c>
      <c r="K2362" s="171" t="e">
        <f t="shared" ca="1" si="1"/>
        <v>#NAME?</v>
      </c>
      <c r="L2362" s="186"/>
      <c r="M2362" s="171">
        <v>2957</v>
      </c>
      <c r="N2362" s="179" t="e">
        <f t="shared" ca="1" si="2"/>
        <v>#NAME?</v>
      </c>
      <c r="O2362" t="b">
        <f t="shared" si="3"/>
        <v>0</v>
      </c>
      <c r="S2362" s="180" t="b">
        <f t="shared" si="4"/>
        <v>0</v>
      </c>
      <c r="T2362" s="180">
        <f t="shared" ca="1" si="5"/>
        <v>0</v>
      </c>
    </row>
    <row r="2363" spans="1:20" ht="16" hidden="1">
      <c r="A2363" s="170">
        <f t="shared" si="6"/>
        <v>2362</v>
      </c>
      <c r="B2363" s="196" t="s">
        <v>3215</v>
      </c>
      <c r="C2363" s="186"/>
      <c r="D2363" s="178" t="s">
        <v>388</v>
      </c>
      <c r="E2363" s="178"/>
      <c r="F2363" s="186"/>
      <c r="G2363" s="170" t="b">
        <f t="shared" ca="1" si="62"/>
        <v>1</v>
      </c>
      <c r="H2363" s="186"/>
      <c r="I2363" s="186"/>
      <c r="J2363" s="170" t="s">
        <v>479</v>
      </c>
      <c r="K2363" s="171" t="e">
        <f t="shared" ca="1" si="1"/>
        <v>#NAME?</v>
      </c>
      <c r="L2363" s="186"/>
      <c r="M2363" s="171">
        <v>517</v>
      </c>
      <c r="N2363" s="179" t="e">
        <f t="shared" ca="1" si="2"/>
        <v>#NAME?</v>
      </c>
      <c r="O2363" t="b">
        <f t="shared" si="3"/>
        <v>0</v>
      </c>
      <c r="S2363" s="180" t="b">
        <f t="shared" si="4"/>
        <v>0</v>
      </c>
      <c r="T2363" s="180">
        <f t="shared" ca="1" si="5"/>
        <v>0</v>
      </c>
    </row>
    <row r="2364" spans="1:20" ht="16" hidden="1">
      <c r="A2364" s="170">
        <f t="shared" si="6"/>
        <v>2363</v>
      </c>
      <c r="B2364" s="196" t="s">
        <v>3216</v>
      </c>
      <c r="C2364" s="186"/>
      <c r="D2364" s="178" t="s">
        <v>388</v>
      </c>
      <c r="E2364" s="178"/>
      <c r="F2364" s="186"/>
      <c r="G2364" s="170" t="b">
        <f t="shared" ca="1" si="62"/>
        <v>1</v>
      </c>
      <c r="H2364" s="186"/>
      <c r="I2364" s="186"/>
      <c r="J2364" s="170" t="s">
        <v>479</v>
      </c>
      <c r="K2364" s="171" t="e">
        <f t="shared" ca="1" si="1"/>
        <v>#NAME?</v>
      </c>
      <c r="L2364" s="186"/>
      <c r="M2364" s="171">
        <v>1010</v>
      </c>
      <c r="N2364" s="179" t="e">
        <f t="shared" ca="1" si="2"/>
        <v>#NAME?</v>
      </c>
      <c r="O2364" t="b">
        <f t="shared" si="3"/>
        <v>0</v>
      </c>
      <c r="S2364" s="180" t="b">
        <f t="shared" si="4"/>
        <v>0</v>
      </c>
      <c r="T2364" s="180">
        <f t="shared" ca="1" si="5"/>
        <v>0</v>
      </c>
    </row>
    <row r="2365" spans="1:20" ht="16" hidden="1">
      <c r="A2365" s="170">
        <f t="shared" si="6"/>
        <v>2364</v>
      </c>
      <c r="B2365" s="196" t="s">
        <v>3217</v>
      </c>
      <c r="C2365" s="186"/>
      <c r="D2365" s="178" t="s">
        <v>388</v>
      </c>
      <c r="E2365" s="178"/>
      <c r="F2365" s="186"/>
      <c r="G2365" s="170" t="b">
        <f t="shared" ca="1" si="62"/>
        <v>1</v>
      </c>
      <c r="H2365" s="186"/>
      <c r="I2365" s="186"/>
      <c r="J2365" s="170" t="s">
        <v>479</v>
      </c>
      <c r="K2365" s="171" t="e">
        <f t="shared" ca="1" si="1"/>
        <v>#NAME?</v>
      </c>
      <c r="L2365" s="186"/>
      <c r="M2365" s="171">
        <v>3229</v>
      </c>
      <c r="N2365" s="179" t="e">
        <f t="shared" ca="1" si="2"/>
        <v>#NAME?</v>
      </c>
      <c r="O2365" t="b">
        <f t="shared" si="3"/>
        <v>0</v>
      </c>
      <c r="S2365" s="180" t="b">
        <f t="shared" si="4"/>
        <v>0</v>
      </c>
      <c r="T2365" s="180">
        <f t="shared" ca="1" si="5"/>
        <v>0</v>
      </c>
    </row>
    <row r="2366" spans="1:20" ht="16" hidden="1">
      <c r="A2366" s="170">
        <f t="shared" si="6"/>
        <v>2365</v>
      </c>
      <c r="B2366" s="196" t="s">
        <v>3218</v>
      </c>
      <c r="C2366" s="186"/>
      <c r="D2366" s="178" t="s">
        <v>388</v>
      </c>
      <c r="E2366" s="178"/>
      <c r="F2366" s="186"/>
      <c r="G2366" s="170" t="b">
        <f t="shared" ca="1" si="62"/>
        <v>1</v>
      </c>
      <c r="H2366" s="186"/>
      <c r="I2366" s="186"/>
      <c r="J2366" s="170" t="s">
        <v>479</v>
      </c>
      <c r="K2366" s="171" t="e">
        <f t="shared" ca="1" si="1"/>
        <v>#NAME?</v>
      </c>
      <c r="L2366" s="186"/>
      <c r="M2366" s="171">
        <v>151</v>
      </c>
      <c r="N2366" s="179" t="e">
        <f t="shared" ca="1" si="2"/>
        <v>#NAME?</v>
      </c>
      <c r="O2366" t="b">
        <f t="shared" si="3"/>
        <v>0</v>
      </c>
      <c r="S2366" s="180" t="b">
        <f t="shared" si="4"/>
        <v>0</v>
      </c>
      <c r="T2366" s="180">
        <f t="shared" ca="1" si="5"/>
        <v>0</v>
      </c>
    </row>
    <row r="2367" spans="1:20" ht="16" hidden="1">
      <c r="A2367" s="170">
        <f t="shared" si="6"/>
        <v>2366</v>
      </c>
      <c r="B2367" s="196" t="s">
        <v>3219</v>
      </c>
      <c r="C2367" s="186"/>
      <c r="D2367" s="178" t="s">
        <v>388</v>
      </c>
      <c r="E2367" s="178"/>
      <c r="F2367" s="186"/>
      <c r="G2367" s="170" t="b">
        <f t="shared" ca="1" si="62"/>
        <v>1</v>
      </c>
      <c r="H2367" s="186"/>
      <c r="I2367" s="186"/>
      <c r="J2367" s="170" t="s">
        <v>479</v>
      </c>
      <c r="K2367" s="171" t="e">
        <f t="shared" ca="1" si="1"/>
        <v>#NAME?</v>
      </c>
      <c r="L2367" s="186"/>
      <c r="M2367" s="171">
        <v>2486</v>
      </c>
      <c r="N2367" s="179" t="e">
        <f t="shared" ca="1" si="2"/>
        <v>#NAME?</v>
      </c>
      <c r="O2367" t="b">
        <f t="shared" si="3"/>
        <v>0</v>
      </c>
      <c r="S2367" s="180" t="b">
        <f t="shared" si="4"/>
        <v>0</v>
      </c>
      <c r="T2367" s="180">
        <f t="shared" ca="1" si="5"/>
        <v>0</v>
      </c>
    </row>
    <row r="2368" spans="1:20" ht="16" hidden="1">
      <c r="A2368" s="170">
        <f t="shared" si="6"/>
        <v>2367</v>
      </c>
      <c r="B2368" s="196" t="s">
        <v>3220</v>
      </c>
      <c r="C2368" s="186"/>
      <c r="D2368" s="178" t="s">
        <v>388</v>
      </c>
      <c r="E2368" s="178"/>
      <c r="F2368" s="186"/>
      <c r="G2368" s="170" t="b">
        <f t="shared" ca="1" si="62"/>
        <v>1</v>
      </c>
      <c r="H2368" s="186"/>
      <c r="I2368" s="186"/>
      <c r="J2368" s="170" t="s">
        <v>479</v>
      </c>
      <c r="K2368" s="171" t="e">
        <f t="shared" ca="1" si="1"/>
        <v>#NAME?</v>
      </c>
      <c r="L2368" s="186"/>
      <c r="M2368" s="171">
        <v>952</v>
      </c>
      <c r="N2368" s="179" t="e">
        <f t="shared" ca="1" si="2"/>
        <v>#NAME?</v>
      </c>
      <c r="O2368" t="b">
        <f t="shared" si="3"/>
        <v>0</v>
      </c>
      <c r="S2368" s="180" t="b">
        <f t="shared" si="4"/>
        <v>0</v>
      </c>
      <c r="T2368" s="180">
        <f t="shared" ca="1" si="5"/>
        <v>0</v>
      </c>
    </row>
    <row r="2369" spans="1:20" ht="16" hidden="1">
      <c r="A2369" s="170">
        <f t="shared" si="6"/>
        <v>2368</v>
      </c>
      <c r="B2369" s="196" t="s">
        <v>3221</v>
      </c>
      <c r="C2369" s="186"/>
      <c r="D2369" s="178" t="s">
        <v>380</v>
      </c>
      <c r="E2369" s="178" t="s">
        <v>515</v>
      </c>
      <c r="F2369" s="187">
        <v>43912</v>
      </c>
      <c r="G2369" s="170" t="b">
        <f t="shared" ca="1" si="62"/>
        <v>1</v>
      </c>
      <c r="H2369" s="170" t="s">
        <v>516</v>
      </c>
      <c r="I2369" s="186"/>
      <c r="J2369" s="170" t="s">
        <v>479</v>
      </c>
      <c r="K2369" s="171" t="e">
        <f t="shared" ca="1" si="1"/>
        <v>#NAME?</v>
      </c>
      <c r="L2369" s="186"/>
      <c r="M2369" s="171">
        <v>1461</v>
      </c>
      <c r="N2369" s="179" t="e">
        <f t="shared" ca="1" si="2"/>
        <v>#NAME?</v>
      </c>
      <c r="O2369" t="b">
        <f t="shared" si="3"/>
        <v>0</v>
      </c>
      <c r="S2369" s="180" t="b">
        <f t="shared" ca="1" si="4"/>
        <v>0</v>
      </c>
      <c r="T2369" s="180">
        <f t="shared" ca="1" si="5"/>
        <v>0</v>
      </c>
    </row>
    <row r="2370" spans="1:20" ht="16" hidden="1">
      <c r="A2370" s="170">
        <f t="shared" si="6"/>
        <v>2369</v>
      </c>
      <c r="B2370" s="196" t="s">
        <v>3222</v>
      </c>
      <c r="C2370" s="186"/>
      <c r="D2370" s="178" t="s">
        <v>388</v>
      </c>
      <c r="E2370" s="178"/>
      <c r="F2370" s="186"/>
      <c r="G2370" s="170" t="b">
        <f t="shared" ca="1" si="62"/>
        <v>1</v>
      </c>
      <c r="H2370" s="186"/>
      <c r="I2370" s="186"/>
      <c r="J2370" s="170" t="s">
        <v>479</v>
      </c>
      <c r="K2370" s="171" t="e">
        <f t="shared" ca="1" si="1"/>
        <v>#NAME?</v>
      </c>
      <c r="L2370" s="186"/>
      <c r="M2370" s="171">
        <v>2463</v>
      </c>
      <c r="N2370" s="179" t="e">
        <f t="shared" ca="1" si="2"/>
        <v>#NAME?</v>
      </c>
      <c r="O2370" t="b">
        <f t="shared" si="3"/>
        <v>0</v>
      </c>
      <c r="S2370" s="180" t="b">
        <f t="shared" si="4"/>
        <v>0</v>
      </c>
      <c r="T2370" s="180">
        <f t="shared" ca="1" si="5"/>
        <v>0</v>
      </c>
    </row>
    <row r="2371" spans="1:20" ht="16" hidden="1">
      <c r="A2371" s="170">
        <f t="shared" si="6"/>
        <v>2370</v>
      </c>
      <c r="B2371" s="196" t="s">
        <v>3223</v>
      </c>
      <c r="C2371" s="186"/>
      <c r="D2371" s="178" t="s">
        <v>388</v>
      </c>
      <c r="E2371" s="178"/>
      <c r="F2371" s="186"/>
      <c r="G2371" s="170" t="b">
        <f t="shared" ca="1" si="62"/>
        <v>1</v>
      </c>
      <c r="H2371" s="186"/>
      <c r="I2371" s="186"/>
      <c r="J2371" s="170" t="s">
        <v>479</v>
      </c>
      <c r="K2371" s="171" t="e">
        <f t="shared" ca="1" si="1"/>
        <v>#NAME?</v>
      </c>
      <c r="L2371" s="186"/>
      <c r="M2371" s="171">
        <v>2195</v>
      </c>
      <c r="N2371" s="179" t="e">
        <f t="shared" ca="1" si="2"/>
        <v>#NAME?</v>
      </c>
      <c r="O2371" t="b">
        <f t="shared" si="3"/>
        <v>0</v>
      </c>
      <c r="S2371" s="180" t="b">
        <f t="shared" si="4"/>
        <v>0</v>
      </c>
      <c r="T2371" s="180">
        <f t="shared" ca="1" si="5"/>
        <v>0</v>
      </c>
    </row>
    <row r="2372" spans="1:20" ht="16" hidden="1">
      <c r="A2372" s="170">
        <f t="shared" si="6"/>
        <v>2371</v>
      </c>
      <c r="B2372" s="196" t="s">
        <v>3224</v>
      </c>
      <c r="C2372" s="186"/>
      <c r="D2372" s="178" t="s">
        <v>388</v>
      </c>
      <c r="E2372" s="178"/>
      <c r="F2372" s="186"/>
      <c r="G2372" s="170" t="b">
        <f t="shared" ca="1" si="62"/>
        <v>1</v>
      </c>
      <c r="H2372" s="186"/>
      <c r="I2372" s="186"/>
      <c r="J2372" s="170" t="s">
        <v>479</v>
      </c>
      <c r="K2372" s="171" t="e">
        <f t="shared" ca="1" si="1"/>
        <v>#NAME?</v>
      </c>
      <c r="L2372" s="186"/>
      <c r="M2372" s="171">
        <v>605</v>
      </c>
      <c r="N2372" s="179" t="e">
        <f t="shared" ca="1" si="2"/>
        <v>#NAME?</v>
      </c>
      <c r="O2372" t="b">
        <f t="shared" si="3"/>
        <v>0</v>
      </c>
      <c r="S2372" s="180" t="b">
        <f t="shared" si="4"/>
        <v>0</v>
      </c>
      <c r="T2372" s="180">
        <f t="shared" ca="1" si="5"/>
        <v>0</v>
      </c>
    </row>
    <row r="2373" spans="1:20" ht="16" hidden="1">
      <c r="A2373" s="170">
        <f t="shared" si="6"/>
        <v>2372</v>
      </c>
      <c r="B2373" s="196" t="s">
        <v>3225</v>
      </c>
      <c r="C2373" s="186"/>
      <c r="D2373" s="178" t="s">
        <v>388</v>
      </c>
      <c r="E2373" s="178"/>
      <c r="F2373" s="186"/>
      <c r="G2373" s="170" t="b">
        <f t="shared" ca="1" si="62"/>
        <v>1</v>
      </c>
      <c r="H2373" s="186"/>
      <c r="I2373" s="186"/>
      <c r="J2373" s="170" t="s">
        <v>479</v>
      </c>
      <c r="K2373" s="171" t="e">
        <f t="shared" ca="1" si="1"/>
        <v>#NAME?</v>
      </c>
      <c r="L2373" s="186"/>
      <c r="M2373" s="171">
        <v>1385</v>
      </c>
      <c r="N2373" s="179" t="e">
        <f t="shared" ca="1" si="2"/>
        <v>#NAME?</v>
      </c>
      <c r="O2373" t="b">
        <f t="shared" si="3"/>
        <v>0</v>
      </c>
      <c r="S2373" s="180" t="b">
        <f t="shared" si="4"/>
        <v>0</v>
      </c>
      <c r="T2373" s="180">
        <f t="shared" ca="1" si="5"/>
        <v>0</v>
      </c>
    </row>
    <row r="2374" spans="1:20" ht="16">
      <c r="A2374" s="170">
        <f t="shared" si="6"/>
        <v>2373</v>
      </c>
      <c r="B2374" s="196" t="s">
        <v>3226</v>
      </c>
      <c r="C2374" s="186"/>
      <c r="D2374" s="178" t="s">
        <v>388</v>
      </c>
      <c r="E2374" s="178"/>
      <c r="F2374" s="186"/>
      <c r="G2374" s="170" t="b">
        <f t="shared" ca="1" si="62"/>
        <v>1</v>
      </c>
      <c r="H2374" s="186"/>
      <c r="I2374" s="186"/>
      <c r="J2374" s="170" t="s">
        <v>479</v>
      </c>
      <c r="K2374" s="171" t="e">
        <f t="shared" ca="1" si="1"/>
        <v>#NAME?</v>
      </c>
      <c r="L2374" s="186"/>
      <c r="M2374" s="171">
        <v>761</v>
      </c>
      <c r="N2374" s="179" t="e">
        <f t="shared" ca="1" si="2"/>
        <v>#NAME?</v>
      </c>
      <c r="O2374" t="b">
        <f t="shared" si="3"/>
        <v>0</v>
      </c>
      <c r="S2374" s="180" t="b">
        <f t="shared" si="4"/>
        <v>0</v>
      </c>
      <c r="T2374" s="180">
        <f t="shared" ca="1" si="5"/>
        <v>0</v>
      </c>
    </row>
    <row r="2375" spans="1:20" ht="16" hidden="1">
      <c r="A2375" s="170">
        <f t="shared" si="6"/>
        <v>2374</v>
      </c>
      <c r="B2375" s="196" t="s">
        <v>3227</v>
      </c>
      <c r="C2375" s="186"/>
      <c r="D2375" s="178" t="s">
        <v>388</v>
      </c>
      <c r="E2375" s="178"/>
      <c r="F2375" s="186"/>
      <c r="G2375" s="170" t="b">
        <f t="shared" ca="1" si="62"/>
        <v>1</v>
      </c>
      <c r="H2375" s="186"/>
      <c r="I2375" s="186"/>
      <c r="J2375" s="170" t="s">
        <v>479</v>
      </c>
      <c r="K2375" s="171" t="e">
        <f t="shared" ca="1" si="1"/>
        <v>#NAME?</v>
      </c>
      <c r="L2375" s="186"/>
      <c r="M2375" s="171">
        <v>21</v>
      </c>
      <c r="N2375" s="179" t="e">
        <f t="shared" ca="1" si="2"/>
        <v>#NAME?</v>
      </c>
      <c r="O2375" t="b">
        <f t="shared" si="3"/>
        <v>0</v>
      </c>
      <c r="S2375" s="180" t="b">
        <f t="shared" si="4"/>
        <v>0</v>
      </c>
      <c r="T2375" s="180">
        <f t="shared" ca="1" si="5"/>
        <v>0</v>
      </c>
    </row>
    <row r="2376" spans="1:20" ht="16" hidden="1">
      <c r="A2376" s="170">
        <f t="shared" si="6"/>
        <v>2375</v>
      </c>
      <c r="B2376" s="196" t="s">
        <v>1592</v>
      </c>
      <c r="C2376" s="186"/>
      <c r="D2376" s="178" t="s">
        <v>380</v>
      </c>
      <c r="E2376" s="178" t="s">
        <v>556</v>
      </c>
      <c r="F2376" s="187">
        <v>43838</v>
      </c>
      <c r="G2376" s="170" t="b">
        <f t="shared" ca="1" si="62"/>
        <v>1</v>
      </c>
      <c r="H2376" s="170" t="s">
        <v>471</v>
      </c>
      <c r="I2376" s="186"/>
      <c r="J2376" s="170" t="s">
        <v>479</v>
      </c>
      <c r="K2376" s="171" t="e">
        <f t="shared" ca="1" si="1"/>
        <v>#NAME?</v>
      </c>
      <c r="L2376" s="186"/>
      <c r="M2376" s="171">
        <v>981</v>
      </c>
      <c r="N2376" s="179" t="e">
        <f t="shared" ca="1" si="2"/>
        <v>#NAME?</v>
      </c>
      <c r="O2376" t="b">
        <f t="shared" si="3"/>
        <v>0</v>
      </c>
      <c r="S2376" s="180" t="b">
        <f t="shared" ca="1" si="4"/>
        <v>0</v>
      </c>
      <c r="T2376" s="180">
        <f t="shared" ca="1" si="5"/>
        <v>0</v>
      </c>
    </row>
    <row r="2377" spans="1:20" ht="16" hidden="1">
      <c r="A2377" s="170">
        <f t="shared" si="6"/>
        <v>2376</v>
      </c>
      <c r="B2377" s="196" t="s">
        <v>3228</v>
      </c>
      <c r="C2377" s="186"/>
      <c r="D2377" s="178" t="s">
        <v>388</v>
      </c>
      <c r="E2377" s="178"/>
      <c r="F2377" s="186"/>
      <c r="G2377" s="170" t="b">
        <f t="shared" ca="1" si="62"/>
        <v>1</v>
      </c>
      <c r="H2377" s="186"/>
      <c r="I2377" s="186"/>
      <c r="J2377" s="170" t="s">
        <v>479</v>
      </c>
      <c r="K2377" s="171" t="e">
        <f t="shared" ca="1" si="1"/>
        <v>#NAME?</v>
      </c>
      <c r="L2377" s="186"/>
      <c r="M2377" s="171">
        <v>2589</v>
      </c>
      <c r="N2377" s="179" t="e">
        <f t="shared" ca="1" si="2"/>
        <v>#NAME?</v>
      </c>
      <c r="O2377" t="b">
        <f t="shared" si="3"/>
        <v>0</v>
      </c>
      <c r="S2377" s="180" t="b">
        <f t="shared" si="4"/>
        <v>0</v>
      </c>
      <c r="T2377" s="180">
        <f t="shared" ca="1" si="5"/>
        <v>0</v>
      </c>
    </row>
    <row r="2378" spans="1:20" ht="16" hidden="1">
      <c r="A2378" s="170">
        <f t="shared" si="6"/>
        <v>2377</v>
      </c>
      <c r="B2378" s="196" t="s">
        <v>3229</v>
      </c>
      <c r="C2378" s="186"/>
      <c r="D2378" s="178" t="s">
        <v>388</v>
      </c>
      <c r="E2378" s="178"/>
      <c r="F2378" s="186"/>
      <c r="G2378" s="170" t="b">
        <f t="shared" ca="1" si="62"/>
        <v>1</v>
      </c>
      <c r="H2378" s="186"/>
      <c r="I2378" s="186"/>
      <c r="J2378" s="170" t="s">
        <v>479</v>
      </c>
      <c r="K2378" s="171" t="e">
        <f t="shared" ca="1" si="1"/>
        <v>#NAME?</v>
      </c>
      <c r="L2378" s="186"/>
      <c r="M2378" s="171">
        <v>1761</v>
      </c>
      <c r="N2378" s="179" t="e">
        <f t="shared" ca="1" si="2"/>
        <v>#NAME?</v>
      </c>
      <c r="O2378" t="b">
        <f t="shared" si="3"/>
        <v>0</v>
      </c>
      <c r="S2378" s="180" t="b">
        <f t="shared" si="4"/>
        <v>0</v>
      </c>
      <c r="T2378" s="180">
        <f t="shared" ca="1" si="5"/>
        <v>0</v>
      </c>
    </row>
    <row r="2379" spans="1:20" ht="16" hidden="1">
      <c r="A2379" s="170">
        <f t="shared" si="6"/>
        <v>2378</v>
      </c>
      <c r="B2379" s="196" t="s">
        <v>3230</v>
      </c>
      <c r="C2379" s="186"/>
      <c r="D2379" s="178" t="s">
        <v>388</v>
      </c>
      <c r="E2379" s="178"/>
      <c r="F2379" s="186"/>
      <c r="G2379" s="170" t="b">
        <f t="shared" ca="1" si="62"/>
        <v>1</v>
      </c>
      <c r="H2379" s="186"/>
      <c r="I2379" s="186"/>
      <c r="J2379" s="170" t="s">
        <v>479</v>
      </c>
      <c r="K2379" s="171" t="e">
        <f t="shared" ca="1" si="1"/>
        <v>#NAME?</v>
      </c>
      <c r="L2379" s="186"/>
      <c r="M2379" s="171">
        <v>2297</v>
      </c>
      <c r="N2379" s="179" t="e">
        <f t="shared" ca="1" si="2"/>
        <v>#NAME?</v>
      </c>
      <c r="O2379" t="b">
        <f t="shared" si="3"/>
        <v>0</v>
      </c>
      <c r="S2379" s="180" t="b">
        <f t="shared" si="4"/>
        <v>0</v>
      </c>
      <c r="T2379" s="180">
        <f t="shared" ca="1" si="5"/>
        <v>0</v>
      </c>
    </row>
    <row r="2380" spans="1:20" ht="16" hidden="1">
      <c r="A2380" s="170">
        <f t="shared" si="6"/>
        <v>2379</v>
      </c>
      <c r="B2380" s="196" t="s">
        <v>3231</v>
      </c>
      <c r="C2380" s="186"/>
      <c r="D2380" s="178" t="s">
        <v>388</v>
      </c>
      <c r="E2380" s="178"/>
      <c r="F2380" s="186"/>
      <c r="G2380" s="170" t="b">
        <f t="shared" ca="1" si="62"/>
        <v>1</v>
      </c>
      <c r="H2380" s="186"/>
      <c r="I2380" s="186"/>
      <c r="J2380" s="170" t="s">
        <v>479</v>
      </c>
      <c r="K2380" s="171" t="e">
        <f t="shared" ca="1" si="1"/>
        <v>#NAME?</v>
      </c>
      <c r="L2380" s="186"/>
      <c r="M2380" s="171">
        <v>3130</v>
      </c>
      <c r="N2380" s="179" t="e">
        <f t="shared" ca="1" si="2"/>
        <v>#NAME?</v>
      </c>
      <c r="O2380" t="b">
        <f t="shared" si="3"/>
        <v>0</v>
      </c>
      <c r="S2380" s="180" t="b">
        <f t="shared" si="4"/>
        <v>0</v>
      </c>
      <c r="T2380" s="180">
        <f t="shared" ca="1" si="5"/>
        <v>0</v>
      </c>
    </row>
    <row r="2381" spans="1:20" ht="16" hidden="1">
      <c r="A2381" s="170">
        <f t="shared" si="6"/>
        <v>2380</v>
      </c>
      <c r="B2381" s="196" t="s">
        <v>3232</v>
      </c>
      <c r="C2381" s="186"/>
      <c r="D2381" s="178" t="s">
        <v>380</v>
      </c>
      <c r="E2381" s="178" t="s">
        <v>515</v>
      </c>
      <c r="F2381" s="187">
        <v>43912</v>
      </c>
      <c r="G2381" s="170" t="b">
        <f t="shared" ca="1" si="62"/>
        <v>1</v>
      </c>
      <c r="H2381" s="170" t="s">
        <v>471</v>
      </c>
      <c r="I2381" s="186"/>
      <c r="J2381" s="170" t="s">
        <v>479</v>
      </c>
      <c r="K2381" s="171" t="e">
        <f t="shared" ca="1" si="1"/>
        <v>#NAME?</v>
      </c>
      <c r="L2381" s="186"/>
      <c r="M2381" s="171">
        <v>903</v>
      </c>
      <c r="N2381" s="179" t="e">
        <f t="shared" ca="1" si="2"/>
        <v>#NAME?</v>
      </c>
      <c r="O2381" t="b">
        <f t="shared" si="3"/>
        <v>0</v>
      </c>
      <c r="S2381" s="180" t="b">
        <f t="shared" ca="1" si="4"/>
        <v>0</v>
      </c>
      <c r="T2381" s="180">
        <f t="shared" ca="1" si="5"/>
        <v>0</v>
      </c>
    </row>
    <row r="2382" spans="1:20" ht="16" hidden="1">
      <c r="A2382" s="170">
        <f t="shared" si="6"/>
        <v>2381</v>
      </c>
      <c r="B2382" s="196" t="s">
        <v>3233</v>
      </c>
      <c r="C2382" s="186"/>
      <c r="D2382" s="178" t="s">
        <v>388</v>
      </c>
      <c r="E2382" s="178"/>
      <c r="F2382" s="186"/>
      <c r="G2382" s="170" t="b">
        <f t="shared" ca="1" si="62"/>
        <v>1</v>
      </c>
      <c r="H2382" s="186"/>
      <c r="I2382" s="186"/>
      <c r="J2382" s="170" t="s">
        <v>479</v>
      </c>
      <c r="K2382" s="171" t="e">
        <f t="shared" ca="1" si="1"/>
        <v>#NAME?</v>
      </c>
      <c r="L2382" s="186"/>
      <c r="M2382" s="171">
        <v>583</v>
      </c>
      <c r="N2382" s="179" t="e">
        <f t="shared" ca="1" si="2"/>
        <v>#NAME?</v>
      </c>
      <c r="O2382" t="b">
        <f t="shared" si="3"/>
        <v>0</v>
      </c>
      <c r="S2382" s="180" t="b">
        <f t="shared" si="4"/>
        <v>0</v>
      </c>
      <c r="T2382" s="180">
        <f t="shared" ca="1" si="5"/>
        <v>0</v>
      </c>
    </row>
    <row r="2383" spans="1:20" ht="16" hidden="1">
      <c r="A2383" s="170">
        <f t="shared" si="6"/>
        <v>2382</v>
      </c>
      <c r="B2383" s="196" t="s">
        <v>3234</v>
      </c>
      <c r="C2383" s="186"/>
      <c r="D2383" s="178" t="s">
        <v>388</v>
      </c>
      <c r="E2383" s="178"/>
      <c r="F2383" s="186"/>
      <c r="G2383" s="170" t="b">
        <f t="shared" ca="1" si="62"/>
        <v>1</v>
      </c>
      <c r="H2383" s="186"/>
      <c r="I2383" s="186"/>
      <c r="J2383" s="170" t="s">
        <v>479</v>
      </c>
      <c r="K2383" s="171" t="e">
        <f t="shared" ca="1" si="1"/>
        <v>#NAME?</v>
      </c>
      <c r="L2383" s="186"/>
      <c r="M2383" s="171">
        <v>9</v>
      </c>
      <c r="N2383" s="179" t="e">
        <f t="shared" ca="1" si="2"/>
        <v>#NAME?</v>
      </c>
      <c r="O2383" t="b">
        <f t="shared" si="3"/>
        <v>0</v>
      </c>
      <c r="S2383" s="180" t="b">
        <f t="shared" si="4"/>
        <v>0</v>
      </c>
      <c r="T2383" s="180">
        <f t="shared" ca="1" si="5"/>
        <v>0</v>
      </c>
    </row>
    <row r="2384" spans="1:20" ht="16" hidden="1">
      <c r="A2384" s="170">
        <f t="shared" si="6"/>
        <v>2383</v>
      </c>
      <c r="B2384" s="196" t="s">
        <v>3235</v>
      </c>
      <c r="C2384" s="186"/>
      <c r="D2384" s="178" t="s">
        <v>380</v>
      </c>
      <c r="E2384" s="178" t="s">
        <v>556</v>
      </c>
      <c r="F2384" s="189">
        <v>43828</v>
      </c>
      <c r="G2384" s="170" t="b">
        <f t="shared" ca="1" si="62"/>
        <v>1</v>
      </c>
      <c r="H2384" s="170" t="s">
        <v>516</v>
      </c>
      <c r="I2384" s="186"/>
      <c r="J2384" s="170" t="s">
        <v>479</v>
      </c>
      <c r="K2384" s="171" t="e">
        <f t="shared" ca="1" si="1"/>
        <v>#NAME?</v>
      </c>
      <c r="L2384" s="186"/>
      <c r="M2384" s="171">
        <v>1033</v>
      </c>
      <c r="N2384" s="179" t="e">
        <f t="shared" ca="1" si="2"/>
        <v>#NAME?</v>
      </c>
      <c r="O2384" t="b">
        <f t="shared" si="3"/>
        <v>0</v>
      </c>
      <c r="S2384" s="180" t="b">
        <f t="shared" ca="1" si="4"/>
        <v>0</v>
      </c>
      <c r="T2384" s="180">
        <f t="shared" ca="1" si="5"/>
        <v>0</v>
      </c>
    </row>
    <row r="2385" spans="1:20" ht="16" hidden="1">
      <c r="A2385" s="170">
        <f t="shared" si="6"/>
        <v>2384</v>
      </c>
      <c r="B2385" s="196" t="s">
        <v>3236</v>
      </c>
      <c r="C2385" s="186"/>
      <c r="D2385" s="178" t="s">
        <v>388</v>
      </c>
      <c r="E2385" s="178"/>
      <c r="F2385" s="186"/>
      <c r="G2385" s="170" t="b">
        <f t="shared" ca="1" si="62"/>
        <v>1</v>
      </c>
      <c r="H2385" s="186"/>
      <c r="I2385" s="186"/>
      <c r="J2385" s="170" t="s">
        <v>479</v>
      </c>
      <c r="K2385" s="171" t="e">
        <f t="shared" ca="1" si="1"/>
        <v>#NAME?</v>
      </c>
      <c r="L2385" s="186"/>
      <c r="M2385" s="171">
        <v>694</v>
      </c>
      <c r="N2385" s="179" t="e">
        <f t="shared" ca="1" si="2"/>
        <v>#NAME?</v>
      </c>
      <c r="O2385" t="b">
        <f t="shared" si="3"/>
        <v>0</v>
      </c>
      <c r="S2385" s="180" t="b">
        <f t="shared" si="4"/>
        <v>0</v>
      </c>
      <c r="T2385" s="180">
        <f t="shared" ca="1" si="5"/>
        <v>0</v>
      </c>
    </row>
    <row r="2386" spans="1:20" ht="16" hidden="1">
      <c r="A2386" s="170">
        <f t="shared" si="6"/>
        <v>2385</v>
      </c>
      <c r="B2386" s="196" t="s">
        <v>3237</v>
      </c>
      <c r="C2386" s="186"/>
      <c r="D2386" s="178" t="s">
        <v>388</v>
      </c>
      <c r="E2386" s="178"/>
      <c r="F2386" s="186"/>
      <c r="G2386" s="170" t="b">
        <f t="shared" ca="1" si="62"/>
        <v>1</v>
      </c>
      <c r="H2386" s="186"/>
      <c r="I2386" s="186"/>
      <c r="J2386" s="170" t="s">
        <v>479</v>
      </c>
      <c r="K2386" s="171" t="e">
        <f t="shared" ca="1" si="1"/>
        <v>#NAME?</v>
      </c>
      <c r="L2386" s="186"/>
      <c r="M2386" s="171">
        <v>2071</v>
      </c>
      <c r="N2386" s="179" t="e">
        <f t="shared" ca="1" si="2"/>
        <v>#NAME?</v>
      </c>
      <c r="O2386" t="b">
        <f t="shared" si="3"/>
        <v>0</v>
      </c>
      <c r="S2386" s="180" t="b">
        <f t="shared" si="4"/>
        <v>0</v>
      </c>
      <c r="T2386" s="180">
        <f t="shared" ca="1" si="5"/>
        <v>0</v>
      </c>
    </row>
    <row r="2387" spans="1:20" ht="16" hidden="1">
      <c r="A2387" s="170">
        <f t="shared" si="6"/>
        <v>2386</v>
      </c>
      <c r="B2387" s="196" t="s">
        <v>1689</v>
      </c>
      <c r="C2387" s="186"/>
      <c r="D2387" s="178" t="s">
        <v>380</v>
      </c>
      <c r="E2387" s="178" t="s">
        <v>3238</v>
      </c>
      <c r="F2387" s="189">
        <v>43816</v>
      </c>
      <c r="G2387" s="170" t="b">
        <f t="shared" ca="1" si="62"/>
        <v>1</v>
      </c>
      <c r="H2387" s="170" t="s">
        <v>471</v>
      </c>
      <c r="I2387" s="170"/>
      <c r="J2387" s="170" t="s">
        <v>479</v>
      </c>
      <c r="K2387" s="171" t="e">
        <f t="shared" ca="1" si="1"/>
        <v>#NAME?</v>
      </c>
      <c r="L2387" s="186"/>
      <c r="M2387" s="171">
        <v>1361</v>
      </c>
      <c r="N2387" s="179" t="e">
        <f t="shared" ca="1" si="2"/>
        <v>#NAME?</v>
      </c>
      <c r="O2387" t="b">
        <f t="shared" si="3"/>
        <v>0</v>
      </c>
      <c r="S2387" s="180" t="b">
        <f t="shared" ca="1" si="4"/>
        <v>0</v>
      </c>
      <c r="T2387" s="180">
        <f t="shared" ca="1" si="5"/>
        <v>0</v>
      </c>
    </row>
    <row r="2388" spans="1:20" ht="16" hidden="1">
      <c r="A2388" s="170">
        <f t="shared" si="6"/>
        <v>2387</v>
      </c>
      <c r="B2388" s="196" t="s">
        <v>3239</v>
      </c>
      <c r="C2388" s="186"/>
      <c r="D2388" s="178" t="s">
        <v>388</v>
      </c>
      <c r="E2388" s="178"/>
      <c r="F2388" s="186"/>
      <c r="G2388" s="170" t="b">
        <f t="shared" ca="1" si="62"/>
        <v>1</v>
      </c>
      <c r="H2388" s="186"/>
      <c r="I2388" s="186"/>
      <c r="J2388" s="170" t="s">
        <v>479</v>
      </c>
      <c r="K2388" s="171" t="e">
        <f t="shared" ca="1" si="1"/>
        <v>#NAME?</v>
      </c>
      <c r="L2388" s="186"/>
      <c r="M2388" s="171">
        <v>2153</v>
      </c>
      <c r="N2388" s="179" t="e">
        <f t="shared" ca="1" si="2"/>
        <v>#NAME?</v>
      </c>
      <c r="O2388" t="b">
        <f t="shared" si="3"/>
        <v>0</v>
      </c>
      <c r="S2388" s="180" t="b">
        <f t="shared" si="4"/>
        <v>0</v>
      </c>
      <c r="T2388" s="180">
        <f t="shared" ca="1" si="5"/>
        <v>0</v>
      </c>
    </row>
    <row r="2389" spans="1:20" ht="16" hidden="1">
      <c r="A2389" s="170">
        <f t="shared" si="6"/>
        <v>2388</v>
      </c>
      <c r="B2389" s="196" t="s">
        <v>3240</v>
      </c>
      <c r="C2389" s="186"/>
      <c r="D2389" s="178" t="s">
        <v>388</v>
      </c>
      <c r="E2389" s="178"/>
      <c r="F2389" s="186"/>
      <c r="G2389" s="170" t="b">
        <f t="shared" ca="1" si="62"/>
        <v>1</v>
      </c>
      <c r="H2389" s="186"/>
      <c r="I2389" s="186"/>
      <c r="J2389" s="170" t="s">
        <v>479</v>
      </c>
      <c r="K2389" s="171" t="e">
        <f t="shared" ca="1" si="1"/>
        <v>#NAME?</v>
      </c>
      <c r="L2389" s="186"/>
      <c r="M2389" s="171">
        <v>173</v>
      </c>
      <c r="N2389" s="179" t="e">
        <f t="shared" ca="1" si="2"/>
        <v>#NAME?</v>
      </c>
      <c r="O2389" t="b">
        <f t="shared" si="3"/>
        <v>0</v>
      </c>
      <c r="S2389" s="180" t="b">
        <f t="shared" si="4"/>
        <v>0</v>
      </c>
      <c r="T2389" s="180">
        <f t="shared" ca="1" si="5"/>
        <v>0</v>
      </c>
    </row>
    <row r="2390" spans="1:20" ht="16" hidden="1">
      <c r="A2390" s="170">
        <f t="shared" si="6"/>
        <v>2389</v>
      </c>
      <c r="B2390" s="196" t="s">
        <v>3241</v>
      </c>
      <c r="C2390" s="186"/>
      <c r="D2390" s="178" t="s">
        <v>380</v>
      </c>
      <c r="E2390" s="178" t="s">
        <v>3242</v>
      </c>
      <c r="F2390" s="187">
        <v>43912</v>
      </c>
      <c r="G2390" s="170" t="b">
        <f t="shared" ca="1" si="62"/>
        <v>1</v>
      </c>
      <c r="H2390" s="170" t="s">
        <v>516</v>
      </c>
      <c r="I2390" s="186"/>
      <c r="J2390" s="170" t="s">
        <v>479</v>
      </c>
      <c r="K2390" s="171" t="e">
        <f t="shared" ca="1" si="1"/>
        <v>#NAME?</v>
      </c>
      <c r="L2390" s="186"/>
      <c r="M2390" s="171">
        <v>2442</v>
      </c>
      <c r="N2390" s="179" t="e">
        <f t="shared" ca="1" si="2"/>
        <v>#NAME?</v>
      </c>
      <c r="O2390" t="b">
        <f t="shared" si="3"/>
        <v>0</v>
      </c>
      <c r="S2390" s="180" t="b">
        <f t="shared" ca="1" si="4"/>
        <v>0</v>
      </c>
      <c r="T2390" s="180">
        <f t="shared" ca="1" si="5"/>
        <v>0</v>
      </c>
    </row>
    <row r="2391" spans="1:20" ht="16" hidden="1">
      <c r="A2391" s="170">
        <f t="shared" si="6"/>
        <v>2390</v>
      </c>
      <c r="B2391" s="196" t="s">
        <v>3243</v>
      </c>
      <c r="C2391" s="186"/>
      <c r="D2391" s="178" t="s">
        <v>388</v>
      </c>
      <c r="E2391" s="178"/>
      <c r="F2391" s="186"/>
      <c r="G2391" s="170" t="b">
        <f t="shared" ca="1" si="62"/>
        <v>1</v>
      </c>
      <c r="H2391" s="186"/>
      <c r="I2391" s="186"/>
      <c r="J2391" s="170" t="s">
        <v>479</v>
      </c>
      <c r="K2391" s="171" t="e">
        <f t="shared" ca="1" si="1"/>
        <v>#NAME?</v>
      </c>
      <c r="L2391" s="186"/>
      <c r="M2391" s="171">
        <v>2444</v>
      </c>
      <c r="N2391" s="179" t="e">
        <f t="shared" ca="1" si="2"/>
        <v>#NAME?</v>
      </c>
      <c r="O2391" t="b">
        <f t="shared" si="3"/>
        <v>0</v>
      </c>
      <c r="S2391" s="180" t="b">
        <f t="shared" si="4"/>
        <v>0</v>
      </c>
      <c r="T2391" s="180">
        <f t="shared" ca="1" si="5"/>
        <v>0</v>
      </c>
    </row>
    <row r="2392" spans="1:20" ht="16" hidden="1">
      <c r="A2392" s="170">
        <f t="shared" si="6"/>
        <v>2391</v>
      </c>
      <c r="B2392" s="196" t="s">
        <v>3244</v>
      </c>
      <c r="C2392" s="186"/>
      <c r="D2392" s="178" t="s">
        <v>388</v>
      </c>
      <c r="E2392" s="178"/>
      <c r="F2392" s="186"/>
      <c r="G2392" s="170" t="b">
        <f t="shared" ca="1" si="62"/>
        <v>1</v>
      </c>
      <c r="H2392" s="186"/>
      <c r="I2392" s="186"/>
      <c r="J2392" s="170" t="s">
        <v>479</v>
      </c>
      <c r="K2392" s="171" t="e">
        <f t="shared" ca="1" si="1"/>
        <v>#NAME?</v>
      </c>
      <c r="L2392" s="186"/>
      <c r="M2392" s="171">
        <v>1964</v>
      </c>
      <c r="N2392" s="179" t="e">
        <f t="shared" ca="1" si="2"/>
        <v>#NAME?</v>
      </c>
      <c r="O2392" t="b">
        <f t="shared" si="3"/>
        <v>0</v>
      </c>
      <c r="S2392" s="180" t="b">
        <f t="shared" si="4"/>
        <v>0</v>
      </c>
      <c r="T2392" s="180">
        <f t="shared" ca="1" si="5"/>
        <v>0</v>
      </c>
    </row>
    <row r="2393" spans="1:20" ht="16" hidden="1">
      <c r="A2393" s="170">
        <f t="shared" si="6"/>
        <v>2392</v>
      </c>
      <c r="B2393" s="196" t="s">
        <v>3245</v>
      </c>
      <c r="C2393" s="186"/>
      <c r="D2393" s="178" t="s">
        <v>388</v>
      </c>
      <c r="E2393" s="178"/>
      <c r="F2393" s="186"/>
      <c r="G2393" s="170" t="b">
        <f t="shared" ca="1" si="62"/>
        <v>1</v>
      </c>
      <c r="H2393" s="186"/>
      <c r="I2393" s="186"/>
      <c r="J2393" s="170" t="s">
        <v>479</v>
      </c>
      <c r="K2393" s="171" t="e">
        <f t="shared" ca="1" si="1"/>
        <v>#NAME?</v>
      </c>
      <c r="L2393" s="186"/>
      <c r="M2393" s="171">
        <v>1677</v>
      </c>
      <c r="N2393" s="179" t="e">
        <f t="shared" ca="1" si="2"/>
        <v>#NAME?</v>
      </c>
      <c r="O2393" t="b">
        <f t="shared" si="3"/>
        <v>0</v>
      </c>
      <c r="S2393" s="180" t="b">
        <f t="shared" si="4"/>
        <v>0</v>
      </c>
      <c r="T2393" s="180">
        <f t="shared" ca="1" si="5"/>
        <v>0</v>
      </c>
    </row>
    <row r="2394" spans="1:20" ht="16" hidden="1">
      <c r="A2394" s="170">
        <f t="shared" si="6"/>
        <v>2393</v>
      </c>
      <c r="B2394" s="196" t="s">
        <v>3246</v>
      </c>
      <c r="C2394" s="186"/>
      <c r="D2394" s="178" t="s">
        <v>388</v>
      </c>
      <c r="E2394" s="178"/>
      <c r="F2394" s="186"/>
      <c r="G2394" s="170" t="b">
        <f t="shared" ca="1" si="62"/>
        <v>1</v>
      </c>
      <c r="H2394" s="186"/>
      <c r="I2394" s="186"/>
      <c r="J2394" s="170" t="s">
        <v>479</v>
      </c>
      <c r="K2394" s="171" t="e">
        <f t="shared" ca="1" si="1"/>
        <v>#NAME?</v>
      </c>
      <c r="L2394" s="186"/>
      <c r="M2394" s="171">
        <v>2048</v>
      </c>
      <c r="N2394" s="179" t="e">
        <f t="shared" ca="1" si="2"/>
        <v>#NAME?</v>
      </c>
      <c r="O2394" t="b">
        <f t="shared" si="3"/>
        <v>0</v>
      </c>
      <c r="S2394" s="180" t="b">
        <f t="shared" si="4"/>
        <v>0</v>
      </c>
      <c r="T2394" s="180">
        <f t="shared" ca="1" si="5"/>
        <v>0</v>
      </c>
    </row>
    <row r="2395" spans="1:20" ht="16" hidden="1">
      <c r="A2395" s="170">
        <f t="shared" si="6"/>
        <v>2394</v>
      </c>
      <c r="B2395" s="196" t="s">
        <v>3247</v>
      </c>
      <c r="C2395" s="186"/>
      <c r="D2395" s="178" t="s">
        <v>388</v>
      </c>
      <c r="E2395" s="178"/>
      <c r="F2395" s="186"/>
      <c r="G2395" s="170" t="b">
        <f t="shared" ca="1" si="62"/>
        <v>1</v>
      </c>
      <c r="H2395" s="186"/>
      <c r="I2395" s="186"/>
      <c r="J2395" s="170" t="s">
        <v>479</v>
      </c>
      <c r="K2395" s="171" t="e">
        <f t="shared" ca="1" si="1"/>
        <v>#NAME?</v>
      </c>
      <c r="L2395" s="186"/>
      <c r="M2395" s="171">
        <v>204</v>
      </c>
      <c r="N2395" s="179" t="e">
        <f t="shared" ca="1" si="2"/>
        <v>#NAME?</v>
      </c>
      <c r="O2395" t="b">
        <f t="shared" si="3"/>
        <v>0</v>
      </c>
      <c r="S2395" s="180" t="b">
        <f t="shared" si="4"/>
        <v>0</v>
      </c>
      <c r="T2395" s="180">
        <f t="shared" ca="1" si="5"/>
        <v>0</v>
      </c>
    </row>
    <row r="2396" spans="1:20" ht="16" hidden="1">
      <c r="A2396" s="170">
        <f t="shared" si="6"/>
        <v>2395</v>
      </c>
      <c r="B2396" s="196" t="s">
        <v>3248</v>
      </c>
      <c r="C2396" s="186"/>
      <c r="D2396" s="178" t="s">
        <v>388</v>
      </c>
      <c r="E2396" s="178"/>
      <c r="F2396" s="186"/>
      <c r="G2396" s="170" t="b">
        <f t="shared" ca="1" si="62"/>
        <v>1</v>
      </c>
      <c r="H2396" s="186"/>
      <c r="I2396" s="186"/>
      <c r="J2396" s="170" t="s">
        <v>479</v>
      </c>
      <c r="K2396" s="171" t="e">
        <f t="shared" ca="1" si="1"/>
        <v>#NAME?</v>
      </c>
      <c r="L2396" s="186"/>
      <c r="M2396" s="171">
        <v>960</v>
      </c>
      <c r="N2396" s="179" t="e">
        <f t="shared" ca="1" si="2"/>
        <v>#NAME?</v>
      </c>
      <c r="O2396" t="b">
        <f t="shared" si="3"/>
        <v>0</v>
      </c>
      <c r="S2396" s="180" t="b">
        <f t="shared" si="4"/>
        <v>0</v>
      </c>
      <c r="T2396" s="180">
        <f t="shared" ca="1" si="5"/>
        <v>0</v>
      </c>
    </row>
    <row r="2397" spans="1:20" ht="16" hidden="1">
      <c r="A2397" s="170">
        <f t="shared" si="6"/>
        <v>2396</v>
      </c>
      <c r="B2397" s="196" t="s">
        <v>3249</v>
      </c>
      <c r="C2397" s="186"/>
      <c r="D2397" s="178" t="s">
        <v>388</v>
      </c>
      <c r="E2397" s="178"/>
      <c r="F2397" s="186"/>
      <c r="G2397" s="170" t="b">
        <f t="shared" ca="1" si="62"/>
        <v>1</v>
      </c>
      <c r="H2397" s="186"/>
      <c r="I2397" s="186"/>
      <c r="J2397" s="170" t="s">
        <v>479</v>
      </c>
      <c r="K2397" s="171" t="e">
        <f t="shared" ca="1" si="1"/>
        <v>#NAME?</v>
      </c>
      <c r="L2397" s="186"/>
      <c r="M2397" s="171">
        <v>2543</v>
      </c>
      <c r="N2397" s="179" t="e">
        <f t="shared" ca="1" si="2"/>
        <v>#NAME?</v>
      </c>
      <c r="O2397" t="b">
        <f t="shared" si="3"/>
        <v>0</v>
      </c>
      <c r="S2397" s="180" t="b">
        <f t="shared" si="4"/>
        <v>0</v>
      </c>
      <c r="T2397" s="180">
        <f t="shared" ca="1" si="5"/>
        <v>0</v>
      </c>
    </row>
    <row r="2398" spans="1:20" ht="16" hidden="1">
      <c r="A2398" s="170">
        <f t="shared" si="6"/>
        <v>2397</v>
      </c>
      <c r="B2398" s="196" t="s">
        <v>3250</v>
      </c>
      <c r="C2398" s="186"/>
      <c r="D2398" s="178" t="s">
        <v>388</v>
      </c>
      <c r="E2398" s="178"/>
      <c r="F2398" s="186"/>
      <c r="G2398" s="170" t="b">
        <f t="shared" ca="1" si="62"/>
        <v>1</v>
      </c>
      <c r="H2398" s="186"/>
      <c r="I2398" s="186"/>
      <c r="J2398" s="170" t="s">
        <v>479</v>
      </c>
      <c r="K2398" s="171" t="e">
        <f t="shared" ca="1" si="1"/>
        <v>#NAME?</v>
      </c>
      <c r="L2398" s="186"/>
      <c r="M2398" s="171">
        <v>1805</v>
      </c>
      <c r="N2398" s="179" t="e">
        <f t="shared" ca="1" si="2"/>
        <v>#NAME?</v>
      </c>
      <c r="O2398" t="b">
        <f t="shared" si="3"/>
        <v>0</v>
      </c>
      <c r="S2398" s="180" t="b">
        <f t="shared" si="4"/>
        <v>0</v>
      </c>
      <c r="T2398" s="180">
        <f t="shared" ca="1" si="5"/>
        <v>0</v>
      </c>
    </row>
    <row r="2399" spans="1:20" ht="16" hidden="1">
      <c r="A2399" s="170">
        <f t="shared" si="6"/>
        <v>2398</v>
      </c>
      <c r="B2399" s="196" t="s">
        <v>3251</v>
      </c>
      <c r="C2399" s="186"/>
      <c r="D2399" s="178" t="s">
        <v>388</v>
      </c>
      <c r="E2399" s="178"/>
      <c r="F2399" s="186"/>
      <c r="G2399" s="170" t="b">
        <f t="shared" ca="1" si="62"/>
        <v>1</v>
      </c>
      <c r="H2399" s="186"/>
      <c r="I2399" s="186"/>
      <c r="J2399" s="170" t="s">
        <v>479</v>
      </c>
      <c r="K2399" s="171" t="e">
        <f t="shared" ca="1" si="1"/>
        <v>#NAME?</v>
      </c>
      <c r="L2399" s="186"/>
      <c r="M2399" s="171">
        <v>1615</v>
      </c>
      <c r="N2399" s="179" t="e">
        <f t="shared" ca="1" si="2"/>
        <v>#NAME?</v>
      </c>
      <c r="O2399" t="b">
        <f t="shared" si="3"/>
        <v>0</v>
      </c>
      <c r="S2399" s="180" t="b">
        <f t="shared" si="4"/>
        <v>0</v>
      </c>
      <c r="T2399" s="180">
        <f t="shared" ca="1" si="5"/>
        <v>0</v>
      </c>
    </row>
    <row r="2400" spans="1:20" ht="16" hidden="1">
      <c r="A2400" s="170">
        <f t="shared" si="6"/>
        <v>2399</v>
      </c>
      <c r="B2400" s="196" t="s">
        <v>3252</v>
      </c>
      <c r="C2400" s="186"/>
      <c r="D2400" s="178" t="s">
        <v>380</v>
      </c>
      <c r="E2400" s="178" t="s">
        <v>261</v>
      </c>
      <c r="F2400" s="187">
        <v>43922</v>
      </c>
      <c r="G2400" s="170" t="b">
        <f t="shared" ca="1" si="62"/>
        <v>1</v>
      </c>
      <c r="H2400" s="186"/>
      <c r="I2400" s="186"/>
      <c r="J2400" s="170" t="s">
        <v>479</v>
      </c>
      <c r="K2400" s="171" t="e">
        <f t="shared" ca="1" si="1"/>
        <v>#NAME?</v>
      </c>
      <c r="L2400" s="186"/>
      <c r="M2400" s="171">
        <v>454</v>
      </c>
      <c r="N2400" s="179" t="e">
        <f t="shared" ca="1" si="2"/>
        <v>#NAME?</v>
      </c>
      <c r="O2400" t="b">
        <f t="shared" si="3"/>
        <v>0</v>
      </c>
      <c r="S2400" s="180" t="b">
        <f t="shared" ca="1" si="4"/>
        <v>0</v>
      </c>
      <c r="T2400" s="180">
        <f t="shared" ca="1" si="5"/>
        <v>0</v>
      </c>
    </row>
    <row r="2401" spans="1:20" ht="16" hidden="1">
      <c r="A2401" s="170">
        <f t="shared" si="6"/>
        <v>2400</v>
      </c>
      <c r="B2401" s="196" t="s">
        <v>3253</v>
      </c>
      <c r="C2401" s="186"/>
      <c r="D2401" s="178" t="s">
        <v>388</v>
      </c>
      <c r="E2401" s="178"/>
      <c r="F2401" s="186"/>
      <c r="G2401" s="170" t="b">
        <f t="shared" ca="1" si="62"/>
        <v>1</v>
      </c>
      <c r="H2401" s="186"/>
      <c r="I2401" s="186"/>
      <c r="J2401" s="170" t="s">
        <v>479</v>
      </c>
      <c r="K2401" s="171" t="e">
        <f t="shared" ca="1" si="1"/>
        <v>#NAME?</v>
      </c>
      <c r="L2401" s="186"/>
      <c r="M2401" s="171">
        <v>3145</v>
      </c>
      <c r="N2401" s="179" t="e">
        <f t="shared" ca="1" si="2"/>
        <v>#NAME?</v>
      </c>
      <c r="O2401" t="b">
        <f t="shared" si="3"/>
        <v>0</v>
      </c>
      <c r="S2401" s="180" t="b">
        <f t="shared" si="4"/>
        <v>0</v>
      </c>
      <c r="T2401" s="180">
        <f t="shared" ca="1" si="5"/>
        <v>0</v>
      </c>
    </row>
    <row r="2402" spans="1:20" ht="16" hidden="1">
      <c r="A2402" s="170">
        <f t="shared" si="6"/>
        <v>2401</v>
      </c>
      <c r="B2402" s="196" t="s">
        <v>3254</v>
      </c>
      <c r="C2402" s="186"/>
      <c r="D2402" s="178" t="s">
        <v>388</v>
      </c>
      <c r="E2402" s="178"/>
      <c r="F2402" s="186"/>
      <c r="G2402" s="170" t="b">
        <f t="shared" ca="1" si="62"/>
        <v>1</v>
      </c>
      <c r="H2402" s="186"/>
      <c r="I2402" s="186"/>
      <c r="J2402" s="170" t="s">
        <v>479</v>
      </c>
      <c r="K2402" s="171" t="e">
        <f t="shared" ca="1" si="1"/>
        <v>#NAME?</v>
      </c>
      <c r="L2402" s="186"/>
      <c r="M2402" s="171">
        <v>2341</v>
      </c>
      <c r="N2402" s="179" t="e">
        <f t="shared" ca="1" si="2"/>
        <v>#NAME?</v>
      </c>
      <c r="O2402" t="b">
        <f t="shared" si="3"/>
        <v>0</v>
      </c>
      <c r="S2402" s="180" t="b">
        <f t="shared" si="4"/>
        <v>0</v>
      </c>
      <c r="T2402" s="180">
        <f t="shared" ca="1" si="5"/>
        <v>0</v>
      </c>
    </row>
    <row r="2403" spans="1:20" ht="16" hidden="1">
      <c r="A2403" s="170">
        <f t="shared" si="6"/>
        <v>2402</v>
      </c>
      <c r="B2403" s="196" t="s">
        <v>3255</v>
      </c>
      <c r="C2403" s="186"/>
      <c r="D2403" s="178" t="s">
        <v>388</v>
      </c>
      <c r="E2403" s="178"/>
      <c r="F2403" s="186"/>
      <c r="G2403" s="170" t="b">
        <f t="shared" ca="1" si="62"/>
        <v>1</v>
      </c>
      <c r="H2403" s="186"/>
      <c r="I2403" s="186"/>
      <c r="J2403" s="170" t="s">
        <v>479</v>
      </c>
      <c r="K2403" s="171" t="e">
        <f t="shared" ca="1" si="1"/>
        <v>#NAME?</v>
      </c>
      <c r="L2403" s="186"/>
      <c r="M2403" s="171">
        <v>2046</v>
      </c>
      <c r="N2403" s="179" t="e">
        <f t="shared" ca="1" si="2"/>
        <v>#NAME?</v>
      </c>
      <c r="O2403" t="b">
        <f t="shared" si="3"/>
        <v>0</v>
      </c>
      <c r="S2403" s="180" t="b">
        <f t="shared" si="4"/>
        <v>0</v>
      </c>
      <c r="T2403" s="180">
        <f t="shared" ca="1" si="5"/>
        <v>0</v>
      </c>
    </row>
    <row r="2404" spans="1:20" ht="16" hidden="1">
      <c r="A2404" s="170">
        <f t="shared" si="6"/>
        <v>2403</v>
      </c>
      <c r="B2404" s="196" t="s">
        <v>3256</v>
      </c>
      <c r="C2404" s="186"/>
      <c r="D2404" s="178" t="s">
        <v>388</v>
      </c>
      <c r="E2404" s="178"/>
      <c r="F2404" s="186"/>
      <c r="G2404" s="170" t="b">
        <f t="shared" ca="1" si="62"/>
        <v>1</v>
      </c>
      <c r="H2404" s="186"/>
      <c r="I2404" s="186"/>
      <c r="J2404" s="170" t="s">
        <v>479</v>
      </c>
      <c r="K2404" s="171" t="e">
        <f t="shared" ca="1" si="1"/>
        <v>#NAME?</v>
      </c>
      <c r="L2404" s="186"/>
      <c r="M2404" s="171">
        <v>2352</v>
      </c>
      <c r="N2404" s="179" t="e">
        <f t="shared" ca="1" si="2"/>
        <v>#NAME?</v>
      </c>
      <c r="O2404" t="b">
        <f t="shared" si="3"/>
        <v>0</v>
      </c>
      <c r="S2404" s="180" t="b">
        <f t="shared" si="4"/>
        <v>0</v>
      </c>
      <c r="T2404" s="180">
        <f t="shared" ca="1" si="5"/>
        <v>0</v>
      </c>
    </row>
    <row r="2405" spans="1:20" ht="16" hidden="1">
      <c r="A2405" s="170">
        <f t="shared" si="6"/>
        <v>2404</v>
      </c>
      <c r="B2405" s="196" t="s">
        <v>3257</v>
      </c>
      <c r="C2405" s="186"/>
      <c r="D2405" s="178" t="s">
        <v>380</v>
      </c>
      <c r="E2405" s="178" t="s">
        <v>3258</v>
      </c>
      <c r="F2405" s="189">
        <v>43816</v>
      </c>
      <c r="G2405" s="170" t="b">
        <f t="shared" ca="1" si="62"/>
        <v>1</v>
      </c>
      <c r="H2405" s="170" t="s">
        <v>516</v>
      </c>
      <c r="I2405" s="186"/>
      <c r="J2405" s="170" t="s">
        <v>479</v>
      </c>
      <c r="K2405" s="171" t="e">
        <f t="shared" ca="1" si="1"/>
        <v>#NAME?</v>
      </c>
      <c r="L2405" s="186"/>
      <c r="M2405" s="171">
        <v>746</v>
      </c>
      <c r="N2405" s="179" t="e">
        <f t="shared" ca="1" si="2"/>
        <v>#NAME?</v>
      </c>
      <c r="O2405" t="b">
        <f t="shared" si="3"/>
        <v>0</v>
      </c>
      <c r="S2405" s="180" t="b">
        <f t="shared" ca="1" si="4"/>
        <v>0</v>
      </c>
      <c r="T2405" s="180">
        <f t="shared" ca="1" si="5"/>
        <v>0</v>
      </c>
    </row>
    <row r="2406" spans="1:20" ht="16" hidden="1">
      <c r="A2406" s="170">
        <f t="shared" si="6"/>
        <v>2405</v>
      </c>
      <c r="B2406" s="196" t="s">
        <v>3259</v>
      </c>
      <c r="C2406" s="186"/>
      <c r="D2406" s="178" t="s">
        <v>388</v>
      </c>
      <c r="E2406" s="178"/>
      <c r="F2406" s="186"/>
      <c r="G2406" s="170" t="b">
        <f t="shared" ca="1" si="62"/>
        <v>1</v>
      </c>
      <c r="H2406" s="186"/>
      <c r="I2406" s="186"/>
      <c r="J2406" s="170" t="s">
        <v>479</v>
      </c>
      <c r="K2406" s="171" t="e">
        <f t="shared" ca="1" si="1"/>
        <v>#NAME?</v>
      </c>
      <c r="L2406" s="186"/>
      <c r="M2406" s="171">
        <v>1434</v>
      </c>
      <c r="N2406" s="179" t="e">
        <f t="shared" ca="1" si="2"/>
        <v>#NAME?</v>
      </c>
      <c r="O2406" t="b">
        <f t="shared" si="3"/>
        <v>0</v>
      </c>
      <c r="S2406" s="180" t="b">
        <f t="shared" si="4"/>
        <v>0</v>
      </c>
      <c r="T2406" s="180">
        <f t="shared" ca="1" si="5"/>
        <v>0</v>
      </c>
    </row>
    <row r="2407" spans="1:20" ht="16" hidden="1">
      <c r="A2407" s="170">
        <f t="shared" si="6"/>
        <v>2406</v>
      </c>
      <c r="B2407" s="196" t="s">
        <v>3260</v>
      </c>
      <c r="C2407" s="186"/>
      <c r="D2407" s="178" t="s">
        <v>388</v>
      </c>
      <c r="E2407" s="178"/>
      <c r="F2407" s="186"/>
      <c r="G2407" s="170" t="b">
        <f t="shared" ca="1" si="62"/>
        <v>1</v>
      </c>
      <c r="H2407" s="186"/>
      <c r="I2407" s="186"/>
      <c r="J2407" s="170" t="s">
        <v>479</v>
      </c>
      <c r="K2407" s="171" t="e">
        <f t="shared" ca="1" si="1"/>
        <v>#NAME?</v>
      </c>
      <c r="L2407" s="186"/>
      <c r="M2407" s="171">
        <v>452</v>
      </c>
      <c r="N2407" s="179" t="e">
        <f t="shared" ca="1" si="2"/>
        <v>#NAME?</v>
      </c>
      <c r="O2407" t="b">
        <f t="shared" si="3"/>
        <v>0</v>
      </c>
      <c r="S2407" s="180" t="b">
        <f t="shared" si="4"/>
        <v>0</v>
      </c>
      <c r="T2407" s="180">
        <f t="shared" ca="1" si="5"/>
        <v>0</v>
      </c>
    </row>
    <row r="2408" spans="1:20" ht="16" hidden="1">
      <c r="A2408" s="170">
        <f t="shared" si="6"/>
        <v>2407</v>
      </c>
      <c r="B2408" s="196" t="s">
        <v>507</v>
      </c>
      <c r="C2408" s="186"/>
      <c r="D2408" s="178" t="s">
        <v>388</v>
      </c>
      <c r="E2408" s="178"/>
      <c r="F2408" s="186"/>
      <c r="G2408" s="170" t="b">
        <f t="shared" ca="1" si="62"/>
        <v>1</v>
      </c>
      <c r="H2408" s="186"/>
      <c r="I2408" s="186"/>
      <c r="J2408" s="170"/>
      <c r="K2408" s="171" t="e">
        <f t="shared" ca="1" si="1"/>
        <v>#NAME?</v>
      </c>
      <c r="L2408" s="186"/>
      <c r="M2408" s="171">
        <v>3185</v>
      </c>
      <c r="N2408" s="179" t="e">
        <f t="shared" ca="1" si="2"/>
        <v>#NAME?</v>
      </c>
      <c r="O2408" t="b">
        <f t="shared" si="3"/>
        <v>1</v>
      </c>
      <c r="S2408" s="180" t="b">
        <f t="shared" si="4"/>
        <v>0</v>
      </c>
      <c r="T2408" s="180">
        <f t="shared" ca="1" si="5"/>
        <v>0</v>
      </c>
    </row>
    <row r="2409" spans="1:20" ht="16" hidden="1">
      <c r="A2409" s="170">
        <f t="shared" si="6"/>
        <v>2408</v>
      </c>
      <c r="B2409" s="196" t="s">
        <v>507</v>
      </c>
      <c r="C2409" s="186"/>
      <c r="D2409" s="178" t="s">
        <v>388</v>
      </c>
      <c r="E2409" s="178"/>
      <c r="F2409" s="186"/>
      <c r="G2409" s="170" t="b">
        <f t="shared" ca="1" si="62"/>
        <v>1</v>
      </c>
      <c r="H2409" s="186"/>
      <c r="I2409" s="186"/>
      <c r="J2409" s="170"/>
      <c r="K2409" s="171" t="e">
        <f t="shared" ca="1" si="1"/>
        <v>#NAME?</v>
      </c>
      <c r="L2409" s="186"/>
      <c r="M2409" s="171">
        <v>2038</v>
      </c>
      <c r="N2409" s="179" t="e">
        <f t="shared" ca="1" si="2"/>
        <v>#NAME?</v>
      </c>
      <c r="O2409" t="b">
        <f t="shared" si="3"/>
        <v>1</v>
      </c>
      <c r="S2409" s="180" t="b">
        <f t="shared" si="4"/>
        <v>0</v>
      </c>
      <c r="T2409" s="180">
        <f t="shared" ca="1" si="5"/>
        <v>0</v>
      </c>
    </row>
    <row r="2410" spans="1:20" ht="16" hidden="1">
      <c r="A2410" s="170">
        <f t="shared" si="6"/>
        <v>2409</v>
      </c>
      <c r="B2410" s="196" t="s">
        <v>3261</v>
      </c>
      <c r="C2410" s="186"/>
      <c r="D2410" s="178" t="s">
        <v>388</v>
      </c>
      <c r="E2410" s="178"/>
      <c r="F2410" s="186"/>
      <c r="G2410" s="170" t="b">
        <f t="shared" ca="1" si="62"/>
        <v>1</v>
      </c>
      <c r="H2410" s="186"/>
      <c r="I2410" s="186"/>
      <c r="J2410" s="170" t="s">
        <v>479</v>
      </c>
      <c r="K2410" s="171" t="e">
        <f t="shared" ca="1" si="1"/>
        <v>#NAME?</v>
      </c>
      <c r="L2410" s="186"/>
      <c r="M2410" s="171">
        <v>1079</v>
      </c>
      <c r="N2410" s="179" t="e">
        <f t="shared" ca="1" si="2"/>
        <v>#NAME?</v>
      </c>
      <c r="O2410" t="b">
        <f t="shared" si="3"/>
        <v>0</v>
      </c>
      <c r="S2410" s="180" t="b">
        <f t="shared" si="4"/>
        <v>0</v>
      </c>
      <c r="T2410" s="180">
        <f t="shared" ca="1" si="5"/>
        <v>0</v>
      </c>
    </row>
    <row r="2411" spans="1:20" ht="16" hidden="1">
      <c r="A2411" s="170">
        <f t="shared" si="6"/>
        <v>2410</v>
      </c>
      <c r="B2411" s="200" t="s">
        <v>3262</v>
      </c>
      <c r="C2411" s="186"/>
      <c r="D2411" s="178" t="s">
        <v>388</v>
      </c>
      <c r="E2411" s="178"/>
      <c r="F2411" s="186"/>
      <c r="G2411" s="170" t="b">
        <f t="shared" ca="1" si="62"/>
        <v>1</v>
      </c>
      <c r="H2411" s="186"/>
      <c r="I2411" s="186"/>
      <c r="J2411" s="170" t="s">
        <v>479</v>
      </c>
      <c r="K2411" s="171" t="e">
        <f t="shared" ca="1" si="1"/>
        <v>#NAME?</v>
      </c>
      <c r="L2411" s="186"/>
      <c r="M2411" s="171">
        <v>1768</v>
      </c>
      <c r="N2411" s="179" t="e">
        <f t="shared" ca="1" si="2"/>
        <v>#NAME?</v>
      </c>
      <c r="O2411" t="b">
        <f t="shared" si="3"/>
        <v>0</v>
      </c>
      <c r="S2411" s="180" t="b">
        <f t="shared" si="4"/>
        <v>0</v>
      </c>
      <c r="T2411" s="180">
        <f t="shared" ca="1" si="5"/>
        <v>0</v>
      </c>
    </row>
    <row r="2412" spans="1:20" ht="16" hidden="1">
      <c r="A2412" s="170">
        <f t="shared" si="6"/>
        <v>2411</v>
      </c>
      <c r="B2412" s="196" t="s">
        <v>507</v>
      </c>
      <c r="C2412" s="186"/>
      <c r="D2412" s="178" t="s">
        <v>388</v>
      </c>
      <c r="E2412" s="178"/>
      <c r="F2412" s="186"/>
      <c r="G2412" s="170" t="b">
        <f t="shared" ca="1" si="62"/>
        <v>1</v>
      </c>
      <c r="H2412" s="186"/>
      <c r="I2412" s="186"/>
      <c r="J2412" s="170" t="s">
        <v>479</v>
      </c>
      <c r="K2412" s="171" t="e">
        <f t="shared" ca="1" si="1"/>
        <v>#NAME?</v>
      </c>
      <c r="L2412" s="186"/>
      <c r="M2412" s="171">
        <v>1232</v>
      </c>
      <c r="N2412" s="179" t="e">
        <f t="shared" ca="1" si="2"/>
        <v>#NAME?</v>
      </c>
      <c r="O2412" t="b">
        <f t="shared" si="3"/>
        <v>1</v>
      </c>
      <c r="S2412" s="180" t="b">
        <f t="shared" si="4"/>
        <v>0</v>
      </c>
      <c r="T2412" s="180">
        <f t="shared" ca="1" si="5"/>
        <v>0</v>
      </c>
    </row>
    <row r="2413" spans="1:20" ht="16" hidden="1">
      <c r="A2413" s="170">
        <f t="shared" si="6"/>
        <v>2412</v>
      </c>
      <c r="B2413" s="196" t="s">
        <v>1507</v>
      </c>
      <c r="C2413" s="186"/>
      <c r="D2413" s="178" t="s">
        <v>388</v>
      </c>
      <c r="E2413" s="178"/>
      <c r="F2413" s="186"/>
      <c r="G2413" s="170" t="b">
        <f t="shared" ca="1" si="62"/>
        <v>1</v>
      </c>
      <c r="H2413" s="186"/>
      <c r="I2413" s="186"/>
      <c r="J2413" s="170" t="s">
        <v>479</v>
      </c>
      <c r="K2413" s="171" t="e">
        <f t="shared" ca="1" si="1"/>
        <v>#NAME?</v>
      </c>
      <c r="L2413" s="186"/>
      <c r="M2413" s="171">
        <v>2561</v>
      </c>
      <c r="N2413" s="179" t="e">
        <f t="shared" ca="1" si="2"/>
        <v>#NAME?</v>
      </c>
      <c r="O2413" t="b">
        <f t="shared" si="3"/>
        <v>0</v>
      </c>
      <c r="S2413" s="180" t="b">
        <f t="shared" si="4"/>
        <v>0</v>
      </c>
      <c r="T2413" s="180">
        <f t="shared" ca="1" si="5"/>
        <v>0</v>
      </c>
    </row>
    <row r="2414" spans="1:20" ht="16" hidden="1">
      <c r="A2414" s="170">
        <f t="shared" si="6"/>
        <v>2413</v>
      </c>
      <c r="B2414" s="196" t="s">
        <v>3263</v>
      </c>
      <c r="C2414" s="186"/>
      <c r="D2414" s="178" t="s">
        <v>388</v>
      </c>
      <c r="E2414" s="178"/>
      <c r="F2414" s="186"/>
      <c r="G2414" s="170" t="b">
        <f t="shared" ca="1" si="62"/>
        <v>1</v>
      </c>
      <c r="H2414" s="186"/>
      <c r="I2414" s="186"/>
      <c r="J2414" s="170" t="s">
        <v>479</v>
      </c>
      <c r="K2414" s="171" t="e">
        <f t="shared" ca="1" si="1"/>
        <v>#NAME?</v>
      </c>
      <c r="L2414" s="186"/>
      <c r="M2414" s="171">
        <v>152</v>
      </c>
      <c r="N2414" s="179" t="e">
        <f t="shared" ca="1" si="2"/>
        <v>#NAME?</v>
      </c>
      <c r="O2414" t="b">
        <f t="shared" si="3"/>
        <v>0</v>
      </c>
      <c r="S2414" s="180" t="b">
        <f t="shared" si="4"/>
        <v>0</v>
      </c>
      <c r="T2414" s="180">
        <f t="shared" ca="1" si="5"/>
        <v>0</v>
      </c>
    </row>
    <row r="2415" spans="1:20" ht="16" hidden="1">
      <c r="A2415" s="170">
        <f t="shared" si="6"/>
        <v>2414</v>
      </c>
      <c r="B2415" s="196" t="s">
        <v>3264</v>
      </c>
      <c r="C2415" s="186"/>
      <c r="D2415" s="178" t="s">
        <v>388</v>
      </c>
      <c r="E2415" s="178"/>
      <c r="F2415" s="186"/>
      <c r="G2415" s="170" t="b">
        <f t="shared" ca="1" si="62"/>
        <v>1</v>
      </c>
      <c r="H2415" s="186"/>
      <c r="I2415" s="186"/>
      <c r="J2415" s="170" t="s">
        <v>479</v>
      </c>
      <c r="K2415" s="171" t="e">
        <f t="shared" ca="1" si="1"/>
        <v>#NAME?</v>
      </c>
      <c r="L2415" s="186"/>
      <c r="M2415" s="171">
        <v>2507</v>
      </c>
      <c r="N2415" s="179" t="e">
        <f t="shared" ca="1" si="2"/>
        <v>#NAME?</v>
      </c>
      <c r="O2415" t="b">
        <f t="shared" si="3"/>
        <v>0</v>
      </c>
      <c r="S2415" s="180" t="b">
        <f t="shared" si="4"/>
        <v>0</v>
      </c>
      <c r="T2415" s="180">
        <f t="shared" ca="1" si="5"/>
        <v>0</v>
      </c>
    </row>
    <row r="2416" spans="1:20" ht="16" hidden="1">
      <c r="A2416" s="170">
        <f t="shared" si="6"/>
        <v>2415</v>
      </c>
      <c r="B2416" s="196" t="s">
        <v>3265</v>
      </c>
      <c r="C2416" s="186"/>
      <c r="D2416" s="178" t="s">
        <v>388</v>
      </c>
      <c r="E2416" s="178"/>
      <c r="F2416" s="186"/>
      <c r="G2416" s="170" t="b">
        <f t="shared" ca="1" si="62"/>
        <v>1</v>
      </c>
      <c r="H2416" s="186"/>
      <c r="I2416" s="186"/>
      <c r="J2416" s="170" t="s">
        <v>479</v>
      </c>
      <c r="K2416" s="171" t="e">
        <f t="shared" ca="1" si="1"/>
        <v>#NAME?</v>
      </c>
      <c r="L2416" s="186"/>
      <c r="M2416" s="171">
        <v>1633</v>
      </c>
      <c r="N2416" s="179" t="e">
        <f t="shared" ca="1" si="2"/>
        <v>#NAME?</v>
      </c>
      <c r="O2416" t="b">
        <f t="shared" si="3"/>
        <v>0</v>
      </c>
      <c r="S2416" s="180" t="b">
        <f t="shared" si="4"/>
        <v>0</v>
      </c>
      <c r="T2416" s="180">
        <f t="shared" ca="1" si="5"/>
        <v>0</v>
      </c>
    </row>
    <row r="2417" spans="1:20" ht="16" hidden="1">
      <c r="A2417" s="170">
        <f t="shared" si="6"/>
        <v>2416</v>
      </c>
      <c r="B2417" s="196" t="s">
        <v>3266</v>
      </c>
      <c r="C2417" s="186"/>
      <c r="D2417" s="178" t="s">
        <v>388</v>
      </c>
      <c r="E2417" s="178"/>
      <c r="F2417" s="186"/>
      <c r="G2417" s="170" t="b">
        <f t="shared" ca="1" si="62"/>
        <v>1</v>
      </c>
      <c r="H2417" s="186"/>
      <c r="I2417" s="186"/>
      <c r="J2417" s="170" t="s">
        <v>479</v>
      </c>
      <c r="K2417" s="171" t="e">
        <f t="shared" ca="1" si="1"/>
        <v>#NAME?</v>
      </c>
      <c r="L2417" s="186"/>
      <c r="M2417" s="171">
        <v>2964</v>
      </c>
      <c r="N2417" s="179" t="e">
        <f t="shared" ca="1" si="2"/>
        <v>#NAME?</v>
      </c>
      <c r="O2417" t="b">
        <f t="shared" si="3"/>
        <v>0</v>
      </c>
      <c r="S2417" s="180" t="b">
        <f t="shared" si="4"/>
        <v>0</v>
      </c>
      <c r="T2417" s="180">
        <f t="shared" ca="1" si="5"/>
        <v>0</v>
      </c>
    </row>
    <row r="2418" spans="1:20" ht="16" hidden="1">
      <c r="A2418" s="170">
        <f t="shared" si="6"/>
        <v>2417</v>
      </c>
      <c r="B2418" s="196" t="s">
        <v>1796</v>
      </c>
      <c r="C2418" s="186"/>
      <c r="D2418" s="178" t="s">
        <v>380</v>
      </c>
      <c r="E2418" s="178" t="s">
        <v>515</v>
      </c>
      <c r="F2418" s="183">
        <v>43803</v>
      </c>
      <c r="G2418" s="170" t="b">
        <f t="shared" ca="1" si="62"/>
        <v>1</v>
      </c>
      <c r="H2418" s="170" t="s">
        <v>471</v>
      </c>
      <c r="I2418" s="170"/>
      <c r="J2418" s="170" t="s">
        <v>479</v>
      </c>
      <c r="K2418" s="171" t="e">
        <f t="shared" ca="1" si="1"/>
        <v>#NAME?</v>
      </c>
      <c r="L2418" s="186"/>
      <c r="M2418" s="171">
        <v>967</v>
      </c>
      <c r="N2418" s="179" t="e">
        <f t="shared" ca="1" si="2"/>
        <v>#NAME?</v>
      </c>
      <c r="O2418" t="b">
        <f t="shared" si="3"/>
        <v>0</v>
      </c>
      <c r="S2418" s="180" t="b">
        <f t="shared" ca="1" si="4"/>
        <v>0</v>
      </c>
      <c r="T2418" s="180">
        <f t="shared" ca="1" si="5"/>
        <v>0</v>
      </c>
    </row>
    <row r="2419" spans="1:20" ht="16" hidden="1">
      <c r="A2419" s="170">
        <f t="shared" si="6"/>
        <v>2418</v>
      </c>
      <c r="B2419" s="196" t="s">
        <v>3267</v>
      </c>
      <c r="C2419" s="186"/>
      <c r="D2419" s="178" t="s">
        <v>388</v>
      </c>
      <c r="E2419" s="178"/>
      <c r="F2419" s="186"/>
      <c r="G2419" s="170" t="b">
        <f t="shared" ca="1" si="62"/>
        <v>1</v>
      </c>
      <c r="H2419" s="186"/>
      <c r="I2419" s="186"/>
      <c r="J2419" s="170" t="s">
        <v>479</v>
      </c>
      <c r="K2419" s="171" t="e">
        <f t="shared" ca="1" si="1"/>
        <v>#NAME?</v>
      </c>
      <c r="L2419" s="186"/>
      <c r="M2419" s="171">
        <v>2452</v>
      </c>
      <c r="N2419" s="179" t="e">
        <f t="shared" ca="1" si="2"/>
        <v>#NAME?</v>
      </c>
      <c r="O2419" t="b">
        <f t="shared" si="3"/>
        <v>0</v>
      </c>
      <c r="S2419" s="180" t="b">
        <f t="shared" si="4"/>
        <v>0</v>
      </c>
      <c r="T2419" s="180">
        <f t="shared" ca="1" si="5"/>
        <v>0</v>
      </c>
    </row>
    <row r="2420" spans="1:20" ht="16" hidden="1">
      <c r="A2420" s="170">
        <f t="shared" si="6"/>
        <v>2419</v>
      </c>
      <c r="B2420" s="196" t="s">
        <v>3268</v>
      </c>
      <c r="C2420" s="186"/>
      <c r="D2420" s="178" t="s">
        <v>388</v>
      </c>
      <c r="E2420" s="178"/>
      <c r="F2420" s="186"/>
      <c r="G2420" s="170" t="b">
        <f t="shared" ca="1" si="62"/>
        <v>1</v>
      </c>
      <c r="H2420" s="186"/>
      <c r="I2420" s="186"/>
      <c r="J2420" s="170" t="s">
        <v>479</v>
      </c>
      <c r="K2420" s="171" t="e">
        <f t="shared" ca="1" si="1"/>
        <v>#NAME?</v>
      </c>
      <c r="L2420" s="186"/>
      <c r="M2420" s="171">
        <v>1652</v>
      </c>
      <c r="N2420" s="179" t="e">
        <f t="shared" ca="1" si="2"/>
        <v>#NAME?</v>
      </c>
      <c r="O2420" t="b">
        <f t="shared" si="3"/>
        <v>0</v>
      </c>
      <c r="S2420" s="180" t="b">
        <f t="shared" si="4"/>
        <v>0</v>
      </c>
      <c r="T2420" s="180">
        <f t="shared" ca="1" si="5"/>
        <v>0</v>
      </c>
    </row>
    <row r="2421" spans="1:20" ht="16" hidden="1">
      <c r="A2421" s="170">
        <f t="shared" si="6"/>
        <v>2420</v>
      </c>
      <c r="B2421" s="196" t="s">
        <v>3269</v>
      </c>
      <c r="C2421" s="186"/>
      <c r="D2421" s="178" t="s">
        <v>388</v>
      </c>
      <c r="E2421" s="178"/>
      <c r="F2421" s="186"/>
      <c r="G2421" s="170" t="b">
        <f t="shared" ca="1" si="62"/>
        <v>1</v>
      </c>
      <c r="H2421" s="186"/>
      <c r="I2421" s="186"/>
      <c r="J2421" s="170" t="s">
        <v>479</v>
      </c>
      <c r="K2421" s="171" t="e">
        <f t="shared" ca="1" si="1"/>
        <v>#NAME?</v>
      </c>
      <c r="L2421" s="186"/>
      <c r="M2421" s="171">
        <v>1530</v>
      </c>
      <c r="N2421" s="179" t="e">
        <f t="shared" ca="1" si="2"/>
        <v>#NAME?</v>
      </c>
      <c r="O2421" t="b">
        <f t="shared" si="3"/>
        <v>0</v>
      </c>
      <c r="S2421" s="180" t="b">
        <f t="shared" si="4"/>
        <v>0</v>
      </c>
      <c r="T2421" s="180">
        <f t="shared" ca="1" si="5"/>
        <v>0</v>
      </c>
    </row>
    <row r="2422" spans="1:20" ht="16" hidden="1">
      <c r="A2422" s="170">
        <f t="shared" si="6"/>
        <v>2421</v>
      </c>
      <c r="B2422" s="196" t="s">
        <v>3270</v>
      </c>
      <c r="C2422" s="186"/>
      <c r="D2422" s="178" t="s">
        <v>388</v>
      </c>
      <c r="E2422" s="178"/>
      <c r="F2422" s="186"/>
      <c r="G2422" s="170" t="b">
        <f t="shared" ca="1" si="62"/>
        <v>1</v>
      </c>
      <c r="H2422" s="186"/>
      <c r="I2422" s="186"/>
      <c r="J2422" s="170" t="s">
        <v>479</v>
      </c>
      <c r="K2422" s="171" t="e">
        <f t="shared" ca="1" si="1"/>
        <v>#NAME?</v>
      </c>
      <c r="L2422" s="186"/>
      <c r="M2422" s="171">
        <v>1010</v>
      </c>
      <c r="N2422" s="179" t="e">
        <f t="shared" ca="1" si="2"/>
        <v>#NAME?</v>
      </c>
      <c r="O2422" t="b">
        <f t="shared" si="3"/>
        <v>0</v>
      </c>
      <c r="S2422" s="180" t="b">
        <f t="shared" si="4"/>
        <v>0</v>
      </c>
      <c r="T2422" s="180">
        <f t="shared" ca="1" si="5"/>
        <v>0</v>
      </c>
    </row>
    <row r="2423" spans="1:20" ht="16" hidden="1">
      <c r="A2423" s="170">
        <f t="shared" si="6"/>
        <v>2422</v>
      </c>
      <c r="B2423" s="196" t="s">
        <v>3271</v>
      </c>
      <c r="C2423" s="186"/>
      <c r="D2423" s="178" t="s">
        <v>388</v>
      </c>
      <c r="E2423" s="178"/>
      <c r="F2423" s="186"/>
      <c r="G2423" s="170" t="b">
        <f t="shared" ca="1" si="62"/>
        <v>1</v>
      </c>
      <c r="H2423" s="186"/>
      <c r="I2423" s="186"/>
      <c r="J2423" s="170" t="s">
        <v>479</v>
      </c>
      <c r="K2423" s="171" t="e">
        <f t="shared" ca="1" si="1"/>
        <v>#NAME?</v>
      </c>
      <c r="L2423" s="186"/>
      <c r="M2423" s="171">
        <v>1107</v>
      </c>
      <c r="N2423" s="179" t="e">
        <f t="shared" ca="1" si="2"/>
        <v>#NAME?</v>
      </c>
      <c r="O2423" t="b">
        <f t="shared" si="3"/>
        <v>0</v>
      </c>
      <c r="S2423" s="180" t="b">
        <f t="shared" si="4"/>
        <v>0</v>
      </c>
      <c r="T2423" s="180">
        <f t="shared" ca="1" si="5"/>
        <v>0</v>
      </c>
    </row>
    <row r="2424" spans="1:20" ht="16" hidden="1">
      <c r="A2424" s="170">
        <f t="shared" si="6"/>
        <v>2423</v>
      </c>
      <c r="B2424" s="196" t="s">
        <v>3272</v>
      </c>
      <c r="C2424" s="186"/>
      <c r="D2424" s="178" t="s">
        <v>388</v>
      </c>
      <c r="E2424" s="178"/>
      <c r="F2424" s="186"/>
      <c r="G2424" s="170" t="b">
        <f t="shared" ca="1" si="62"/>
        <v>1</v>
      </c>
      <c r="H2424" s="186"/>
      <c r="I2424" s="186"/>
      <c r="J2424" s="170" t="s">
        <v>479</v>
      </c>
      <c r="K2424" s="171" t="e">
        <f t="shared" ca="1" si="1"/>
        <v>#NAME?</v>
      </c>
      <c r="L2424" s="186"/>
      <c r="M2424" s="171">
        <v>2262</v>
      </c>
      <c r="N2424" s="179" t="e">
        <f t="shared" ca="1" si="2"/>
        <v>#NAME?</v>
      </c>
      <c r="O2424" t="b">
        <f t="shared" si="3"/>
        <v>0</v>
      </c>
      <c r="S2424" s="180" t="b">
        <f t="shared" si="4"/>
        <v>0</v>
      </c>
      <c r="T2424" s="180">
        <f t="shared" ca="1" si="5"/>
        <v>0</v>
      </c>
    </row>
    <row r="2425" spans="1:20" ht="16" hidden="1">
      <c r="A2425" s="170">
        <f t="shared" si="6"/>
        <v>2424</v>
      </c>
      <c r="B2425" s="196" t="s">
        <v>3273</v>
      </c>
      <c r="C2425" s="186"/>
      <c r="D2425" s="178" t="s">
        <v>388</v>
      </c>
      <c r="E2425" s="178"/>
      <c r="F2425" s="186"/>
      <c r="G2425" s="170" t="b">
        <f t="shared" ca="1" si="62"/>
        <v>1</v>
      </c>
      <c r="H2425" s="186"/>
      <c r="I2425" s="186"/>
      <c r="J2425" s="170" t="s">
        <v>479</v>
      </c>
      <c r="K2425" s="171" t="e">
        <f t="shared" ca="1" si="1"/>
        <v>#NAME?</v>
      </c>
      <c r="L2425" s="186"/>
      <c r="M2425" s="171">
        <v>971</v>
      </c>
      <c r="N2425" s="179" t="e">
        <f t="shared" ca="1" si="2"/>
        <v>#NAME?</v>
      </c>
      <c r="O2425" t="b">
        <f t="shared" si="3"/>
        <v>0</v>
      </c>
      <c r="S2425" s="180" t="b">
        <f t="shared" si="4"/>
        <v>0</v>
      </c>
      <c r="T2425" s="180">
        <f t="shared" ca="1" si="5"/>
        <v>0</v>
      </c>
    </row>
    <row r="2426" spans="1:20" ht="16" hidden="1">
      <c r="A2426" s="170">
        <f t="shared" si="6"/>
        <v>2425</v>
      </c>
      <c r="B2426" s="196" t="s">
        <v>3274</v>
      </c>
      <c r="C2426" s="186"/>
      <c r="D2426" s="178" t="s">
        <v>388</v>
      </c>
      <c r="E2426" s="178"/>
      <c r="F2426" s="186"/>
      <c r="G2426" s="170" t="b">
        <f t="shared" ca="1" si="62"/>
        <v>1</v>
      </c>
      <c r="H2426" s="186"/>
      <c r="I2426" s="186"/>
      <c r="J2426" s="170" t="s">
        <v>479</v>
      </c>
      <c r="K2426" s="171" t="e">
        <f t="shared" ca="1" si="1"/>
        <v>#NAME?</v>
      </c>
      <c r="L2426" s="186"/>
      <c r="M2426" s="171">
        <v>974</v>
      </c>
      <c r="N2426" s="179" t="e">
        <f t="shared" ca="1" si="2"/>
        <v>#NAME?</v>
      </c>
      <c r="O2426" t="b">
        <f t="shared" si="3"/>
        <v>0</v>
      </c>
      <c r="S2426" s="180" t="b">
        <f t="shared" si="4"/>
        <v>0</v>
      </c>
      <c r="T2426" s="180">
        <f t="shared" ca="1" si="5"/>
        <v>0</v>
      </c>
    </row>
    <row r="2427" spans="1:20" ht="16" hidden="1">
      <c r="A2427" s="170">
        <f t="shared" si="6"/>
        <v>2426</v>
      </c>
      <c r="B2427" s="196" t="s">
        <v>3275</v>
      </c>
      <c r="C2427" s="186"/>
      <c r="D2427" s="178" t="s">
        <v>380</v>
      </c>
      <c r="E2427" s="178" t="s">
        <v>556</v>
      </c>
      <c r="F2427" s="187">
        <v>43851</v>
      </c>
      <c r="G2427" s="170" t="b">
        <f t="shared" ca="1" si="62"/>
        <v>1</v>
      </c>
      <c r="H2427" s="170" t="s">
        <v>471</v>
      </c>
      <c r="I2427" s="186"/>
      <c r="J2427" s="170" t="s">
        <v>479</v>
      </c>
      <c r="K2427" s="171" t="e">
        <f t="shared" ca="1" si="1"/>
        <v>#NAME?</v>
      </c>
      <c r="L2427" s="186"/>
      <c r="M2427" s="171">
        <v>22</v>
      </c>
      <c r="N2427" s="179" t="e">
        <f t="shared" ca="1" si="2"/>
        <v>#NAME?</v>
      </c>
      <c r="O2427" t="b">
        <f t="shared" si="3"/>
        <v>0</v>
      </c>
      <c r="S2427" s="180" t="b">
        <f t="shared" ca="1" si="4"/>
        <v>0</v>
      </c>
      <c r="T2427" s="180">
        <f t="shared" ca="1" si="5"/>
        <v>0</v>
      </c>
    </row>
    <row r="2428" spans="1:20" ht="16" hidden="1">
      <c r="A2428" s="170">
        <f t="shared" si="6"/>
        <v>2427</v>
      </c>
      <c r="B2428" s="196" t="s">
        <v>3276</v>
      </c>
      <c r="C2428" s="186"/>
      <c r="D2428" s="178" t="s">
        <v>388</v>
      </c>
      <c r="E2428" s="178"/>
      <c r="F2428" s="186"/>
      <c r="G2428" s="170" t="b">
        <f t="shared" ca="1" si="62"/>
        <v>1</v>
      </c>
      <c r="H2428" s="186"/>
      <c r="I2428" s="186"/>
      <c r="J2428" s="170" t="s">
        <v>479</v>
      </c>
      <c r="K2428" s="171" t="e">
        <f t="shared" ca="1" si="1"/>
        <v>#NAME?</v>
      </c>
      <c r="L2428" s="186"/>
      <c r="M2428" s="171">
        <v>28</v>
      </c>
      <c r="N2428" s="179" t="e">
        <f t="shared" ca="1" si="2"/>
        <v>#NAME?</v>
      </c>
      <c r="O2428" t="b">
        <f t="shared" si="3"/>
        <v>0</v>
      </c>
      <c r="S2428" s="180" t="b">
        <f t="shared" si="4"/>
        <v>0</v>
      </c>
      <c r="T2428" s="180">
        <f t="shared" ca="1" si="5"/>
        <v>0</v>
      </c>
    </row>
    <row r="2429" spans="1:20" ht="16" hidden="1">
      <c r="A2429" s="170">
        <f t="shared" si="6"/>
        <v>2428</v>
      </c>
      <c r="B2429" s="196" t="s">
        <v>3277</v>
      </c>
      <c r="C2429" s="186"/>
      <c r="D2429" s="178" t="s">
        <v>388</v>
      </c>
      <c r="E2429" s="178"/>
      <c r="F2429" s="186"/>
      <c r="G2429" s="170" t="b">
        <f t="shared" ca="1" si="62"/>
        <v>1</v>
      </c>
      <c r="H2429" s="186"/>
      <c r="I2429" s="186"/>
      <c r="J2429" s="170" t="s">
        <v>479</v>
      </c>
      <c r="K2429" s="171" t="e">
        <f t="shared" ca="1" si="1"/>
        <v>#NAME?</v>
      </c>
      <c r="L2429" s="186"/>
      <c r="M2429" s="171">
        <v>944</v>
      </c>
      <c r="N2429" s="179" t="e">
        <f t="shared" ca="1" si="2"/>
        <v>#NAME?</v>
      </c>
      <c r="O2429" t="b">
        <f t="shared" si="3"/>
        <v>0</v>
      </c>
      <c r="S2429" s="180" t="b">
        <f t="shared" si="4"/>
        <v>0</v>
      </c>
      <c r="T2429" s="180">
        <f t="shared" ca="1" si="5"/>
        <v>0</v>
      </c>
    </row>
    <row r="2430" spans="1:20" ht="16" hidden="1">
      <c r="A2430" s="170">
        <f t="shared" si="6"/>
        <v>2429</v>
      </c>
      <c r="B2430" s="196" t="s">
        <v>3278</v>
      </c>
      <c r="C2430" s="186"/>
      <c r="D2430" s="178" t="s">
        <v>388</v>
      </c>
      <c r="E2430" s="178"/>
      <c r="F2430" s="186"/>
      <c r="G2430" s="170" t="b">
        <f t="shared" ca="1" si="62"/>
        <v>1</v>
      </c>
      <c r="H2430" s="186"/>
      <c r="I2430" s="186"/>
      <c r="J2430" s="170" t="s">
        <v>479</v>
      </c>
      <c r="K2430" s="171" t="e">
        <f t="shared" ca="1" si="1"/>
        <v>#NAME?</v>
      </c>
      <c r="L2430" s="186"/>
      <c r="M2430" s="171">
        <v>954</v>
      </c>
      <c r="N2430" s="179" t="e">
        <f t="shared" ca="1" si="2"/>
        <v>#NAME?</v>
      </c>
      <c r="O2430" t="b">
        <f t="shared" si="3"/>
        <v>0</v>
      </c>
      <c r="S2430" s="180" t="b">
        <f t="shared" si="4"/>
        <v>0</v>
      </c>
      <c r="T2430" s="180">
        <f t="shared" ca="1" si="5"/>
        <v>0</v>
      </c>
    </row>
    <row r="2431" spans="1:20" ht="16" hidden="1">
      <c r="A2431" s="170">
        <f t="shared" si="6"/>
        <v>2430</v>
      </c>
      <c r="B2431" s="196" t="s">
        <v>3279</v>
      </c>
      <c r="C2431" s="186"/>
      <c r="D2431" s="178" t="s">
        <v>388</v>
      </c>
      <c r="E2431" s="178"/>
      <c r="F2431" s="186"/>
      <c r="G2431" s="170" t="b">
        <f t="shared" ca="1" si="62"/>
        <v>1</v>
      </c>
      <c r="H2431" s="186"/>
      <c r="I2431" s="186"/>
      <c r="J2431" s="170" t="s">
        <v>479</v>
      </c>
      <c r="K2431" s="171" t="e">
        <f t="shared" ca="1" si="1"/>
        <v>#NAME?</v>
      </c>
      <c r="L2431" s="186"/>
      <c r="M2431" s="171">
        <v>2211</v>
      </c>
      <c r="N2431" s="179" t="e">
        <f t="shared" ca="1" si="2"/>
        <v>#NAME?</v>
      </c>
      <c r="O2431" t="b">
        <f t="shared" si="3"/>
        <v>0</v>
      </c>
      <c r="S2431" s="180" t="b">
        <f t="shared" si="4"/>
        <v>0</v>
      </c>
      <c r="T2431" s="180">
        <f t="shared" ca="1" si="5"/>
        <v>0</v>
      </c>
    </row>
    <row r="2432" spans="1:20" ht="16" hidden="1">
      <c r="A2432" s="170">
        <f t="shared" si="6"/>
        <v>2431</v>
      </c>
      <c r="B2432" s="196" t="s">
        <v>507</v>
      </c>
      <c r="C2432" s="186"/>
      <c r="D2432" s="178" t="s">
        <v>388</v>
      </c>
      <c r="E2432" s="178"/>
      <c r="F2432" s="186"/>
      <c r="G2432" s="170" t="b">
        <f t="shared" ca="1" si="62"/>
        <v>1</v>
      </c>
      <c r="H2432" s="186"/>
      <c r="I2432" s="186"/>
      <c r="J2432" s="170" t="s">
        <v>479</v>
      </c>
      <c r="K2432" s="171" t="e">
        <f t="shared" ca="1" si="1"/>
        <v>#NAME?</v>
      </c>
      <c r="L2432" s="186"/>
      <c r="M2432" s="171">
        <v>890</v>
      </c>
      <c r="N2432" s="179" t="e">
        <f t="shared" ca="1" si="2"/>
        <v>#NAME?</v>
      </c>
      <c r="O2432" t="b">
        <f t="shared" si="3"/>
        <v>1</v>
      </c>
      <c r="S2432" s="180" t="b">
        <f t="shared" si="4"/>
        <v>0</v>
      </c>
      <c r="T2432" s="180">
        <f t="shared" ca="1" si="5"/>
        <v>0</v>
      </c>
    </row>
    <row r="2433" spans="1:20" ht="16" hidden="1">
      <c r="A2433" s="170">
        <f t="shared" si="6"/>
        <v>2432</v>
      </c>
      <c r="B2433" s="196" t="s">
        <v>3280</v>
      </c>
      <c r="C2433" s="186"/>
      <c r="D2433" s="178" t="s">
        <v>388</v>
      </c>
      <c r="E2433" s="178"/>
      <c r="F2433" s="186"/>
      <c r="G2433" s="170" t="b">
        <f t="shared" ca="1" si="62"/>
        <v>1</v>
      </c>
      <c r="H2433" s="186"/>
      <c r="I2433" s="186"/>
      <c r="J2433" s="170" t="s">
        <v>479</v>
      </c>
      <c r="K2433" s="171" t="e">
        <f t="shared" ca="1" si="1"/>
        <v>#NAME?</v>
      </c>
      <c r="L2433" s="186"/>
      <c r="M2433" s="171">
        <v>495</v>
      </c>
      <c r="N2433" s="179" t="e">
        <f t="shared" ca="1" si="2"/>
        <v>#NAME?</v>
      </c>
      <c r="O2433" t="b">
        <f t="shared" si="3"/>
        <v>0</v>
      </c>
      <c r="S2433" s="180" t="b">
        <f t="shared" si="4"/>
        <v>0</v>
      </c>
      <c r="T2433" s="180">
        <f t="shared" ca="1" si="5"/>
        <v>0</v>
      </c>
    </row>
    <row r="2434" spans="1:20" ht="16" hidden="1">
      <c r="A2434" s="170">
        <f t="shared" si="6"/>
        <v>2433</v>
      </c>
      <c r="B2434" s="196" t="s">
        <v>3281</v>
      </c>
      <c r="C2434" s="186"/>
      <c r="D2434" s="178" t="s">
        <v>388</v>
      </c>
      <c r="E2434" s="178"/>
      <c r="F2434" s="186"/>
      <c r="G2434" s="170" t="b">
        <f t="shared" ca="1" si="62"/>
        <v>1</v>
      </c>
      <c r="H2434" s="186"/>
      <c r="I2434" s="186"/>
      <c r="J2434" s="170" t="s">
        <v>479</v>
      </c>
      <c r="K2434" s="171" t="e">
        <f t="shared" ca="1" si="1"/>
        <v>#NAME?</v>
      </c>
      <c r="L2434" s="186"/>
      <c r="M2434" s="171">
        <v>1367</v>
      </c>
      <c r="N2434" s="179" t="e">
        <f t="shared" ca="1" si="2"/>
        <v>#NAME?</v>
      </c>
      <c r="O2434" t="b">
        <f t="shared" si="3"/>
        <v>0</v>
      </c>
      <c r="S2434" s="180" t="b">
        <f t="shared" si="4"/>
        <v>0</v>
      </c>
      <c r="T2434" s="180">
        <f t="shared" ca="1" si="5"/>
        <v>0</v>
      </c>
    </row>
    <row r="2435" spans="1:20" ht="16" hidden="1">
      <c r="A2435" s="170">
        <f t="shared" si="6"/>
        <v>2434</v>
      </c>
      <c r="B2435" s="196" t="s">
        <v>3282</v>
      </c>
      <c r="C2435" s="186"/>
      <c r="D2435" s="178" t="s">
        <v>388</v>
      </c>
      <c r="E2435" s="178"/>
      <c r="F2435" s="186"/>
      <c r="G2435" s="170" t="b">
        <f t="shared" ca="1" si="62"/>
        <v>1</v>
      </c>
      <c r="H2435" s="186"/>
      <c r="I2435" s="186"/>
      <c r="J2435" s="170" t="s">
        <v>479</v>
      </c>
      <c r="K2435" s="171" t="e">
        <f t="shared" ca="1" si="1"/>
        <v>#NAME?</v>
      </c>
      <c r="L2435" s="186"/>
      <c r="M2435" s="171">
        <v>324</v>
      </c>
      <c r="N2435" s="179" t="e">
        <f t="shared" ca="1" si="2"/>
        <v>#NAME?</v>
      </c>
      <c r="O2435" t="b">
        <f t="shared" si="3"/>
        <v>0</v>
      </c>
      <c r="S2435" s="180" t="b">
        <f t="shared" si="4"/>
        <v>0</v>
      </c>
      <c r="T2435" s="180">
        <f t="shared" ca="1" si="5"/>
        <v>0</v>
      </c>
    </row>
    <row r="2436" spans="1:20" ht="16" hidden="1">
      <c r="A2436" s="170">
        <f t="shared" si="6"/>
        <v>2435</v>
      </c>
      <c r="B2436" s="196" t="s">
        <v>1714</v>
      </c>
      <c r="C2436" s="186"/>
      <c r="D2436" s="178" t="s">
        <v>380</v>
      </c>
      <c r="E2436" s="178" t="s">
        <v>556</v>
      </c>
      <c r="F2436" s="187">
        <v>43964</v>
      </c>
      <c r="G2436" s="170" t="b">
        <f t="shared" ca="1" si="62"/>
        <v>1</v>
      </c>
      <c r="H2436" s="170" t="s">
        <v>471</v>
      </c>
      <c r="I2436" s="186"/>
      <c r="J2436" s="170" t="s">
        <v>479</v>
      </c>
      <c r="K2436" s="171" t="e">
        <f t="shared" ca="1" si="1"/>
        <v>#NAME?</v>
      </c>
      <c r="L2436" s="186"/>
      <c r="M2436" s="171">
        <v>3039</v>
      </c>
      <c r="N2436" s="179" t="e">
        <f t="shared" ca="1" si="2"/>
        <v>#NAME?</v>
      </c>
      <c r="O2436" t="b">
        <f t="shared" si="3"/>
        <v>0</v>
      </c>
      <c r="S2436" s="180" t="b">
        <f t="shared" ca="1" si="4"/>
        <v>0</v>
      </c>
      <c r="T2436" s="180">
        <f t="shared" ca="1" si="5"/>
        <v>0</v>
      </c>
    </row>
    <row r="2437" spans="1:20" ht="16" hidden="1">
      <c r="A2437" s="170">
        <f t="shared" si="6"/>
        <v>2436</v>
      </c>
      <c r="B2437" s="196" t="s">
        <v>3283</v>
      </c>
      <c r="C2437" s="186"/>
      <c r="D2437" s="178" t="s">
        <v>388</v>
      </c>
      <c r="E2437" s="178"/>
      <c r="F2437" s="186"/>
      <c r="G2437" s="170" t="b">
        <f t="shared" ca="1" si="62"/>
        <v>1</v>
      </c>
      <c r="H2437" s="186"/>
      <c r="I2437" s="186"/>
      <c r="J2437" s="170" t="s">
        <v>479</v>
      </c>
      <c r="K2437" s="171" t="e">
        <f t="shared" ca="1" si="1"/>
        <v>#NAME?</v>
      </c>
      <c r="L2437" s="186"/>
      <c r="M2437" s="171">
        <v>3013</v>
      </c>
      <c r="N2437" s="179" t="e">
        <f t="shared" ca="1" si="2"/>
        <v>#NAME?</v>
      </c>
      <c r="O2437" t="b">
        <f t="shared" si="3"/>
        <v>0</v>
      </c>
      <c r="S2437" s="180" t="b">
        <f t="shared" si="4"/>
        <v>0</v>
      </c>
      <c r="T2437" s="180">
        <f t="shared" ca="1" si="5"/>
        <v>0</v>
      </c>
    </row>
    <row r="2438" spans="1:20" ht="16" hidden="1">
      <c r="A2438" s="170">
        <f t="shared" si="6"/>
        <v>2437</v>
      </c>
      <c r="B2438" s="196" t="s">
        <v>3284</v>
      </c>
      <c r="C2438" s="186"/>
      <c r="D2438" s="178" t="s">
        <v>380</v>
      </c>
      <c r="E2438" s="178" t="s">
        <v>515</v>
      </c>
      <c r="F2438" s="187">
        <v>43868</v>
      </c>
      <c r="G2438" s="170" t="b">
        <f t="shared" ca="1" si="62"/>
        <v>1</v>
      </c>
      <c r="H2438" s="170" t="s">
        <v>516</v>
      </c>
      <c r="I2438" s="170"/>
      <c r="J2438" s="170" t="s">
        <v>479</v>
      </c>
      <c r="K2438" s="171" t="e">
        <f t="shared" ca="1" si="1"/>
        <v>#NAME?</v>
      </c>
      <c r="L2438" s="186"/>
      <c r="M2438" s="171">
        <v>2455</v>
      </c>
      <c r="N2438" s="179" t="e">
        <f t="shared" ca="1" si="2"/>
        <v>#NAME?</v>
      </c>
      <c r="O2438" t="b">
        <f t="shared" si="3"/>
        <v>0</v>
      </c>
      <c r="S2438" s="180" t="b">
        <f t="shared" ca="1" si="4"/>
        <v>0</v>
      </c>
      <c r="T2438" s="180">
        <f t="shared" ca="1" si="5"/>
        <v>0</v>
      </c>
    </row>
    <row r="2439" spans="1:20" ht="16" hidden="1">
      <c r="A2439" s="170">
        <f t="shared" si="6"/>
        <v>2438</v>
      </c>
      <c r="B2439" s="196" t="s">
        <v>3285</v>
      </c>
      <c r="C2439" s="186"/>
      <c r="D2439" s="178" t="s">
        <v>388</v>
      </c>
      <c r="E2439" s="178"/>
      <c r="F2439" s="186"/>
      <c r="G2439" s="170" t="b">
        <f t="shared" ca="1" si="62"/>
        <v>1</v>
      </c>
      <c r="H2439" s="186"/>
      <c r="I2439" s="186"/>
      <c r="J2439" s="170" t="s">
        <v>479</v>
      </c>
      <c r="K2439" s="171" t="e">
        <f t="shared" ca="1" si="1"/>
        <v>#NAME?</v>
      </c>
      <c r="L2439" s="186"/>
      <c r="M2439" s="171">
        <v>1955</v>
      </c>
      <c r="N2439" s="179" t="e">
        <f t="shared" ca="1" si="2"/>
        <v>#NAME?</v>
      </c>
      <c r="O2439" t="b">
        <f t="shared" si="3"/>
        <v>0</v>
      </c>
      <c r="S2439" s="180" t="b">
        <f t="shared" si="4"/>
        <v>0</v>
      </c>
      <c r="T2439" s="180">
        <f t="shared" ca="1" si="5"/>
        <v>0</v>
      </c>
    </row>
    <row r="2440" spans="1:20" ht="16" hidden="1">
      <c r="A2440" s="170">
        <f t="shared" si="6"/>
        <v>2439</v>
      </c>
      <c r="B2440" s="196" t="s">
        <v>3286</v>
      </c>
      <c r="C2440" s="186"/>
      <c r="D2440" s="178" t="s">
        <v>388</v>
      </c>
      <c r="E2440" s="178"/>
      <c r="F2440" s="186"/>
      <c r="G2440" s="170" t="b">
        <f t="shared" ca="1" si="62"/>
        <v>1</v>
      </c>
      <c r="H2440" s="186"/>
      <c r="I2440" s="186"/>
      <c r="J2440" s="170" t="s">
        <v>479</v>
      </c>
      <c r="K2440" s="171" t="e">
        <f t="shared" ca="1" si="1"/>
        <v>#NAME?</v>
      </c>
      <c r="L2440" s="186"/>
      <c r="M2440" s="171">
        <v>871</v>
      </c>
      <c r="N2440" s="179" t="e">
        <f t="shared" ca="1" si="2"/>
        <v>#NAME?</v>
      </c>
      <c r="O2440" t="b">
        <f t="shared" si="3"/>
        <v>0</v>
      </c>
      <c r="S2440" s="180" t="b">
        <f t="shared" si="4"/>
        <v>0</v>
      </c>
      <c r="T2440" s="180">
        <f t="shared" ca="1" si="5"/>
        <v>0</v>
      </c>
    </row>
    <row r="2441" spans="1:20" ht="16" hidden="1">
      <c r="A2441" s="170">
        <f t="shared" si="6"/>
        <v>2440</v>
      </c>
      <c r="B2441" s="196" t="s">
        <v>3287</v>
      </c>
      <c r="C2441" s="186"/>
      <c r="D2441" s="178" t="s">
        <v>388</v>
      </c>
      <c r="E2441" s="178"/>
      <c r="F2441" s="186"/>
      <c r="G2441" s="170" t="b">
        <f t="shared" ca="1" si="62"/>
        <v>1</v>
      </c>
      <c r="H2441" s="186"/>
      <c r="I2441" s="186"/>
      <c r="J2441" s="170" t="s">
        <v>479</v>
      </c>
      <c r="K2441" s="171" t="e">
        <f t="shared" ca="1" si="1"/>
        <v>#NAME?</v>
      </c>
      <c r="L2441" s="186"/>
      <c r="M2441" s="171">
        <v>586</v>
      </c>
      <c r="N2441" s="179" t="e">
        <f t="shared" ca="1" si="2"/>
        <v>#NAME?</v>
      </c>
      <c r="O2441" t="b">
        <f t="shared" si="3"/>
        <v>0</v>
      </c>
      <c r="S2441" s="180" t="b">
        <f t="shared" si="4"/>
        <v>0</v>
      </c>
      <c r="T2441" s="180">
        <f t="shared" ca="1" si="5"/>
        <v>0</v>
      </c>
    </row>
    <row r="2442" spans="1:20" ht="16" hidden="1">
      <c r="A2442" s="170">
        <f t="shared" si="6"/>
        <v>2441</v>
      </c>
      <c r="B2442" s="196" t="s">
        <v>3288</v>
      </c>
      <c r="C2442" s="186"/>
      <c r="D2442" s="178" t="s">
        <v>388</v>
      </c>
      <c r="E2442" s="178"/>
      <c r="F2442" s="186"/>
      <c r="G2442" s="170" t="b">
        <f t="shared" ca="1" si="62"/>
        <v>1</v>
      </c>
      <c r="H2442" s="186"/>
      <c r="I2442" s="186"/>
      <c r="J2442" s="170" t="s">
        <v>479</v>
      </c>
      <c r="K2442" s="171" t="e">
        <f t="shared" ca="1" si="1"/>
        <v>#NAME?</v>
      </c>
      <c r="L2442" s="186"/>
      <c r="M2442" s="171">
        <v>3162</v>
      </c>
      <c r="N2442" s="179" t="e">
        <f t="shared" ca="1" si="2"/>
        <v>#NAME?</v>
      </c>
      <c r="O2442" t="b">
        <f t="shared" si="3"/>
        <v>0</v>
      </c>
      <c r="S2442" s="180" t="b">
        <f t="shared" si="4"/>
        <v>0</v>
      </c>
      <c r="T2442" s="180">
        <f t="shared" ca="1" si="5"/>
        <v>0</v>
      </c>
    </row>
    <row r="2443" spans="1:20" ht="16" hidden="1">
      <c r="A2443" s="170">
        <f t="shared" si="6"/>
        <v>2442</v>
      </c>
      <c r="B2443" s="196" t="s">
        <v>3289</v>
      </c>
      <c r="C2443" s="186"/>
      <c r="D2443" s="178" t="s">
        <v>388</v>
      </c>
      <c r="E2443" s="178"/>
      <c r="F2443" s="186"/>
      <c r="G2443" s="170" t="b">
        <f t="shared" ca="1" si="62"/>
        <v>1</v>
      </c>
      <c r="H2443" s="186"/>
      <c r="I2443" s="186"/>
      <c r="J2443" s="170" t="s">
        <v>479</v>
      </c>
      <c r="K2443" s="171" t="e">
        <f t="shared" ca="1" si="1"/>
        <v>#NAME?</v>
      </c>
      <c r="L2443" s="186"/>
      <c r="M2443" s="171">
        <v>1406</v>
      </c>
      <c r="N2443" s="179" t="e">
        <f t="shared" ca="1" si="2"/>
        <v>#NAME?</v>
      </c>
      <c r="O2443" t="b">
        <f t="shared" si="3"/>
        <v>0</v>
      </c>
      <c r="S2443" s="180" t="b">
        <f t="shared" si="4"/>
        <v>0</v>
      </c>
      <c r="T2443" s="180">
        <f t="shared" ca="1" si="5"/>
        <v>0</v>
      </c>
    </row>
    <row r="2444" spans="1:20" ht="16" hidden="1">
      <c r="A2444" s="170">
        <f t="shared" si="6"/>
        <v>2443</v>
      </c>
      <c r="B2444" s="196" t="s">
        <v>3290</v>
      </c>
      <c r="C2444" s="186"/>
      <c r="D2444" s="178" t="s">
        <v>380</v>
      </c>
      <c r="E2444" s="178" t="s">
        <v>515</v>
      </c>
      <c r="F2444" s="187">
        <v>43967</v>
      </c>
      <c r="G2444" s="170" t="b">
        <f t="shared" ca="1" si="62"/>
        <v>1</v>
      </c>
      <c r="H2444" s="170" t="s">
        <v>516</v>
      </c>
      <c r="I2444" s="170">
        <v>0</v>
      </c>
      <c r="J2444" s="170" t="s">
        <v>479</v>
      </c>
      <c r="K2444" s="171" t="e">
        <f t="shared" ca="1" si="1"/>
        <v>#NAME?</v>
      </c>
      <c r="L2444" s="186"/>
      <c r="M2444" s="171">
        <v>913</v>
      </c>
      <c r="N2444" s="179" t="e">
        <f t="shared" ca="1" si="2"/>
        <v>#NAME?</v>
      </c>
      <c r="O2444" t="b">
        <f t="shared" si="3"/>
        <v>0</v>
      </c>
      <c r="S2444" s="180" t="b">
        <f t="shared" ca="1" si="4"/>
        <v>0</v>
      </c>
      <c r="T2444" s="180">
        <f t="shared" ca="1" si="5"/>
        <v>0</v>
      </c>
    </row>
    <row r="2445" spans="1:20" ht="16" hidden="1">
      <c r="A2445" s="170">
        <f t="shared" si="6"/>
        <v>2444</v>
      </c>
      <c r="B2445" s="196" t="s">
        <v>3291</v>
      </c>
      <c r="C2445" s="186"/>
      <c r="D2445" s="178" t="s">
        <v>388</v>
      </c>
      <c r="E2445" s="178"/>
      <c r="F2445" s="186"/>
      <c r="G2445" s="170" t="b">
        <f t="shared" ca="1" si="62"/>
        <v>1</v>
      </c>
      <c r="H2445" s="186"/>
      <c r="I2445" s="186"/>
      <c r="J2445" s="170" t="s">
        <v>479</v>
      </c>
      <c r="K2445" s="171" t="e">
        <f t="shared" ca="1" si="1"/>
        <v>#NAME?</v>
      </c>
      <c r="L2445" s="186"/>
      <c r="M2445" s="171">
        <v>1949</v>
      </c>
      <c r="N2445" s="179" t="e">
        <f t="shared" ca="1" si="2"/>
        <v>#NAME?</v>
      </c>
      <c r="O2445" t="b">
        <f t="shared" si="3"/>
        <v>0</v>
      </c>
      <c r="S2445" s="180" t="b">
        <f t="shared" si="4"/>
        <v>0</v>
      </c>
      <c r="T2445" s="180">
        <f t="shared" ca="1" si="5"/>
        <v>0</v>
      </c>
    </row>
    <row r="2446" spans="1:20" ht="16" hidden="1">
      <c r="A2446" s="170">
        <f t="shared" si="6"/>
        <v>2445</v>
      </c>
      <c r="B2446" s="196" t="s">
        <v>3292</v>
      </c>
      <c r="C2446" s="186"/>
      <c r="D2446" s="178" t="s">
        <v>388</v>
      </c>
      <c r="E2446" s="178"/>
      <c r="F2446" s="186"/>
      <c r="G2446" s="170" t="b">
        <f t="shared" ca="1" si="62"/>
        <v>1</v>
      </c>
      <c r="H2446" s="186"/>
      <c r="I2446" s="186"/>
      <c r="J2446" s="170" t="s">
        <v>479</v>
      </c>
      <c r="K2446" s="171" t="e">
        <f t="shared" ca="1" si="1"/>
        <v>#NAME?</v>
      </c>
      <c r="L2446" s="186"/>
      <c r="M2446" s="171">
        <v>1104</v>
      </c>
      <c r="N2446" s="179" t="e">
        <f t="shared" ca="1" si="2"/>
        <v>#NAME?</v>
      </c>
      <c r="O2446" t="b">
        <f t="shared" si="3"/>
        <v>0</v>
      </c>
      <c r="S2446" s="180" t="b">
        <f t="shared" si="4"/>
        <v>0</v>
      </c>
      <c r="T2446" s="180">
        <f t="shared" ca="1" si="5"/>
        <v>0</v>
      </c>
    </row>
    <row r="2447" spans="1:20" ht="16" hidden="1">
      <c r="A2447" s="170">
        <f t="shared" si="6"/>
        <v>2446</v>
      </c>
      <c r="B2447" s="196" t="s">
        <v>3293</v>
      </c>
      <c r="C2447" s="186"/>
      <c r="D2447" s="178" t="s">
        <v>388</v>
      </c>
      <c r="E2447" s="178"/>
      <c r="F2447" s="186"/>
      <c r="G2447" s="170" t="b">
        <f t="shared" ca="1" si="62"/>
        <v>1</v>
      </c>
      <c r="H2447" s="186"/>
      <c r="I2447" s="186"/>
      <c r="J2447" s="170" t="s">
        <v>479</v>
      </c>
      <c r="K2447" s="171" t="e">
        <f t="shared" ca="1" si="1"/>
        <v>#NAME?</v>
      </c>
      <c r="L2447" s="186"/>
      <c r="M2447" s="171">
        <v>2260</v>
      </c>
      <c r="N2447" s="179" t="e">
        <f t="shared" ca="1" si="2"/>
        <v>#NAME?</v>
      </c>
      <c r="O2447" t="b">
        <f t="shared" si="3"/>
        <v>0</v>
      </c>
      <c r="S2447" s="180" t="b">
        <f t="shared" si="4"/>
        <v>0</v>
      </c>
      <c r="T2447" s="180">
        <f t="shared" ca="1" si="5"/>
        <v>0</v>
      </c>
    </row>
    <row r="2448" spans="1:20" ht="16" hidden="1">
      <c r="A2448" s="170">
        <f t="shared" si="6"/>
        <v>2447</v>
      </c>
      <c r="B2448" s="196" t="s">
        <v>3294</v>
      </c>
      <c r="C2448" s="186"/>
      <c r="D2448" s="178" t="s">
        <v>388</v>
      </c>
      <c r="E2448" s="178"/>
      <c r="F2448" s="186"/>
      <c r="G2448" s="170" t="b">
        <f t="shared" ca="1" si="62"/>
        <v>1</v>
      </c>
      <c r="H2448" s="186"/>
      <c r="I2448" s="186"/>
      <c r="J2448" s="170" t="s">
        <v>479</v>
      </c>
      <c r="K2448" s="171" t="e">
        <f t="shared" ca="1" si="1"/>
        <v>#NAME?</v>
      </c>
      <c r="L2448" s="186"/>
      <c r="M2448" s="171">
        <v>1022</v>
      </c>
      <c r="N2448" s="179" t="e">
        <f t="shared" ca="1" si="2"/>
        <v>#NAME?</v>
      </c>
      <c r="O2448" t="b">
        <f t="shared" si="3"/>
        <v>0</v>
      </c>
      <c r="S2448" s="180" t="b">
        <f t="shared" si="4"/>
        <v>0</v>
      </c>
      <c r="T2448" s="180">
        <f t="shared" ca="1" si="5"/>
        <v>0</v>
      </c>
    </row>
    <row r="2449" spans="1:20" ht="16" hidden="1">
      <c r="A2449" s="170">
        <f t="shared" si="6"/>
        <v>2448</v>
      </c>
      <c r="B2449" s="196" t="s">
        <v>3295</v>
      </c>
      <c r="C2449" s="186"/>
      <c r="D2449" s="178" t="s">
        <v>380</v>
      </c>
      <c r="E2449" s="178" t="s">
        <v>556</v>
      </c>
      <c r="F2449" s="187">
        <v>43850</v>
      </c>
      <c r="G2449" s="170" t="b">
        <f t="shared" ca="1" si="62"/>
        <v>1</v>
      </c>
      <c r="H2449" s="170" t="s">
        <v>471</v>
      </c>
      <c r="I2449" s="186"/>
      <c r="J2449" s="170" t="s">
        <v>479</v>
      </c>
      <c r="K2449" s="171" t="e">
        <f t="shared" ca="1" si="1"/>
        <v>#NAME?</v>
      </c>
      <c r="L2449" s="186"/>
      <c r="M2449" s="171">
        <v>81</v>
      </c>
      <c r="N2449" s="179" t="e">
        <f t="shared" ca="1" si="2"/>
        <v>#NAME?</v>
      </c>
      <c r="O2449" t="b">
        <f t="shared" si="3"/>
        <v>0</v>
      </c>
      <c r="S2449" s="180" t="b">
        <f t="shared" ca="1" si="4"/>
        <v>0</v>
      </c>
      <c r="T2449" s="180">
        <f t="shared" ca="1" si="5"/>
        <v>0</v>
      </c>
    </row>
    <row r="2450" spans="1:20" ht="16" hidden="1">
      <c r="A2450" s="170">
        <f t="shared" si="6"/>
        <v>2449</v>
      </c>
      <c r="B2450" s="196" t="s">
        <v>3296</v>
      </c>
      <c r="C2450" s="186"/>
      <c r="D2450" s="178" t="s">
        <v>388</v>
      </c>
      <c r="E2450" s="178"/>
      <c r="F2450" s="186"/>
      <c r="G2450" s="170" t="b">
        <f t="shared" ca="1" si="62"/>
        <v>1</v>
      </c>
      <c r="H2450" s="186"/>
      <c r="I2450" s="186"/>
      <c r="J2450" s="170" t="s">
        <v>479</v>
      </c>
      <c r="K2450" s="171" t="e">
        <f t="shared" ca="1" si="1"/>
        <v>#NAME?</v>
      </c>
      <c r="L2450" s="186"/>
      <c r="M2450" s="171">
        <v>43</v>
      </c>
      <c r="N2450" s="179" t="e">
        <f t="shared" ca="1" si="2"/>
        <v>#NAME?</v>
      </c>
      <c r="O2450" t="b">
        <f t="shared" si="3"/>
        <v>0</v>
      </c>
      <c r="S2450" s="180" t="b">
        <f t="shared" si="4"/>
        <v>0</v>
      </c>
      <c r="T2450" s="180">
        <f t="shared" ca="1" si="5"/>
        <v>0</v>
      </c>
    </row>
    <row r="2451" spans="1:20" ht="16" hidden="1">
      <c r="A2451" s="170">
        <f t="shared" si="6"/>
        <v>2450</v>
      </c>
      <c r="B2451" s="196" t="s">
        <v>3297</v>
      </c>
      <c r="C2451" s="186"/>
      <c r="D2451" s="178" t="s">
        <v>388</v>
      </c>
      <c r="E2451" s="178"/>
      <c r="F2451" s="186"/>
      <c r="G2451" s="170" t="b">
        <f t="shared" ca="1" si="62"/>
        <v>1</v>
      </c>
      <c r="H2451" s="186"/>
      <c r="I2451" s="186"/>
      <c r="J2451" s="170" t="s">
        <v>479</v>
      </c>
      <c r="K2451" s="171" t="e">
        <f t="shared" ca="1" si="1"/>
        <v>#NAME?</v>
      </c>
      <c r="L2451" s="186"/>
      <c r="M2451" s="171">
        <v>496</v>
      </c>
      <c r="N2451" s="179" t="e">
        <f t="shared" ca="1" si="2"/>
        <v>#NAME?</v>
      </c>
      <c r="O2451" t="b">
        <f t="shared" si="3"/>
        <v>0</v>
      </c>
      <c r="S2451" s="180" t="b">
        <f t="shared" si="4"/>
        <v>0</v>
      </c>
      <c r="T2451" s="180">
        <f t="shared" ca="1" si="5"/>
        <v>0</v>
      </c>
    </row>
    <row r="2452" spans="1:20" ht="16" hidden="1">
      <c r="A2452" s="170">
        <f t="shared" si="6"/>
        <v>2451</v>
      </c>
      <c r="B2452" s="196" t="s">
        <v>3298</v>
      </c>
      <c r="C2452" s="186"/>
      <c r="D2452" s="178" t="s">
        <v>388</v>
      </c>
      <c r="E2452" s="178"/>
      <c r="F2452" s="186"/>
      <c r="G2452" s="170" t="b">
        <f t="shared" ca="1" si="62"/>
        <v>1</v>
      </c>
      <c r="H2452" s="186"/>
      <c r="I2452" s="186"/>
      <c r="J2452" s="170" t="s">
        <v>479</v>
      </c>
      <c r="K2452" s="171" t="e">
        <f t="shared" ca="1" si="1"/>
        <v>#NAME?</v>
      </c>
      <c r="L2452" s="186"/>
      <c r="M2452" s="171">
        <v>1776</v>
      </c>
      <c r="N2452" s="179" t="e">
        <f t="shared" ca="1" si="2"/>
        <v>#NAME?</v>
      </c>
      <c r="O2452" t="b">
        <f t="shared" si="3"/>
        <v>0</v>
      </c>
      <c r="S2452" s="180" t="b">
        <f t="shared" si="4"/>
        <v>0</v>
      </c>
      <c r="T2452" s="180">
        <f t="shared" ca="1" si="5"/>
        <v>0</v>
      </c>
    </row>
    <row r="2453" spans="1:20" ht="16" hidden="1">
      <c r="A2453" s="170">
        <f t="shared" si="6"/>
        <v>2452</v>
      </c>
      <c r="B2453" s="196" t="s">
        <v>3299</v>
      </c>
      <c r="C2453" s="186"/>
      <c r="D2453" s="178" t="s">
        <v>388</v>
      </c>
      <c r="E2453" s="178"/>
      <c r="F2453" s="186"/>
      <c r="G2453" s="170" t="b">
        <f t="shared" ca="1" si="62"/>
        <v>1</v>
      </c>
      <c r="H2453" s="186"/>
      <c r="I2453" s="186"/>
      <c r="J2453" s="170" t="s">
        <v>479</v>
      </c>
      <c r="K2453" s="171" t="e">
        <f t="shared" ca="1" si="1"/>
        <v>#NAME?</v>
      </c>
      <c r="L2453" s="186"/>
      <c r="M2453" s="171">
        <v>1123</v>
      </c>
      <c r="N2453" s="179" t="e">
        <f t="shared" ca="1" si="2"/>
        <v>#NAME?</v>
      </c>
      <c r="O2453" t="b">
        <f t="shared" si="3"/>
        <v>0</v>
      </c>
      <c r="S2453" s="180" t="b">
        <f t="shared" si="4"/>
        <v>0</v>
      </c>
      <c r="T2453" s="180">
        <f t="shared" ca="1" si="5"/>
        <v>0</v>
      </c>
    </row>
    <row r="2454" spans="1:20" ht="16" hidden="1">
      <c r="A2454" s="170">
        <f t="shared" si="6"/>
        <v>2453</v>
      </c>
      <c r="B2454" s="196" t="s">
        <v>3300</v>
      </c>
      <c r="C2454" s="186"/>
      <c r="D2454" s="178" t="s">
        <v>388</v>
      </c>
      <c r="E2454" s="178"/>
      <c r="F2454" s="186"/>
      <c r="G2454" s="170" t="b">
        <f t="shared" ca="1" si="62"/>
        <v>1</v>
      </c>
      <c r="H2454" s="186"/>
      <c r="I2454" s="186"/>
      <c r="J2454" s="170" t="s">
        <v>479</v>
      </c>
      <c r="K2454" s="171" t="e">
        <f t="shared" ca="1" si="1"/>
        <v>#NAME?</v>
      </c>
      <c r="L2454" s="186"/>
      <c r="M2454" s="171">
        <v>947</v>
      </c>
      <c r="N2454" s="179" t="e">
        <f t="shared" ca="1" si="2"/>
        <v>#NAME?</v>
      </c>
      <c r="O2454" t="b">
        <f t="shared" si="3"/>
        <v>0</v>
      </c>
      <c r="S2454" s="180" t="b">
        <f t="shared" si="4"/>
        <v>0</v>
      </c>
      <c r="T2454" s="180">
        <f t="shared" ca="1" si="5"/>
        <v>0</v>
      </c>
    </row>
    <row r="2455" spans="1:20" ht="16" hidden="1">
      <c r="A2455" s="170">
        <f t="shared" si="6"/>
        <v>2454</v>
      </c>
      <c r="B2455" s="196" t="s">
        <v>3301</v>
      </c>
      <c r="C2455" s="186"/>
      <c r="D2455" s="178" t="s">
        <v>388</v>
      </c>
      <c r="E2455" s="178"/>
      <c r="F2455" s="186"/>
      <c r="G2455" s="170" t="b">
        <f t="shared" ca="1" si="62"/>
        <v>1</v>
      </c>
      <c r="H2455" s="186"/>
      <c r="I2455" s="186"/>
      <c r="J2455" s="170" t="s">
        <v>479</v>
      </c>
      <c r="K2455" s="171" t="e">
        <f t="shared" ca="1" si="1"/>
        <v>#NAME?</v>
      </c>
      <c r="L2455" s="186"/>
      <c r="M2455" s="171">
        <v>46</v>
      </c>
      <c r="N2455" s="179" t="e">
        <f t="shared" ca="1" si="2"/>
        <v>#NAME?</v>
      </c>
      <c r="O2455" t="b">
        <f t="shared" si="3"/>
        <v>0</v>
      </c>
      <c r="S2455" s="180" t="b">
        <f t="shared" si="4"/>
        <v>0</v>
      </c>
      <c r="T2455" s="180">
        <f t="shared" ca="1" si="5"/>
        <v>0</v>
      </c>
    </row>
    <row r="2456" spans="1:20" ht="16" hidden="1">
      <c r="A2456" s="170">
        <f t="shared" si="6"/>
        <v>2455</v>
      </c>
      <c r="B2456" s="196" t="s">
        <v>3302</v>
      </c>
      <c r="C2456" s="186"/>
      <c r="D2456" s="178" t="s">
        <v>388</v>
      </c>
      <c r="E2456" s="178"/>
      <c r="F2456" s="186"/>
      <c r="G2456" s="170" t="b">
        <f t="shared" ca="1" si="62"/>
        <v>1</v>
      </c>
      <c r="H2456" s="186"/>
      <c r="I2456" s="186"/>
      <c r="J2456" s="170" t="s">
        <v>479</v>
      </c>
      <c r="K2456" s="171" t="e">
        <f t="shared" ca="1" si="1"/>
        <v>#NAME?</v>
      </c>
      <c r="L2456" s="186"/>
      <c r="M2456" s="171">
        <v>2855</v>
      </c>
      <c r="N2456" s="179" t="e">
        <f t="shared" ca="1" si="2"/>
        <v>#NAME?</v>
      </c>
      <c r="O2456" t="b">
        <f t="shared" si="3"/>
        <v>0</v>
      </c>
      <c r="S2456" s="180" t="b">
        <f t="shared" si="4"/>
        <v>0</v>
      </c>
      <c r="T2456" s="180">
        <f t="shared" ca="1" si="5"/>
        <v>0</v>
      </c>
    </row>
    <row r="2457" spans="1:20" ht="16" hidden="1">
      <c r="A2457" s="170">
        <f t="shared" si="6"/>
        <v>2456</v>
      </c>
      <c r="B2457" s="196" t="s">
        <v>3303</v>
      </c>
      <c r="C2457" s="186"/>
      <c r="D2457" s="178" t="s">
        <v>388</v>
      </c>
      <c r="E2457" s="178"/>
      <c r="F2457" s="186"/>
      <c r="G2457" s="170" t="b">
        <f t="shared" ca="1" si="62"/>
        <v>1</v>
      </c>
      <c r="H2457" s="186"/>
      <c r="I2457" s="186"/>
      <c r="J2457" s="170" t="s">
        <v>479</v>
      </c>
      <c r="K2457" s="171" t="e">
        <f t="shared" ca="1" si="1"/>
        <v>#NAME?</v>
      </c>
      <c r="L2457" s="186"/>
      <c r="M2457" s="171">
        <v>2911</v>
      </c>
      <c r="N2457" s="179" t="e">
        <f t="shared" ca="1" si="2"/>
        <v>#NAME?</v>
      </c>
      <c r="O2457" t="b">
        <f t="shared" si="3"/>
        <v>0</v>
      </c>
      <c r="S2457" s="180" t="b">
        <f t="shared" si="4"/>
        <v>0</v>
      </c>
      <c r="T2457" s="180">
        <f t="shared" ca="1" si="5"/>
        <v>0</v>
      </c>
    </row>
    <row r="2458" spans="1:20" ht="16" hidden="1">
      <c r="A2458" s="170">
        <f t="shared" si="6"/>
        <v>2457</v>
      </c>
      <c r="B2458" s="196" t="s">
        <v>3304</v>
      </c>
      <c r="C2458" s="186"/>
      <c r="D2458" s="178" t="s">
        <v>380</v>
      </c>
      <c r="E2458" s="178" t="s">
        <v>515</v>
      </c>
      <c r="F2458" s="187">
        <v>43922</v>
      </c>
      <c r="G2458" s="170" t="b">
        <f t="shared" ca="1" si="62"/>
        <v>1</v>
      </c>
      <c r="H2458" s="186"/>
      <c r="I2458" s="186"/>
      <c r="J2458" s="170" t="s">
        <v>479</v>
      </c>
      <c r="K2458" s="171" t="e">
        <f t="shared" ca="1" si="1"/>
        <v>#NAME?</v>
      </c>
      <c r="L2458" s="186"/>
      <c r="M2458" s="171">
        <v>365</v>
      </c>
      <c r="N2458" s="179" t="e">
        <f t="shared" ca="1" si="2"/>
        <v>#NAME?</v>
      </c>
      <c r="O2458" t="b">
        <f t="shared" si="3"/>
        <v>0</v>
      </c>
      <c r="S2458" s="180" t="b">
        <f t="shared" ca="1" si="4"/>
        <v>0</v>
      </c>
      <c r="T2458" s="180">
        <f t="shared" ca="1" si="5"/>
        <v>0</v>
      </c>
    </row>
    <row r="2459" spans="1:20" ht="16" hidden="1">
      <c r="A2459" s="170">
        <f t="shared" si="6"/>
        <v>2458</v>
      </c>
      <c r="B2459" s="196" t="s">
        <v>3305</v>
      </c>
      <c r="C2459" s="186"/>
      <c r="D2459" s="178" t="s">
        <v>388</v>
      </c>
      <c r="E2459" s="178"/>
      <c r="F2459" s="186"/>
      <c r="G2459" s="170" t="b">
        <f t="shared" ca="1" si="62"/>
        <v>1</v>
      </c>
      <c r="H2459" s="186"/>
      <c r="I2459" s="186"/>
      <c r="J2459" s="170" t="s">
        <v>479</v>
      </c>
      <c r="K2459" s="171" t="e">
        <f t="shared" ca="1" si="1"/>
        <v>#NAME?</v>
      </c>
      <c r="L2459" s="186"/>
      <c r="M2459" s="171">
        <v>2039</v>
      </c>
      <c r="N2459" s="179" t="e">
        <f t="shared" ca="1" si="2"/>
        <v>#NAME?</v>
      </c>
      <c r="O2459" t="b">
        <f t="shared" si="3"/>
        <v>0</v>
      </c>
      <c r="S2459" s="180" t="b">
        <f t="shared" si="4"/>
        <v>0</v>
      </c>
      <c r="T2459" s="180">
        <f t="shared" ca="1" si="5"/>
        <v>0</v>
      </c>
    </row>
    <row r="2460" spans="1:20" ht="16" hidden="1">
      <c r="A2460" s="170">
        <f t="shared" si="6"/>
        <v>2459</v>
      </c>
      <c r="B2460" s="196" t="s">
        <v>3306</v>
      </c>
      <c r="C2460" s="186"/>
      <c r="D2460" s="178" t="s">
        <v>388</v>
      </c>
      <c r="E2460" s="178"/>
      <c r="F2460" s="186"/>
      <c r="G2460" s="170" t="b">
        <f t="shared" ca="1" si="62"/>
        <v>1</v>
      </c>
      <c r="H2460" s="186"/>
      <c r="I2460" s="186"/>
      <c r="J2460" s="170" t="s">
        <v>479</v>
      </c>
      <c r="K2460" s="171" t="e">
        <f t="shared" ca="1" si="1"/>
        <v>#NAME?</v>
      </c>
      <c r="L2460" s="186"/>
      <c r="M2460" s="171">
        <v>946</v>
      </c>
      <c r="N2460" s="179" t="e">
        <f t="shared" ca="1" si="2"/>
        <v>#NAME?</v>
      </c>
      <c r="O2460" t="b">
        <f t="shared" si="3"/>
        <v>0</v>
      </c>
      <c r="S2460" s="180" t="b">
        <f t="shared" si="4"/>
        <v>0</v>
      </c>
      <c r="T2460" s="180">
        <f t="shared" ca="1" si="5"/>
        <v>0</v>
      </c>
    </row>
    <row r="2461" spans="1:20" ht="16" hidden="1">
      <c r="A2461" s="170">
        <f t="shared" si="6"/>
        <v>2460</v>
      </c>
      <c r="B2461" s="196" t="s">
        <v>3307</v>
      </c>
      <c r="C2461" s="186"/>
      <c r="D2461" s="178" t="s">
        <v>380</v>
      </c>
      <c r="E2461" s="178" t="s">
        <v>515</v>
      </c>
      <c r="F2461" s="183">
        <v>43801</v>
      </c>
      <c r="G2461" s="170" t="b">
        <f t="shared" ca="1" si="62"/>
        <v>1</v>
      </c>
      <c r="H2461" s="170" t="s">
        <v>516</v>
      </c>
      <c r="I2461" s="170"/>
      <c r="J2461" s="170" t="s">
        <v>479</v>
      </c>
      <c r="K2461" s="171" t="e">
        <f t="shared" ca="1" si="1"/>
        <v>#NAME?</v>
      </c>
      <c r="L2461" s="186"/>
      <c r="M2461" s="171">
        <v>267</v>
      </c>
      <c r="N2461" s="179" t="e">
        <f t="shared" ca="1" si="2"/>
        <v>#NAME?</v>
      </c>
      <c r="O2461" t="b">
        <f t="shared" si="3"/>
        <v>0</v>
      </c>
      <c r="S2461" s="180" t="b">
        <f t="shared" ca="1" si="4"/>
        <v>0</v>
      </c>
      <c r="T2461" s="180">
        <f t="shared" ca="1" si="5"/>
        <v>0</v>
      </c>
    </row>
    <row r="2462" spans="1:20" ht="16" hidden="1">
      <c r="A2462" s="170">
        <f t="shared" si="6"/>
        <v>2461</v>
      </c>
      <c r="B2462" s="196" t="s">
        <v>3308</v>
      </c>
      <c r="C2462" s="186"/>
      <c r="D2462" s="178" t="s">
        <v>388</v>
      </c>
      <c r="E2462" s="178"/>
      <c r="F2462" s="186"/>
      <c r="G2462" s="170" t="b">
        <f t="shared" ca="1" si="62"/>
        <v>1</v>
      </c>
      <c r="H2462" s="186"/>
      <c r="I2462" s="186"/>
      <c r="J2462" s="170" t="s">
        <v>479</v>
      </c>
      <c r="K2462" s="171" t="e">
        <f t="shared" ca="1" si="1"/>
        <v>#NAME?</v>
      </c>
      <c r="L2462" s="186"/>
      <c r="M2462" s="171">
        <v>2717</v>
      </c>
      <c r="N2462" s="179" t="e">
        <f t="shared" ca="1" si="2"/>
        <v>#NAME?</v>
      </c>
      <c r="O2462" t="b">
        <f t="shared" si="3"/>
        <v>0</v>
      </c>
      <c r="S2462" s="180" t="b">
        <f t="shared" si="4"/>
        <v>0</v>
      </c>
      <c r="T2462" s="180">
        <f t="shared" ca="1" si="5"/>
        <v>0</v>
      </c>
    </row>
    <row r="2463" spans="1:20" ht="16" hidden="1">
      <c r="A2463" s="170">
        <f t="shared" si="6"/>
        <v>2462</v>
      </c>
      <c r="B2463" s="196" t="s">
        <v>3309</v>
      </c>
      <c r="C2463" s="186"/>
      <c r="D2463" s="178" t="s">
        <v>388</v>
      </c>
      <c r="E2463" s="178"/>
      <c r="F2463" s="186"/>
      <c r="G2463" s="170" t="b">
        <f t="shared" ca="1" si="62"/>
        <v>1</v>
      </c>
      <c r="H2463" s="186"/>
      <c r="I2463" s="186"/>
      <c r="J2463" s="170" t="s">
        <v>479</v>
      </c>
      <c r="K2463" s="171" t="e">
        <f t="shared" ca="1" si="1"/>
        <v>#NAME?</v>
      </c>
      <c r="L2463" s="186"/>
      <c r="M2463" s="171">
        <v>202</v>
      </c>
      <c r="N2463" s="179" t="e">
        <f t="shared" ca="1" si="2"/>
        <v>#NAME?</v>
      </c>
      <c r="O2463" t="b">
        <f t="shared" si="3"/>
        <v>0</v>
      </c>
      <c r="S2463" s="180" t="b">
        <f t="shared" si="4"/>
        <v>0</v>
      </c>
      <c r="T2463" s="180">
        <f t="shared" ca="1" si="5"/>
        <v>0</v>
      </c>
    </row>
    <row r="2464" spans="1:20" ht="16" hidden="1">
      <c r="A2464" s="170">
        <f t="shared" si="6"/>
        <v>2463</v>
      </c>
      <c r="B2464" s="196" t="s">
        <v>3310</v>
      </c>
      <c r="C2464" s="186"/>
      <c r="D2464" s="178" t="s">
        <v>388</v>
      </c>
      <c r="E2464" s="178"/>
      <c r="F2464" s="186"/>
      <c r="G2464" s="170" t="b">
        <f t="shared" ca="1" si="62"/>
        <v>1</v>
      </c>
      <c r="H2464" s="186"/>
      <c r="I2464" s="186"/>
      <c r="J2464" s="170" t="s">
        <v>479</v>
      </c>
      <c r="K2464" s="171" t="e">
        <f t="shared" ca="1" si="1"/>
        <v>#NAME?</v>
      </c>
      <c r="L2464" s="186"/>
      <c r="M2464" s="171">
        <v>1265</v>
      </c>
      <c r="N2464" s="179" t="e">
        <f t="shared" ca="1" si="2"/>
        <v>#NAME?</v>
      </c>
      <c r="O2464" t="b">
        <f t="shared" si="3"/>
        <v>0</v>
      </c>
      <c r="S2464" s="180" t="b">
        <f t="shared" si="4"/>
        <v>0</v>
      </c>
      <c r="T2464" s="180">
        <f t="shared" ca="1" si="5"/>
        <v>0</v>
      </c>
    </row>
    <row r="2465" spans="1:20" ht="16" hidden="1">
      <c r="A2465" s="170">
        <f t="shared" si="6"/>
        <v>2464</v>
      </c>
      <c r="B2465" s="196" t="s">
        <v>3311</v>
      </c>
      <c r="C2465" s="186"/>
      <c r="D2465" s="178" t="s">
        <v>388</v>
      </c>
      <c r="E2465" s="178"/>
      <c r="F2465" s="186"/>
      <c r="G2465" s="170" t="b">
        <f t="shared" ca="1" si="62"/>
        <v>1</v>
      </c>
      <c r="H2465" s="186"/>
      <c r="I2465" s="186"/>
      <c r="J2465" s="170" t="s">
        <v>479</v>
      </c>
      <c r="K2465" s="171" t="e">
        <f t="shared" ca="1" si="1"/>
        <v>#NAME?</v>
      </c>
      <c r="L2465" s="186"/>
      <c r="M2465" s="171">
        <v>1364</v>
      </c>
      <c r="N2465" s="179" t="e">
        <f t="shared" ca="1" si="2"/>
        <v>#NAME?</v>
      </c>
      <c r="O2465" t="b">
        <f t="shared" si="3"/>
        <v>0</v>
      </c>
      <c r="S2465" s="180" t="b">
        <f t="shared" si="4"/>
        <v>0</v>
      </c>
      <c r="T2465" s="180">
        <f t="shared" ca="1" si="5"/>
        <v>0</v>
      </c>
    </row>
    <row r="2466" spans="1:20" ht="16" hidden="1">
      <c r="A2466" s="170">
        <f t="shared" si="6"/>
        <v>2465</v>
      </c>
      <c r="B2466" s="196" t="s">
        <v>3312</v>
      </c>
      <c r="C2466" s="186"/>
      <c r="D2466" s="178" t="s">
        <v>388</v>
      </c>
      <c r="E2466" s="178"/>
      <c r="F2466" s="186"/>
      <c r="G2466" s="170" t="b">
        <f t="shared" ca="1" si="62"/>
        <v>1</v>
      </c>
      <c r="H2466" s="186"/>
      <c r="I2466" s="186"/>
      <c r="J2466" s="170" t="s">
        <v>479</v>
      </c>
      <c r="K2466" s="171" t="e">
        <f t="shared" ca="1" si="1"/>
        <v>#NAME?</v>
      </c>
      <c r="L2466" s="186"/>
      <c r="M2466" s="171">
        <v>685</v>
      </c>
      <c r="N2466" s="179" t="e">
        <f t="shared" ca="1" si="2"/>
        <v>#NAME?</v>
      </c>
      <c r="O2466" t="b">
        <f t="shared" si="3"/>
        <v>0</v>
      </c>
      <c r="S2466" s="180" t="b">
        <f t="shared" si="4"/>
        <v>0</v>
      </c>
      <c r="T2466" s="180">
        <f t="shared" ca="1" si="5"/>
        <v>0</v>
      </c>
    </row>
    <row r="2467" spans="1:20" ht="16" hidden="1">
      <c r="A2467" s="170">
        <f t="shared" si="6"/>
        <v>2466</v>
      </c>
      <c r="B2467" s="196" t="s">
        <v>507</v>
      </c>
      <c r="C2467" s="186"/>
      <c r="D2467" s="178" t="s">
        <v>388</v>
      </c>
      <c r="E2467" s="178"/>
      <c r="F2467" s="186"/>
      <c r="G2467" s="170" t="b">
        <f t="shared" ca="1" si="62"/>
        <v>1</v>
      </c>
      <c r="H2467" s="186"/>
      <c r="I2467" s="186"/>
      <c r="J2467" s="170" t="s">
        <v>479</v>
      </c>
      <c r="K2467" s="171" t="e">
        <f t="shared" ca="1" si="1"/>
        <v>#NAME?</v>
      </c>
      <c r="L2467" s="186"/>
      <c r="M2467" s="171">
        <v>1957</v>
      </c>
      <c r="N2467" s="179" t="e">
        <f t="shared" ca="1" si="2"/>
        <v>#NAME?</v>
      </c>
      <c r="O2467" t="b">
        <f t="shared" si="3"/>
        <v>1</v>
      </c>
      <c r="S2467" s="180" t="b">
        <f t="shared" si="4"/>
        <v>0</v>
      </c>
      <c r="T2467" s="180">
        <f t="shared" ca="1" si="5"/>
        <v>0</v>
      </c>
    </row>
    <row r="2468" spans="1:20" ht="16" hidden="1">
      <c r="A2468" s="170">
        <f t="shared" si="6"/>
        <v>2467</v>
      </c>
      <c r="B2468" s="196" t="s">
        <v>3313</v>
      </c>
      <c r="C2468" s="186"/>
      <c r="D2468" s="178" t="s">
        <v>388</v>
      </c>
      <c r="E2468" s="178"/>
      <c r="F2468" s="186"/>
      <c r="G2468" s="170" t="b">
        <f t="shared" ca="1" si="62"/>
        <v>1</v>
      </c>
      <c r="H2468" s="186"/>
      <c r="I2468" s="186"/>
      <c r="J2468" s="170" t="s">
        <v>479</v>
      </c>
      <c r="K2468" s="171" t="e">
        <f t="shared" ca="1" si="1"/>
        <v>#NAME?</v>
      </c>
      <c r="L2468" s="186"/>
      <c r="M2468" s="171">
        <v>1862</v>
      </c>
      <c r="N2468" s="179" t="e">
        <f t="shared" ca="1" si="2"/>
        <v>#NAME?</v>
      </c>
      <c r="O2468" t="b">
        <f t="shared" si="3"/>
        <v>0</v>
      </c>
      <c r="S2468" s="180" t="b">
        <f t="shared" si="4"/>
        <v>0</v>
      </c>
      <c r="T2468" s="180">
        <f t="shared" ca="1" si="5"/>
        <v>0</v>
      </c>
    </row>
    <row r="2469" spans="1:20" ht="16" hidden="1">
      <c r="A2469" s="170">
        <f t="shared" si="6"/>
        <v>2468</v>
      </c>
      <c r="B2469" s="196" t="s">
        <v>3314</v>
      </c>
      <c r="C2469" s="186"/>
      <c r="D2469" s="178" t="s">
        <v>388</v>
      </c>
      <c r="E2469" s="178"/>
      <c r="F2469" s="186"/>
      <c r="G2469" s="170" t="b">
        <f t="shared" ca="1" si="62"/>
        <v>1</v>
      </c>
      <c r="H2469" s="186"/>
      <c r="I2469" s="186"/>
      <c r="J2469" s="170" t="s">
        <v>479</v>
      </c>
      <c r="K2469" s="171" t="e">
        <f t="shared" ca="1" si="1"/>
        <v>#NAME?</v>
      </c>
      <c r="L2469" s="186"/>
      <c r="M2469" s="171">
        <v>1187</v>
      </c>
      <c r="N2469" s="179" t="e">
        <f t="shared" ca="1" si="2"/>
        <v>#NAME?</v>
      </c>
      <c r="O2469" t="b">
        <f t="shared" si="3"/>
        <v>0</v>
      </c>
      <c r="S2469" s="180" t="b">
        <f t="shared" si="4"/>
        <v>0</v>
      </c>
      <c r="T2469" s="180">
        <f t="shared" ca="1" si="5"/>
        <v>0</v>
      </c>
    </row>
    <row r="2470" spans="1:20" ht="16" hidden="1">
      <c r="A2470" s="170">
        <f t="shared" si="6"/>
        <v>2469</v>
      </c>
      <c r="B2470" s="196" t="s">
        <v>3315</v>
      </c>
      <c r="C2470" s="186"/>
      <c r="D2470" s="178" t="s">
        <v>388</v>
      </c>
      <c r="E2470" s="178"/>
      <c r="F2470" s="186"/>
      <c r="G2470" s="170" t="b">
        <f t="shared" ca="1" si="62"/>
        <v>1</v>
      </c>
      <c r="H2470" s="186"/>
      <c r="I2470" s="186"/>
      <c r="J2470" s="170" t="s">
        <v>479</v>
      </c>
      <c r="K2470" s="171" t="e">
        <f t="shared" ca="1" si="1"/>
        <v>#NAME?</v>
      </c>
      <c r="L2470" s="186"/>
      <c r="M2470" s="171">
        <v>614</v>
      </c>
      <c r="N2470" s="179" t="e">
        <f t="shared" ca="1" si="2"/>
        <v>#NAME?</v>
      </c>
      <c r="O2470" t="b">
        <f t="shared" si="3"/>
        <v>0</v>
      </c>
      <c r="S2470" s="180" t="b">
        <f t="shared" si="4"/>
        <v>0</v>
      </c>
      <c r="T2470" s="180">
        <f t="shared" ca="1" si="5"/>
        <v>0</v>
      </c>
    </row>
    <row r="2471" spans="1:20" ht="16" hidden="1">
      <c r="A2471" s="170">
        <f t="shared" si="6"/>
        <v>2470</v>
      </c>
      <c r="B2471" s="196" t="s">
        <v>3316</v>
      </c>
      <c r="C2471" s="186"/>
      <c r="D2471" s="178" t="s">
        <v>380</v>
      </c>
      <c r="E2471" s="178" t="s">
        <v>515</v>
      </c>
      <c r="F2471" s="187">
        <v>43845</v>
      </c>
      <c r="G2471" s="170" t="b">
        <f t="shared" ca="1" si="62"/>
        <v>1</v>
      </c>
      <c r="H2471" s="170" t="s">
        <v>516</v>
      </c>
      <c r="I2471" s="186"/>
      <c r="J2471" s="170" t="s">
        <v>479</v>
      </c>
      <c r="K2471" s="171" t="e">
        <f t="shared" ca="1" si="1"/>
        <v>#NAME?</v>
      </c>
      <c r="L2471" s="186"/>
      <c r="M2471" s="171">
        <v>2401</v>
      </c>
      <c r="N2471" s="179" t="e">
        <f t="shared" ca="1" si="2"/>
        <v>#NAME?</v>
      </c>
      <c r="O2471" t="b">
        <f t="shared" si="3"/>
        <v>0</v>
      </c>
      <c r="S2471" s="180" t="b">
        <f t="shared" ca="1" si="4"/>
        <v>0</v>
      </c>
      <c r="T2471" s="180">
        <f t="shared" ca="1" si="5"/>
        <v>0</v>
      </c>
    </row>
    <row r="2472" spans="1:20" ht="16" hidden="1">
      <c r="A2472" s="170">
        <f t="shared" si="6"/>
        <v>2471</v>
      </c>
      <c r="B2472" s="196" t="s">
        <v>3317</v>
      </c>
      <c r="C2472" s="186"/>
      <c r="D2472" s="178" t="s">
        <v>388</v>
      </c>
      <c r="E2472" s="178"/>
      <c r="F2472" s="186"/>
      <c r="G2472" s="170" t="b">
        <f t="shared" ca="1" si="62"/>
        <v>1</v>
      </c>
      <c r="H2472" s="186"/>
      <c r="I2472" s="186"/>
      <c r="J2472" s="170" t="s">
        <v>479</v>
      </c>
      <c r="K2472" s="171" t="e">
        <f t="shared" ca="1" si="1"/>
        <v>#NAME?</v>
      </c>
      <c r="L2472" s="186"/>
      <c r="M2472" s="171">
        <v>2438</v>
      </c>
      <c r="N2472" s="179" t="e">
        <f t="shared" ca="1" si="2"/>
        <v>#NAME?</v>
      </c>
      <c r="O2472" t="b">
        <f t="shared" si="3"/>
        <v>0</v>
      </c>
      <c r="S2472" s="180" t="b">
        <f t="shared" si="4"/>
        <v>0</v>
      </c>
      <c r="T2472" s="180">
        <f t="shared" ca="1" si="5"/>
        <v>0</v>
      </c>
    </row>
    <row r="2473" spans="1:20" ht="16" hidden="1">
      <c r="A2473" s="170">
        <f t="shared" si="6"/>
        <v>2472</v>
      </c>
      <c r="B2473" s="196" t="s">
        <v>3318</v>
      </c>
      <c r="C2473" s="186"/>
      <c r="D2473" s="178" t="s">
        <v>388</v>
      </c>
      <c r="E2473" s="178"/>
      <c r="F2473" s="186"/>
      <c r="G2473" s="170" t="b">
        <f t="shared" ca="1" si="62"/>
        <v>1</v>
      </c>
      <c r="H2473" s="186"/>
      <c r="I2473" s="186"/>
      <c r="J2473" s="170" t="s">
        <v>479</v>
      </c>
      <c r="K2473" s="171" t="e">
        <f t="shared" ca="1" si="1"/>
        <v>#NAME?</v>
      </c>
      <c r="L2473" s="186"/>
      <c r="M2473" s="171">
        <v>42</v>
      </c>
      <c r="N2473" s="179" t="e">
        <f t="shared" ca="1" si="2"/>
        <v>#NAME?</v>
      </c>
      <c r="O2473" t="b">
        <f t="shared" si="3"/>
        <v>0</v>
      </c>
      <c r="S2473" s="180" t="b">
        <f t="shared" si="4"/>
        <v>0</v>
      </c>
      <c r="T2473" s="180">
        <f t="shared" ca="1" si="5"/>
        <v>0</v>
      </c>
    </row>
    <row r="2474" spans="1:20" ht="16" hidden="1">
      <c r="A2474" s="170">
        <f t="shared" si="6"/>
        <v>2473</v>
      </c>
      <c r="B2474" s="196" t="s">
        <v>3319</v>
      </c>
      <c r="C2474" s="186"/>
      <c r="D2474" s="178" t="s">
        <v>388</v>
      </c>
      <c r="E2474" s="178"/>
      <c r="F2474" s="186"/>
      <c r="G2474" s="170" t="b">
        <f t="shared" ca="1" si="62"/>
        <v>1</v>
      </c>
      <c r="H2474" s="186"/>
      <c r="I2474" s="186"/>
      <c r="J2474" s="170" t="s">
        <v>479</v>
      </c>
      <c r="K2474" s="171" t="e">
        <f t="shared" ca="1" si="1"/>
        <v>#NAME?</v>
      </c>
      <c r="L2474" s="186"/>
      <c r="M2474" s="171">
        <v>1207</v>
      </c>
      <c r="N2474" s="179" t="e">
        <f t="shared" ca="1" si="2"/>
        <v>#NAME?</v>
      </c>
      <c r="O2474" t="b">
        <f t="shared" si="3"/>
        <v>0</v>
      </c>
      <c r="S2474" s="180" t="b">
        <f t="shared" si="4"/>
        <v>0</v>
      </c>
      <c r="T2474" s="180">
        <f t="shared" ca="1" si="5"/>
        <v>0</v>
      </c>
    </row>
    <row r="2475" spans="1:20" ht="16" hidden="1">
      <c r="A2475" s="170">
        <f t="shared" si="6"/>
        <v>2474</v>
      </c>
      <c r="B2475" s="196" t="s">
        <v>3320</v>
      </c>
      <c r="C2475" s="186"/>
      <c r="D2475" s="178" t="s">
        <v>388</v>
      </c>
      <c r="E2475" s="178"/>
      <c r="F2475" s="186"/>
      <c r="G2475" s="170" t="b">
        <f t="shared" ca="1" si="62"/>
        <v>1</v>
      </c>
      <c r="H2475" s="186"/>
      <c r="I2475" s="186"/>
      <c r="J2475" s="170" t="s">
        <v>479</v>
      </c>
      <c r="K2475" s="171" t="e">
        <f t="shared" ca="1" si="1"/>
        <v>#NAME?</v>
      </c>
      <c r="L2475" s="186"/>
      <c r="M2475" s="171">
        <v>919</v>
      </c>
      <c r="N2475" s="179" t="e">
        <f t="shared" ca="1" si="2"/>
        <v>#NAME?</v>
      </c>
      <c r="O2475" t="b">
        <f t="shared" si="3"/>
        <v>0</v>
      </c>
      <c r="S2475" s="180" t="b">
        <f t="shared" si="4"/>
        <v>0</v>
      </c>
      <c r="T2475" s="180">
        <f t="shared" ca="1" si="5"/>
        <v>0</v>
      </c>
    </row>
    <row r="2476" spans="1:20" ht="16" hidden="1">
      <c r="A2476" s="170">
        <f t="shared" si="6"/>
        <v>2475</v>
      </c>
      <c r="B2476" s="196" t="s">
        <v>3321</v>
      </c>
      <c r="C2476" s="186"/>
      <c r="D2476" s="178" t="s">
        <v>388</v>
      </c>
      <c r="E2476" s="178"/>
      <c r="F2476" s="186"/>
      <c r="G2476" s="170" t="b">
        <f t="shared" ca="1" si="62"/>
        <v>1</v>
      </c>
      <c r="H2476" s="186"/>
      <c r="I2476" s="186"/>
      <c r="J2476" s="170" t="s">
        <v>479</v>
      </c>
      <c r="K2476" s="171" t="e">
        <f t="shared" ca="1" si="1"/>
        <v>#NAME?</v>
      </c>
      <c r="L2476" s="186"/>
      <c r="M2476" s="171">
        <v>3029</v>
      </c>
      <c r="N2476" s="179" t="e">
        <f t="shared" ca="1" si="2"/>
        <v>#NAME?</v>
      </c>
      <c r="O2476" t="b">
        <f t="shared" si="3"/>
        <v>0</v>
      </c>
      <c r="S2476" s="180" t="b">
        <f t="shared" si="4"/>
        <v>0</v>
      </c>
      <c r="T2476" s="180">
        <f t="shared" ca="1" si="5"/>
        <v>0</v>
      </c>
    </row>
    <row r="2477" spans="1:20" ht="16" hidden="1">
      <c r="A2477" s="170">
        <f t="shared" si="6"/>
        <v>2476</v>
      </c>
      <c r="B2477" s="196" t="s">
        <v>3322</v>
      </c>
      <c r="C2477" s="186"/>
      <c r="D2477" s="178" t="s">
        <v>388</v>
      </c>
      <c r="E2477" s="178"/>
      <c r="F2477" s="186"/>
      <c r="G2477" s="170" t="b">
        <f t="shared" ca="1" si="62"/>
        <v>1</v>
      </c>
      <c r="H2477" s="186"/>
      <c r="I2477" s="186"/>
      <c r="J2477" s="170" t="s">
        <v>479</v>
      </c>
      <c r="K2477" s="171" t="e">
        <f t="shared" ca="1" si="1"/>
        <v>#NAME?</v>
      </c>
      <c r="L2477" s="186"/>
      <c r="M2477" s="171">
        <v>344</v>
      </c>
      <c r="N2477" s="179" t="e">
        <f t="shared" ca="1" si="2"/>
        <v>#NAME?</v>
      </c>
      <c r="O2477" t="b">
        <f t="shared" si="3"/>
        <v>0</v>
      </c>
      <c r="S2477" s="180" t="b">
        <f t="shared" si="4"/>
        <v>0</v>
      </c>
      <c r="T2477" s="180">
        <f t="shared" ca="1" si="5"/>
        <v>0</v>
      </c>
    </row>
    <row r="2478" spans="1:20" ht="16" hidden="1">
      <c r="A2478" s="170">
        <f t="shared" si="6"/>
        <v>2477</v>
      </c>
      <c r="B2478" s="196" t="s">
        <v>3323</v>
      </c>
      <c r="C2478" s="186"/>
      <c r="D2478" s="178" t="s">
        <v>388</v>
      </c>
      <c r="E2478" s="178"/>
      <c r="F2478" s="186"/>
      <c r="G2478" s="170" t="b">
        <f t="shared" ca="1" si="62"/>
        <v>1</v>
      </c>
      <c r="H2478" s="186"/>
      <c r="I2478" s="186"/>
      <c r="J2478" s="170" t="s">
        <v>479</v>
      </c>
      <c r="K2478" s="171" t="e">
        <f t="shared" ca="1" si="1"/>
        <v>#NAME?</v>
      </c>
      <c r="L2478" s="186"/>
      <c r="M2478" s="171">
        <v>2416</v>
      </c>
      <c r="N2478" s="179" t="e">
        <f t="shared" ca="1" si="2"/>
        <v>#NAME?</v>
      </c>
      <c r="O2478" t="b">
        <f t="shared" si="3"/>
        <v>0</v>
      </c>
      <c r="S2478" s="180" t="b">
        <f t="shared" si="4"/>
        <v>0</v>
      </c>
      <c r="T2478" s="180">
        <f t="shared" ca="1" si="5"/>
        <v>0</v>
      </c>
    </row>
    <row r="2479" spans="1:20" ht="16" hidden="1">
      <c r="A2479" s="170">
        <f t="shared" si="6"/>
        <v>2478</v>
      </c>
      <c r="B2479" s="196" t="s">
        <v>3324</v>
      </c>
      <c r="C2479" s="186"/>
      <c r="D2479" s="178" t="s">
        <v>388</v>
      </c>
      <c r="E2479" s="178"/>
      <c r="F2479" s="186"/>
      <c r="G2479" s="170" t="b">
        <f t="shared" ca="1" si="62"/>
        <v>1</v>
      </c>
      <c r="H2479" s="186"/>
      <c r="I2479" s="186"/>
      <c r="J2479" s="170" t="s">
        <v>479</v>
      </c>
      <c r="K2479" s="171" t="e">
        <f t="shared" ca="1" si="1"/>
        <v>#NAME?</v>
      </c>
      <c r="L2479" s="186"/>
      <c r="M2479" s="171">
        <v>836</v>
      </c>
      <c r="N2479" s="179" t="e">
        <f t="shared" ca="1" si="2"/>
        <v>#NAME?</v>
      </c>
      <c r="O2479" t="b">
        <f t="shared" si="3"/>
        <v>0</v>
      </c>
      <c r="S2479" s="180" t="b">
        <f t="shared" si="4"/>
        <v>0</v>
      </c>
      <c r="T2479" s="180">
        <f t="shared" ca="1" si="5"/>
        <v>0</v>
      </c>
    </row>
    <row r="2480" spans="1:20" ht="16">
      <c r="A2480" s="170">
        <f t="shared" si="6"/>
        <v>2479</v>
      </c>
      <c r="B2480" s="196" t="s">
        <v>3325</v>
      </c>
      <c r="C2480" s="186"/>
      <c r="D2480" s="178" t="s">
        <v>380</v>
      </c>
      <c r="E2480" s="178" t="s">
        <v>515</v>
      </c>
      <c r="F2480" s="183">
        <v>43976</v>
      </c>
      <c r="G2480" s="170" t="b">
        <f t="shared" ca="1" si="62"/>
        <v>1</v>
      </c>
      <c r="H2480" s="170" t="s">
        <v>471</v>
      </c>
      <c r="I2480" s="170">
        <v>1</v>
      </c>
      <c r="J2480" s="170" t="s">
        <v>479</v>
      </c>
      <c r="K2480" s="171" t="e">
        <f t="shared" ca="1" si="1"/>
        <v>#NAME?</v>
      </c>
      <c r="L2480" s="186"/>
      <c r="M2480" s="171">
        <v>1157</v>
      </c>
      <c r="N2480" s="179" t="e">
        <f t="shared" ca="1" si="2"/>
        <v>#NAME?</v>
      </c>
      <c r="O2480" t="b">
        <f t="shared" si="3"/>
        <v>0</v>
      </c>
      <c r="S2480" s="180" t="b">
        <f t="shared" ca="1" si="4"/>
        <v>0</v>
      </c>
      <c r="T2480" s="180">
        <f t="shared" ca="1" si="5"/>
        <v>0</v>
      </c>
    </row>
    <row r="2481" spans="1:20" ht="16" hidden="1">
      <c r="A2481" s="170">
        <f t="shared" si="6"/>
        <v>2480</v>
      </c>
      <c r="B2481" s="196" t="s">
        <v>507</v>
      </c>
      <c r="C2481" s="186"/>
      <c r="D2481" s="178" t="s">
        <v>388</v>
      </c>
      <c r="E2481" s="178"/>
      <c r="F2481" s="186"/>
      <c r="G2481" s="170"/>
      <c r="H2481" s="186"/>
      <c r="I2481" s="186"/>
      <c r="J2481" s="170"/>
      <c r="K2481" s="171" t="e">
        <f t="shared" ca="1" si="1"/>
        <v>#NAME?</v>
      </c>
      <c r="L2481" s="186"/>
      <c r="M2481" s="171">
        <v>2</v>
      </c>
      <c r="N2481" s="179" t="e">
        <f t="shared" ca="1" si="2"/>
        <v>#NAME?</v>
      </c>
      <c r="O2481" t="b">
        <f t="shared" si="3"/>
        <v>1</v>
      </c>
      <c r="S2481" s="180" t="b">
        <f t="shared" si="4"/>
        <v>0</v>
      </c>
      <c r="T2481" s="180">
        <f t="shared" ca="1" si="5"/>
        <v>0</v>
      </c>
    </row>
    <row r="2482" spans="1:20" ht="16" hidden="1">
      <c r="A2482" s="170">
        <f t="shared" si="6"/>
        <v>2481</v>
      </c>
      <c r="B2482" s="196" t="s">
        <v>3326</v>
      </c>
      <c r="C2482" s="186"/>
      <c r="D2482" s="178" t="s">
        <v>388</v>
      </c>
      <c r="E2482" s="178"/>
      <c r="F2482" s="186"/>
      <c r="G2482" s="170" t="b">
        <f t="shared" ref="G2482:G2498" ca="1" si="63">OR((ISBLANK(F2482)),TODAY()-F2482 &gt;=90)</f>
        <v>1</v>
      </c>
      <c r="H2482" s="186"/>
      <c r="I2482" s="186"/>
      <c r="J2482" s="170" t="s">
        <v>479</v>
      </c>
      <c r="K2482" s="171" t="e">
        <f t="shared" ca="1" si="1"/>
        <v>#NAME?</v>
      </c>
      <c r="L2482" s="186"/>
      <c r="M2482" s="171">
        <v>2386</v>
      </c>
      <c r="N2482" s="179" t="e">
        <f t="shared" ca="1" si="2"/>
        <v>#NAME?</v>
      </c>
      <c r="O2482" t="b">
        <f t="shared" si="3"/>
        <v>0</v>
      </c>
      <c r="S2482" s="180" t="b">
        <f t="shared" si="4"/>
        <v>0</v>
      </c>
      <c r="T2482" s="180">
        <f t="shared" ca="1" si="5"/>
        <v>0</v>
      </c>
    </row>
    <row r="2483" spans="1:20" ht="16" hidden="1">
      <c r="A2483" s="170">
        <f t="shared" si="6"/>
        <v>2482</v>
      </c>
      <c r="B2483" s="196" t="s">
        <v>965</v>
      </c>
      <c r="C2483" s="186"/>
      <c r="D2483" s="178" t="s">
        <v>388</v>
      </c>
      <c r="E2483" s="178"/>
      <c r="F2483" s="186"/>
      <c r="G2483" s="170" t="b">
        <f t="shared" ca="1" si="63"/>
        <v>1</v>
      </c>
      <c r="H2483" s="186"/>
      <c r="I2483" s="186"/>
      <c r="J2483" s="170" t="s">
        <v>479</v>
      </c>
      <c r="K2483" s="171" t="e">
        <f t="shared" ca="1" si="1"/>
        <v>#NAME?</v>
      </c>
      <c r="L2483" s="186"/>
      <c r="M2483" s="171">
        <v>119</v>
      </c>
      <c r="N2483" s="179" t="e">
        <f t="shared" ca="1" si="2"/>
        <v>#NAME?</v>
      </c>
      <c r="O2483" t="b">
        <f t="shared" si="3"/>
        <v>0</v>
      </c>
      <c r="S2483" s="180" t="b">
        <f t="shared" si="4"/>
        <v>0</v>
      </c>
      <c r="T2483" s="180">
        <f t="shared" ca="1" si="5"/>
        <v>0</v>
      </c>
    </row>
    <row r="2484" spans="1:20" ht="16" hidden="1">
      <c r="A2484" s="170">
        <f t="shared" si="6"/>
        <v>2483</v>
      </c>
      <c r="B2484" s="196" t="s">
        <v>3327</v>
      </c>
      <c r="C2484" s="186"/>
      <c r="D2484" s="178" t="s">
        <v>388</v>
      </c>
      <c r="E2484" s="178"/>
      <c r="F2484" s="186"/>
      <c r="G2484" s="170" t="b">
        <f t="shared" ca="1" si="63"/>
        <v>1</v>
      </c>
      <c r="H2484" s="186"/>
      <c r="I2484" s="186"/>
      <c r="J2484" s="170" t="s">
        <v>479</v>
      </c>
      <c r="K2484" s="171" t="e">
        <f t="shared" ca="1" si="1"/>
        <v>#NAME?</v>
      </c>
      <c r="L2484" s="186"/>
      <c r="M2484" s="171">
        <v>683</v>
      </c>
      <c r="N2484" s="179" t="e">
        <f t="shared" ca="1" si="2"/>
        <v>#NAME?</v>
      </c>
      <c r="O2484" t="b">
        <f t="shared" si="3"/>
        <v>0</v>
      </c>
      <c r="S2484" s="180" t="b">
        <f t="shared" si="4"/>
        <v>0</v>
      </c>
      <c r="T2484" s="180">
        <f t="shared" ca="1" si="5"/>
        <v>0</v>
      </c>
    </row>
    <row r="2485" spans="1:20" ht="16" hidden="1">
      <c r="A2485" s="170">
        <f t="shared" si="6"/>
        <v>2484</v>
      </c>
      <c r="B2485" s="196" t="s">
        <v>3328</v>
      </c>
      <c r="C2485" s="186"/>
      <c r="D2485" s="178" t="s">
        <v>380</v>
      </c>
      <c r="E2485" s="178" t="s">
        <v>556</v>
      </c>
      <c r="F2485" s="187">
        <v>43965</v>
      </c>
      <c r="G2485" s="170" t="b">
        <f t="shared" ca="1" si="63"/>
        <v>1</v>
      </c>
      <c r="H2485" s="170" t="s">
        <v>516</v>
      </c>
      <c r="I2485" s="170">
        <v>0</v>
      </c>
      <c r="J2485" s="170" t="s">
        <v>479</v>
      </c>
      <c r="K2485" s="171" t="e">
        <f t="shared" ca="1" si="1"/>
        <v>#NAME?</v>
      </c>
      <c r="L2485" s="186"/>
      <c r="M2485" s="171">
        <v>2709</v>
      </c>
      <c r="N2485" s="179" t="e">
        <f t="shared" ca="1" si="2"/>
        <v>#NAME?</v>
      </c>
      <c r="O2485" t="b">
        <f t="shared" si="3"/>
        <v>0</v>
      </c>
      <c r="S2485" s="180" t="b">
        <f t="shared" ca="1" si="4"/>
        <v>0</v>
      </c>
      <c r="T2485" s="180">
        <f t="shared" ca="1" si="5"/>
        <v>0</v>
      </c>
    </row>
    <row r="2486" spans="1:20" ht="16" hidden="1">
      <c r="A2486" s="170">
        <f t="shared" si="6"/>
        <v>2485</v>
      </c>
      <c r="B2486" s="196" t="s">
        <v>1080</v>
      </c>
      <c r="C2486" s="186"/>
      <c r="D2486" s="178" t="s">
        <v>388</v>
      </c>
      <c r="E2486" s="178"/>
      <c r="F2486" s="186"/>
      <c r="G2486" s="170" t="b">
        <f t="shared" ca="1" si="63"/>
        <v>1</v>
      </c>
      <c r="H2486" s="186"/>
      <c r="I2486" s="186"/>
      <c r="J2486" s="170" t="s">
        <v>479</v>
      </c>
      <c r="K2486" s="171" t="e">
        <f t="shared" ca="1" si="1"/>
        <v>#NAME?</v>
      </c>
      <c r="L2486" s="186"/>
      <c r="M2486" s="171">
        <v>1185</v>
      </c>
      <c r="N2486" s="179" t="e">
        <f t="shared" ca="1" si="2"/>
        <v>#NAME?</v>
      </c>
      <c r="O2486" t="b">
        <f t="shared" si="3"/>
        <v>0</v>
      </c>
      <c r="S2486" s="180" t="b">
        <f t="shared" si="4"/>
        <v>0</v>
      </c>
      <c r="T2486" s="180">
        <f t="shared" ca="1" si="5"/>
        <v>0</v>
      </c>
    </row>
    <row r="2487" spans="1:20" ht="16" hidden="1">
      <c r="A2487" s="170">
        <f t="shared" si="6"/>
        <v>2486</v>
      </c>
      <c r="B2487" s="196" t="s">
        <v>3329</v>
      </c>
      <c r="C2487" s="186"/>
      <c r="D2487" s="178" t="s">
        <v>388</v>
      </c>
      <c r="E2487" s="178"/>
      <c r="F2487" s="186"/>
      <c r="G2487" s="170" t="b">
        <f t="shared" ca="1" si="63"/>
        <v>1</v>
      </c>
      <c r="H2487" s="186"/>
      <c r="I2487" s="186"/>
      <c r="J2487" s="170" t="s">
        <v>479</v>
      </c>
      <c r="K2487" s="171" t="e">
        <f t="shared" ca="1" si="1"/>
        <v>#NAME?</v>
      </c>
      <c r="L2487" s="186"/>
      <c r="M2487" s="171">
        <v>2674</v>
      </c>
      <c r="N2487" s="179" t="e">
        <f t="shared" ca="1" si="2"/>
        <v>#NAME?</v>
      </c>
      <c r="O2487" t="b">
        <f t="shared" si="3"/>
        <v>0</v>
      </c>
      <c r="S2487" s="180" t="b">
        <f t="shared" si="4"/>
        <v>0</v>
      </c>
      <c r="T2487" s="180">
        <f t="shared" ca="1" si="5"/>
        <v>0</v>
      </c>
    </row>
    <row r="2488" spans="1:20" ht="16" hidden="1">
      <c r="A2488" s="170">
        <f t="shared" si="6"/>
        <v>2487</v>
      </c>
      <c r="B2488" s="196" t="s">
        <v>3330</v>
      </c>
      <c r="C2488" s="186"/>
      <c r="D2488" s="178" t="s">
        <v>388</v>
      </c>
      <c r="E2488" s="178"/>
      <c r="F2488" s="186"/>
      <c r="G2488" s="170" t="b">
        <f t="shared" ca="1" si="63"/>
        <v>1</v>
      </c>
      <c r="H2488" s="186"/>
      <c r="I2488" s="186"/>
      <c r="J2488" s="170" t="s">
        <v>479</v>
      </c>
      <c r="K2488" s="171" t="e">
        <f t="shared" ca="1" si="1"/>
        <v>#NAME?</v>
      </c>
      <c r="L2488" s="186"/>
      <c r="M2488" s="171">
        <v>340</v>
      </c>
      <c r="N2488" s="179" t="e">
        <f t="shared" ca="1" si="2"/>
        <v>#NAME?</v>
      </c>
      <c r="O2488" t="b">
        <f t="shared" si="3"/>
        <v>0</v>
      </c>
      <c r="S2488" s="180" t="b">
        <f t="shared" si="4"/>
        <v>0</v>
      </c>
      <c r="T2488" s="180">
        <f t="shared" ca="1" si="5"/>
        <v>0</v>
      </c>
    </row>
    <row r="2489" spans="1:20" ht="16" hidden="1">
      <c r="A2489" s="170">
        <f t="shared" si="6"/>
        <v>2488</v>
      </c>
      <c r="B2489" s="196" t="s">
        <v>1216</v>
      </c>
      <c r="C2489" s="186"/>
      <c r="D2489" s="178" t="s">
        <v>388</v>
      </c>
      <c r="E2489" s="178"/>
      <c r="F2489" s="186"/>
      <c r="G2489" s="170" t="b">
        <f t="shared" ca="1" si="63"/>
        <v>1</v>
      </c>
      <c r="H2489" s="186"/>
      <c r="I2489" s="186"/>
      <c r="J2489" s="170" t="s">
        <v>479</v>
      </c>
      <c r="K2489" s="171" t="e">
        <f t="shared" ca="1" si="1"/>
        <v>#NAME?</v>
      </c>
      <c r="L2489" s="186"/>
      <c r="M2489" s="171">
        <v>151</v>
      </c>
      <c r="N2489" s="179" t="e">
        <f t="shared" ca="1" si="2"/>
        <v>#NAME?</v>
      </c>
      <c r="O2489" t="b">
        <f t="shared" si="3"/>
        <v>0</v>
      </c>
      <c r="S2489" s="180" t="b">
        <f t="shared" si="4"/>
        <v>0</v>
      </c>
      <c r="T2489" s="180">
        <f t="shared" ca="1" si="5"/>
        <v>0</v>
      </c>
    </row>
    <row r="2490" spans="1:20" ht="16" hidden="1">
      <c r="A2490" s="170">
        <f t="shared" si="6"/>
        <v>2489</v>
      </c>
      <c r="B2490" s="196" t="s">
        <v>3331</v>
      </c>
      <c r="C2490" s="186"/>
      <c r="D2490" s="178" t="s">
        <v>388</v>
      </c>
      <c r="E2490" s="178"/>
      <c r="F2490" s="186"/>
      <c r="G2490" s="170" t="b">
        <f t="shared" ca="1" si="63"/>
        <v>1</v>
      </c>
      <c r="H2490" s="186"/>
      <c r="I2490" s="186"/>
      <c r="J2490" s="170" t="s">
        <v>479</v>
      </c>
      <c r="K2490" s="171" t="e">
        <f t="shared" ca="1" si="1"/>
        <v>#NAME?</v>
      </c>
      <c r="L2490" s="186"/>
      <c r="M2490" s="171">
        <v>1999</v>
      </c>
      <c r="N2490" s="179" t="e">
        <f t="shared" ca="1" si="2"/>
        <v>#NAME?</v>
      </c>
      <c r="O2490" t="b">
        <f t="shared" si="3"/>
        <v>0</v>
      </c>
      <c r="S2490" s="180" t="b">
        <f t="shared" si="4"/>
        <v>0</v>
      </c>
      <c r="T2490" s="180">
        <f t="shared" ca="1" si="5"/>
        <v>0</v>
      </c>
    </row>
    <row r="2491" spans="1:20" ht="16" hidden="1">
      <c r="A2491" s="170">
        <f t="shared" si="6"/>
        <v>2490</v>
      </c>
      <c r="B2491" s="196" t="s">
        <v>507</v>
      </c>
      <c r="C2491" s="186"/>
      <c r="D2491" s="178" t="s">
        <v>388</v>
      </c>
      <c r="E2491" s="178"/>
      <c r="F2491" s="186"/>
      <c r="G2491" s="170" t="b">
        <f t="shared" ca="1" si="63"/>
        <v>1</v>
      </c>
      <c r="H2491" s="186"/>
      <c r="I2491" s="186"/>
      <c r="J2491" s="170" t="s">
        <v>479</v>
      </c>
      <c r="K2491" s="171" t="e">
        <f t="shared" ca="1" si="1"/>
        <v>#NAME?</v>
      </c>
      <c r="L2491" s="186"/>
      <c r="M2491" s="171">
        <v>33</v>
      </c>
      <c r="N2491" s="179" t="e">
        <f t="shared" ca="1" si="2"/>
        <v>#NAME?</v>
      </c>
      <c r="O2491" t="b">
        <f t="shared" si="3"/>
        <v>1</v>
      </c>
      <c r="S2491" s="180" t="b">
        <f t="shared" si="4"/>
        <v>0</v>
      </c>
      <c r="T2491" s="180">
        <f t="shared" ca="1" si="5"/>
        <v>0</v>
      </c>
    </row>
    <row r="2492" spans="1:20" ht="16" hidden="1">
      <c r="A2492" s="170">
        <f t="shared" si="6"/>
        <v>2491</v>
      </c>
      <c r="B2492" s="196" t="s">
        <v>3332</v>
      </c>
      <c r="C2492" s="186"/>
      <c r="D2492" s="178" t="s">
        <v>380</v>
      </c>
      <c r="E2492" s="178" t="s">
        <v>515</v>
      </c>
      <c r="F2492" s="187">
        <v>43843</v>
      </c>
      <c r="G2492" s="170" t="b">
        <f t="shared" ca="1" si="63"/>
        <v>1</v>
      </c>
      <c r="H2492" s="170" t="s">
        <v>471</v>
      </c>
      <c r="I2492" s="186"/>
      <c r="J2492" s="170" t="s">
        <v>479</v>
      </c>
      <c r="K2492" s="171" t="e">
        <f t="shared" ca="1" si="1"/>
        <v>#NAME?</v>
      </c>
      <c r="L2492" s="186"/>
      <c r="M2492" s="171">
        <v>700</v>
      </c>
      <c r="N2492" s="179" t="e">
        <f t="shared" ca="1" si="2"/>
        <v>#NAME?</v>
      </c>
      <c r="O2492" t="b">
        <f t="shared" si="3"/>
        <v>0</v>
      </c>
      <c r="S2492" s="180" t="b">
        <f t="shared" ca="1" si="4"/>
        <v>0</v>
      </c>
      <c r="T2492" s="180">
        <f t="shared" ca="1" si="5"/>
        <v>0</v>
      </c>
    </row>
    <row r="2493" spans="1:20" ht="16" hidden="1">
      <c r="A2493" s="170">
        <f t="shared" si="6"/>
        <v>2492</v>
      </c>
      <c r="B2493" s="196" t="s">
        <v>3333</v>
      </c>
      <c r="C2493" s="186"/>
      <c r="D2493" s="178" t="s">
        <v>388</v>
      </c>
      <c r="E2493" s="178"/>
      <c r="F2493" s="186"/>
      <c r="G2493" s="170" t="b">
        <f t="shared" ca="1" si="63"/>
        <v>1</v>
      </c>
      <c r="H2493" s="186"/>
      <c r="I2493" s="186"/>
      <c r="J2493" s="170" t="s">
        <v>479</v>
      </c>
      <c r="K2493" s="171" t="e">
        <f t="shared" ca="1" si="1"/>
        <v>#NAME?</v>
      </c>
      <c r="L2493" s="186"/>
      <c r="M2493" s="171">
        <v>1255</v>
      </c>
      <c r="N2493" s="179" t="e">
        <f t="shared" ca="1" si="2"/>
        <v>#NAME?</v>
      </c>
      <c r="O2493" t="b">
        <f t="shared" si="3"/>
        <v>0</v>
      </c>
      <c r="S2493" s="180" t="b">
        <f t="shared" si="4"/>
        <v>0</v>
      </c>
      <c r="T2493" s="180">
        <f t="shared" ca="1" si="5"/>
        <v>0</v>
      </c>
    </row>
    <row r="2494" spans="1:20" ht="16" hidden="1">
      <c r="A2494" s="170">
        <f t="shared" si="6"/>
        <v>2493</v>
      </c>
      <c r="B2494" s="196" t="s">
        <v>3334</v>
      </c>
      <c r="C2494" s="186"/>
      <c r="D2494" s="178" t="s">
        <v>388</v>
      </c>
      <c r="E2494" s="178"/>
      <c r="F2494" s="186"/>
      <c r="G2494" s="170" t="b">
        <f t="shared" ca="1" si="63"/>
        <v>1</v>
      </c>
      <c r="H2494" s="186"/>
      <c r="I2494" s="186"/>
      <c r="J2494" s="170" t="s">
        <v>479</v>
      </c>
      <c r="K2494" s="171" t="e">
        <f t="shared" ca="1" si="1"/>
        <v>#NAME?</v>
      </c>
      <c r="L2494" s="186"/>
      <c r="M2494" s="171">
        <v>1265</v>
      </c>
      <c r="N2494" s="179" t="e">
        <f t="shared" ca="1" si="2"/>
        <v>#NAME?</v>
      </c>
      <c r="O2494" t="b">
        <f t="shared" si="3"/>
        <v>0</v>
      </c>
      <c r="S2494" s="180" t="b">
        <f t="shared" si="4"/>
        <v>0</v>
      </c>
      <c r="T2494" s="180">
        <f t="shared" ca="1" si="5"/>
        <v>0</v>
      </c>
    </row>
    <row r="2495" spans="1:20" ht="16" hidden="1">
      <c r="A2495" s="170">
        <f t="shared" si="6"/>
        <v>2494</v>
      </c>
      <c r="B2495" s="196" t="s">
        <v>3335</v>
      </c>
      <c r="C2495" s="186"/>
      <c r="D2495" s="178" t="s">
        <v>380</v>
      </c>
      <c r="E2495" s="178" t="s">
        <v>515</v>
      </c>
      <c r="F2495" s="189">
        <v>43816</v>
      </c>
      <c r="G2495" s="170" t="b">
        <f t="shared" ca="1" si="63"/>
        <v>1</v>
      </c>
      <c r="H2495" s="170" t="s">
        <v>471</v>
      </c>
      <c r="I2495" s="170"/>
      <c r="J2495" s="170" t="s">
        <v>479</v>
      </c>
      <c r="K2495" s="171" t="e">
        <f t="shared" ca="1" si="1"/>
        <v>#NAME?</v>
      </c>
      <c r="L2495" s="186"/>
      <c r="M2495" s="171">
        <v>1222</v>
      </c>
      <c r="N2495" s="179" t="e">
        <f t="shared" ca="1" si="2"/>
        <v>#NAME?</v>
      </c>
      <c r="O2495" t="b">
        <f t="shared" si="3"/>
        <v>0</v>
      </c>
      <c r="S2495" s="180" t="b">
        <f t="shared" ca="1" si="4"/>
        <v>0</v>
      </c>
      <c r="T2495" s="180">
        <f t="shared" ca="1" si="5"/>
        <v>0</v>
      </c>
    </row>
    <row r="2496" spans="1:20" ht="16" hidden="1">
      <c r="A2496" s="170">
        <f t="shared" si="6"/>
        <v>2495</v>
      </c>
      <c r="B2496" s="196" t="s">
        <v>1777</v>
      </c>
      <c r="C2496" s="186"/>
      <c r="D2496" s="178" t="s">
        <v>380</v>
      </c>
      <c r="E2496" s="178" t="s">
        <v>556</v>
      </c>
      <c r="F2496" s="187">
        <v>43912</v>
      </c>
      <c r="G2496" s="170" t="b">
        <f t="shared" ca="1" si="63"/>
        <v>1</v>
      </c>
      <c r="H2496" s="170" t="s">
        <v>516</v>
      </c>
      <c r="I2496" s="186"/>
      <c r="J2496" s="170" t="s">
        <v>479</v>
      </c>
      <c r="K2496" s="171" t="e">
        <f t="shared" ca="1" si="1"/>
        <v>#NAME?</v>
      </c>
      <c r="L2496" s="186"/>
      <c r="M2496" s="171">
        <v>3132</v>
      </c>
      <c r="N2496" s="179" t="e">
        <f t="shared" ca="1" si="2"/>
        <v>#NAME?</v>
      </c>
      <c r="O2496" t="b">
        <f t="shared" si="3"/>
        <v>0</v>
      </c>
      <c r="S2496" s="180" t="b">
        <f t="shared" ca="1" si="4"/>
        <v>0</v>
      </c>
      <c r="T2496" s="180">
        <f t="shared" ca="1" si="5"/>
        <v>0</v>
      </c>
    </row>
    <row r="2497" spans="1:20" ht="16" hidden="1">
      <c r="A2497" s="170">
        <f t="shared" si="6"/>
        <v>2496</v>
      </c>
      <c r="B2497" s="196" t="s">
        <v>3336</v>
      </c>
      <c r="C2497" s="186"/>
      <c r="D2497" s="178" t="s">
        <v>388</v>
      </c>
      <c r="E2497" s="178"/>
      <c r="F2497" s="186"/>
      <c r="G2497" s="170" t="b">
        <f t="shared" ca="1" si="63"/>
        <v>1</v>
      </c>
      <c r="H2497" s="186"/>
      <c r="I2497" s="186"/>
      <c r="J2497" s="170" t="s">
        <v>479</v>
      </c>
      <c r="K2497" s="171" t="e">
        <f t="shared" ca="1" si="1"/>
        <v>#NAME?</v>
      </c>
      <c r="L2497" s="186"/>
      <c r="M2497" s="171">
        <v>490</v>
      </c>
      <c r="N2497" s="179" t="e">
        <f t="shared" ca="1" si="2"/>
        <v>#NAME?</v>
      </c>
      <c r="O2497" t="b">
        <f t="shared" si="3"/>
        <v>0</v>
      </c>
      <c r="S2497" s="180" t="b">
        <f t="shared" si="4"/>
        <v>0</v>
      </c>
      <c r="T2497" s="180">
        <f t="shared" ca="1" si="5"/>
        <v>0</v>
      </c>
    </row>
    <row r="2498" spans="1:20" ht="16" hidden="1">
      <c r="A2498" s="170">
        <f t="shared" si="6"/>
        <v>2497</v>
      </c>
      <c r="B2498" s="196" t="s">
        <v>3337</v>
      </c>
      <c r="C2498" s="186"/>
      <c r="D2498" s="178" t="s">
        <v>388</v>
      </c>
      <c r="E2498" s="178"/>
      <c r="F2498" s="186"/>
      <c r="G2498" s="170" t="b">
        <f t="shared" ca="1" si="63"/>
        <v>1</v>
      </c>
      <c r="H2498" s="186"/>
      <c r="I2498" s="186"/>
      <c r="J2498" s="170" t="s">
        <v>479</v>
      </c>
      <c r="K2498" s="171" t="e">
        <f t="shared" ca="1" si="1"/>
        <v>#NAME?</v>
      </c>
      <c r="L2498" s="186"/>
      <c r="M2498" s="171">
        <v>30</v>
      </c>
      <c r="N2498" s="179" t="e">
        <f t="shared" ca="1" si="2"/>
        <v>#NAME?</v>
      </c>
      <c r="O2498" t="b">
        <f t="shared" si="3"/>
        <v>0</v>
      </c>
      <c r="S2498" s="180" t="b">
        <f t="shared" si="4"/>
        <v>0</v>
      </c>
      <c r="T2498" s="180">
        <f t="shared" ca="1" si="5"/>
        <v>0</v>
      </c>
    </row>
    <row r="2499" spans="1:20" ht="16" hidden="1">
      <c r="A2499" s="170">
        <f t="shared" si="6"/>
        <v>2498</v>
      </c>
      <c r="B2499" s="196" t="s">
        <v>507</v>
      </c>
      <c r="C2499" s="186"/>
      <c r="D2499" s="178" t="s">
        <v>388</v>
      </c>
      <c r="E2499" s="178"/>
      <c r="F2499" s="186"/>
      <c r="G2499" s="170"/>
      <c r="H2499" s="186"/>
      <c r="I2499" s="186"/>
      <c r="J2499" s="170"/>
      <c r="K2499" s="171" t="e">
        <f t="shared" ca="1" si="1"/>
        <v>#NAME?</v>
      </c>
      <c r="L2499" s="186"/>
      <c r="M2499" s="171">
        <v>2123</v>
      </c>
      <c r="N2499" s="179" t="e">
        <f t="shared" ca="1" si="2"/>
        <v>#NAME?</v>
      </c>
      <c r="O2499" t="b">
        <f t="shared" si="3"/>
        <v>1</v>
      </c>
      <c r="S2499" s="180" t="b">
        <f t="shared" si="4"/>
        <v>0</v>
      </c>
      <c r="T2499" s="180">
        <f t="shared" ca="1" si="5"/>
        <v>0</v>
      </c>
    </row>
    <row r="2500" spans="1:20" ht="16" hidden="1">
      <c r="A2500" s="170">
        <f t="shared" si="6"/>
        <v>2499</v>
      </c>
      <c r="B2500" s="196" t="s">
        <v>3338</v>
      </c>
      <c r="C2500" s="186"/>
      <c r="D2500" s="178" t="s">
        <v>388</v>
      </c>
      <c r="E2500" s="178"/>
      <c r="F2500" s="186"/>
      <c r="G2500" s="170" t="b">
        <f t="shared" ref="G2500:G2521" ca="1" si="64">OR((ISBLANK(F2500)),TODAY()-F2500 &gt;=90)</f>
        <v>1</v>
      </c>
      <c r="H2500" s="186"/>
      <c r="I2500" s="186"/>
      <c r="J2500" s="170" t="s">
        <v>479</v>
      </c>
      <c r="K2500" s="171" t="e">
        <f t="shared" ca="1" si="1"/>
        <v>#NAME?</v>
      </c>
      <c r="L2500" s="186"/>
      <c r="M2500" s="171">
        <v>2497</v>
      </c>
      <c r="N2500" s="179" t="e">
        <f t="shared" ca="1" si="2"/>
        <v>#NAME?</v>
      </c>
      <c r="O2500" t="b">
        <f t="shared" si="3"/>
        <v>0</v>
      </c>
      <c r="S2500" s="180" t="b">
        <f t="shared" si="4"/>
        <v>0</v>
      </c>
      <c r="T2500" s="180">
        <f t="shared" ca="1" si="5"/>
        <v>0</v>
      </c>
    </row>
    <row r="2501" spans="1:20" ht="16" hidden="1">
      <c r="A2501" s="170">
        <f t="shared" si="6"/>
        <v>2500</v>
      </c>
      <c r="B2501" s="196" t="s">
        <v>3339</v>
      </c>
      <c r="C2501" s="186"/>
      <c r="D2501" s="178" t="s">
        <v>388</v>
      </c>
      <c r="E2501" s="178"/>
      <c r="F2501" s="186"/>
      <c r="G2501" s="170" t="b">
        <f t="shared" ca="1" si="64"/>
        <v>1</v>
      </c>
      <c r="H2501" s="186"/>
      <c r="I2501" s="186"/>
      <c r="J2501" s="170" t="s">
        <v>479</v>
      </c>
      <c r="K2501" s="171" t="e">
        <f t="shared" ca="1" si="1"/>
        <v>#NAME?</v>
      </c>
      <c r="L2501" s="186"/>
      <c r="M2501" s="171">
        <v>1703</v>
      </c>
      <c r="N2501" s="179" t="e">
        <f t="shared" ca="1" si="2"/>
        <v>#NAME?</v>
      </c>
      <c r="O2501" t="b">
        <f t="shared" si="3"/>
        <v>0</v>
      </c>
      <c r="S2501" s="180" t="b">
        <f t="shared" si="4"/>
        <v>0</v>
      </c>
      <c r="T2501" s="180">
        <f t="shared" ca="1" si="5"/>
        <v>0</v>
      </c>
    </row>
    <row r="2502" spans="1:20" ht="16" hidden="1">
      <c r="A2502" s="170">
        <f t="shared" si="6"/>
        <v>2501</v>
      </c>
      <c r="B2502" s="196" t="s">
        <v>3340</v>
      </c>
      <c r="C2502" s="186"/>
      <c r="D2502" s="178" t="s">
        <v>388</v>
      </c>
      <c r="E2502" s="178"/>
      <c r="F2502" s="186"/>
      <c r="G2502" s="170" t="b">
        <f t="shared" ca="1" si="64"/>
        <v>1</v>
      </c>
      <c r="H2502" s="186"/>
      <c r="I2502" s="186"/>
      <c r="J2502" s="170" t="s">
        <v>479</v>
      </c>
      <c r="K2502" s="171" t="e">
        <f t="shared" ca="1" si="1"/>
        <v>#NAME?</v>
      </c>
      <c r="L2502" s="186"/>
      <c r="M2502" s="171">
        <v>1188</v>
      </c>
      <c r="N2502" s="179" t="e">
        <f t="shared" ca="1" si="2"/>
        <v>#NAME?</v>
      </c>
      <c r="O2502" t="b">
        <f t="shared" si="3"/>
        <v>0</v>
      </c>
      <c r="S2502" s="180" t="b">
        <f t="shared" si="4"/>
        <v>0</v>
      </c>
      <c r="T2502" s="180">
        <f t="shared" ca="1" si="5"/>
        <v>0</v>
      </c>
    </row>
    <row r="2503" spans="1:20" ht="16" hidden="1">
      <c r="A2503" s="170">
        <f t="shared" si="6"/>
        <v>2502</v>
      </c>
      <c r="B2503" s="196" t="s">
        <v>1186</v>
      </c>
      <c r="C2503" s="186"/>
      <c r="D2503" s="178" t="s">
        <v>388</v>
      </c>
      <c r="E2503" s="178"/>
      <c r="F2503" s="186"/>
      <c r="G2503" s="170" t="b">
        <f t="shared" ca="1" si="64"/>
        <v>1</v>
      </c>
      <c r="H2503" s="186"/>
      <c r="I2503" s="186"/>
      <c r="J2503" s="170" t="s">
        <v>479</v>
      </c>
      <c r="K2503" s="171" t="e">
        <f t="shared" ca="1" si="1"/>
        <v>#NAME?</v>
      </c>
      <c r="L2503" s="186"/>
      <c r="M2503" s="171">
        <v>1898</v>
      </c>
      <c r="N2503" s="179" t="e">
        <f t="shared" ca="1" si="2"/>
        <v>#NAME?</v>
      </c>
      <c r="O2503" t="b">
        <f t="shared" si="3"/>
        <v>0</v>
      </c>
      <c r="S2503" s="180" t="b">
        <f t="shared" si="4"/>
        <v>0</v>
      </c>
      <c r="T2503" s="180">
        <f t="shared" ca="1" si="5"/>
        <v>0</v>
      </c>
    </row>
    <row r="2504" spans="1:20" ht="16" hidden="1">
      <c r="A2504" s="170">
        <f t="shared" si="6"/>
        <v>2503</v>
      </c>
      <c r="B2504" s="196" t="s">
        <v>3341</v>
      </c>
      <c r="C2504" s="186"/>
      <c r="D2504" s="178" t="s">
        <v>388</v>
      </c>
      <c r="E2504" s="178"/>
      <c r="F2504" s="186"/>
      <c r="G2504" s="170" t="b">
        <f t="shared" ca="1" si="64"/>
        <v>1</v>
      </c>
      <c r="H2504" s="186"/>
      <c r="I2504" s="186"/>
      <c r="J2504" s="170" t="s">
        <v>479</v>
      </c>
      <c r="K2504" s="171" t="e">
        <f t="shared" ca="1" si="1"/>
        <v>#NAME?</v>
      </c>
      <c r="L2504" s="186"/>
      <c r="M2504" s="171">
        <v>3198</v>
      </c>
      <c r="N2504" s="179" t="e">
        <f t="shared" ca="1" si="2"/>
        <v>#NAME?</v>
      </c>
      <c r="O2504" t="b">
        <f t="shared" si="3"/>
        <v>0</v>
      </c>
      <c r="S2504" s="180" t="b">
        <f t="shared" si="4"/>
        <v>0</v>
      </c>
      <c r="T2504" s="180">
        <f t="shared" ca="1" si="5"/>
        <v>0</v>
      </c>
    </row>
    <row r="2505" spans="1:20" ht="16" hidden="1">
      <c r="A2505" s="170">
        <f t="shared" si="6"/>
        <v>2504</v>
      </c>
      <c r="B2505" s="196" t="s">
        <v>3342</v>
      </c>
      <c r="C2505" s="186"/>
      <c r="D2505" s="178" t="s">
        <v>388</v>
      </c>
      <c r="E2505" s="178"/>
      <c r="F2505" s="186"/>
      <c r="G2505" s="170" t="b">
        <f t="shared" ca="1" si="64"/>
        <v>1</v>
      </c>
      <c r="H2505" s="186"/>
      <c r="I2505" s="186"/>
      <c r="J2505" s="170" t="s">
        <v>479</v>
      </c>
      <c r="K2505" s="171" t="e">
        <f t="shared" ca="1" si="1"/>
        <v>#NAME?</v>
      </c>
      <c r="L2505" s="186"/>
      <c r="M2505" s="171">
        <v>2821</v>
      </c>
      <c r="N2505" s="179" t="e">
        <f t="shared" ca="1" si="2"/>
        <v>#NAME?</v>
      </c>
      <c r="O2505" t="b">
        <f t="shared" si="3"/>
        <v>0</v>
      </c>
      <c r="S2505" s="180" t="b">
        <f t="shared" si="4"/>
        <v>0</v>
      </c>
      <c r="T2505" s="180">
        <f t="shared" ca="1" si="5"/>
        <v>0</v>
      </c>
    </row>
    <row r="2506" spans="1:20" ht="16" hidden="1">
      <c r="A2506" s="170">
        <f t="shared" si="6"/>
        <v>2505</v>
      </c>
      <c r="B2506" s="196" t="s">
        <v>3343</v>
      </c>
      <c r="C2506" s="186"/>
      <c r="D2506" s="178" t="s">
        <v>380</v>
      </c>
      <c r="E2506" s="178" t="s">
        <v>556</v>
      </c>
      <c r="F2506" s="187">
        <v>43917</v>
      </c>
      <c r="G2506" s="170" t="b">
        <f t="shared" ca="1" si="64"/>
        <v>1</v>
      </c>
      <c r="H2506" s="170" t="s">
        <v>516</v>
      </c>
      <c r="I2506" s="186"/>
      <c r="J2506" s="170" t="s">
        <v>479</v>
      </c>
      <c r="K2506" s="171" t="e">
        <f t="shared" ca="1" si="1"/>
        <v>#NAME?</v>
      </c>
      <c r="L2506" s="186"/>
      <c r="M2506" s="171">
        <v>691</v>
      </c>
      <c r="N2506" s="179" t="e">
        <f t="shared" ca="1" si="2"/>
        <v>#NAME?</v>
      </c>
      <c r="O2506" t="b">
        <f t="shared" si="3"/>
        <v>0</v>
      </c>
      <c r="S2506" s="180" t="b">
        <f t="shared" ca="1" si="4"/>
        <v>0</v>
      </c>
      <c r="T2506" s="180">
        <f t="shared" ca="1" si="5"/>
        <v>0</v>
      </c>
    </row>
    <row r="2507" spans="1:20" ht="16" hidden="1">
      <c r="A2507" s="170">
        <f t="shared" si="6"/>
        <v>2506</v>
      </c>
      <c r="B2507" s="196" t="s">
        <v>3344</v>
      </c>
      <c r="C2507" s="186"/>
      <c r="D2507" s="178" t="s">
        <v>388</v>
      </c>
      <c r="E2507" s="178"/>
      <c r="F2507" s="186"/>
      <c r="G2507" s="170" t="b">
        <f t="shared" ca="1" si="64"/>
        <v>1</v>
      </c>
      <c r="H2507" s="186"/>
      <c r="I2507" s="186"/>
      <c r="J2507" s="170" t="s">
        <v>479</v>
      </c>
      <c r="K2507" s="171" t="e">
        <f t="shared" ca="1" si="1"/>
        <v>#NAME?</v>
      </c>
      <c r="L2507" s="186"/>
      <c r="M2507" s="171">
        <v>1477</v>
      </c>
      <c r="N2507" s="179" t="e">
        <f t="shared" ca="1" si="2"/>
        <v>#NAME?</v>
      </c>
      <c r="O2507" t="b">
        <f t="shared" si="3"/>
        <v>0</v>
      </c>
      <c r="S2507" s="180" t="b">
        <f t="shared" si="4"/>
        <v>0</v>
      </c>
      <c r="T2507" s="180">
        <f t="shared" ca="1" si="5"/>
        <v>0</v>
      </c>
    </row>
    <row r="2508" spans="1:20" ht="16" hidden="1">
      <c r="A2508" s="170">
        <f t="shared" si="6"/>
        <v>2507</v>
      </c>
      <c r="B2508" s="196" t="s">
        <v>1831</v>
      </c>
      <c r="C2508" s="186"/>
      <c r="D2508" s="178" t="s">
        <v>388</v>
      </c>
      <c r="E2508" s="178"/>
      <c r="F2508" s="186"/>
      <c r="G2508" s="170" t="b">
        <f t="shared" ca="1" si="64"/>
        <v>1</v>
      </c>
      <c r="H2508" s="186"/>
      <c r="I2508" s="186"/>
      <c r="J2508" s="170" t="s">
        <v>479</v>
      </c>
      <c r="K2508" s="171" t="e">
        <f t="shared" ca="1" si="1"/>
        <v>#NAME?</v>
      </c>
      <c r="L2508" s="186"/>
      <c r="M2508" s="171">
        <v>2699</v>
      </c>
      <c r="N2508" s="179" t="e">
        <f t="shared" ca="1" si="2"/>
        <v>#NAME?</v>
      </c>
      <c r="O2508" t="b">
        <f t="shared" si="3"/>
        <v>0</v>
      </c>
      <c r="S2508" s="180" t="b">
        <f t="shared" si="4"/>
        <v>0</v>
      </c>
      <c r="T2508" s="180">
        <f t="shared" ca="1" si="5"/>
        <v>0</v>
      </c>
    </row>
    <row r="2509" spans="1:20" ht="16" hidden="1">
      <c r="A2509" s="170">
        <f t="shared" si="6"/>
        <v>2508</v>
      </c>
      <c r="B2509" s="196" t="s">
        <v>3345</v>
      </c>
      <c r="C2509" s="186"/>
      <c r="D2509" s="178" t="s">
        <v>388</v>
      </c>
      <c r="E2509" s="178"/>
      <c r="F2509" s="186"/>
      <c r="G2509" s="170" t="b">
        <f t="shared" ca="1" si="64"/>
        <v>1</v>
      </c>
      <c r="H2509" s="186"/>
      <c r="I2509" s="186"/>
      <c r="J2509" s="170" t="s">
        <v>479</v>
      </c>
      <c r="K2509" s="171" t="e">
        <f t="shared" ca="1" si="1"/>
        <v>#NAME?</v>
      </c>
      <c r="L2509" s="186"/>
      <c r="M2509" s="171">
        <v>1131</v>
      </c>
      <c r="N2509" s="179" t="e">
        <f t="shared" ca="1" si="2"/>
        <v>#NAME?</v>
      </c>
      <c r="O2509" t="b">
        <f t="shared" si="3"/>
        <v>0</v>
      </c>
      <c r="S2509" s="180" t="b">
        <f t="shared" si="4"/>
        <v>0</v>
      </c>
      <c r="T2509" s="180">
        <f t="shared" ca="1" si="5"/>
        <v>0</v>
      </c>
    </row>
    <row r="2510" spans="1:20" ht="16" hidden="1">
      <c r="A2510" s="170">
        <f t="shared" si="6"/>
        <v>2509</v>
      </c>
      <c r="B2510" s="196" t="s">
        <v>3346</v>
      </c>
      <c r="C2510" s="186"/>
      <c r="D2510" s="178" t="s">
        <v>388</v>
      </c>
      <c r="E2510" s="178"/>
      <c r="F2510" s="186"/>
      <c r="G2510" s="170" t="b">
        <f t="shared" ca="1" si="64"/>
        <v>1</v>
      </c>
      <c r="H2510" s="186"/>
      <c r="I2510" s="186"/>
      <c r="J2510" s="170" t="s">
        <v>479</v>
      </c>
      <c r="K2510" s="171" t="e">
        <f t="shared" ca="1" si="1"/>
        <v>#NAME?</v>
      </c>
      <c r="L2510" s="186"/>
      <c r="M2510" s="171">
        <v>3032</v>
      </c>
      <c r="N2510" s="179" t="e">
        <f t="shared" ca="1" si="2"/>
        <v>#NAME?</v>
      </c>
      <c r="O2510" t="b">
        <f t="shared" si="3"/>
        <v>0</v>
      </c>
      <c r="S2510" s="180" t="b">
        <f t="shared" si="4"/>
        <v>0</v>
      </c>
      <c r="T2510" s="180">
        <f t="shared" ca="1" si="5"/>
        <v>0</v>
      </c>
    </row>
    <row r="2511" spans="1:20" ht="16" hidden="1">
      <c r="A2511" s="170">
        <f t="shared" si="6"/>
        <v>2510</v>
      </c>
      <c r="B2511" s="196" t="s">
        <v>3347</v>
      </c>
      <c r="C2511" s="186"/>
      <c r="D2511" s="178" t="s">
        <v>388</v>
      </c>
      <c r="E2511" s="178"/>
      <c r="F2511" s="186"/>
      <c r="G2511" s="170" t="b">
        <f t="shared" ca="1" si="64"/>
        <v>1</v>
      </c>
      <c r="H2511" s="186"/>
      <c r="I2511" s="186"/>
      <c r="J2511" s="170" t="s">
        <v>479</v>
      </c>
      <c r="K2511" s="171" t="e">
        <f t="shared" ca="1" si="1"/>
        <v>#NAME?</v>
      </c>
      <c r="L2511" s="186"/>
      <c r="M2511" s="171">
        <v>693</v>
      </c>
      <c r="N2511" s="179" t="e">
        <f t="shared" ca="1" si="2"/>
        <v>#NAME?</v>
      </c>
      <c r="O2511" t="b">
        <f t="shared" si="3"/>
        <v>0</v>
      </c>
      <c r="S2511" s="180" t="b">
        <f t="shared" si="4"/>
        <v>0</v>
      </c>
      <c r="T2511" s="180">
        <f t="shared" ca="1" si="5"/>
        <v>0</v>
      </c>
    </row>
    <row r="2512" spans="1:20" ht="16" hidden="1">
      <c r="A2512" s="170">
        <f t="shared" si="6"/>
        <v>2511</v>
      </c>
      <c r="B2512" s="196" t="s">
        <v>3348</v>
      </c>
      <c r="C2512" s="186"/>
      <c r="D2512" s="178" t="s">
        <v>388</v>
      </c>
      <c r="E2512" s="178"/>
      <c r="F2512" s="186"/>
      <c r="G2512" s="170" t="b">
        <f t="shared" ca="1" si="64"/>
        <v>1</v>
      </c>
      <c r="H2512" s="186"/>
      <c r="I2512" s="186"/>
      <c r="J2512" s="170" t="s">
        <v>479</v>
      </c>
      <c r="K2512" s="171" t="e">
        <f t="shared" ca="1" si="1"/>
        <v>#NAME?</v>
      </c>
      <c r="L2512" s="186"/>
      <c r="M2512" s="171">
        <v>1152</v>
      </c>
      <c r="N2512" s="179" t="e">
        <f t="shared" ca="1" si="2"/>
        <v>#NAME?</v>
      </c>
      <c r="O2512" t="b">
        <f t="shared" si="3"/>
        <v>0</v>
      </c>
      <c r="S2512" s="180" t="b">
        <f t="shared" si="4"/>
        <v>0</v>
      </c>
      <c r="T2512" s="180">
        <f t="shared" ca="1" si="5"/>
        <v>0</v>
      </c>
    </row>
    <row r="2513" spans="1:20" ht="16" hidden="1">
      <c r="A2513" s="170">
        <f t="shared" si="6"/>
        <v>2512</v>
      </c>
      <c r="B2513" s="196" t="s">
        <v>3349</v>
      </c>
      <c r="C2513" s="186"/>
      <c r="D2513" s="178" t="s">
        <v>380</v>
      </c>
      <c r="E2513" s="178" t="s">
        <v>556</v>
      </c>
      <c r="F2513" s="187">
        <v>43912</v>
      </c>
      <c r="G2513" s="170" t="b">
        <f t="shared" ca="1" si="64"/>
        <v>1</v>
      </c>
      <c r="H2513" s="170" t="s">
        <v>471</v>
      </c>
      <c r="I2513" s="170"/>
      <c r="J2513" s="170" t="s">
        <v>479</v>
      </c>
      <c r="K2513" s="171" t="e">
        <f t="shared" ca="1" si="1"/>
        <v>#NAME?</v>
      </c>
      <c r="L2513" s="186"/>
      <c r="M2513" s="171">
        <v>1196</v>
      </c>
      <c r="N2513" s="179" t="e">
        <f t="shared" ca="1" si="2"/>
        <v>#NAME?</v>
      </c>
      <c r="O2513" t="b">
        <f t="shared" si="3"/>
        <v>0</v>
      </c>
      <c r="S2513" s="180" t="b">
        <f t="shared" ca="1" si="4"/>
        <v>0</v>
      </c>
      <c r="T2513" s="180">
        <f t="shared" ca="1" si="5"/>
        <v>0</v>
      </c>
    </row>
    <row r="2514" spans="1:20" ht="16" hidden="1">
      <c r="A2514" s="170">
        <f t="shared" si="6"/>
        <v>2513</v>
      </c>
      <c r="B2514" s="196" t="s">
        <v>3350</v>
      </c>
      <c r="C2514" s="186"/>
      <c r="D2514" s="178" t="s">
        <v>388</v>
      </c>
      <c r="E2514" s="178"/>
      <c r="F2514" s="186"/>
      <c r="G2514" s="170" t="b">
        <f t="shared" ca="1" si="64"/>
        <v>1</v>
      </c>
      <c r="H2514" s="186"/>
      <c r="I2514" s="186"/>
      <c r="J2514" s="170" t="s">
        <v>479</v>
      </c>
      <c r="K2514" s="171" t="e">
        <f t="shared" ca="1" si="1"/>
        <v>#NAME?</v>
      </c>
      <c r="L2514" s="186"/>
      <c r="M2514" s="171">
        <v>1695</v>
      </c>
      <c r="N2514" s="179" t="e">
        <f t="shared" ca="1" si="2"/>
        <v>#NAME?</v>
      </c>
      <c r="O2514" t="b">
        <f t="shared" si="3"/>
        <v>0</v>
      </c>
      <c r="S2514" s="180" t="b">
        <f t="shared" si="4"/>
        <v>0</v>
      </c>
      <c r="T2514" s="180">
        <f t="shared" ca="1" si="5"/>
        <v>0</v>
      </c>
    </row>
    <row r="2515" spans="1:20" ht="16" hidden="1">
      <c r="A2515" s="170">
        <f t="shared" si="6"/>
        <v>2514</v>
      </c>
      <c r="B2515" s="196" t="s">
        <v>3351</v>
      </c>
      <c r="C2515" s="186"/>
      <c r="D2515" s="178" t="s">
        <v>388</v>
      </c>
      <c r="E2515" s="178"/>
      <c r="F2515" s="186"/>
      <c r="G2515" s="170" t="b">
        <f t="shared" ca="1" si="64"/>
        <v>1</v>
      </c>
      <c r="H2515" s="186"/>
      <c r="I2515" s="186"/>
      <c r="J2515" s="170" t="s">
        <v>479</v>
      </c>
      <c r="K2515" s="171" t="e">
        <f t="shared" ca="1" si="1"/>
        <v>#NAME?</v>
      </c>
      <c r="L2515" s="186"/>
      <c r="M2515" s="171">
        <v>632</v>
      </c>
      <c r="N2515" s="179" t="e">
        <f t="shared" ca="1" si="2"/>
        <v>#NAME?</v>
      </c>
      <c r="O2515" t="b">
        <f t="shared" si="3"/>
        <v>0</v>
      </c>
      <c r="S2515" s="180" t="b">
        <f t="shared" si="4"/>
        <v>0</v>
      </c>
      <c r="T2515" s="180">
        <f t="shared" ca="1" si="5"/>
        <v>0</v>
      </c>
    </row>
    <row r="2516" spans="1:20" ht="16" hidden="1">
      <c r="A2516" s="170">
        <f t="shared" si="6"/>
        <v>2515</v>
      </c>
      <c r="B2516" s="196" t="s">
        <v>3352</v>
      </c>
      <c r="C2516" s="186"/>
      <c r="D2516" s="178" t="s">
        <v>388</v>
      </c>
      <c r="E2516" s="178"/>
      <c r="F2516" s="186"/>
      <c r="G2516" s="170" t="b">
        <f t="shared" ca="1" si="64"/>
        <v>1</v>
      </c>
      <c r="H2516" s="186"/>
      <c r="I2516" s="186"/>
      <c r="J2516" s="170" t="s">
        <v>479</v>
      </c>
      <c r="K2516" s="171" t="e">
        <f t="shared" ca="1" si="1"/>
        <v>#NAME?</v>
      </c>
      <c r="L2516" s="186"/>
      <c r="M2516" s="171">
        <v>3193</v>
      </c>
      <c r="N2516" s="179" t="e">
        <f t="shared" ca="1" si="2"/>
        <v>#NAME?</v>
      </c>
      <c r="O2516" t="b">
        <f t="shared" si="3"/>
        <v>0</v>
      </c>
      <c r="S2516" s="180" t="b">
        <f t="shared" si="4"/>
        <v>0</v>
      </c>
      <c r="T2516" s="180">
        <f t="shared" ca="1" si="5"/>
        <v>0</v>
      </c>
    </row>
    <row r="2517" spans="1:20" ht="16" hidden="1">
      <c r="A2517" s="170">
        <f t="shared" si="6"/>
        <v>2516</v>
      </c>
      <c r="B2517" s="196" t="s">
        <v>3353</v>
      </c>
      <c r="C2517" s="186"/>
      <c r="D2517" s="178" t="s">
        <v>380</v>
      </c>
      <c r="E2517" s="178" t="s">
        <v>3354</v>
      </c>
      <c r="F2517" s="187">
        <v>43921</v>
      </c>
      <c r="G2517" s="170" t="b">
        <f t="shared" ca="1" si="64"/>
        <v>1</v>
      </c>
      <c r="H2517" s="170" t="s">
        <v>471</v>
      </c>
      <c r="I2517" s="186"/>
      <c r="J2517" s="170" t="s">
        <v>479</v>
      </c>
      <c r="K2517" s="171" t="e">
        <f t="shared" ca="1" si="1"/>
        <v>#NAME?</v>
      </c>
      <c r="L2517" s="186"/>
      <c r="M2517" s="171">
        <v>1284</v>
      </c>
      <c r="N2517" s="179" t="e">
        <f t="shared" ca="1" si="2"/>
        <v>#NAME?</v>
      </c>
      <c r="O2517" t="b">
        <f t="shared" si="3"/>
        <v>0</v>
      </c>
      <c r="S2517" s="180" t="b">
        <f t="shared" ca="1" si="4"/>
        <v>0</v>
      </c>
      <c r="T2517" s="180">
        <f t="shared" ca="1" si="5"/>
        <v>0</v>
      </c>
    </row>
    <row r="2518" spans="1:20" ht="16" hidden="1">
      <c r="A2518" s="170">
        <f t="shared" si="6"/>
        <v>2517</v>
      </c>
      <c r="B2518" s="196" t="s">
        <v>779</v>
      </c>
      <c r="C2518" s="186"/>
      <c r="D2518" s="178" t="s">
        <v>388</v>
      </c>
      <c r="E2518" s="178"/>
      <c r="F2518" s="186"/>
      <c r="G2518" s="170" t="b">
        <f t="shared" ca="1" si="64"/>
        <v>1</v>
      </c>
      <c r="H2518" s="186"/>
      <c r="I2518" s="186"/>
      <c r="J2518" s="170" t="s">
        <v>479</v>
      </c>
      <c r="K2518" s="171" t="e">
        <f t="shared" ca="1" si="1"/>
        <v>#NAME?</v>
      </c>
      <c r="L2518" s="186"/>
      <c r="M2518" s="171">
        <v>3154</v>
      </c>
      <c r="N2518" s="179" t="e">
        <f t="shared" ca="1" si="2"/>
        <v>#NAME?</v>
      </c>
      <c r="O2518" t="b">
        <f t="shared" si="3"/>
        <v>0</v>
      </c>
      <c r="S2518" s="180" t="b">
        <f t="shared" si="4"/>
        <v>0</v>
      </c>
      <c r="T2518" s="180">
        <f t="shared" ca="1" si="5"/>
        <v>0</v>
      </c>
    </row>
    <row r="2519" spans="1:20" ht="16" hidden="1">
      <c r="A2519" s="170">
        <f t="shared" si="6"/>
        <v>2518</v>
      </c>
      <c r="B2519" s="196" t="s">
        <v>3355</v>
      </c>
      <c r="C2519" s="186"/>
      <c r="D2519" s="178" t="s">
        <v>388</v>
      </c>
      <c r="E2519" s="178"/>
      <c r="F2519" s="186"/>
      <c r="G2519" s="170" t="b">
        <f t="shared" ca="1" si="64"/>
        <v>1</v>
      </c>
      <c r="H2519" s="186"/>
      <c r="I2519" s="186"/>
      <c r="J2519" s="170" t="s">
        <v>479</v>
      </c>
      <c r="K2519" s="171" t="e">
        <f t="shared" ca="1" si="1"/>
        <v>#NAME?</v>
      </c>
      <c r="L2519" s="186"/>
      <c r="M2519" s="171">
        <v>201</v>
      </c>
      <c r="N2519" s="179" t="e">
        <f t="shared" ca="1" si="2"/>
        <v>#NAME?</v>
      </c>
      <c r="O2519" t="b">
        <f t="shared" si="3"/>
        <v>0</v>
      </c>
      <c r="S2519" s="180" t="b">
        <f t="shared" si="4"/>
        <v>0</v>
      </c>
      <c r="T2519" s="180">
        <f t="shared" ca="1" si="5"/>
        <v>0</v>
      </c>
    </row>
    <row r="2520" spans="1:20" ht="16" hidden="1">
      <c r="A2520" s="170">
        <f t="shared" si="6"/>
        <v>2519</v>
      </c>
      <c r="B2520" s="196" t="s">
        <v>3356</v>
      </c>
      <c r="C2520" s="186"/>
      <c r="D2520" s="178" t="s">
        <v>388</v>
      </c>
      <c r="E2520" s="178"/>
      <c r="F2520" s="186"/>
      <c r="G2520" s="170" t="b">
        <f t="shared" ca="1" si="64"/>
        <v>1</v>
      </c>
      <c r="H2520" s="186"/>
      <c r="I2520" s="186"/>
      <c r="J2520" s="170" t="s">
        <v>479</v>
      </c>
      <c r="K2520" s="171" t="e">
        <f t="shared" ca="1" si="1"/>
        <v>#NAME?</v>
      </c>
      <c r="L2520" s="186"/>
      <c r="M2520" s="171">
        <v>1400</v>
      </c>
      <c r="N2520" s="179" t="e">
        <f t="shared" ca="1" si="2"/>
        <v>#NAME?</v>
      </c>
      <c r="O2520" t="b">
        <f t="shared" si="3"/>
        <v>0</v>
      </c>
      <c r="S2520" s="180" t="b">
        <f t="shared" si="4"/>
        <v>0</v>
      </c>
      <c r="T2520" s="180">
        <f t="shared" ca="1" si="5"/>
        <v>0</v>
      </c>
    </row>
    <row r="2521" spans="1:20" ht="16" hidden="1">
      <c r="A2521" s="170">
        <f t="shared" si="6"/>
        <v>2520</v>
      </c>
      <c r="B2521" s="196" t="s">
        <v>3357</v>
      </c>
      <c r="C2521" s="186"/>
      <c r="D2521" s="178" t="s">
        <v>388</v>
      </c>
      <c r="E2521" s="178"/>
      <c r="F2521" s="186"/>
      <c r="G2521" s="170" t="b">
        <f t="shared" ca="1" si="64"/>
        <v>1</v>
      </c>
      <c r="H2521" s="186"/>
      <c r="I2521" s="186"/>
      <c r="J2521" s="170" t="s">
        <v>479</v>
      </c>
      <c r="K2521" s="171" t="e">
        <f t="shared" ca="1" si="1"/>
        <v>#NAME?</v>
      </c>
      <c r="L2521" s="186"/>
      <c r="M2521" s="171">
        <v>2959</v>
      </c>
      <c r="N2521" s="179" t="e">
        <f t="shared" ca="1" si="2"/>
        <v>#NAME?</v>
      </c>
      <c r="O2521" t="b">
        <f t="shared" si="3"/>
        <v>0</v>
      </c>
      <c r="S2521" s="180" t="b">
        <f t="shared" si="4"/>
        <v>0</v>
      </c>
      <c r="T2521" s="180">
        <f t="shared" ca="1" si="5"/>
        <v>0</v>
      </c>
    </row>
    <row r="2522" spans="1:20" ht="16" hidden="1">
      <c r="A2522" s="170">
        <f t="shared" si="6"/>
        <v>2521</v>
      </c>
      <c r="B2522" s="196" t="s">
        <v>507</v>
      </c>
      <c r="C2522" s="186"/>
      <c r="D2522" s="178" t="s">
        <v>388</v>
      </c>
      <c r="E2522" s="178"/>
      <c r="F2522" s="186"/>
      <c r="G2522" s="170"/>
      <c r="H2522" s="186"/>
      <c r="I2522" s="186"/>
      <c r="J2522" s="170"/>
      <c r="K2522" s="171" t="e">
        <f t="shared" ca="1" si="1"/>
        <v>#NAME?</v>
      </c>
      <c r="L2522" s="186"/>
      <c r="M2522" s="171">
        <v>2040</v>
      </c>
      <c r="N2522" s="179" t="e">
        <f t="shared" ca="1" si="2"/>
        <v>#NAME?</v>
      </c>
      <c r="O2522" t="b">
        <f t="shared" si="3"/>
        <v>1</v>
      </c>
      <c r="S2522" s="180" t="b">
        <f t="shared" si="4"/>
        <v>0</v>
      </c>
      <c r="T2522" s="180">
        <f t="shared" ca="1" si="5"/>
        <v>0</v>
      </c>
    </row>
    <row r="2523" spans="1:20" ht="16" hidden="1">
      <c r="A2523" s="170">
        <f t="shared" si="6"/>
        <v>2522</v>
      </c>
      <c r="B2523" s="196" t="s">
        <v>3358</v>
      </c>
      <c r="C2523" s="186"/>
      <c r="D2523" s="178" t="s">
        <v>388</v>
      </c>
      <c r="E2523" s="178"/>
      <c r="F2523" s="186"/>
      <c r="G2523" s="170" t="b">
        <f t="shared" ref="G2523:G2560" ca="1" si="65">OR((ISBLANK(F2523)),TODAY()-F2523 &gt;=90)</f>
        <v>1</v>
      </c>
      <c r="H2523" s="186"/>
      <c r="I2523" s="186"/>
      <c r="J2523" s="170" t="s">
        <v>479</v>
      </c>
      <c r="K2523" s="171" t="e">
        <f t="shared" ca="1" si="1"/>
        <v>#NAME?</v>
      </c>
      <c r="L2523" s="186"/>
      <c r="M2523" s="171">
        <v>2440</v>
      </c>
      <c r="N2523" s="179" t="e">
        <f t="shared" ca="1" si="2"/>
        <v>#NAME?</v>
      </c>
      <c r="O2523" t="b">
        <f t="shared" si="3"/>
        <v>0</v>
      </c>
      <c r="S2523" s="180" t="b">
        <f t="shared" si="4"/>
        <v>0</v>
      </c>
      <c r="T2523" s="180">
        <f t="shared" ca="1" si="5"/>
        <v>0</v>
      </c>
    </row>
    <row r="2524" spans="1:20" ht="16" hidden="1">
      <c r="A2524" s="170">
        <f t="shared" si="6"/>
        <v>2523</v>
      </c>
      <c r="B2524" s="196" t="s">
        <v>3359</v>
      </c>
      <c r="C2524" s="186"/>
      <c r="D2524" s="178" t="s">
        <v>380</v>
      </c>
      <c r="E2524" s="178"/>
      <c r="F2524" s="187">
        <v>43844</v>
      </c>
      <c r="G2524" s="170" t="b">
        <f t="shared" ca="1" si="65"/>
        <v>1</v>
      </c>
      <c r="H2524" s="170" t="s">
        <v>516</v>
      </c>
      <c r="I2524" s="186"/>
      <c r="J2524" s="170" t="s">
        <v>479</v>
      </c>
      <c r="K2524" s="171" t="e">
        <f t="shared" ca="1" si="1"/>
        <v>#NAME?</v>
      </c>
      <c r="L2524" s="186"/>
      <c r="M2524" s="171">
        <v>2524</v>
      </c>
      <c r="N2524" s="179" t="e">
        <f t="shared" ca="1" si="2"/>
        <v>#NAME?</v>
      </c>
      <c r="O2524" t="b">
        <f t="shared" si="3"/>
        <v>0</v>
      </c>
      <c r="S2524" s="180" t="b">
        <f t="shared" ca="1" si="4"/>
        <v>0</v>
      </c>
      <c r="T2524" s="180">
        <f t="shared" ca="1" si="5"/>
        <v>0</v>
      </c>
    </row>
    <row r="2525" spans="1:20" ht="16" hidden="1">
      <c r="A2525" s="170">
        <f t="shared" si="6"/>
        <v>2524</v>
      </c>
      <c r="B2525" s="196" t="s">
        <v>3360</v>
      </c>
      <c r="C2525" s="186"/>
      <c r="D2525" s="178" t="s">
        <v>388</v>
      </c>
      <c r="E2525" s="178"/>
      <c r="F2525" s="186"/>
      <c r="G2525" s="170" t="b">
        <f t="shared" ca="1" si="65"/>
        <v>1</v>
      </c>
      <c r="H2525" s="186"/>
      <c r="I2525" s="186"/>
      <c r="J2525" s="170" t="s">
        <v>479</v>
      </c>
      <c r="K2525" s="171" t="e">
        <f t="shared" ca="1" si="1"/>
        <v>#NAME?</v>
      </c>
      <c r="L2525" s="186"/>
      <c r="M2525" s="171">
        <v>2528</v>
      </c>
      <c r="N2525" s="179" t="e">
        <f t="shared" ca="1" si="2"/>
        <v>#NAME?</v>
      </c>
      <c r="O2525" t="b">
        <f t="shared" si="3"/>
        <v>0</v>
      </c>
      <c r="S2525" s="180" t="b">
        <f t="shared" si="4"/>
        <v>0</v>
      </c>
      <c r="T2525" s="180">
        <f t="shared" ca="1" si="5"/>
        <v>0</v>
      </c>
    </row>
    <row r="2526" spans="1:20" ht="16" hidden="1">
      <c r="A2526" s="170">
        <f t="shared" si="6"/>
        <v>2525</v>
      </c>
      <c r="B2526" s="196" t="s">
        <v>507</v>
      </c>
      <c r="C2526" s="186"/>
      <c r="D2526" s="178" t="s">
        <v>388</v>
      </c>
      <c r="E2526" s="178"/>
      <c r="F2526" s="186"/>
      <c r="G2526" s="170" t="b">
        <f t="shared" ca="1" si="65"/>
        <v>1</v>
      </c>
      <c r="H2526" s="186"/>
      <c r="I2526" s="186"/>
      <c r="J2526" s="170" t="s">
        <v>479</v>
      </c>
      <c r="K2526" s="171" t="e">
        <f t="shared" ca="1" si="1"/>
        <v>#NAME?</v>
      </c>
      <c r="L2526" s="186"/>
      <c r="M2526" s="171">
        <v>818</v>
      </c>
      <c r="N2526" s="179" t="e">
        <f t="shared" ca="1" si="2"/>
        <v>#NAME?</v>
      </c>
      <c r="O2526" t="b">
        <f t="shared" si="3"/>
        <v>1</v>
      </c>
      <c r="S2526" s="180" t="b">
        <f t="shared" si="4"/>
        <v>0</v>
      </c>
      <c r="T2526" s="180">
        <f t="shared" ca="1" si="5"/>
        <v>0</v>
      </c>
    </row>
    <row r="2527" spans="1:20" ht="16" hidden="1">
      <c r="A2527" s="170">
        <f t="shared" si="6"/>
        <v>2526</v>
      </c>
      <c r="B2527" s="196" t="s">
        <v>3361</v>
      </c>
      <c r="C2527" s="186"/>
      <c r="D2527" s="178" t="s">
        <v>388</v>
      </c>
      <c r="E2527" s="178"/>
      <c r="F2527" s="186"/>
      <c r="G2527" s="170" t="b">
        <f t="shared" ca="1" si="65"/>
        <v>1</v>
      </c>
      <c r="H2527" s="186"/>
      <c r="I2527" s="186"/>
      <c r="J2527" s="170" t="s">
        <v>479</v>
      </c>
      <c r="K2527" s="171" t="e">
        <f t="shared" ca="1" si="1"/>
        <v>#NAME?</v>
      </c>
      <c r="L2527" s="186"/>
      <c r="M2527" s="171">
        <v>485</v>
      </c>
      <c r="N2527" s="179" t="e">
        <f t="shared" ca="1" si="2"/>
        <v>#NAME?</v>
      </c>
      <c r="O2527" t="b">
        <f t="shared" si="3"/>
        <v>0</v>
      </c>
      <c r="S2527" s="180" t="b">
        <f t="shared" si="4"/>
        <v>0</v>
      </c>
      <c r="T2527" s="180">
        <f t="shared" ca="1" si="5"/>
        <v>0</v>
      </c>
    </row>
    <row r="2528" spans="1:20" ht="16" hidden="1">
      <c r="A2528" s="170">
        <f t="shared" si="6"/>
        <v>2527</v>
      </c>
      <c r="B2528" s="196" t="s">
        <v>3362</v>
      </c>
      <c r="C2528" s="186"/>
      <c r="D2528" s="178" t="s">
        <v>388</v>
      </c>
      <c r="E2528" s="178"/>
      <c r="F2528" s="186"/>
      <c r="G2528" s="170" t="b">
        <f t="shared" ca="1" si="65"/>
        <v>1</v>
      </c>
      <c r="H2528" s="186"/>
      <c r="I2528" s="186"/>
      <c r="J2528" s="170" t="s">
        <v>479</v>
      </c>
      <c r="K2528" s="171" t="e">
        <f t="shared" ca="1" si="1"/>
        <v>#NAME?</v>
      </c>
      <c r="L2528" s="186"/>
      <c r="M2528" s="171">
        <v>2722</v>
      </c>
      <c r="N2528" s="179" t="e">
        <f t="shared" ca="1" si="2"/>
        <v>#NAME?</v>
      </c>
      <c r="O2528" t="b">
        <f t="shared" si="3"/>
        <v>0</v>
      </c>
      <c r="S2528" s="180" t="b">
        <f t="shared" si="4"/>
        <v>0</v>
      </c>
      <c r="T2528" s="180">
        <f t="shared" ca="1" si="5"/>
        <v>0</v>
      </c>
    </row>
    <row r="2529" spans="1:20" ht="16">
      <c r="A2529" s="170">
        <f t="shared" si="6"/>
        <v>2528</v>
      </c>
      <c r="B2529" s="196" t="s">
        <v>3363</v>
      </c>
      <c r="C2529" s="186"/>
      <c r="D2529" s="178" t="s">
        <v>380</v>
      </c>
      <c r="E2529" s="178" t="s">
        <v>3364</v>
      </c>
      <c r="F2529" s="187">
        <v>43976</v>
      </c>
      <c r="G2529" s="170" t="b">
        <f t="shared" ca="1" si="65"/>
        <v>1</v>
      </c>
      <c r="H2529" s="170" t="s">
        <v>516</v>
      </c>
      <c r="I2529" s="170">
        <v>0</v>
      </c>
      <c r="J2529" s="170" t="s">
        <v>479</v>
      </c>
      <c r="K2529" s="171" t="e">
        <f t="shared" ca="1" si="1"/>
        <v>#NAME?</v>
      </c>
      <c r="L2529" s="186"/>
      <c r="M2529" s="171">
        <v>2496</v>
      </c>
      <c r="N2529" s="179" t="e">
        <f t="shared" ca="1" si="2"/>
        <v>#NAME?</v>
      </c>
      <c r="O2529" t="b">
        <f t="shared" si="3"/>
        <v>0</v>
      </c>
      <c r="S2529" s="180" t="b">
        <f t="shared" ca="1" si="4"/>
        <v>0</v>
      </c>
      <c r="T2529" s="180">
        <f t="shared" ca="1" si="5"/>
        <v>0</v>
      </c>
    </row>
    <row r="2530" spans="1:20" ht="16" hidden="1">
      <c r="A2530" s="170">
        <f t="shared" si="6"/>
        <v>2529</v>
      </c>
      <c r="B2530" s="196" t="s">
        <v>3365</v>
      </c>
      <c r="C2530" s="186"/>
      <c r="D2530" s="178" t="s">
        <v>380</v>
      </c>
      <c r="E2530" s="178" t="s">
        <v>3366</v>
      </c>
      <c r="F2530" s="187">
        <v>43921</v>
      </c>
      <c r="G2530" s="170" t="b">
        <f t="shared" ca="1" si="65"/>
        <v>1</v>
      </c>
      <c r="H2530" s="170" t="s">
        <v>516</v>
      </c>
      <c r="I2530" s="186"/>
      <c r="J2530" s="170" t="s">
        <v>479</v>
      </c>
      <c r="K2530" s="171" t="e">
        <f t="shared" ca="1" si="1"/>
        <v>#NAME?</v>
      </c>
      <c r="L2530" s="186"/>
      <c r="M2530" s="171">
        <v>2231</v>
      </c>
      <c r="N2530" s="179" t="e">
        <f t="shared" ca="1" si="2"/>
        <v>#NAME?</v>
      </c>
      <c r="O2530" t="b">
        <f t="shared" si="3"/>
        <v>0</v>
      </c>
      <c r="S2530" s="180" t="b">
        <f t="shared" ca="1" si="4"/>
        <v>0</v>
      </c>
      <c r="T2530" s="180">
        <f t="shared" ca="1" si="5"/>
        <v>0</v>
      </c>
    </row>
    <row r="2531" spans="1:20" ht="16" hidden="1">
      <c r="A2531" s="170">
        <f t="shared" si="6"/>
        <v>2530</v>
      </c>
      <c r="B2531" s="196" t="s">
        <v>3367</v>
      </c>
      <c r="C2531" s="186"/>
      <c r="D2531" s="178" t="s">
        <v>388</v>
      </c>
      <c r="E2531" s="178"/>
      <c r="F2531" s="186"/>
      <c r="G2531" s="170" t="b">
        <f t="shared" ca="1" si="65"/>
        <v>1</v>
      </c>
      <c r="H2531" s="186"/>
      <c r="I2531" s="186"/>
      <c r="J2531" s="170" t="s">
        <v>479</v>
      </c>
      <c r="K2531" s="171" t="e">
        <f t="shared" ca="1" si="1"/>
        <v>#NAME?</v>
      </c>
      <c r="L2531" s="186"/>
      <c r="M2531" s="171">
        <v>2017</v>
      </c>
      <c r="N2531" s="179" t="e">
        <f t="shared" ca="1" si="2"/>
        <v>#NAME?</v>
      </c>
      <c r="O2531" t="b">
        <f t="shared" si="3"/>
        <v>0</v>
      </c>
      <c r="S2531" s="180" t="b">
        <f t="shared" si="4"/>
        <v>0</v>
      </c>
      <c r="T2531" s="180">
        <f t="shared" ca="1" si="5"/>
        <v>0</v>
      </c>
    </row>
    <row r="2532" spans="1:20" ht="16" hidden="1">
      <c r="A2532" s="170">
        <f t="shared" si="6"/>
        <v>2531</v>
      </c>
      <c r="B2532" s="196" t="s">
        <v>3368</v>
      </c>
      <c r="C2532" s="186"/>
      <c r="D2532" s="178" t="s">
        <v>388</v>
      </c>
      <c r="E2532" s="178"/>
      <c r="F2532" s="186"/>
      <c r="G2532" s="170" t="b">
        <f t="shared" ca="1" si="65"/>
        <v>1</v>
      </c>
      <c r="H2532" s="186"/>
      <c r="I2532" s="186"/>
      <c r="J2532" s="170" t="s">
        <v>479</v>
      </c>
      <c r="K2532" s="171" t="e">
        <f t="shared" ca="1" si="1"/>
        <v>#NAME?</v>
      </c>
      <c r="L2532" s="186"/>
      <c r="M2532" s="171">
        <v>2104</v>
      </c>
      <c r="N2532" s="179" t="e">
        <f t="shared" ca="1" si="2"/>
        <v>#NAME?</v>
      </c>
      <c r="O2532" t="b">
        <f t="shared" si="3"/>
        <v>0</v>
      </c>
      <c r="S2532" s="180" t="b">
        <f t="shared" si="4"/>
        <v>0</v>
      </c>
      <c r="T2532" s="180">
        <f t="shared" ca="1" si="5"/>
        <v>0</v>
      </c>
    </row>
    <row r="2533" spans="1:20" ht="16" hidden="1">
      <c r="A2533" s="170">
        <f t="shared" si="6"/>
        <v>2532</v>
      </c>
      <c r="B2533" s="196" t="s">
        <v>3369</v>
      </c>
      <c r="C2533" s="186"/>
      <c r="D2533" s="178" t="s">
        <v>388</v>
      </c>
      <c r="E2533" s="178"/>
      <c r="F2533" s="186"/>
      <c r="G2533" s="170" t="b">
        <f t="shared" ca="1" si="65"/>
        <v>1</v>
      </c>
      <c r="H2533" s="186"/>
      <c r="I2533" s="186"/>
      <c r="J2533" s="170" t="s">
        <v>479</v>
      </c>
      <c r="K2533" s="171" t="e">
        <f t="shared" ca="1" si="1"/>
        <v>#NAME?</v>
      </c>
      <c r="L2533" s="186"/>
      <c r="M2533" s="171">
        <v>2743</v>
      </c>
      <c r="N2533" s="179" t="e">
        <f t="shared" ca="1" si="2"/>
        <v>#NAME?</v>
      </c>
      <c r="O2533" t="b">
        <f t="shared" si="3"/>
        <v>0</v>
      </c>
      <c r="S2533" s="180" t="b">
        <f t="shared" si="4"/>
        <v>0</v>
      </c>
      <c r="T2533" s="180">
        <f t="shared" ca="1" si="5"/>
        <v>0</v>
      </c>
    </row>
    <row r="2534" spans="1:20" ht="16" hidden="1">
      <c r="A2534" s="170">
        <f t="shared" si="6"/>
        <v>2533</v>
      </c>
      <c r="B2534" s="196" t="s">
        <v>1560</v>
      </c>
      <c r="C2534" s="186"/>
      <c r="D2534" s="178" t="s">
        <v>388</v>
      </c>
      <c r="E2534" s="178"/>
      <c r="F2534" s="186"/>
      <c r="G2534" s="170" t="b">
        <f t="shared" ca="1" si="65"/>
        <v>1</v>
      </c>
      <c r="H2534" s="186"/>
      <c r="I2534" s="186"/>
      <c r="J2534" s="170" t="s">
        <v>479</v>
      </c>
      <c r="K2534" s="171" t="e">
        <f t="shared" ca="1" si="1"/>
        <v>#NAME?</v>
      </c>
      <c r="L2534" s="186"/>
      <c r="M2534" s="171">
        <v>643</v>
      </c>
      <c r="N2534" s="179" t="e">
        <f t="shared" ca="1" si="2"/>
        <v>#NAME?</v>
      </c>
      <c r="O2534" t="b">
        <f t="shared" si="3"/>
        <v>0</v>
      </c>
      <c r="S2534" s="180" t="b">
        <f t="shared" si="4"/>
        <v>0</v>
      </c>
      <c r="T2534" s="180">
        <f t="shared" ca="1" si="5"/>
        <v>0</v>
      </c>
    </row>
    <row r="2535" spans="1:20" ht="16" hidden="1">
      <c r="A2535" s="170">
        <f t="shared" si="6"/>
        <v>2534</v>
      </c>
      <c r="B2535" s="196" t="s">
        <v>3370</v>
      </c>
      <c r="C2535" s="186"/>
      <c r="D2535" s="178" t="s">
        <v>388</v>
      </c>
      <c r="E2535" s="178"/>
      <c r="F2535" s="186"/>
      <c r="G2535" s="170" t="b">
        <f t="shared" ca="1" si="65"/>
        <v>1</v>
      </c>
      <c r="H2535" s="186"/>
      <c r="I2535" s="186"/>
      <c r="J2535" s="170" t="s">
        <v>479</v>
      </c>
      <c r="K2535" s="171" t="e">
        <f t="shared" ca="1" si="1"/>
        <v>#NAME?</v>
      </c>
      <c r="L2535" s="186"/>
      <c r="M2535" s="171">
        <v>2990</v>
      </c>
      <c r="N2535" s="179" t="e">
        <f t="shared" ca="1" si="2"/>
        <v>#NAME?</v>
      </c>
      <c r="O2535" t="b">
        <f t="shared" si="3"/>
        <v>0</v>
      </c>
      <c r="S2535" s="180" t="b">
        <f t="shared" si="4"/>
        <v>0</v>
      </c>
      <c r="T2535" s="180">
        <f t="shared" ca="1" si="5"/>
        <v>0</v>
      </c>
    </row>
    <row r="2536" spans="1:20" ht="16" hidden="1">
      <c r="A2536" s="170">
        <f t="shared" si="6"/>
        <v>2535</v>
      </c>
      <c r="B2536" s="196" t="s">
        <v>3371</v>
      </c>
      <c r="C2536" s="186"/>
      <c r="D2536" s="178" t="s">
        <v>388</v>
      </c>
      <c r="E2536" s="178"/>
      <c r="F2536" s="186"/>
      <c r="G2536" s="170" t="b">
        <f t="shared" ca="1" si="65"/>
        <v>1</v>
      </c>
      <c r="H2536" s="186"/>
      <c r="I2536" s="186"/>
      <c r="J2536" s="170" t="s">
        <v>479</v>
      </c>
      <c r="K2536" s="171" t="e">
        <f t="shared" ca="1" si="1"/>
        <v>#NAME?</v>
      </c>
      <c r="L2536" s="186"/>
      <c r="M2536" s="171">
        <v>3133</v>
      </c>
      <c r="N2536" s="179" t="e">
        <f t="shared" ca="1" si="2"/>
        <v>#NAME?</v>
      </c>
      <c r="O2536" t="b">
        <f t="shared" si="3"/>
        <v>0</v>
      </c>
      <c r="S2536" s="180" t="b">
        <f t="shared" si="4"/>
        <v>0</v>
      </c>
      <c r="T2536" s="180">
        <f t="shared" ca="1" si="5"/>
        <v>0</v>
      </c>
    </row>
    <row r="2537" spans="1:20" ht="16" hidden="1">
      <c r="A2537" s="170">
        <f t="shared" si="6"/>
        <v>2536</v>
      </c>
      <c r="B2537" s="196" t="s">
        <v>3372</v>
      </c>
      <c r="C2537" s="186"/>
      <c r="D2537" s="178" t="s">
        <v>380</v>
      </c>
      <c r="E2537" s="178" t="s">
        <v>556</v>
      </c>
      <c r="F2537" s="189">
        <v>43816</v>
      </c>
      <c r="G2537" s="170" t="b">
        <f t="shared" ca="1" si="65"/>
        <v>1</v>
      </c>
      <c r="H2537" s="170" t="s">
        <v>516</v>
      </c>
      <c r="I2537" s="186"/>
      <c r="J2537" s="170" t="s">
        <v>479</v>
      </c>
      <c r="K2537" s="171" t="e">
        <f t="shared" ca="1" si="1"/>
        <v>#NAME?</v>
      </c>
      <c r="L2537" s="186"/>
      <c r="M2537" s="171">
        <v>1855</v>
      </c>
      <c r="N2537" s="179" t="e">
        <f t="shared" ca="1" si="2"/>
        <v>#NAME?</v>
      </c>
      <c r="O2537" t="b">
        <f t="shared" si="3"/>
        <v>0</v>
      </c>
      <c r="S2537" s="180" t="b">
        <f t="shared" ca="1" si="4"/>
        <v>0</v>
      </c>
      <c r="T2537" s="180">
        <f t="shared" ca="1" si="5"/>
        <v>0</v>
      </c>
    </row>
    <row r="2538" spans="1:20" ht="16" hidden="1">
      <c r="A2538" s="170">
        <f t="shared" si="6"/>
        <v>2537</v>
      </c>
      <c r="B2538" s="196" t="s">
        <v>3373</v>
      </c>
      <c r="C2538" s="186"/>
      <c r="D2538" s="178" t="s">
        <v>388</v>
      </c>
      <c r="E2538" s="178"/>
      <c r="F2538" s="186"/>
      <c r="G2538" s="170" t="b">
        <f t="shared" ca="1" si="65"/>
        <v>1</v>
      </c>
      <c r="H2538" s="186"/>
      <c r="I2538" s="186"/>
      <c r="J2538" s="170" t="s">
        <v>479</v>
      </c>
      <c r="K2538" s="171" t="e">
        <f t="shared" ca="1" si="1"/>
        <v>#NAME?</v>
      </c>
      <c r="L2538" s="186"/>
      <c r="M2538" s="171">
        <v>719</v>
      </c>
      <c r="N2538" s="179" t="e">
        <f t="shared" ca="1" si="2"/>
        <v>#NAME?</v>
      </c>
      <c r="O2538" t="b">
        <f t="shared" si="3"/>
        <v>0</v>
      </c>
      <c r="S2538" s="180" t="b">
        <f t="shared" si="4"/>
        <v>0</v>
      </c>
      <c r="T2538" s="180">
        <f t="shared" ca="1" si="5"/>
        <v>0</v>
      </c>
    </row>
    <row r="2539" spans="1:20" ht="16" hidden="1">
      <c r="A2539" s="170">
        <f t="shared" si="6"/>
        <v>2538</v>
      </c>
      <c r="B2539" s="196" t="s">
        <v>3374</v>
      </c>
      <c r="C2539" s="186"/>
      <c r="D2539" s="178" t="s">
        <v>388</v>
      </c>
      <c r="E2539" s="178"/>
      <c r="F2539" s="186"/>
      <c r="G2539" s="170" t="b">
        <f t="shared" ca="1" si="65"/>
        <v>1</v>
      </c>
      <c r="H2539" s="186"/>
      <c r="I2539" s="186"/>
      <c r="J2539" s="170" t="s">
        <v>479</v>
      </c>
      <c r="K2539" s="171" t="e">
        <f t="shared" ca="1" si="1"/>
        <v>#NAME?</v>
      </c>
      <c r="L2539" s="186"/>
      <c r="M2539" s="171">
        <v>1891</v>
      </c>
      <c r="N2539" s="179" t="e">
        <f t="shared" ca="1" si="2"/>
        <v>#NAME?</v>
      </c>
      <c r="O2539" t="b">
        <f t="shared" si="3"/>
        <v>0</v>
      </c>
      <c r="S2539" s="180" t="b">
        <f t="shared" si="4"/>
        <v>0</v>
      </c>
      <c r="T2539" s="180">
        <f t="shared" ca="1" si="5"/>
        <v>0</v>
      </c>
    </row>
    <row r="2540" spans="1:20" ht="16" hidden="1">
      <c r="A2540" s="170">
        <f t="shared" si="6"/>
        <v>2539</v>
      </c>
      <c r="B2540" s="196" t="s">
        <v>3375</v>
      </c>
      <c r="C2540" s="186"/>
      <c r="D2540" s="178" t="s">
        <v>388</v>
      </c>
      <c r="E2540" s="178"/>
      <c r="F2540" s="186"/>
      <c r="G2540" s="170" t="b">
        <f t="shared" ca="1" si="65"/>
        <v>1</v>
      </c>
      <c r="H2540" s="186"/>
      <c r="I2540" s="186"/>
      <c r="J2540" s="170" t="s">
        <v>479</v>
      </c>
      <c r="K2540" s="171" t="e">
        <f t="shared" ca="1" si="1"/>
        <v>#NAME?</v>
      </c>
      <c r="L2540" s="186"/>
      <c r="M2540" s="171">
        <v>1334</v>
      </c>
      <c r="N2540" s="179" t="e">
        <f t="shared" ca="1" si="2"/>
        <v>#NAME?</v>
      </c>
      <c r="O2540" t="b">
        <f t="shared" si="3"/>
        <v>0</v>
      </c>
      <c r="S2540" s="180" t="b">
        <f t="shared" si="4"/>
        <v>0</v>
      </c>
      <c r="T2540" s="180">
        <f t="shared" ca="1" si="5"/>
        <v>0</v>
      </c>
    </row>
    <row r="2541" spans="1:20" ht="16" hidden="1">
      <c r="A2541" s="170">
        <f t="shared" si="6"/>
        <v>2540</v>
      </c>
      <c r="B2541" s="196" t="s">
        <v>3376</v>
      </c>
      <c r="C2541" s="186"/>
      <c r="D2541" s="178" t="s">
        <v>388</v>
      </c>
      <c r="E2541" s="178"/>
      <c r="F2541" s="186"/>
      <c r="G2541" s="170" t="b">
        <f t="shared" ca="1" si="65"/>
        <v>1</v>
      </c>
      <c r="H2541" s="186"/>
      <c r="I2541" s="186"/>
      <c r="J2541" s="170" t="s">
        <v>479</v>
      </c>
      <c r="K2541" s="171" t="e">
        <f t="shared" ca="1" si="1"/>
        <v>#NAME?</v>
      </c>
      <c r="L2541" s="186"/>
      <c r="M2541" s="171">
        <v>420</v>
      </c>
      <c r="N2541" s="179" t="e">
        <f t="shared" ca="1" si="2"/>
        <v>#NAME?</v>
      </c>
      <c r="O2541" t="b">
        <f t="shared" si="3"/>
        <v>0</v>
      </c>
      <c r="S2541" s="180" t="b">
        <f t="shared" si="4"/>
        <v>0</v>
      </c>
      <c r="T2541" s="180">
        <f t="shared" ca="1" si="5"/>
        <v>0</v>
      </c>
    </row>
    <row r="2542" spans="1:20" ht="16" hidden="1">
      <c r="A2542" s="170">
        <f t="shared" si="6"/>
        <v>2541</v>
      </c>
      <c r="B2542" s="196" t="s">
        <v>3377</v>
      </c>
      <c r="C2542" s="186"/>
      <c r="D2542" s="178" t="s">
        <v>380</v>
      </c>
      <c r="E2542" s="178" t="s">
        <v>3378</v>
      </c>
      <c r="F2542" s="187">
        <v>43844</v>
      </c>
      <c r="G2542" s="170" t="b">
        <f t="shared" ca="1" si="65"/>
        <v>1</v>
      </c>
      <c r="H2542" s="170" t="s">
        <v>516</v>
      </c>
      <c r="I2542" s="186"/>
      <c r="J2542" s="170" t="s">
        <v>479</v>
      </c>
      <c r="K2542" s="171" t="e">
        <f t="shared" ca="1" si="1"/>
        <v>#NAME?</v>
      </c>
      <c r="L2542" s="186"/>
      <c r="M2542" s="171">
        <v>1771</v>
      </c>
      <c r="N2542" s="179" t="e">
        <f t="shared" ca="1" si="2"/>
        <v>#NAME?</v>
      </c>
      <c r="O2542" t="b">
        <f t="shared" si="3"/>
        <v>0</v>
      </c>
      <c r="S2542" s="180" t="b">
        <f t="shared" ca="1" si="4"/>
        <v>0</v>
      </c>
      <c r="T2542" s="180">
        <f t="shared" ca="1" si="5"/>
        <v>0</v>
      </c>
    </row>
    <row r="2543" spans="1:20" ht="16" hidden="1">
      <c r="A2543" s="170">
        <f t="shared" si="6"/>
        <v>2542</v>
      </c>
      <c r="B2543" s="196" t="s">
        <v>3379</v>
      </c>
      <c r="C2543" s="186"/>
      <c r="D2543" s="178" t="s">
        <v>388</v>
      </c>
      <c r="E2543" s="178"/>
      <c r="F2543" s="186"/>
      <c r="G2543" s="170" t="b">
        <f t="shared" ca="1" si="65"/>
        <v>1</v>
      </c>
      <c r="H2543" s="186"/>
      <c r="I2543" s="186"/>
      <c r="J2543" s="170" t="s">
        <v>479</v>
      </c>
      <c r="K2543" s="171" t="e">
        <f t="shared" ca="1" si="1"/>
        <v>#NAME?</v>
      </c>
      <c r="L2543" s="186"/>
      <c r="M2543" s="171">
        <v>1946</v>
      </c>
      <c r="N2543" s="179" t="e">
        <f t="shared" ca="1" si="2"/>
        <v>#NAME?</v>
      </c>
      <c r="O2543" t="b">
        <f t="shared" si="3"/>
        <v>0</v>
      </c>
      <c r="S2543" s="180" t="b">
        <f t="shared" si="4"/>
        <v>0</v>
      </c>
      <c r="T2543" s="180">
        <f t="shared" ca="1" si="5"/>
        <v>0</v>
      </c>
    </row>
    <row r="2544" spans="1:20" ht="16" hidden="1">
      <c r="A2544" s="170">
        <f t="shared" si="6"/>
        <v>2543</v>
      </c>
      <c r="B2544" s="196" t="s">
        <v>3380</v>
      </c>
      <c r="C2544" s="186"/>
      <c r="D2544" s="178" t="s">
        <v>388</v>
      </c>
      <c r="E2544" s="178"/>
      <c r="F2544" s="186"/>
      <c r="G2544" s="170" t="b">
        <f t="shared" ca="1" si="65"/>
        <v>1</v>
      </c>
      <c r="H2544" s="186"/>
      <c r="I2544" s="186"/>
      <c r="J2544" s="170" t="s">
        <v>479</v>
      </c>
      <c r="K2544" s="171" t="e">
        <f t="shared" ca="1" si="1"/>
        <v>#NAME?</v>
      </c>
      <c r="L2544" s="186"/>
      <c r="M2544" s="171">
        <v>1625</v>
      </c>
      <c r="N2544" s="179" t="e">
        <f t="shared" ca="1" si="2"/>
        <v>#NAME?</v>
      </c>
      <c r="O2544" t="b">
        <f t="shared" si="3"/>
        <v>0</v>
      </c>
      <c r="S2544" s="180" t="b">
        <f t="shared" si="4"/>
        <v>0</v>
      </c>
      <c r="T2544" s="180">
        <f t="shared" ca="1" si="5"/>
        <v>0</v>
      </c>
    </row>
    <row r="2545" spans="1:20" ht="16" hidden="1">
      <c r="A2545" s="170">
        <f t="shared" si="6"/>
        <v>2544</v>
      </c>
      <c r="B2545" s="196" t="s">
        <v>3381</v>
      </c>
      <c r="C2545" s="186"/>
      <c r="D2545" s="178" t="s">
        <v>380</v>
      </c>
      <c r="E2545" s="178" t="s">
        <v>3382</v>
      </c>
      <c r="F2545" s="187">
        <v>43868</v>
      </c>
      <c r="G2545" s="170" t="b">
        <f t="shared" ca="1" si="65"/>
        <v>1</v>
      </c>
      <c r="H2545" s="170" t="s">
        <v>516</v>
      </c>
      <c r="I2545" s="186"/>
      <c r="J2545" s="170" t="s">
        <v>479</v>
      </c>
      <c r="K2545" s="171" t="e">
        <f t="shared" ca="1" si="1"/>
        <v>#NAME?</v>
      </c>
      <c r="L2545" s="186"/>
      <c r="M2545" s="171">
        <v>1981</v>
      </c>
      <c r="N2545" s="179" t="e">
        <f t="shared" ca="1" si="2"/>
        <v>#NAME?</v>
      </c>
      <c r="O2545" t="b">
        <f t="shared" si="3"/>
        <v>0</v>
      </c>
      <c r="S2545" s="180" t="b">
        <f t="shared" ca="1" si="4"/>
        <v>0</v>
      </c>
      <c r="T2545" s="180">
        <f t="shared" ca="1" si="5"/>
        <v>0</v>
      </c>
    </row>
    <row r="2546" spans="1:20" ht="16" hidden="1">
      <c r="A2546" s="170">
        <f t="shared" si="6"/>
        <v>2545</v>
      </c>
      <c r="B2546" s="196" t="s">
        <v>3383</v>
      </c>
      <c r="C2546" s="186"/>
      <c r="D2546" s="178" t="s">
        <v>380</v>
      </c>
      <c r="E2546" s="178" t="s">
        <v>3384</v>
      </c>
      <c r="F2546" s="189">
        <v>43815</v>
      </c>
      <c r="G2546" s="170" t="b">
        <f t="shared" ca="1" si="65"/>
        <v>1</v>
      </c>
      <c r="H2546" s="170" t="s">
        <v>516</v>
      </c>
      <c r="I2546" s="186"/>
      <c r="J2546" s="170" t="s">
        <v>479</v>
      </c>
      <c r="K2546" s="171" t="e">
        <f t="shared" ca="1" si="1"/>
        <v>#NAME?</v>
      </c>
      <c r="L2546" s="186"/>
      <c r="M2546" s="171">
        <v>875</v>
      </c>
      <c r="N2546" s="179" t="e">
        <f t="shared" ca="1" si="2"/>
        <v>#NAME?</v>
      </c>
      <c r="O2546" t="b">
        <f t="shared" si="3"/>
        <v>0</v>
      </c>
      <c r="S2546" s="180" t="b">
        <f t="shared" ca="1" si="4"/>
        <v>0</v>
      </c>
      <c r="T2546" s="180">
        <f t="shared" ca="1" si="5"/>
        <v>0</v>
      </c>
    </row>
    <row r="2547" spans="1:20" ht="16" hidden="1">
      <c r="A2547" s="170">
        <f t="shared" si="6"/>
        <v>2546</v>
      </c>
      <c r="B2547" s="196" t="s">
        <v>3385</v>
      </c>
      <c r="C2547" s="186"/>
      <c r="D2547" s="178" t="s">
        <v>388</v>
      </c>
      <c r="E2547" s="178"/>
      <c r="F2547" s="186"/>
      <c r="G2547" s="170" t="b">
        <f t="shared" ca="1" si="65"/>
        <v>1</v>
      </c>
      <c r="H2547" s="186"/>
      <c r="I2547" s="186"/>
      <c r="J2547" s="170" t="s">
        <v>479</v>
      </c>
      <c r="K2547" s="171" t="e">
        <f t="shared" ca="1" si="1"/>
        <v>#NAME?</v>
      </c>
      <c r="L2547" s="186"/>
      <c r="M2547" s="171">
        <v>923</v>
      </c>
      <c r="N2547" s="179" t="e">
        <f t="shared" ca="1" si="2"/>
        <v>#NAME?</v>
      </c>
      <c r="O2547" t="b">
        <f t="shared" si="3"/>
        <v>0</v>
      </c>
      <c r="S2547" s="180" t="b">
        <f t="shared" si="4"/>
        <v>0</v>
      </c>
      <c r="T2547" s="180">
        <f t="shared" ca="1" si="5"/>
        <v>0</v>
      </c>
    </row>
    <row r="2548" spans="1:20" ht="16" hidden="1">
      <c r="A2548" s="170">
        <f t="shared" si="6"/>
        <v>2547</v>
      </c>
      <c r="B2548" s="196" t="s">
        <v>1817</v>
      </c>
      <c r="C2548" s="186"/>
      <c r="D2548" s="178" t="s">
        <v>388</v>
      </c>
      <c r="E2548" s="178"/>
      <c r="F2548" s="186"/>
      <c r="G2548" s="170" t="b">
        <f t="shared" ca="1" si="65"/>
        <v>1</v>
      </c>
      <c r="H2548" s="186"/>
      <c r="I2548" s="186"/>
      <c r="J2548" s="170" t="s">
        <v>479</v>
      </c>
      <c r="K2548" s="171" t="e">
        <f t="shared" ca="1" si="1"/>
        <v>#NAME?</v>
      </c>
      <c r="L2548" s="186"/>
      <c r="M2548" s="171">
        <v>1820</v>
      </c>
      <c r="N2548" s="179" t="e">
        <f t="shared" ca="1" si="2"/>
        <v>#NAME?</v>
      </c>
      <c r="O2548" t="b">
        <f t="shared" si="3"/>
        <v>0</v>
      </c>
      <c r="S2548" s="180" t="b">
        <f t="shared" si="4"/>
        <v>0</v>
      </c>
      <c r="T2548" s="180">
        <f t="shared" ca="1" si="5"/>
        <v>0</v>
      </c>
    </row>
    <row r="2549" spans="1:20" ht="16" hidden="1">
      <c r="A2549" s="170">
        <f t="shared" si="6"/>
        <v>2548</v>
      </c>
      <c r="B2549" s="196" t="s">
        <v>3386</v>
      </c>
      <c r="C2549" s="186"/>
      <c r="D2549" s="178" t="s">
        <v>380</v>
      </c>
      <c r="E2549" s="178" t="s">
        <v>515</v>
      </c>
      <c r="F2549" s="187">
        <v>43920</v>
      </c>
      <c r="G2549" s="170" t="b">
        <f t="shared" ca="1" si="65"/>
        <v>1</v>
      </c>
      <c r="H2549" s="170" t="s">
        <v>516</v>
      </c>
      <c r="I2549" s="186"/>
      <c r="J2549" s="170" t="s">
        <v>479</v>
      </c>
      <c r="K2549" s="171" t="e">
        <f t="shared" ca="1" si="1"/>
        <v>#NAME?</v>
      </c>
      <c r="L2549" s="186"/>
      <c r="M2549" s="171">
        <v>2006</v>
      </c>
      <c r="N2549" s="179" t="e">
        <f t="shared" ca="1" si="2"/>
        <v>#NAME?</v>
      </c>
      <c r="O2549" t="b">
        <f t="shared" si="3"/>
        <v>0</v>
      </c>
      <c r="S2549" s="180" t="b">
        <f t="shared" ca="1" si="4"/>
        <v>0</v>
      </c>
      <c r="T2549" s="180">
        <f t="shared" ca="1" si="5"/>
        <v>0</v>
      </c>
    </row>
    <row r="2550" spans="1:20" ht="16" hidden="1">
      <c r="A2550" s="170">
        <f t="shared" si="6"/>
        <v>2549</v>
      </c>
      <c r="B2550" s="196" t="s">
        <v>3387</v>
      </c>
      <c r="C2550" s="186"/>
      <c r="D2550" s="178" t="s">
        <v>380</v>
      </c>
      <c r="E2550" s="178"/>
      <c r="F2550" s="189">
        <v>43829</v>
      </c>
      <c r="G2550" s="170" t="b">
        <f t="shared" ca="1" si="65"/>
        <v>1</v>
      </c>
      <c r="H2550" s="170" t="s">
        <v>471</v>
      </c>
      <c r="I2550" s="186"/>
      <c r="J2550" s="170" t="s">
        <v>479</v>
      </c>
      <c r="K2550" s="171" t="e">
        <f t="shared" ca="1" si="1"/>
        <v>#NAME?</v>
      </c>
      <c r="L2550" s="186"/>
      <c r="M2550" s="171">
        <v>2993</v>
      </c>
      <c r="N2550" s="179" t="e">
        <f t="shared" ca="1" si="2"/>
        <v>#NAME?</v>
      </c>
      <c r="O2550" t="b">
        <f t="shared" si="3"/>
        <v>0</v>
      </c>
      <c r="S2550" s="180" t="b">
        <f t="shared" ca="1" si="4"/>
        <v>0</v>
      </c>
      <c r="T2550" s="180">
        <f t="shared" ca="1" si="5"/>
        <v>0</v>
      </c>
    </row>
    <row r="2551" spans="1:20" ht="16" hidden="1">
      <c r="A2551" s="170">
        <f t="shared" si="6"/>
        <v>2550</v>
      </c>
      <c r="B2551" s="196" t="s">
        <v>507</v>
      </c>
      <c r="C2551" s="186"/>
      <c r="D2551" s="178" t="s">
        <v>388</v>
      </c>
      <c r="E2551" s="178"/>
      <c r="F2551" s="186"/>
      <c r="G2551" s="170" t="b">
        <f t="shared" ca="1" si="65"/>
        <v>1</v>
      </c>
      <c r="H2551" s="186"/>
      <c r="I2551" s="186"/>
      <c r="J2551" s="170" t="s">
        <v>479</v>
      </c>
      <c r="K2551" s="171" t="e">
        <f t="shared" ca="1" si="1"/>
        <v>#NAME?</v>
      </c>
      <c r="L2551" s="186"/>
      <c r="M2551" s="171">
        <v>3080</v>
      </c>
      <c r="N2551" s="179" t="e">
        <f t="shared" ca="1" si="2"/>
        <v>#NAME?</v>
      </c>
      <c r="O2551" t="b">
        <f t="shared" si="3"/>
        <v>1</v>
      </c>
      <c r="S2551" s="180" t="b">
        <f t="shared" si="4"/>
        <v>0</v>
      </c>
      <c r="T2551" s="180">
        <f t="shared" ca="1" si="5"/>
        <v>0</v>
      </c>
    </row>
    <row r="2552" spans="1:20" ht="16" hidden="1">
      <c r="A2552" s="170">
        <f t="shared" si="6"/>
        <v>2551</v>
      </c>
      <c r="B2552" s="196" t="s">
        <v>3388</v>
      </c>
      <c r="C2552" s="186"/>
      <c r="D2552" s="178" t="s">
        <v>388</v>
      </c>
      <c r="E2552" s="178"/>
      <c r="F2552" s="186"/>
      <c r="G2552" s="170" t="b">
        <f t="shared" ca="1" si="65"/>
        <v>1</v>
      </c>
      <c r="H2552" s="186"/>
      <c r="I2552" s="186"/>
      <c r="J2552" s="170" t="s">
        <v>479</v>
      </c>
      <c r="K2552" s="171" t="e">
        <f t="shared" ca="1" si="1"/>
        <v>#NAME?</v>
      </c>
      <c r="L2552" s="186"/>
      <c r="M2552" s="171">
        <v>2810</v>
      </c>
      <c r="N2552" s="179" t="e">
        <f t="shared" ca="1" si="2"/>
        <v>#NAME?</v>
      </c>
      <c r="O2552" t="b">
        <f t="shared" si="3"/>
        <v>0</v>
      </c>
      <c r="S2552" s="180" t="b">
        <f t="shared" si="4"/>
        <v>0</v>
      </c>
      <c r="T2552" s="180">
        <f t="shared" ca="1" si="5"/>
        <v>0</v>
      </c>
    </row>
    <row r="2553" spans="1:20" ht="16" hidden="1">
      <c r="A2553" s="170">
        <f t="shared" si="6"/>
        <v>2552</v>
      </c>
      <c r="B2553" s="196" t="s">
        <v>3389</v>
      </c>
      <c r="C2553" s="186"/>
      <c r="D2553" s="178" t="s">
        <v>388</v>
      </c>
      <c r="E2553" s="178"/>
      <c r="F2553" s="186"/>
      <c r="G2553" s="170" t="b">
        <f t="shared" ca="1" si="65"/>
        <v>1</v>
      </c>
      <c r="H2553" s="186"/>
      <c r="I2553" s="186"/>
      <c r="J2553" s="170" t="s">
        <v>479</v>
      </c>
      <c r="K2553" s="171" t="e">
        <f t="shared" ca="1" si="1"/>
        <v>#NAME?</v>
      </c>
      <c r="L2553" s="186"/>
      <c r="M2553" s="171">
        <v>2166</v>
      </c>
      <c r="N2553" s="179" t="e">
        <f t="shared" ca="1" si="2"/>
        <v>#NAME?</v>
      </c>
      <c r="O2553" t="b">
        <f t="shared" si="3"/>
        <v>0</v>
      </c>
      <c r="S2553" s="180" t="b">
        <f t="shared" si="4"/>
        <v>0</v>
      </c>
      <c r="T2553" s="180">
        <f t="shared" ca="1" si="5"/>
        <v>0</v>
      </c>
    </row>
    <row r="2554" spans="1:20" ht="16" hidden="1">
      <c r="A2554" s="170">
        <f t="shared" si="6"/>
        <v>2553</v>
      </c>
      <c r="B2554" s="196" t="s">
        <v>3390</v>
      </c>
      <c r="C2554" s="186"/>
      <c r="D2554" s="178" t="s">
        <v>388</v>
      </c>
      <c r="E2554" s="178"/>
      <c r="F2554" s="186"/>
      <c r="G2554" s="170" t="b">
        <f t="shared" ca="1" si="65"/>
        <v>1</v>
      </c>
      <c r="H2554" s="186"/>
      <c r="I2554" s="186"/>
      <c r="J2554" s="170" t="s">
        <v>479</v>
      </c>
      <c r="K2554" s="171" t="e">
        <f t="shared" ca="1" si="1"/>
        <v>#NAME?</v>
      </c>
      <c r="L2554" s="186"/>
      <c r="M2554" s="171">
        <v>1589</v>
      </c>
      <c r="N2554" s="179" t="e">
        <f t="shared" ca="1" si="2"/>
        <v>#NAME?</v>
      </c>
      <c r="O2554" t="b">
        <f t="shared" si="3"/>
        <v>0</v>
      </c>
      <c r="S2554" s="180" t="b">
        <f t="shared" si="4"/>
        <v>0</v>
      </c>
      <c r="T2554" s="180">
        <f t="shared" ca="1" si="5"/>
        <v>0</v>
      </c>
    </row>
    <row r="2555" spans="1:20" ht="16" hidden="1">
      <c r="A2555" s="170">
        <f t="shared" si="6"/>
        <v>2554</v>
      </c>
      <c r="B2555" s="196" t="s">
        <v>3391</v>
      </c>
      <c r="C2555" s="186"/>
      <c r="D2555" s="178" t="s">
        <v>388</v>
      </c>
      <c r="E2555" s="178"/>
      <c r="F2555" s="186"/>
      <c r="G2555" s="170" t="b">
        <f t="shared" ca="1" si="65"/>
        <v>1</v>
      </c>
      <c r="H2555" s="186"/>
      <c r="I2555" s="186"/>
      <c r="J2555" s="170" t="s">
        <v>479</v>
      </c>
      <c r="K2555" s="171" t="e">
        <f t="shared" ca="1" si="1"/>
        <v>#NAME?</v>
      </c>
      <c r="L2555" s="186"/>
      <c r="M2555" s="171">
        <v>2089</v>
      </c>
      <c r="N2555" s="179" t="e">
        <f t="shared" ca="1" si="2"/>
        <v>#NAME?</v>
      </c>
      <c r="O2555" t="b">
        <f t="shared" si="3"/>
        <v>0</v>
      </c>
      <c r="S2555" s="180" t="b">
        <f t="shared" si="4"/>
        <v>0</v>
      </c>
      <c r="T2555" s="180">
        <f t="shared" ca="1" si="5"/>
        <v>0</v>
      </c>
    </row>
    <row r="2556" spans="1:20" ht="16" hidden="1">
      <c r="A2556" s="170">
        <f t="shared" si="6"/>
        <v>2555</v>
      </c>
      <c r="B2556" s="196" t="s">
        <v>3392</v>
      </c>
      <c r="C2556" s="186"/>
      <c r="D2556" s="178" t="s">
        <v>388</v>
      </c>
      <c r="E2556" s="178"/>
      <c r="F2556" s="186"/>
      <c r="G2556" s="170" t="b">
        <f t="shared" ca="1" si="65"/>
        <v>1</v>
      </c>
      <c r="H2556" s="186"/>
      <c r="I2556" s="186"/>
      <c r="J2556" s="170" t="s">
        <v>479</v>
      </c>
      <c r="K2556" s="171" t="e">
        <f t="shared" ca="1" si="1"/>
        <v>#NAME?</v>
      </c>
      <c r="L2556" s="186"/>
      <c r="M2556" s="171">
        <v>2843</v>
      </c>
      <c r="N2556" s="179" t="e">
        <f t="shared" ca="1" si="2"/>
        <v>#NAME?</v>
      </c>
      <c r="O2556" t="b">
        <f t="shared" si="3"/>
        <v>0</v>
      </c>
      <c r="S2556" s="180" t="b">
        <f t="shared" si="4"/>
        <v>0</v>
      </c>
      <c r="T2556" s="180">
        <f t="shared" ca="1" si="5"/>
        <v>0</v>
      </c>
    </row>
    <row r="2557" spans="1:20" ht="16" hidden="1">
      <c r="A2557" s="170">
        <f t="shared" si="6"/>
        <v>2556</v>
      </c>
      <c r="B2557" s="196" t="s">
        <v>3393</v>
      </c>
      <c r="C2557" s="186"/>
      <c r="D2557" s="178" t="s">
        <v>380</v>
      </c>
      <c r="E2557" s="178" t="s">
        <v>556</v>
      </c>
      <c r="F2557" s="189">
        <v>43815</v>
      </c>
      <c r="G2557" s="170" t="b">
        <f t="shared" ca="1" si="65"/>
        <v>1</v>
      </c>
      <c r="H2557" s="170" t="s">
        <v>471</v>
      </c>
      <c r="I2557" s="186"/>
      <c r="J2557" s="170" t="s">
        <v>479</v>
      </c>
      <c r="K2557" s="171" t="e">
        <f t="shared" ca="1" si="1"/>
        <v>#NAME?</v>
      </c>
      <c r="L2557" s="186"/>
      <c r="M2557" s="171">
        <v>2077</v>
      </c>
      <c r="N2557" s="179" t="e">
        <f t="shared" ca="1" si="2"/>
        <v>#NAME?</v>
      </c>
      <c r="O2557" t="b">
        <f t="shared" si="3"/>
        <v>0</v>
      </c>
      <c r="S2557" s="180" t="b">
        <f t="shared" ca="1" si="4"/>
        <v>0</v>
      </c>
      <c r="T2557" s="180">
        <f t="shared" ca="1" si="5"/>
        <v>0</v>
      </c>
    </row>
    <row r="2558" spans="1:20" ht="16" hidden="1">
      <c r="A2558" s="170">
        <f t="shared" si="6"/>
        <v>2557</v>
      </c>
      <c r="B2558" s="196" t="s">
        <v>3394</v>
      </c>
      <c r="C2558" s="186"/>
      <c r="D2558" s="178" t="s">
        <v>388</v>
      </c>
      <c r="E2558" s="178"/>
      <c r="F2558" s="186"/>
      <c r="G2558" s="170" t="b">
        <f t="shared" ca="1" si="65"/>
        <v>1</v>
      </c>
      <c r="H2558" s="186"/>
      <c r="I2558" s="186"/>
      <c r="J2558" s="170" t="s">
        <v>479</v>
      </c>
      <c r="K2558" s="171" t="e">
        <f t="shared" ca="1" si="1"/>
        <v>#NAME?</v>
      </c>
      <c r="L2558" s="186"/>
      <c r="M2558" s="171">
        <v>2192</v>
      </c>
      <c r="N2558" s="179" t="e">
        <f t="shared" ca="1" si="2"/>
        <v>#NAME?</v>
      </c>
      <c r="O2558" t="b">
        <f t="shared" si="3"/>
        <v>0</v>
      </c>
      <c r="S2558" s="180" t="b">
        <f t="shared" si="4"/>
        <v>0</v>
      </c>
      <c r="T2558" s="180">
        <f t="shared" ca="1" si="5"/>
        <v>0</v>
      </c>
    </row>
    <row r="2559" spans="1:20" ht="16" hidden="1">
      <c r="A2559" s="170">
        <f t="shared" si="6"/>
        <v>2558</v>
      </c>
      <c r="B2559" s="196" t="s">
        <v>3395</v>
      </c>
      <c r="C2559" s="186"/>
      <c r="D2559" s="178" t="s">
        <v>388</v>
      </c>
      <c r="E2559" s="178"/>
      <c r="F2559" s="186"/>
      <c r="G2559" s="170" t="b">
        <f t="shared" ca="1" si="65"/>
        <v>1</v>
      </c>
      <c r="H2559" s="186"/>
      <c r="I2559" s="186"/>
      <c r="J2559" s="170" t="s">
        <v>479</v>
      </c>
      <c r="K2559" s="171" t="e">
        <f t="shared" ca="1" si="1"/>
        <v>#NAME?</v>
      </c>
      <c r="L2559" s="186"/>
      <c r="M2559" s="171">
        <v>458</v>
      </c>
      <c r="N2559" s="179" t="e">
        <f t="shared" ca="1" si="2"/>
        <v>#NAME?</v>
      </c>
      <c r="O2559" t="b">
        <f t="shared" si="3"/>
        <v>0</v>
      </c>
      <c r="S2559" s="180" t="b">
        <f t="shared" si="4"/>
        <v>0</v>
      </c>
      <c r="T2559" s="180">
        <f t="shared" ca="1" si="5"/>
        <v>0</v>
      </c>
    </row>
    <row r="2560" spans="1:20" ht="16" hidden="1">
      <c r="A2560" s="170">
        <f t="shared" si="6"/>
        <v>2559</v>
      </c>
      <c r="B2560" s="196" t="s">
        <v>3396</v>
      </c>
      <c r="C2560" s="186"/>
      <c r="D2560" s="178" t="s">
        <v>388</v>
      </c>
      <c r="E2560" s="178"/>
      <c r="F2560" s="186"/>
      <c r="G2560" s="170" t="b">
        <f t="shared" ca="1" si="65"/>
        <v>1</v>
      </c>
      <c r="H2560" s="186"/>
      <c r="I2560" s="186"/>
      <c r="J2560" s="170" t="s">
        <v>479</v>
      </c>
      <c r="K2560" s="171" t="e">
        <f t="shared" ca="1" si="1"/>
        <v>#NAME?</v>
      </c>
      <c r="L2560" s="186"/>
      <c r="M2560" s="171">
        <v>2216</v>
      </c>
      <c r="N2560" s="179" t="e">
        <f t="shared" ca="1" si="2"/>
        <v>#NAME?</v>
      </c>
      <c r="O2560" t="b">
        <f t="shared" si="3"/>
        <v>0</v>
      </c>
      <c r="S2560" s="180" t="b">
        <f t="shared" si="4"/>
        <v>0</v>
      </c>
      <c r="T2560" s="180">
        <f t="shared" ca="1" si="5"/>
        <v>0</v>
      </c>
    </row>
    <row r="2561" spans="1:20" ht="16" hidden="1">
      <c r="A2561" s="170">
        <f t="shared" si="6"/>
        <v>2560</v>
      </c>
      <c r="B2561" s="196" t="s">
        <v>507</v>
      </c>
      <c r="C2561" s="186"/>
      <c r="D2561" s="178" t="s">
        <v>388</v>
      </c>
      <c r="E2561" s="178"/>
      <c r="F2561" s="186"/>
      <c r="G2561" s="170"/>
      <c r="H2561" s="186"/>
      <c r="I2561" s="186"/>
      <c r="J2561" s="170"/>
      <c r="K2561" s="171" t="e">
        <f t="shared" ca="1" si="1"/>
        <v>#NAME?</v>
      </c>
      <c r="L2561" s="186"/>
      <c r="M2561" s="171">
        <v>938</v>
      </c>
      <c r="N2561" s="179" t="e">
        <f t="shared" ca="1" si="2"/>
        <v>#NAME?</v>
      </c>
      <c r="O2561" t="b">
        <f t="shared" si="3"/>
        <v>1</v>
      </c>
      <c r="S2561" s="180" t="b">
        <f t="shared" si="4"/>
        <v>0</v>
      </c>
      <c r="T2561" s="180">
        <f t="shared" ca="1" si="5"/>
        <v>0</v>
      </c>
    </row>
    <row r="2562" spans="1:20" ht="16" hidden="1">
      <c r="A2562" s="170">
        <f t="shared" si="6"/>
        <v>2561</v>
      </c>
      <c r="B2562" s="196" t="s">
        <v>3397</v>
      </c>
      <c r="C2562" s="186"/>
      <c r="D2562" s="178" t="s">
        <v>380</v>
      </c>
      <c r="E2562" s="178" t="s">
        <v>556</v>
      </c>
      <c r="F2562" s="187">
        <v>43850</v>
      </c>
      <c r="G2562" s="170" t="b">
        <f t="shared" ref="G2562:G2712" ca="1" si="66">OR((ISBLANK(F2562)),TODAY()-F2562 &gt;=90)</f>
        <v>1</v>
      </c>
      <c r="H2562" s="170" t="s">
        <v>516</v>
      </c>
      <c r="I2562" s="186"/>
      <c r="J2562" s="170" t="s">
        <v>479</v>
      </c>
      <c r="K2562" s="171" t="e">
        <f t="shared" ca="1" si="1"/>
        <v>#NAME?</v>
      </c>
      <c r="L2562" s="186"/>
      <c r="M2562" s="171">
        <v>345</v>
      </c>
      <c r="N2562" s="179" t="e">
        <f t="shared" ca="1" si="2"/>
        <v>#NAME?</v>
      </c>
      <c r="O2562" t="b">
        <f t="shared" si="3"/>
        <v>0</v>
      </c>
      <c r="S2562" s="180" t="b">
        <f t="shared" ca="1" si="4"/>
        <v>0</v>
      </c>
      <c r="T2562" s="180">
        <f t="shared" ca="1" si="5"/>
        <v>0</v>
      </c>
    </row>
    <row r="2563" spans="1:20" ht="16" hidden="1">
      <c r="A2563" s="170">
        <f t="shared" si="6"/>
        <v>2562</v>
      </c>
      <c r="B2563" s="196" t="s">
        <v>3398</v>
      </c>
      <c r="C2563" s="186"/>
      <c r="D2563" s="178" t="s">
        <v>388</v>
      </c>
      <c r="E2563" s="178"/>
      <c r="F2563" s="186"/>
      <c r="G2563" s="170" t="b">
        <f t="shared" ca="1" si="66"/>
        <v>1</v>
      </c>
      <c r="H2563" s="186"/>
      <c r="I2563" s="186"/>
      <c r="J2563" s="170" t="s">
        <v>479</v>
      </c>
      <c r="K2563" s="171" t="e">
        <f t="shared" ca="1" si="1"/>
        <v>#NAME?</v>
      </c>
      <c r="L2563" s="186"/>
      <c r="M2563" s="171">
        <v>1049</v>
      </c>
      <c r="N2563" s="179" t="e">
        <f t="shared" ca="1" si="2"/>
        <v>#NAME?</v>
      </c>
      <c r="O2563" t="b">
        <f t="shared" si="3"/>
        <v>0</v>
      </c>
      <c r="S2563" s="180" t="b">
        <f t="shared" si="4"/>
        <v>0</v>
      </c>
      <c r="T2563" s="180">
        <f t="shared" ca="1" si="5"/>
        <v>0</v>
      </c>
    </row>
    <row r="2564" spans="1:20" ht="16" hidden="1">
      <c r="A2564" s="170">
        <f t="shared" si="6"/>
        <v>2563</v>
      </c>
      <c r="B2564" s="196" t="s">
        <v>3399</v>
      </c>
      <c r="C2564" s="186"/>
      <c r="D2564" s="178" t="s">
        <v>388</v>
      </c>
      <c r="E2564" s="178"/>
      <c r="F2564" s="186"/>
      <c r="G2564" s="170" t="b">
        <f t="shared" ca="1" si="66"/>
        <v>1</v>
      </c>
      <c r="H2564" s="186"/>
      <c r="I2564" s="186"/>
      <c r="J2564" s="170" t="s">
        <v>479</v>
      </c>
      <c r="K2564" s="171" t="e">
        <f t="shared" ca="1" si="1"/>
        <v>#NAME?</v>
      </c>
      <c r="L2564" s="186"/>
      <c r="M2564" s="171">
        <v>189</v>
      </c>
      <c r="N2564" s="179" t="e">
        <f t="shared" ca="1" si="2"/>
        <v>#NAME?</v>
      </c>
      <c r="O2564" t="b">
        <f t="shared" si="3"/>
        <v>0</v>
      </c>
      <c r="S2564" s="180" t="b">
        <f t="shared" si="4"/>
        <v>0</v>
      </c>
      <c r="T2564" s="180">
        <f t="shared" ca="1" si="5"/>
        <v>0</v>
      </c>
    </row>
    <row r="2565" spans="1:20" ht="16" hidden="1">
      <c r="A2565" s="170">
        <f t="shared" si="6"/>
        <v>2564</v>
      </c>
      <c r="B2565" s="196" t="s">
        <v>3400</v>
      </c>
      <c r="C2565" s="186"/>
      <c r="D2565" s="178" t="s">
        <v>388</v>
      </c>
      <c r="E2565" s="178"/>
      <c r="F2565" s="186"/>
      <c r="G2565" s="170" t="b">
        <f t="shared" ca="1" si="66"/>
        <v>1</v>
      </c>
      <c r="H2565" s="186"/>
      <c r="I2565" s="186"/>
      <c r="J2565" s="170" t="s">
        <v>479</v>
      </c>
      <c r="K2565" s="171" t="e">
        <f t="shared" ca="1" si="1"/>
        <v>#NAME?</v>
      </c>
      <c r="L2565" s="186"/>
      <c r="M2565" s="171">
        <v>2622</v>
      </c>
      <c r="N2565" s="179" t="e">
        <f t="shared" ca="1" si="2"/>
        <v>#NAME?</v>
      </c>
      <c r="O2565" t="b">
        <f t="shared" si="3"/>
        <v>0</v>
      </c>
      <c r="S2565" s="180" t="b">
        <f t="shared" si="4"/>
        <v>0</v>
      </c>
      <c r="T2565" s="180">
        <f t="shared" ca="1" si="5"/>
        <v>0</v>
      </c>
    </row>
    <row r="2566" spans="1:20" ht="16">
      <c r="A2566" s="170">
        <f t="shared" si="6"/>
        <v>2565</v>
      </c>
      <c r="B2566" s="196" t="s">
        <v>3401</v>
      </c>
      <c r="C2566" s="186"/>
      <c r="D2566" s="178" t="s">
        <v>380</v>
      </c>
      <c r="E2566" s="178"/>
      <c r="F2566" s="187">
        <v>43976</v>
      </c>
      <c r="G2566" s="170" t="b">
        <f t="shared" ca="1" si="66"/>
        <v>1</v>
      </c>
      <c r="H2566" s="186"/>
      <c r="I2566" s="186"/>
      <c r="J2566" s="170" t="s">
        <v>479</v>
      </c>
      <c r="K2566" s="171" t="e">
        <f t="shared" ca="1" si="1"/>
        <v>#NAME?</v>
      </c>
      <c r="L2566" s="186"/>
      <c r="M2566" s="171">
        <v>1569</v>
      </c>
      <c r="N2566" s="179" t="e">
        <f t="shared" ca="1" si="2"/>
        <v>#NAME?</v>
      </c>
      <c r="O2566" t="b">
        <f t="shared" si="3"/>
        <v>0</v>
      </c>
      <c r="S2566" s="180" t="b">
        <f t="shared" ca="1" si="4"/>
        <v>0</v>
      </c>
      <c r="T2566" s="180">
        <f t="shared" ca="1" si="5"/>
        <v>0</v>
      </c>
    </row>
    <row r="2567" spans="1:20" ht="16" hidden="1">
      <c r="A2567" s="170">
        <f t="shared" si="6"/>
        <v>2566</v>
      </c>
      <c r="B2567" s="196" t="s">
        <v>3402</v>
      </c>
      <c r="C2567" s="186"/>
      <c r="D2567" s="178" t="s">
        <v>388</v>
      </c>
      <c r="E2567" s="178"/>
      <c r="F2567" s="186"/>
      <c r="G2567" s="170" t="b">
        <f t="shared" ca="1" si="66"/>
        <v>1</v>
      </c>
      <c r="H2567" s="186"/>
      <c r="I2567" s="186"/>
      <c r="J2567" s="170" t="s">
        <v>479</v>
      </c>
      <c r="K2567" s="171" t="e">
        <f t="shared" ca="1" si="1"/>
        <v>#NAME?</v>
      </c>
      <c r="L2567" s="186"/>
      <c r="M2567" s="171">
        <v>1361</v>
      </c>
      <c r="N2567" s="179" t="e">
        <f t="shared" ca="1" si="2"/>
        <v>#NAME?</v>
      </c>
      <c r="O2567" t="b">
        <f t="shared" si="3"/>
        <v>0</v>
      </c>
      <c r="S2567" s="180" t="b">
        <f t="shared" si="4"/>
        <v>0</v>
      </c>
      <c r="T2567" s="180">
        <f t="shared" ca="1" si="5"/>
        <v>0</v>
      </c>
    </row>
    <row r="2568" spans="1:20" ht="16" hidden="1">
      <c r="A2568" s="170">
        <f t="shared" si="6"/>
        <v>2567</v>
      </c>
      <c r="B2568" s="196" t="s">
        <v>3403</v>
      </c>
      <c r="C2568" s="186"/>
      <c r="D2568" s="178" t="s">
        <v>388</v>
      </c>
      <c r="E2568" s="178"/>
      <c r="F2568" s="186"/>
      <c r="G2568" s="170" t="b">
        <f t="shared" ca="1" si="66"/>
        <v>1</v>
      </c>
      <c r="H2568" s="186"/>
      <c r="I2568" s="186"/>
      <c r="J2568" s="170" t="s">
        <v>479</v>
      </c>
      <c r="K2568" s="171" t="e">
        <f t="shared" ca="1" si="1"/>
        <v>#NAME?</v>
      </c>
      <c r="L2568" s="186"/>
      <c r="M2568" s="171">
        <v>1863</v>
      </c>
      <c r="N2568" s="179" t="e">
        <f t="shared" ca="1" si="2"/>
        <v>#NAME?</v>
      </c>
      <c r="O2568" t="b">
        <f t="shared" si="3"/>
        <v>0</v>
      </c>
      <c r="S2568" s="180" t="b">
        <f t="shared" si="4"/>
        <v>0</v>
      </c>
      <c r="T2568" s="180">
        <f t="shared" ca="1" si="5"/>
        <v>0</v>
      </c>
    </row>
    <row r="2569" spans="1:20" ht="16" hidden="1">
      <c r="A2569" s="170">
        <f t="shared" si="6"/>
        <v>2568</v>
      </c>
      <c r="B2569" s="196" t="s">
        <v>3404</v>
      </c>
      <c r="C2569" s="186"/>
      <c r="D2569" s="178" t="s">
        <v>388</v>
      </c>
      <c r="E2569" s="178"/>
      <c r="F2569" s="186"/>
      <c r="G2569" s="170" t="b">
        <f t="shared" ca="1" si="66"/>
        <v>1</v>
      </c>
      <c r="H2569" s="186"/>
      <c r="I2569" s="186"/>
      <c r="J2569" s="170" t="s">
        <v>479</v>
      </c>
      <c r="K2569" s="171" t="e">
        <f t="shared" ca="1" si="1"/>
        <v>#NAME?</v>
      </c>
      <c r="L2569" s="186"/>
      <c r="M2569" s="171">
        <v>2063</v>
      </c>
      <c r="N2569" s="179" t="e">
        <f t="shared" ca="1" si="2"/>
        <v>#NAME?</v>
      </c>
      <c r="O2569" t="b">
        <f t="shared" si="3"/>
        <v>0</v>
      </c>
      <c r="S2569" s="180" t="b">
        <f t="shared" si="4"/>
        <v>0</v>
      </c>
      <c r="T2569" s="180">
        <f t="shared" ca="1" si="5"/>
        <v>0</v>
      </c>
    </row>
    <row r="2570" spans="1:20" ht="16" hidden="1">
      <c r="A2570" s="170">
        <f t="shared" si="6"/>
        <v>2569</v>
      </c>
      <c r="B2570" s="196" t="s">
        <v>3405</v>
      </c>
      <c r="C2570" s="186"/>
      <c r="D2570" s="178" t="s">
        <v>388</v>
      </c>
      <c r="E2570" s="178"/>
      <c r="F2570" s="186"/>
      <c r="G2570" s="170" t="b">
        <f t="shared" ca="1" si="66"/>
        <v>1</v>
      </c>
      <c r="H2570" s="186"/>
      <c r="I2570" s="186"/>
      <c r="J2570" s="170" t="s">
        <v>479</v>
      </c>
      <c r="K2570" s="171" t="e">
        <f t="shared" ca="1" si="1"/>
        <v>#NAME?</v>
      </c>
      <c r="L2570" s="186"/>
      <c r="M2570" s="171">
        <v>2870</v>
      </c>
      <c r="N2570" s="179" t="e">
        <f t="shared" ca="1" si="2"/>
        <v>#NAME?</v>
      </c>
      <c r="O2570" t="b">
        <f t="shared" si="3"/>
        <v>0</v>
      </c>
      <c r="S2570" s="180" t="b">
        <f t="shared" si="4"/>
        <v>0</v>
      </c>
      <c r="T2570" s="180">
        <f t="shared" ca="1" si="5"/>
        <v>0</v>
      </c>
    </row>
    <row r="2571" spans="1:20" ht="16" hidden="1">
      <c r="A2571" s="170">
        <f t="shared" si="6"/>
        <v>2570</v>
      </c>
      <c r="B2571" s="196" t="s">
        <v>3406</v>
      </c>
      <c r="C2571" s="186"/>
      <c r="D2571" s="178" t="s">
        <v>388</v>
      </c>
      <c r="E2571" s="178"/>
      <c r="F2571" s="186"/>
      <c r="G2571" s="170" t="b">
        <f t="shared" ca="1" si="66"/>
        <v>1</v>
      </c>
      <c r="H2571" s="186"/>
      <c r="I2571" s="186"/>
      <c r="J2571" s="170" t="s">
        <v>479</v>
      </c>
      <c r="K2571" s="171" t="e">
        <f t="shared" ca="1" si="1"/>
        <v>#NAME?</v>
      </c>
      <c r="L2571" s="186"/>
      <c r="M2571" s="171">
        <v>2174</v>
      </c>
      <c r="N2571" s="179" t="e">
        <f t="shared" ca="1" si="2"/>
        <v>#NAME?</v>
      </c>
      <c r="O2571" t="b">
        <f t="shared" si="3"/>
        <v>0</v>
      </c>
      <c r="S2571" s="180" t="b">
        <f t="shared" si="4"/>
        <v>0</v>
      </c>
      <c r="T2571" s="180">
        <f t="shared" ca="1" si="5"/>
        <v>0</v>
      </c>
    </row>
    <row r="2572" spans="1:20" ht="16" hidden="1">
      <c r="A2572" s="170">
        <f t="shared" si="6"/>
        <v>2571</v>
      </c>
      <c r="B2572" s="196" t="s">
        <v>1839</v>
      </c>
      <c r="C2572" s="186"/>
      <c r="D2572" s="178" t="s">
        <v>380</v>
      </c>
      <c r="E2572" s="178" t="s">
        <v>668</v>
      </c>
      <c r="F2572" s="187">
        <v>43921</v>
      </c>
      <c r="G2572" s="170" t="b">
        <f t="shared" ca="1" si="66"/>
        <v>1</v>
      </c>
      <c r="H2572" s="170" t="s">
        <v>471</v>
      </c>
      <c r="I2572" s="186"/>
      <c r="J2572" s="170" t="s">
        <v>479</v>
      </c>
      <c r="K2572" s="171" t="e">
        <f t="shared" ca="1" si="1"/>
        <v>#NAME?</v>
      </c>
      <c r="L2572" s="186"/>
      <c r="M2572" s="171">
        <v>1212</v>
      </c>
      <c r="N2572" s="179" t="e">
        <f t="shared" ca="1" si="2"/>
        <v>#NAME?</v>
      </c>
      <c r="O2572" t="b">
        <f t="shared" si="3"/>
        <v>0</v>
      </c>
      <c r="S2572" s="180" t="b">
        <f t="shared" ca="1" si="4"/>
        <v>0</v>
      </c>
      <c r="T2572" s="180">
        <f t="shared" ca="1" si="5"/>
        <v>0</v>
      </c>
    </row>
    <row r="2573" spans="1:20" ht="16" hidden="1">
      <c r="A2573" s="170">
        <f t="shared" si="6"/>
        <v>2572</v>
      </c>
      <c r="B2573" s="196" t="s">
        <v>3407</v>
      </c>
      <c r="C2573" s="186"/>
      <c r="D2573" s="178" t="s">
        <v>388</v>
      </c>
      <c r="E2573" s="178"/>
      <c r="F2573" s="186"/>
      <c r="G2573" s="170" t="b">
        <f t="shared" ca="1" si="66"/>
        <v>1</v>
      </c>
      <c r="H2573" s="186"/>
      <c r="I2573" s="186"/>
      <c r="J2573" s="170" t="s">
        <v>479</v>
      </c>
      <c r="K2573" s="171" t="e">
        <f t="shared" ca="1" si="1"/>
        <v>#NAME?</v>
      </c>
      <c r="L2573" s="186"/>
      <c r="M2573" s="171">
        <v>2861</v>
      </c>
      <c r="N2573" s="179" t="e">
        <f t="shared" ca="1" si="2"/>
        <v>#NAME?</v>
      </c>
      <c r="O2573" t="b">
        <f t="shared" si="3"/>
        <v>0</v>
      </c>
      <c r="S2573" s="180" t="b">
        <f t="shared" si="4"/>
        <v>0</v>
      </c>
      <c r="T2573" s="180">
        <f t="shared" ca="1" si="5"/>
        <v>0</v>
      </c>
    </row>
    <row r="2574" spans="1:20" ht="16" hidden="1">
      <c r="A2574" s="170">
        <f t="shared" si="6"/>
        <v>2573</v>
      </c>
      <c r="B2574" s="196" t="s">
        <v>3408</v>
      </c>
      <c r="C2574" s="186"/>
      <c r="D2574" s="178" t="s">
        <v>388</v>
      </c>
      <c r="E2574" s="178"/>
      <c r="F2574" s="186"/>
      <c r="G2574" s="170" t="b">
        <f t="shared" ca="1" si="66"/>
        <v>1</v>
      </c>
      <c r="H2574" s="186"/>
      <c r="I2574" s="186"/>
      <c r="J2574" s="170" t="s">
        <v>479</v>
      </c>
      <c r="K2574" s="171" t="e">
        <f t="shared" ca="1" si="1"/>
        <v>#NAME?</v>
      </c>
      <c r="L2574" s="186"/>
      <c r="M2574" s="171">
        <v>1869</v>
      </c>
      <c r="N2574" s="179" t="e">
        <f t="shared" ca="1" si="2"/>
        <v>#NAME?</v>
      </c>
      <c r="O2574" t="b">
        <f t="shared" si="3"/>
        <v>0</v>
      </c>
      <c r="S2574" s="180" t="b">
        <f t="shared" si="4"/>
        <v>0</v>
      </c>
      <c r="T2574" s="180">
        <f t="shared" ca="1" si="5"/>
        <v>0</v>
      </c>
    </row>
    <row r="2575" spans="1:20" ht="16" hidden="1">
      <c r="A2575" s="170">
        <f t="shared" si="6"/>
        <v>2574</v>
      </c>
      <c r="B2575" s="196" t="s">
        <v>3409</v>
      </c>
      <c r="C2575" s="186"/>
      <c r="D2575" s="178" t="s">
        <v>388</v>
      </c>
      <c r="E2575" s="178"/>
      <c r="F2575" s="186"/>
      <c r="G2575" s="170" t="b">
        <f t="shared" ca="1" si="66"/>
        <v>1</v>
      </c>
      <c r="H2575" s="186"/>
      <c r="I2575" s="186"/>
      <c r="J2575" s="170" t="s">
        <v>479</v>
      </c>
      <c r="K2575" s="171" t="e">
        <f t="shared" ca="1" si="1"/>
        <v>#NAME?</v>
      </c>
      <c r="L2575" s="186"/>
      <c r="M2575" s="171">
        <v>2551</v>
      </c>
      <c r="N2575" s="179" t="e">
        <f t="shared" ca="1" si="2"/>
        <v>#NAME?</v>
      </c>
      <c r="O2575" t="b">
        <f t="shared" si="3"/>
        <v>0</v>
      </c>
      <c r="S2575" s="180" t="b">
        <f t="shared" si="4"/>
        <v>0</v>
      </c>
      <c r="T2575" s="180">
        <f t="shared" ca="1" si="5"/>
        <v>0</v>
      </c>
    </row>
    <row r="2576" spans="1:20" ht="16" hidden="1">
      <c r="A2576" s="170">
        <f t="shared" si="6"/>
        <v>2575</v>
      </c>
      <c r="B2576" s="196" t="s">
        <v>3410</v>
      </c>
      <c r="C2576" s="186"/>
      <c r="D2576" s="178" t="s">
        <v>388</v>
      </c>
      <c r="E2576" s="178"/>
      <c r="F2576" s="186"/>
      <c r="G2576" s="170" t="b">
        <f t="shared" ca="1" si="66"/>
        <v>1</v>
      </c>
      <c r="H2576" s="186"/>
      <c r="I2576" s="186"/>
      <c r="J2576" s="170" t="s">
        <v>479</v>
      </c>
      <c r="K2576" s="171" t="e">
        <f t="shared" ca="1" si="1"/>
        <v>#NAME?</v>
      </c>
      <c r="L2576" s="186"/>
      <c r="M2576" s="171">
        <v>3192</v>
      </c>
      <c r="N2576" s="179" t="e">
        <f t="shared" ca="1" si="2"/>
        <v>#NAME?</v>
      </c>
      <c r="O2576" t="b">
        <f t="shared" si="3"/>
        <v>0</v>
      </c>
      <c r="S2576" s="180" t="b">
        <f t="shared" si="4"/>
        <v>0</v>
      </c>
      <c r="T2576" s="180">
        <f t="shared" ca="1" si="5"/>
        <v>0</v>
      </c>
    </row>
    <row r="2577" spans="1:20" ht="16" hidden="1">
      <c r="A2577" s="170">
        <f t="shared" si="6"/>
        <v>2576</v>
      </c>
      <c r="B2577" s="196" t="s">
        <v>3411</v>
      </c>
      <c r="C2577" s="186"/>
      <c r="D2577" s="178" t="s">
        <v>388</v>
      </c>
      <c r="E2577" s="178"/>
      <c r="F2577" s="186"/>
      <c r="G2577" s="170" t="b">
        <f t="shared" ca="1" si="66"/>
        <v>1</v>
      </c>
      <c r="H2577" s="186"/>
      <c r="I2577" s="186"/>
      <c r="J2577" s="170" t="s">
        <v>479</v>
      </c>
      <c r="K2577" s="171" t="e">
        <f t="shared" ca="1" si="1"/>
        <v>#NAME?</v>
      </c>
      <c r="L2577" s="186"/>
      <c r="M2577" s="171">
        <v>1101</v>
      </c>
      <c r="N2577" s="179" t="e">
        <f t="shared" ca="1" si="2"/>
        <v>#NAME?</v>
      </c>
      <c r="O2577" t="b">
        <f t="shared" si="3"/>
        <v>0</v>
      </c>
      <c r="S2577" s="180" t="b">
        <f t="shared" si="4"/>
        <v>0</v>
      </c>
      <c r="T2577" s="180">
        <f t="shared" ca="1" si="5"/>
        <v>0</v>
      </c>
    </row>
    <row r="2578" spans="1:20" ht="16" hidden="1">
      <c r="A2578" s="170">
        <f t="shared" si="6"/>
        <v>2577</v>
      </c>
      <c r="B2578" s="196" t="s">
        <v>3412</v>
      </c>
      <c r="C2578" s="186"/>
      <c r="D2578" s="178" t="s">
        <v>388</v>
      </c>
      <c r="E2578" s="178"/>
      <c r="F2578" s="186"/>
      <c r="G2578" s="170" t="b">
        <f t="shared" ca="1" si="66"/>
        <v>1</v>
      </c>
      <c r="H2578" s="186"/>
      <c r="I2578" s="186"/>
      <c r="J2578" s="170" t="s">
        <v>479</v>
      </c>
      <c r="K2578" s="171" t="e">
        <f t="shared" ca="1" si="1"/>
        <v>#NAME?</v>
      </c>
      <c r="L2578" s="186"/>
      <c r="M2578" s="171">
        <v>1964</v>
      </c>
      <c r="N2578" s="179" t="e">
        <f t="shared" ca="1" si="2"/>
        <v>#NAME?</v>
      </c>
      <c r="O2578" t="b">
        <f t="shared" si="3"/>
        <v>0</v>
      </c>
      <c r="S2578" s="180" t="b">
        <f t="shared" si="4"/>
        <v>0</v>
      </c>
      <c r="T2578" s="180">
        <f t="shared" ca="1" si="5"/>
        <v>0</v>
      </c>
    </row>
    <row r="2579" spans="1:20" ht="16" hidden="1">
      <c r="A2579" s="170">
        <f t="shared" si="6"/>
        <v>2578</v>
      </c>
      <c r="B2579" s="196" t="s">
        <v>3413</v>
      </c>
      <c r="C2579" s="186"/>
      <c r="D2579" s="178" t="s">
        <v>380</v>
      </c>
      <c r="E2579" s="178" t="s">
        <v>3414</v>
      </c>
      <c r="F2579" s="183">
        <v>43801</v>
      </c>
      <c r="G2579" s="170" t="b">
        <f t="shared" ca="1" si="66"/>
        <v>1</v>
      </c>
      <c r="H2579" s="170" t="s">
        <v>516</v>
      </c>
      <c r="I2579" s="170"/>
      <c r="J2579" s="170" t="s">
        <v>479</v>
      </c>
      <c r="K2579" s="171" t="e">
        <f t="shared" ca="1" si="1"/>
        <v>#NAME?</v>
      </c>
      <c r="L2579" s="186"/>
      <c r="M2579" s="171">
        <v>2966</v>
      </c>
      <c r="N2579" s="179" t="e">
        <f t="shared" ca="1" si="2"/>
        <v>#NAME?</v>
      </c>
      <c r="O2579" t="b">
        <f t="shared" si="3"/>
        <v>0</v>
      </c>
      <c r="S2579" s="180" t="b">
        <f t="shared" ca="1" si="4"/>
        <v>0</v>
      </c>
      <c r="T2579" s="180">
        <f t="shared" ca="1" si="5"/>
        <v>0</v>
      </c>
    </row>
    <row r="2580" spans="1:20" ht="16" hidden="1">
      <c r="A2580" s="170">
        <f t="shared" si="6"/>
        <v>2579</v>
      </c>
      <c r="B2580" s="196" t="s">
        <v>3415</v>
      </c>
      <c r="C2580" s="186"/>
      <c r="D2580" s="178" t="s">
        <v>380</v>
      </c>
      <c r="E2580" s="178" t="s">
        <v>3416</v>
      </c>
      <c r="F2580" s="183">
        <v>43803</v>
      </c>
      <c r="G2580" s="170" t="b">
        <f t="shared" ca="1" si="66"/>
        <v>1</v>
      </c>
      <c r="H2580" s="170" t="s">
        <v>516</v>
      </c>
      <c r="I2580" s="186"/>
      <c r="J2580" s="170" t="s">
        <v>479</v>
      </c>
      <c r="K2580" s="171" t="e">
        <f t="shared" ca="1" si="1"/>
        <v>#NAME?</v>
      </c>
      <c r="L2580" s="186"/>
      <c r="M2580" s="171">
        <v>1968</v>
      </c>
      <c r="N2580" s="179" t="e">
        <f t="shared" ca="1" si="2"/>
        <v>#NAME?</v>
      </c>
      <c r="O2580" t="b">
        <f t="shared" si="3"/>
        <v>0</v>
      </c>
      <c r="S2580" s="180" t="b">
        <f t="shared" ca="1" si="4"/>
        <v>0</v>
      </c>
      <c r="T2580" s="180">
        <f t="shared" ca="1" si="5"/>
        <v>0</v>
      </c>
    </row>
    <row r="2581" spans="1:20" ht="16" hidden="1">
      <c r="A2581" s="170">
        <f t="shared" si="6"/>
        <v>2580</v>
      </c>
      <c r="B2581" s="196" t="s">
        <v>3417</v>
      </c>
      <c r="C2581" s="186"/>
      <c r="D2581" s="178" t="s">
        <v>388</v>
      </c>
      <c r="E2581" s="178"/>
      <c r="F2581" s="186"/>
      <c r="G2581" s="170" t="b">
        <f t="shared" ca="1" si="66"/>
        <v>1</v>
      </c>
      <c r="H2581" s="186"/>
      <c r="I2581" s="186"/>
      <c r="J2581" s="170" t="s">
        <v>479</v>
      </c>
      <c r="K2581" s="171" t="e">
        <f t="shared" ca="1" si="1"/>
        <v>#NAME?</v>
      </c>
      <c r="L2581" s="186"/>
      <c r="M2581" s="171">
        <v>1641</v>
      </c>
      <c r="N2581" s="179" t="e">
        <f t="shared" ca="1" si="2"/>
        <v>#NAME?</v>
      </c>
      <c r="O2581" t="b">
        <f t="shared" si="3"/>
        <v>0</v>
      </c>
      <c r="S2581" s="180" t="b">
        <f t="shared" si="4"/>
        <v>0</v>
      </c>
      <c r="T2581" s="180">
        <f t="shared" ca="1" si="5"/>
        <v>0</v>
      </c>
    </row>
    <row r="2582" spans="1:20" ht="16" hidden="1">
      <c r="A2582" s="170">
        <f t="shared" si="6"/>
        <v>2581</v>
      </c>
      <c r="B2582" s="196" t="s">
        <v>3418</v>
      </c>
      <c r="C2582" s="186"/>
      <c r="D2582" s="178" t="s">
        <v>388</v>
      </c>
      <c r="E2582" s="178"/>
      <c r="F2582" s="186"/>
      <c r="G2582" s="170" t="b">
        <f t="shared" ca="1" si="66"/>
        <v>1</v>
      </c>
      <c r="H2582" s="186"/>
      <c r="I2582" s="186"/>
      <c r="J2582" s="170" t="s">
        <v>479</v>
      </c>
      <c r="K2582" s="171" t="e">
        <f t="shared" ca="1" si="1"/>
        <v>#NAME?</v>
      </c>
      <c r="L2582" s="186"/>
      <c r="M2582" s="171">
        <v>1901</v>
      </c>
      <c r="N2582" s="179" t="e">
        <f t="shared" ca="1" si="2"/>
        <v>#NAME?</v>
      </c>
      <c r="O2582" t="b">
        <f t="shared" si="3"/>
        <v>0</v>
      </c>
      <c r="S2582" s="180" t="b">
        <f t="shared" si="4"/>
        <v>0</v>
      </c>
      <c r="T2582" s="180">
        <f t="shared" ca="1" si="5"/>
        <v>0</v>
      </c>
    </row>
    <row r="2583" spans="1:20" ht="16" hidden="1">
      <c r="A2583" s="170">
        <f t="shared" si="6"/>
        <v>2582</v>
      </c>
      <c r="B2583" s="196" t="s">
        <v>3419</v>
      </c>
      <c r="C2583" s="186"/>
      <c r="D2583" s="178" t="s">
        <v>388</v>
      </c>
      <c r="E2583" s="178"/>
      <c r="F2583" s="186"/>
      <c r="G2583" s="170" t="b">
        <f t="shared" ca="1" si="66"/>
        <v>1</v>
      </c>
      <c r="H2583" s="186"/>
      <c r="I2583" s="186"/>
      <c r="J2583" s="170" t="s">
        <v>479</v>
      </c>
      <c r="K2583" s="171" t="e">
        <f t="shared" ca="1" si="1"/>
        <v>#NAME?</v>
      </c>
      <c r="L2583" s="186"/>
      <c r="M2583" s="171">
        <v>2988</v>
      </c>
      <c r="N2583" s="179" t="e">
        <f t="shared" ca="1" si="2"/>
        <v>#NAME?</v>
      </c>
      <c r="O2583" t="b">
        <f t="shared" si="3"/>
        <v>0</v>
      </c>
      <c r="S2583" s="180" t="b">
        <f t="shared" si="4"/>
        <v>0</v>
      </c>
      <c r="T2583" s="180">
        <f t="shared" ca="1" si="5"/>
        <v>0</v>
      </c>
    </row>
    <row r="2584" spans="1:20" ht="16" hidden="1">
      <c r="A2584" s="170">
        <f t="shared" si="6"/>
        <v>2583</v>
      </c>
      <c r="B2584" s="196" t="s">
        <v>3420</v>
      </c>
      <c r="C2584" s="186"/>
      <c r="D2584" s="178" t="s">
        <v>388</v>
      </c>
      <c r="E2584" s="178"/>
      <c r="F2584" s="186"/>
      <c r="G2584" s="170" t="b">
        <f t="shared" ca="1" si="66"/>
        <v>1</v>
      </c>
      <c r="H2584" s="186"/>
      <c r="I2584" s="186"/>
      <c r="J2584" s="170" t="s">
        <v>479</v>
      </c>
      <c r="K2584" s="171" t="e">
        <f t="shared" ca="1" si="1"/>
        <v>#NAME?</v>
      </c>
      <c r="L2584" s="186"/>
      <c r="M2584" s="171">
        <v>2737</v>
      </c>
      <c r="N2584" s="179" t="e">
        <f t="shared" ca="1" si="2"/>
        <v>#NAME?</v>
      </c>
      <c r="O2584" t="b">
        <f t="shared" si="3"/>
        <v>0</v>
      </c>
      <c r="S2584" s="180" t="b">
        <f t="shared" si="4"/>
        <v>0</v>
      </c>
      <c r="T2584" s="180">
        <f t="shared" ca="1" si="5"/>
        <v>0</v>
      </c>
    </row>
    <row r="2585" spans="1:20" ht="16" hidden="1">
      <c r="A2585" s="170">
        <f t="shared" si="6"/>
        <v>2584</v>
      </c>
      <c r="B2585" s="196" t="s">
        <v>1420</v>
      </c>
      <c r="C2585" s="186"/>
      <c r="D2585" s="178" t="s">
        <v>388</v>
      </c>
      <c r="E2585" s="178"/>
      <c r="F2585" s="186"/>
      <c r="G2585" s="170" t="b">
        <f t="shared" ca="1" si="66"/>
        <v>1</v>
      </c>
      <c r="H2585" s="186"/>
      <c r="I2585" s="186"/>
      <c r="J2585" s="170" t="s">
        <v>479</v>
      </c>
      <c r="K2585" s="171" t="e">
        <f t="shared" ca="1" si="1"/>
        <v>#NAME?</v>
      </c>
      <c r="L2585" s="186"/>
      <c r="M2585" s="171">
        <v>3065</v>
      </c>
      <c r="N2585" s="179" t="e">
        <f t="shared" ca="1" si="2"/>
        <v>#NAME?</v>
      </c>
      <c r="O2585" t="b">
        <f t="shared" si="3"/>
        <v>0</v>
      </c>
      <c r="S2585" s="180" t="b">
        <f t="shared" si="4"/>
        <v>0</v>
      </c>
      <c r="T2585" s="180">
        <f t="shared" ca="1" si="5"/>
        <v>0</v>
      </c>
    </row>
    <row r="2586" spans="1:20" ht="16" hidden="1">
      <c r="A2586" s="170">
        <f t="shared" si="6"/>
        <v>2585</v>
      </c>
      <c r="B2586" s="196" t="s">
        <v>3421</v>
      </c>
      <c r="C2586" s="186"/>
      <c r="D2586" s="178" t="s">
        <v>388</v>
      </c>
      <c r="E2586" s="178"/>
      <c r="F2586" s="186"/>
      <c r="G2586" s="170" t="b">
        <f t="shared" ca="1" si="66"/>
        <v>1</v>
      </c>
      <c r="H2586" s="186"/>
      <c r="I2586" s="186"/>
      <c r="J2586" s="170" t="s">
        <v>479</v>
      </c>
      <c r="K2586" s="171" t="e">
        <f t="shared" ca="1" si="1"/>
        <v>#NAME?</v>
      </c>
      <c r="L2586" s="186"/>
      <c r="M2586" s="171">
        <v>2003</v>
      </c>
      <c r="N2586" s="179" t="e">
        <f t="shared" ca="1" si="2"/>
        <v>#NAME?</v>
      </c>
      <c r="O2586" t="b">
        <f t="shared" si="3"/>
        <v>0</v>
      </c>
      <c r="S2586" s="180" t="b">
        <f t="shared" si="4"/>
        <v>0</v>
      </c>
      <c r="T2586" s="180">
        <f t="shared" ca="1" si="5"/>
        <v>0</v>
      </c>
    </row>
    <row r="2587" spans="1:20" ht="16" hidden="1">
      <c r="A2587" s="170">
        <f t="shared" si="6"/>
        <v>2586</v>
      </c>
      <c r="B2587" s="196" t="s">
        <v>3422</v>
      </c>
      <c r="C2587" s="186"/>
      <c r="D2587" s="178" t="s">
        <v>388</v>
      </c>
      <c r="E2587" s="178"/>
      <c r="F2587" s="186"/>
      <c r="G2587" s="170" t="b">
        <f t="shared" ca="1" si="66"/>
        <v>1</v>
      </c>
      <c r="H2587" s="186"/>
      <c r="I2587" s="186"/>
      <c r="J2587" s="170" t="s">
        <v>479</v>
      </c>
      <c r="K2587" s="171" t="e">
        <f t="shared" ca="1" si="1"/>
        <v>#NAME?</v>
      </c>
      <c r="L2587" s="186"/>
      <c r="M2587" s="171">
        <v>1624</v>
      </c>
      <c r="N2587" s="179" t="e">
        <f t="shared" ca="1" si="2"/>
        <v>#NAME?</v>
      </c>
      <c r="O2587" t="b">
        <f t="shared" si="3"/>
        <v>0</v>
      </c>
      <c r="S2587" s="180" t="b">
        <f t="shared" si="4"/>
        <v>0</v>
      </c>
      <c r="T2587" s="180">
        <f t="shared" ca="1" si="5"/>
        <v>0</v>
      </c>
    </row>
    <row r="2588" spans="1:20" ht="16" hidden="1">
      <c r="A2588" s="170">
        <f t="shared" si="6"/>
        <v>2587</v>
      </c>
      <c r="B2588" s="196" t="s">
        <v>3423</v>
      </c>
      <c r="C2588" s="186"/>
      <c r="D2588" s="178" t="s">
        <v>388</v>
      </c>
      <c r="E2588" s="178"/>
      <c r="F2588" s="186"/>
      <c r="G2588" s="170" t="b">
        <f t="shared" ca="1" si="66"/>
        <v>1</v>
      </c>
      <c r="H2588" s="186"/>
      <c r="I2588" s="186"/>
      <c r="J2588" s="170" t="s">
        <v>479</v>
      </c>
      <c r="K2588" s="171" t="e">
        <f t="shared" ca="1" si="1"/>
        <v>#NAME?</v>
      </c>
      <c r="L2588" s="186"/>
      <c r="M2588" s="171">
        <v>2325</v>
      </c>
      <c r="N2588" s="179" t="e">
        <f t="shared" ca="1" si="2"/>
        <v>#NAME?</v>
      </c>
      <c r="O2588" t="b">
        <f t="shared" si="3"/>
        <v>0</v>
      </c>
      <c r="S2588" s="180" t="b">
        <f t="shared" si="4"/>
        <v>0</v>
      </c>
      <c r="T2588" s="180">
        <f t="shared" ca="1" si="5"/>
        <v>0</v>
      </c>
    </row>
    <row r="2589" spans="1:20" ht="16" hidden="1">
      <c r="A2589" s="170">
        <f t="shared" si="6"/>
        <v>2588</v>
      </c>
      <c r="B2589" s="196" t="s">
        <v>3424</v>
      </c>
      <c r="C2589" s="186"/>
      <c r="D2589" s="178" t="s">
        <v>388</v>
      </c>
      <c r="E2589" s="178"/>
      <c r="F2589" s="186"/>
      <c r="G2589" s="170" t="b">
        <f t="shared" ca="1" si="66"/>
        <v>1</v>
      </c>
      <c r="H2589" s="186"/>
      <c r="I2589" s="186"/>
      <c r="J2589" s="170" t="s">
        <v>479</v>
      </c>
      <c r="K2589" s="171" t="e">
        <f t="shared" ca="1" si="1"/>
        <v>#NAME?</v>
      </c>
      <c r="L2589" s="186"/>
      <c r="M2589" s="171">
        <v>373</v>
      </c>
      <c r="N2589" s="179" t="e">
        <f t="shared" ca="1" si="2"/>
        <v>#NAME?</v>
      </c>
      <c r="O2589" t="b">
        <f t="shared" si="3"/>
        <v>0</v>
      </c>
      <c r="S2589" s="180" t="b">
        <f t="shared" si="4"/>
        <v>0</v>
      </c>
      <c r="T2589" s="180">
        <f t="shared" ca="1" si="5"/>
        <v>0</v>
      </c>
    </row>
    <row r="2590" spans="1:20" ht="16" hidden="1">
      <c r="A2590" s="170">
        <f t="shared" si="6"/>
        <v>2589</v>
      </c>
      <c r="B2590" s="196" t="s">
        <v>3425</v>
      </c>
      <c r="C2590" s="186"/>
      <c r="D2590" s="178" t="s">
        <v>388</v>
      </c>
      <c r="E2590" s="178"/>
      <c r="F2590" s="186"/>
      <c r="G2590" s="170" t="b">
        <f t="shared" ca="1" si="66"/>
        <v>1</v>
      </c>
      <c r="H2590" s="186"/>
      <c r="I2590" s="186"/>
      <c r="J2590" s="170" t="s">
        <v>479</v>
      </c>
      <c r="K2590" s="171" t="e">
        <f t="shared" ca="1" si="1"/>
        <v>#NAME?</v>
      </c>
      <c r="L2590" s="186"/>
      <c r="M2590" s="171">
        <v>1120</v>
      </c>
      <c r="N2590" s="179" t="e">
        <f t="shared" ca="1" si="2"/>
        <v>#NAME?</v>
      </c>
      <c r="O2590" t="b">
        <f t="shared" si="3"/>
        <v>0</v>
      </c>
      <c r="S2590" s="180" t="b">
        <f t="shared" si="4"/>
        <v>0</v>
      </c>
      <c r="T2590" s="180">
        <f t="shared" ca="1" si="5"/>
        <v>0</v>
      </c>
    </row>
    <row r="2591" spans="1:20" ht="16" hidden="1">
      <c r="A2591" s="170">
        <f t="shared" si="6"/>
        <v>2590</v>
      </c>
      <c r="B2591" s="196" t="s">
        <v>3426</v>
      </c>
      <c r="C2591" s="186"/>
      <c r="D2591" s="178" t="s">
        <v>388</v>
      </c>
      <c r="E2591" s="178"/>
      <c r="F2591" s="186"/>
      <c r="G2591" s="170" t="b">
        <f t="shared" ca="1" si="66"/>
        <v>1</v>
      </c>
      <c r="H2591" s="186"/>
      <c r="I2591" s="186"/>
      <c r="J2591" s="170" t="s">
        <v>479</v>
      </c>
      <c r="K2591" s="171" t="e">
        <f t="shared" ca="1" si="1"/>
        <v>#NAME?</v>
      </c>
      <c r="L2591" s="186"/>
      <c r="M2591" s="171">
        <v>3195</v>
      </c>
      <c r="N2591" s="179" t="e">
        <f t="shared" ca="1" si="2"/>
        <v>#NAME?</v>
      </c>
      <c r="O2591" t="b">
        <f t="shared" si="3"/>
        <v>0</v>
      </c>
      <c r="S2591" s="180" t="b">
        <f t="shared" si="4"/>
        <v>0</v>
      </c>
      <c r="T2591" s="180">
        <f t="shared" ca="1" si="5"/>
        <v>0</v>
      </c>
    </row>
    <row r="2592" spans="1:20" ht="16" hidden="1">
      <c r="A2592" s="170">
        <f t="shared" si="6"/>
        <v>2591</v>
      </c>
      <c r="B2592" s="196" t="s">
        <v>3427</v>
      </c>
      <c r="C2592" s="186"/>
      <c r="D2592" s="178" t="s">
        <v>388</v>
      </c>
      <c r="E2592" s="178"/>
      <c r="F2592" s="186"/>
      <c r="G2592" s="170" t="b">
        <f t="shared" ca="1" si="66"/>
        <v>1</v>
      </c>
      <c r="H2592" s="186"/>
      <c r="I2592" s="186"/>
      <c r="J2592" s="170" t="s">
        <v>479</v>
      </c>
      <c r="K2592" s="171" t="e">
        <f t="shared" ca="1" si="1"/>
        <v>#NAME?</v>
      </c>
      <c r="L2592" s="186"/>
      <c r="M2592" s="171">
        <v>605</v>
      </c>
      <c r="N2592" s="179" t="e">
        <f t="shared" ca="1" si="2"/>
        <v>#NAME?</v>
      </c>
      <c r="O2592" t="b">
        <f t="shared" si="3"/>
        <v>0</v>
      </c>
      <c r="S2592" s="180" t="b">
        <f t="shared" si="4"/>
        <v>0</v>
      </c>
      <c r="T2592" s="180">
        <f t="shared" ca="1" si="5"/>
        <v>0</v>
      </c>
    </row>
    <row r="2593" spans="1:20" ht="16" hidden="1">
      <c r="A2593" s="170">
        <f t="shared" si="6"/>
        <v>2592</v>
      </c>
      <c r="B2593" s="196" t="s">
        <v>3428</v>
      </c>
      <c r="C2593" s="186"/>
      <c r="D2593" s="178" t="s">
        <v>388</v>
      </c>
      <c r="E2593" s="178"/>
      <c r="F2593" s="186"/>
      <c r="G2593" s="170" t="b">
        <f t="shared" ca="1" si="66"/>
        <v>1</v>
      </c>
      <c r="H2593" s="186"/>
      <c r="I2593" s="186"/>
      <c r="J2593" s="170" t="s">
        <v>479</v>
      </c>
      <c r="K2593" s="171" t="e">
        <f t="shared" ca="1" si="1"/>
        <v>#NAME?</v>
      </c>
      <c r="L2593" s="186"/>
      <c r="M2593" s="171">
        <v>2974</v>
      </c>
      <c r="N2593" s="179" t="e">
        <f t="shared" ca="1" si="2"/>
        <v>#NAME?</v>
      </c>
      <c r="O2593" t="b">
        <f t="shared" si="3"/>
        <v>0</v>
      </c>
      <c r="S2593" s="180" t="b">
        <f t="shared" si="4"/>
        <v>0</v>
      </c>
      <c r="T2593" s="180">
        <f t="shared" ca="1" si="5"/>
        <v>0</v>
      </c>
    </row>
    <row r="2594" spans="1:20" ht="16" hidden="1">
      <c r="A2594" s="170">
        <f t="shared" si="6"/>
        <v>2593</v>
      </c>
      <c r="B2594" s="196" t="s">
        <v>3429</v>
      </c>
      <c r="C2594" s="186"/>
      <c r="D2594" s="178" t="s">
        <v>388</v>
      </c>
      <c r="E2594" s="178"/>
      <c r="F2594" s="186"/>
      <c r="G2594" s="170" t="b">
        <f t="shared" ca="1" si="66"/>
        <v>1</v>
      </c>
      <c r="H2594" s="186"/>
      <c r="I2594" s="186"/>
      <c r="J2594" s="170" t="s">
        <v>479</v>
      </c>
      <c r="K2594" s="171" t="e">
        <f t="shared" ca="1" si="1"/>
        <v>#NAME?</v>
      </c>
      <c r="L2594" s="186"/>
      <c r="M2594" s="171">
        <v>1650</v>
      </c>
      <c r="N2594" s="179" t="e">
        <f t="shared" ca="1" si="2"/>
        <v>#NAME?</v>
      </c>
      <c r="O2594" t="b">
        <f t="shared" si="3"/>
        <v>0</v>
      </c>
      <c r="S2594" s="180" t="b">
        <f t="shared" si="4"/>
        <v>0</v>
      </c>
      <c r="T2594" s="180">
        <f t="shared" ca="1" si="5"/>
        <v>0</v>
      </c>
    </row>
    <row r="2595" spans="1:20" ht="16" hidden="1">
      <c r="A2595" s="170">
        <f t="shared" si="6"/>
        <v>2594</v>
      </c>
      <c r="B2595" s="196" t="s">
        <v>3430</v>
      </c>
      <c r="C2595" s="186"/>
      <c r="D2595" s="178" t="s">
        <v>388</v>
      </c>
      <c r="E2595" s="178"/>
      <c r="F2595" s="186"/>
      <c r="G2595" s="170" t="b">
        <f t="shared" ca="1" si="66"/>
        <v>1</v>
      </c>
      <c r="H2595" s="186"/>
      <c r="I2595" s="186"/>
      <c r="J2595" s="170" t="s">
        <v>479</v>
      </c>
      <c r="K2595" s="171" t="e">
        <f t="shared" ca="1" si="1"/>
        <v>#NAME?</v>
      </c>
      <c r="L2595" s="186"/>
      <c r="M2595" s="171">
        <v>2605</v>
      </c>
      <c r="N2595" s="179" t="e">
        <f t="shared" ca="1" si="2"/>
        <v>#NAME?</v>
      </c>
      <c r="O2595" t="b">
        <f t="shared" si="3"/>
        <v>0</v>
      </c>
      <c r="S2595" s="180" t="b">
        <f t="shared" si="4"/>
        <v>0</v>
      </c>
      <c r="T2595" s="180">
        <f t="shared" ca="1" si="5"/>
        <v>0</v>
      </c>
    </row>
    <row r="2596" spans="1:20" ht="16" hidden="1">
      <c r="A2596" s="170">
        <f t="shared" si="6"/>
        <v>2595</v>
      </c>
      <c r="B2596" s="196" t="s">
        <v>3431</v>
      </c>
      <c r="C2596" s="186"/>
      <c r="D2596" s="178" t="s">
        <v>388</v>
      </c>
      <c r="E2596" s="178"/>
      <c r="F2596" s="186"/>
      <c r="G2596" s="170" t="b">
        <f t="shared" ca="1" si="66"/>
        <v>1</v>
      </c>
      <c r="H2596" s="186"/>
      <c r="I2596" s="186"/>
      <c r="J2596" s="170" t="s">
        <v>479</v>
      </c>
      <c r="K2596" s="171" t="e">
        <f t="shared" ca="1" si="1"/>
        <v>#NAME?</v>
      </c>
      <c r="L2596" s="186"/>
      <c r="M2596" s="171">
        <v>38</v>
      </c>
      <c r="N2596" s="179" t="e">
        <f t="shared" ca="1" si="2"/>
        <v>#NAME?</v>
      </c>
      <c r="O2596" t="b">
        <f t="shared" si="3"/>
        <v>0</v>
      </c>
      <c r="S2596" s="180" t="b">
        <f t="shared" si="4"/>
        <v>0</v>
      </c>
      <c r="T2596" s="180">
        <f t="shared" ca="1" si="5"/>
        <v>0</v>
      </c>
    </row>
    <row r="2597" spans="1:20" ht="16" hidden="1">
      <c r="A2597" s="170">
        <f t="shared" si="6"/>
        <v>2596</v>
      </c>
      <c r="B2597" s="196" t="s">
        <v>3432</v>
      </c>
      <c r="C2597" s="186"/>
      <c r="D2597" s="178" t="s">
        <v>388</v>
      </c>
      <c r="E2597" s="178"/>
      <c r="F2597" s="186"/>
      <c r="G2597" s="170" t="b">
        <f t="shared" ca="1" si="66"/>
        <v>1</v>
      </c>
      <c r="H2597" s="186"/>
      <c r="I2597" s="186"/>
      <c r="J2597" s="170" t="s">
        <v>479</v>
      </c>
      <c r="K2597" s="171" t="e">
        <f t="shared" ca="1" si="1"/>
        <v>#NAME?</v>
      </c>
      <c r="L2597" s="186"/>
      <c r="M2597" s="171">
        <v>1720</v>
      </c>
      <c r="N2597" s="179" t="e">
        <f t="shared" ca="1" si="2"/>
        <v>#NAME?</v>
      </c>
      <c r="O2597" t="b">
        <f t="shared" si="3"/>
        <v>0</v>
      </c>
      <c r="S2597" s="180" t="b">
        <f t="shared" si="4"/>
        <v>0</v>
      </c>
      <c r="T2597" s="180">
        <f t="shared" ca="1" si="5"/>
        <v>0</v>
      </c>
    </row>
    <row r="2598" spans="1:20" ht="16" hidden="1">
      <c r="A2598" s="170">
        <f t="shared" si="6"/>
        <v>2597</v>
      </c>
      <c r="B2598" s="196" t="s">
        <v>3433</v>
      </c>
      <c r="C2598" s="186"/>
      <c r="D2598" s="178" t="s">
        <v>388</v>
      </c>
      <c r="E2598" s="178"/>
      <c r="F2598" s="186"/>
      <c r="G2598" s="170" t="b">
        <f t="shared" ca="1" si="66"/>
        <v>1</v>
      </c>
      <c r="H2598" s="186"/>
      <c r="I2598" s="186"/>
      <c r="J2598" s="170" t="s">
        <v>479</v>
      </c>
      <c r="K2598" s="171" t="e">
        <f t="shared" ca="1" si="1"/>
        <v>#NAME?</v>
      </c>
      <c r="L2598" s="186"/>
      <c r="M2598" s="171">
        <v>563</v>
      </c>
      <c r="N2598" s="179" t="e">
        <f t="shared" ca="1" si="2"/>
        <v>#NAME?</v>
      </c>
      <c r="O2598" t="b">
        <f t="shared" si="3"/>
        <v>0</v>
      </c>
      <c r="S2598" s="180" t="b">
        <f t="shared" si="4"/>
        <v>0</v>
      </c>
      <c r="T2598" s="180">
        <f t="shared" ca="1" si="5"/>
        <v>0</v>
      </c>
    </row>
    <row r="2599" spans="1:20" ht="16" hidden="1">
      <c r="A2599" s="170">
        <f t="shared" si="6"/>
        <v>2598</v>
      </c>
      <c r="B2599" s="196" t="s">
        <v>3434</v>
      </c>
      <c r="C2599" s="186"/>
      <c r="D2599" s="178" t="s">
        <v>380</v>
      </c>
      <c r="E2599" s="178" t="s">
        <v>515</v>
      </c>
      <c r="F2599" s="187">
        <v>43912</v>
      </c>
      <c r="G2599" s="170" t="b">
        <f t="shared" ca="1" si="66"/>
        <v>1</v>
      </c>
      <c r="H2599" s="170" t="s">
        <v>516</v>
      </c>
      <c r="I2599" s="186"/>
      <c r="J2599" s="170" t="s">
        <v>479</v>
      </c>
      <c r="K2599" s="171" t="e">
        <f t="shared" ca="1" si="1"/>
        <v>#NAME?</v>
      </c>
      <c r="L2599" s="186"/>
      <c r="M2599" s="171">
        <v>412</v>
      </c>
      <c r="N2599" s="179" t="e">
        <f t="shared" ca="1" si="2"/>
        <v>#NAME?</v>
      </c>
      <c r="O2599" t="b">
        <f t="shared" si="3"/>
        <v>0</v>
      </c>
      <c r="S2599" s="180" t="b">
        <f t="shared" ca="1" si="4"/>
        <v>0</v>
      </c>
      <c r="T2599" s="180">
        <f t="shared" ca="1" si="5"/>
        <v>0</v>
      </c>
    </row>
    <row r="2600" spans="1:20" ht="16" hidden="1">
      <c r="A2600" s="170">
        <f t="shared" si="6"/>
        <v>2599</v>
      </c>
      <c r="B2600" s="196" t="s">
        <v>3435</v>
      </c>
      <c r="C2600" s="186"/>
      <c r="D2600" s="178" t="s">
        <v>380</v>
      </c>
      <c r="E2600" s="178"/>
      <c r="F2600" s="187">
        <v>43850</v>
      </c>
      <c r="G2600" s="170" t="b">
        <f t="shared" ca="1" si="66"/>
        <v>1</v>
      </c>
      <c r="H2600" s="186"/>
      <c r="I2600" s="186"/>
      <c r="J2600" s="170" t="s">
        <v>479</v>
      </c>
      <c r="K2600" s="171" t="e">
        <f t="shared" ca="1" si="1"/>
        <v>#NAME?</v>
      </c>
      <c r="L2600" s="186"/>
      <c r="M2600" s="171">
        <v>325</v>
      </c>
      <c r="N2600" s="179" t="e">
        <f t="shared" ca="1" si="2"/>
        <v>#NAME?</v>
      </c>
      <c r="O2600" t="b">
        <f t="shared" si="3"/>
        <v>0</v>
      </c>
      <c r="S2600" s="180" t="b">
        <f t="shared" ca="1" si="4"/>
        <v>0</v>
      </c>
      <c r="T2600" s="180">
        <f t="shared" ca="1" si="5"/>
        <v>0</v>
      </c>
    </row>
    <row r="2601" spans="1:20" ht="16" hidden="1">
      <c r="A2601" s="170">
        <f t="shared" si="6"/>
        <v>2600</v>
      </c>
      <c r="B2601" s="196" t="s">
        <v>3436</v>
      </c>
      <c r="C2601" s="186"/>
      <c r="D2601" s="178" t="s">
        <v>388</v>
      </c>
      <c r="E2601" s="178"/>
      <c r="F2601" s="186"/>
      <c r="G2601" s="170" t="b">
        <f t="shared" ca="1" si="66"/>
        <v>1</v>
      </c>
      <c r="H2601" s="186"/>
      <c r="I2601" s="186"/>
      <c r="J2601" s="170" t="s">
        <v>479</v>
      </c>
      <c r="K2601" s="171" t="e">
        <f t="shared" ca="1" si="1"/>
        <v>#NAME?</v>
      </c>
      <c r="L2601" s="186"/>
      <c r="M2601" s="171">
        <v>876</v>
      </c>
      <c r="N2601" s="179" t="e">
        <f t="shared" ca="1" si="2"/>
        <v>#NAME?</v>
      </c>
      <c r="O2601" t="b">
        <f t="shared" si="3"/>
        <v>0</v>
      </c>
      <c r="S2601" s="180" t="b">
        <f t="shared" si="4"/>
        <v>0</v>
      </c>
      <c r="T2601" s="180">
        <f t="shared" ca="1" si="5"/>
        <v>0</v>
      </c>
    </row>
    <row r="2602" spans="1:20" ht="16" hidden="1">
      <c r="A2602" s="170">
        <f t="shared" si="6"/>
        <v>2601</v>
      </c>
      <c r="B2602" s="196" t="s">
        <v>3437</v>
      </c>
      <c r="C2602" s="186"/>
      <c r="D2602" s="178" t="s">
        <v>388</v>
      </c>
      <c r="E2602" s="178"/>
      <c r="F2602" s="186"/>
      <c r="G2602" s="170" t="b">
        <f t="shared" ca="1" si="66"/>
        <v>1</v>
      </c>
      <c r="H2602" s="186"/>
      <c r="I2602" s="186"/>
      <c r="J2602" s="170" t="s">
        <v>479</v>
      </c>
      <c r="K2602" s="171" t="e">
        <f t="shared" ca="1" si="1"/>
        <v>#NAME?</v>
      </c>
      <c r="L2602" s="186"/>
      <c r="M2602" s="171">
        <v>3178</v>
      </c>
      <c r="N2602" s="179" t="e">
        <f t="shared" ca="1" si="2"/>
        <v>#NAME?</v>
      </c>
      <c r="O2602" t="b">
        <f t="shared" si="3"/>
        <v>0</v>
      </c>
      <c r="S2602" s="180" t="b">
        <f t="shared" si="4"/>
        <v>0</v>
      </c>
      <c r="T2602" s="180">
        <f t="shared" ca="1" si="5"/>
        <v>0</v>
      </c>
    </row>
    <row r="2603" spans="1:20" ht="16" hidden="1">
      <c r="A2603" s="170">
        <f t="shared" si="6"/>
        <v>2602</v>
      </c>
      <c r="B2603" s="196" t="s">
        <v>3438</v>
      </c>
      <c r="C2603" s="186"/>
      <c r="D2603" s="178" t="s">
        <v>388</v>
      </c>
      <c r="E2603" s="178"/>
      <c r="F2603" s="186"/>
      <c r="G2603" s="170" t="b">
        <f t="shared" ca="1" si="66"/>
        <v>1</v>
      </c>
      <c r="H2603" s="186"/>
      <c r="I2603" s="186"/>
      <c r="J2603" s="170" t="s">
        <v>479</v>
      </c>
      <c r="K2603" s="171" t="e">
        <f t="shared" ca="1" si="1"/>
        <v>#NAME?</v>
      </c>
      <c r="L2603" s="186"/>
      <c r="M2603" s="171">
        <v>2253</v>
      </c>
      <c r="N2603" s="179" t="e">
        <f t="shared" ca="1" si="2"/>
        <v>#NAME?</v>
      </c>
      <c r="O2603" t="b">
        <f t="shared" si="3"/>
        <v>0</v>
      </c>
      <c r="S2603" s="180" t="b">
        <f t="shared" si="4"/>
        <v>0</v>
      </c>
      <c r="T2603" s="180">
        <f t="shared" ca="1" si="5"/>
        <v>0</v>
      </c>
    </row>
    <row r="2604" spans="1:20" ht="16" hidden="1">
      <c r="A2604" s="170">
        <f t="shared" si="6"/>
        <v>2603</v>
      </c>
      <c r="B2604" s="196" t="s">
        <v>3439</v>
      </c>
      <c r="C2604" s="186"/>
      <c r="D2604" s="178" t="s">
        <v>388</v>
      </c>
      <c r="E2604" s="178"/>
      <c r="F2604" s="186"/>
      <c r="G2604" s="170" t="b">
        <f t="shared" ca="1" si="66"/>
        <v>1</v>
      </c>
      <c r="H2604" s="186"/>
      <c r="I2604" s="186"/>
      <c r="J2604" s="170" t="s">
        <v>479</v>
      </c>
      <c r="K2604" s="171" t="e">
        <f t="shared" ca="1" si="1"/>
        <v>#NAME?</v>
      </c>
      <c r="L2604" s="186"/>
      <c r="M2604" s="171">
        <v>2515</v>
      </c>
      <c r="N2604" s="179" t="e">
        <f t="shared" ca="1" si="2"/>
        <v>#NAME?</v>
      </c>
      <c r="O2604" t="b">
        <f t="shared" si="3"/>
        <v>0</v>
      </c>
      <c r="S2604" s="180" t="b">
        <f t="shared" si="4"/>
        <v>0</v>
      </c>
      <c r="T2604" s="180">
        <f t="shared" ca="1" si="5"/>
        <v>0</v>
      </c>
    </row>
    <row r="2605" spans="1:20" ht="16" hidden="1">
      <c r="A2605" s="170">
        <f t="shared" si="6"/>
        <v>2604</v>
      </c>
      <c r="B2605" s="196" t="s">
        <v>3440</v>
      </c>
      <c r="C2605" s="186"/>
      <c r="D2605" s="178" t="s">
        <v>388</v>
      </c>
      <c r="E2605" s="178"/>
      <c r="F2605" s="186"/>
      <c r="G2605" s="170" t="b">
        <f t="shared" ca="1" si="66"/>
        <v>1</v>
      </c>
      <c r="H2605" s="186"/>
      <c r="I2605" s="186"/>
      <c r="J2605" s="170" t="s">
        <v>479</v>
      </c>
      <c r="K2605" s="171" t="e">
        <f t="shared" ca="1" si="1"/>
        <v>#NAME?</v>
      </c>
      <c r="L2605" s="186"/>
      <c r="M2605" s="171">
        <v>65</v>
      </c>
      <c r="N2605" s="179" t="e">
        <f t="shared" ca="1" si="2"/>
        <v>#NAME?</v>
      </c>
      <c r="O2605" t="b">
        <f t="shared" si="3"/>
        <v>0</v>
      </c>
      <c r="S2605" s="180" t="b">
        <f t="shared" si="4"/>
        <v>0</v>
      </c>
      <c r="T2605" s="180">
        <f t="shared" ca="1" si="5"/>
        <v>0</v>
      </c>
    </row>
    <row r="2606" spans="1:20" ht="16" hidden="1">
      <c r="A2606" s="170">
        <f t="shared" si="6"/>
        <v>2605</v>
      </c>
      <c r="B2606" s="196" t="s">
        <v>3441</v>
      </c>
      <c r="C2606" s="186"/>
      <c r="D2606" s="178" t="s">
        <v>388</v>
      </c>
      <c r="E2606" s="178"/>
      <c r="F2606" s="186"/>
      <c r="G2606" s="170" t="b">
        <f t="shared" ca="1" si="66"/>
        <v>1</v>
      </c>
      <c r="H2606" s="186"/>
      <c r="I2606" s="186"/>
      <c r="J2606" s="170" t="s">
        <v>479</v>
      </c>
      <c r="K2606" s="171" t="e">
        <f t="shared" ca="1" si="1"/>
        <v>#NAME?</v>
      </c>
      <c r="L2606" s="186"/>
      <c r="M2606" s="171">
        <v>1523</v>
      </c>
      <c r="N2606" s="179" t="e">
        <f t="shared" ca="1" si="2"/>
        <v>#NAME?</v>
      </c>
      <c r="O2606" t="b">
        <f t="shared" si="3"/>
        <v>0</v>
      </c>
      <c r="S2606" s="180" t="b">
        <f t="shared" si="4"/>
        <v>0</v>
      </c>
      <c r="T2606" s="180">
        <f t="shared" ca="1" si="5"/>
        <v>0</v>
      </c>
    </row>
    <row r="2607" spans="1:20" ht="16" hidden="1">
      <c r="A2607" s="170">
        <f t="shared" si="6"/>
        <v>2606</v>
      </c>
      <c r="B2607" s="196" t="s">
        <v>3442</v>
      </c>
      <c r="C2607" s="186"/>
      <c r="D2607" s="178" t="s">
        <v>388</v>
      </c>
      <c r="E2607" s="178"/>
      <c r="F2607" s="186"/>
      <c r="G2607" s="170" t="b">
        <f t="shared" ca="1" si="66"/>
        <v>1</v>
      </c>
      <c r="H2607" s="186"/>
      <c r="I2607" s="186"/>
      <c r="J2607" s="170" t="s">
        <v>479</v>
      </c>
      <c r="K2607" s="171" t="e">
        <f t="shared" ca="1" si="1"/>
        <v>#NAME?</v>
      </c>
      <c r="L2607" s="186"/>
      <c r="M2607" s="171">
        <v>2431</v>
      </c>
      <c r="N2607" s="179" t="e">
        <f t="shared" ca="1" si="2"/>
        <v>#NAME?</v>
      </c>
      <c r="O2607" t="b">
        <f t="shared" si="3"/>
        <v>0</v>
      </c>
      <c r="S2607" s="180" t="b">
        <f t="shared" si="4"/>
        <v>0</v>
      </c>
      <c r="T2607" s="180">
        <f t="shared" ca="1" si="5"/>
        <v>0</v>
      </c>
    </row>
    <row r="2608" spans="1:20" ht="16" hidden="1">
      <c r="A2608" s="170">
        <f t="shared" si="6"/>
        <v>2607</v>
      </c>
      <c r="B2608" s="196" t="s">
        <v>3443</v>
      </c>
      <c r="C2608" s="186"/>
      <c r="D2608" s="178" t="s">
        <v>388</v>
      </c>
      <c r="E2608" s="178"/>
      <c r="F2608" s="186"/>
      <c r="G2608" s="170" t="b">
        <f t="shared" ca="1" si="66"/>
        <v>1</v>
      </c>
      <c r="H2608" s="186"/>
      <c r="I2608" s="186"/>
      <c r="J2608" s="170" t="s">
        <v>479</v>
      </c>
      <c r="K2608" s="171" t="e">
        <f t="shared" ca="1" si="1"/>
        <v>#NAME?</v>
      </c>
      <c r="L2608" s="186"/>
      <c r="M2608" s="171">
        <v>2042</v>
      </c>
      <c r="N2608" s="179" t="e">
        <f t="shared" ca="1" si="2"/>
        <v>#NAME?</v>
      </c>
      <c r="O2608" t="b">
        <f t="shared" si="3"/>
        <v>0</v>
      </c>
      <c r="S2608" s="180" t="b">
        <f t="shared" si="4"/>
        <v>0</v>
      </c>
      <c r="T2608" s="180">
        <f t="shared" ca="1" si="5"/>
        <v>0</v>
      </c>
    </row>
    <row r="2609" spans="1:20" ht="16" hidden="1">
      <c r="A2609" s="170">
        <f t="shared" si="6"/>
        <v>2608</v>
      </c>
      <c r="B2609" s="196" t="s">
        <v>3444</v>
      </c>
      <c r="C2609" s="186"/>
      <c r="D2609" s="178" t="s">
        <v>388</v>
      </c>
      <c r="E2609" s="178"/>
      <c r="F2609" s="186"/>
      <c r="G2609" s="170" t="b">
        <f t="shared" ca="1" si="66"/>
        <v>1</v>
      </c>
      <c r="H2609" s="186"/>
      <c r="I2609" s="186"/>
      <c r="J2609" s="170" t="s">
        <v>479</v>
      </c>
      <c r="K2609" s="171" t="e">
        <f t="shared" ca="1" si="1"/>
        <v>#NAME?</v>
      </c>
      <c r="L2609" s="186"/>
      <c r="M2609" s="171">
        <v>890</v>
      </c>
      <c r="N2609" s="179" t="e">
        <f t="shared" ca="1" si="2"/>
        <v>#NAME?</v>
      </c>
      <c r="O2609" t="b">
        <f t="shared" si="3"/>
        <v>0</v>
      </c>
      <c r="S2609" s="180" t="b">
        <f t="shared" si="4"/>
        <v>0</v>
      </c>
      <c r="T2609" s="180">
        <f t="shared" ca="1" si="5"/>
        <v>0</v>
      </c>
    </row>
    <row r="2610" spans="1:20" ht="16" hidden="1">
      <c r="A2610" s="170">
        <f t="shared" si="6"/>
        <v>2609</v>
      </c>
      <c r="B2610" s="196" t="s">
        <v>3445</v>
      </c>
      <c r="C2610" s="186"/>
      <c r="D2610" s="178" t="s">
        <v>388</v>
      </c>
      <c r="E2610" s="178"/>
      <c r="F2610" s="186"/>
      <c r="G2610" s="170" t="b">
        <f t="shared" ca="1" si="66"/>
        <v>1</v>
      </c>
      <c r="H2610" s="186"/>
      <c r="I2610" s="186"/>
      <c r="J2610" s="170" t="s">
        <v>479</v>
      </c>
      <c r="K2610" s="171" t="e">
        <f t="shared" ca="1" si="1"/>
        <v>#NAME?</v>
      </c>
      <c r="L2610" s="186"/>
      <c r="M2610" s="171">
        <v>1323</v>
      </c>
      <c r="N2610" s="179" t="e">
        <f t="shared" ca="1" si="2"/>
        <v>#NAME?</v>
      </c>
      <c r="O2610" t="b">
        <f t="shared" si="3"/>
        <v>0</v>
      </c>
      <c r="S2610" s="180" t="b">
        <f t="shared" si="4"/>
        <v>0</v>
      </c>
      <c r="T2610" s="180">
        <f t="shared" ca="1" si="5"/>
        <v>0</v>
      </c>
    </row>
    <row r="2611" spans="1:20" ht="16" hidden="1">
      <c r="A2611" s="170">
        <f t="shared" si="6"/>
        <v>2610</v>
      </c>
      <c r="B2611" s="196" t="s">
        <v>3446</v>
      </c>
      <c r="C2611" s="186"/>
      <c r="D2611" s="178" t="s">
        <v>388</v>
      </c>
      <c r="E2611" s="178"/>
      <c r="F2611" s="186"/>
      <c r="G2611" s="170" t="b">
        <f t="shared" ca="1" si="66"/>
        <v>1</v>
      </c>
      <c r="H2611" s="186"/>
      <c r="I2611" s="186"/>
      <c r="J2611" s="170" t="s">
        <v>479</v>
      </c>
      <c r="K2611" s="171" t="e">
        <f t="shared" ca="1" si="1"/>
        <v>#NAME?</v>
      </c>
      <c r="L2611" s="186"/>
      <c r="M2611" s="171">
        <v>2021</v>
      </c>
      <c r="N2611" s="179" t="e">
        <f t="shared" ca="1" si="2"/>
        <v>#NAME?</v>
      </c>
      <c r="O2611" t="b">
        <f t="shared" si="3"/>
        <v>0</v>
      </c>
      <c r="S2611" s="180" t="b">
        <f t="shared" si="4"/>
        <v>0</v>
      </c>
      <c r="T2611" s="180">
        <f t="shared" ca="1" si="5"/>
        <v>0</v>
      </c>
    </row>
    <row r="2612" spans="1:20" ht="16" hidden="1">
      <c r="A2612" s="170">
        <f t="shared" si="6"/>
        <v>2611</v>
      </c>
      <c r="B2612" s="196" t="s">
        <v>2946</v>
      </c>
      <c r="C2612" s="186"/>
      <c r="D2612" s="178" t="s">
        <v>388</v>
      </c>
      <c r="E2612" s="178"/>
      <c r="F2612" s="186"/>
      <c r="G2612" s="170" t="b">
        <f t="shared" ca="1" si="66"/>
        <v>1</v>
      </c>
      <c r="H2612" s="186"/>
      <c r="I2612" s="186"/>
      <c r="J2612" s="170" t="s">
        <v>479</v>
      </c>
      <c r="K2612" s="171" t="e">
        <f t="shared" ca="1" si="1"/>
        <v>#NAME?</v>
      </c>
      <c r="L2612" s="186"/>
      <c r="M2612" s="171">
        <v>2134</v>
      </c>
      <c r="N2612" s="179" t="e">
        <f t="shared" ca="1" si="2"/>
        <v>#NAME?</v>
      </c>
      <c r="O2612" t="b">
        <f t="shared" si="3"/>
        <v>0</v>
      </c>
      <c r="S2612" s="180" t="b">
        <f t="shared" si="4"/>
        <v>0</v>
      </c>
      <c r="T2612" s="180">
        <f t="shared" ca="1" si="5"/>
        <v>0</v>
      </c>
    </row>
    <row r="2613" spans="1:20" ht="16" hidden="1">
      <c r="A2613" s="170">
        <f t="shared" si="6"/>
        <v>2612</v>
      </c>
      <c r="B2613" s="196" t="s">
        <v>3447</v>
      </c>
      <c r="C2613" s="186"/>
      <c r="D2613" s="178" t="s">
        <v>388</v>
      </c>
      <c r="E2613" s="178"/>
      <c r="F2613" s="186"/>
      <c r="G2613" s="170" t="b">
        <f t="shared" ca="1" si="66"/>
        <v>1</v>
      </c>
      <c r="H2613" s="186"/>
      <c r="I2613" s="186"/>
      <c r="J2613" s="170" t="s">
        <v>479</v>
      </c>
      <c r="K2613" s="171" t="e">
        <f t="shared" ca="1" si="1"/>
        <v>#NAME?</v>
      </c>
      <c r="L2613" s="186"/>
      <c r="M2613" s="171">
        <v>2585</v>
      </c>
      <c r="N2613" s="179" t="e">
        <f t="shared" ca="1" si="2"/>
        <v>#NAME?</v>
      </c>
      <c r="O2613" t="b">
        <f t="shared" si="3"/>
        <v>0</v>
      </c>
      <c r="S2613" s="180" t="b">
        <f t="shared" si="4"/>
        <v>0</v>
      </c>
      <c r="T2613" s="180">
        <f t="shared" ca="1" si="5"/>
        <v>0</v>
      </c>
    </row>
    <row r="2614" spans="1:20" ht="16" hidden="1">
      <c r="A2614" s="170">
        <f t="shared" si="6"/>
        <v>2613</v>
      </c>
      <c r="B2614" s="196" t="s">
        <v>507</v>
      </c>
      <c r="C2614" s="186"/>
      <c r="D2614" s="178" t="s">
        <v>388</v>
      </c>
      <c r="E2614" s="178"/>
      <c r="F2614" s="186"/>
      <c r="G2614" s="170" t="b">
        <f t="shared" ca="1" si="66"/>
        <v>1</v>
      </c>
      <c r="H2614" s="186"/>
      <c r="I2614" s="186"/>
      <c r="J2614" s="170" t="s">
        <v>479</v>
      </c>
      <c r="K2614" s="171" t="e">
        <f t="shared" ca="1" si="1"/>
        <v>#NAME?</v>
      </c>
      <c r="L2614" s="186"/>
      <c r="M2614" s="171">
        <v>2093</v>
      </c>
      <c r="N2614" s="179" t="e">
        <f t="shared" ca="1" si="2"/>
        <v>#NAME?</v>
      </c>
      <c r="O2614" t="b">
        <f t="shared" si="3"/>
        <v>1</v>
      </c>
      <c r="S2614" s="180" t="b">
        <f t="shared" si="4"/>
        <v>0</v>
      </c>
      <c r="T2614" s="180">
        <f t="shared" ca="1" si="5"/>
        <v>0</v>
      </c>
    </row>
    <row r="2615" spans="1:20" ht="16" hidden="1">
      <c r="A2615" s="170">
        <f t="shared" si="6"/>
        <v>2614</v>
      </c>
      <c r="B2615" s="196" t="s">
        <v>3448</v>
      </c>
      <c r="C2615" s="186"/>
      <c r="D2615" s="178" t="s">
        <v>388</v>
      </c>
      <c r="E2615" s="178"/>
      <c r="F2615" s="186"/>
      <c r="G2615" s="170" t="b">
        <f t="shared" ca="1" si="66"/>
        <v>1</v>
      </c>
      <c r="H2615" s="186"/>
      <c r="I2615" s="186"/>
      <c r="J2615" s="170" t="s">
        <v>479</v>
      </c>
      <c r="K2615" s="171" t="e">
        <f t="shared" ca="1" si="1"/>
        <v>#NAME?</v>
      </c>
      <c r="L2615" s="186"/>
      <c r="M2615" s="171">
        <v>3016</v>
      </c>
      <c r="N2615" s="179" t="e">
        <f t="shared" ca="1" si="2"/>
        <v>#NAME?</v>
      </c>
      <c r="O2615" t="b">
        <f t="shared" si="3"/>
        <v>0</v>
      </c>
      <c r="S2615" s="180" t="b">
        <f t="shared" si="4"/>
        <v>0</v>
      </c>
      <c r="T2615" s="180">
        <f t="shared" ca="1" si="5"/>
        <v>0</v>
      </c>
    </row>
    <row r="2616" spans="1:20" ht="16" hidden="1">
      <c r="A2616" s="170">
        <f t="shared" si="6"/>
        <v>2615</v>
      </c>
      <c r="B2616" s="196" t="s">
        <v>3449</v>
      </c>
      <c r="C2616" s="186"/>
      <c r="D2616" s="178" t="s">
        <v>388</v>
      </c>
      <c r="E2616" s="178"/>
      <c r="F2616" s="186"/>
      <c r="G2616" s="170" t="b">
        <f t="shared" ca="1" si="66"/>
        <v>1</v>
      </c>
      <c r="H2616" s="186"/>
      <c r="I2616" s="186"/>
      <c r="J2616" s="170" t="s">
        <v>479</v>
      </c>
      <c r="K2616" s="171" t="e">
        <f t="shared" ca="1" si="1"/>
        <v>#NAME?</v>
      </c>
      <c r="L2616" s="186"/>
      <c r="M2616" s="171">
        <v>1538</v>
      </c>
      <c r="N2616" s="179" t="e">
        <f t="shared" ca="1" si="2"/>
        <v>#NAME?</v>
      </c>
      <c r="O2616" t="b">
        <f t="shared" si="3"/>
        <v>0</v>
      </c>
      <c r="S2616" s="180" t="b">
        <f t="shared" si="4"/>
        <v>0</v>
      </c>
      <c r="T2616" s="180">
        <f t="shared" ca="1" si="5"/>
        <v>0</v>
      </c>
    </row>
    <row r="2617" spans="1:20" ht="16" hidden="1">
      <c r="A2617" s="170">
        <f t="shared" si="6"/>
        <v>2616</v>
      </c>
      <c r="B2617" s="196" t="s">
        <v>3450</v>
      </c>
      <c r="C2617" s="186"/>
      <c r="D2617" s="178" t="s">
        <v>388</v>
      </c>
      <c r="E2617" s="178"/>
      <c r="F2617" s="186"/>
      <c r="G2617" s="170" t="b">
        <f t="shared" ca="1" si="66"/>
        <v>1</v>
      </c>
      <c r="H2617" s="186"/>
      <c r="I2617" s="186"/>
      <c r="J2617" s="170" t="s">
        <v>479</v>
      </c>
      <c r="K2617" s="171" t="e">
        <f t="shared" ca="1" si="1"/>
        <v>#NAME?</v>
      </c>
      <c r="L2617" s="186"/>
      <c r="M2617" s="171">
        <v>2839</v>
      </c>
      <c r="N2617" s="179" t="e">
        <f t="shared" ca="1" si="2"/>
        <v>#NAME?</v>
      </c>
      <c r="O2617" t="b">
        <f t="shared" si="3"/>
        <v>0</v>
      </c>
      <c r="S2617" s="180" t="b">
        <f t="shared" si="4"/>
        <v>0</v>
      </c>
      <c r="T2617" s="180">
        <f t="shared" ca="1" si="5"/>
        <v>0</v>
      </c>
    </row>
    <row r="2618" spans="1:20" ht="16" hidden="1">
      <c r="A2618" s="170">
        <f t="shared" si="6"/>
        <v>2617</v>
      </c>
      <c r="B2618" s="196" t="s">
        <v>3451</v>
      </c>
      <c r="C2618" s="186"/>
      <c r="D2618" s="178" t="s">
        <v>380</v>
      </c>
      <c r="E2618" s="178" t="s">
        <v>556</v>
      </c>
      <c r="F2618" s="183">
        <v>43922</v>
      </c>
      <c r="G2618" s="170" t="b">
        <f t="shared" ca="1" si="66"/>
        <v>1</v>
      </c>
      <c r="H2618" s="170" t="s">
        <v>471</v>
      </c>
      <c r="I2618" s="170"/>
      <c r="J2618" s="170" t="s">
        <v>479</v>
      </c>
      <c r="K2618" s="171" t="e">
        <f t="shared" ca="1" si="1"/>
        <v>#NAME?</v>
      </c>
      <c r="L2618" s="186"/>
      <c r="M2618" s="171">
        <v>2319</v>
      </c>
      <c r="N2618" s="179" t="e">
        <f t="shared" ca="1" si="2"/>
        <v>#NAME?</v>
      </c>
      <c r="O2618" t="b">
        <f t="shared" si="3"/>
        <v>0</v>
      </c>
      <c r="S2618" s="180" t="b">
        <f t="shared" ca="1" si="4"/>
        <v>0</v>
      </c>
      <c r="T2618" s="180">
        <f t="shared" ca="1" si="5"/>
        <v>0</v>
      </c>
    </row>
    <row r="2619" spans="1:20" ht="16" hidden="1">
      <c r="A2619" s="170">
        <f t="shared" si="6"/>
        <v>2618</v>
      </c>
      <c r="B2619" s="196" t="s">
        <v>1984</v>
      </c>
      <c r="C2619" s="186"/>
      <c r="D2619" s="178" t="s">
        <v>388</v>
      </c>
      <c r="E2619" s="178"/>
      <c r="F2619" s="186"/>
      <c r="G2619" s="170" t="b">
        <f t="shared" ca="1" si="66"/>
        <v>1</v>
      </c>
      <c r="H2619" s="186"/>
      <c r="I2619" s="186"/>
      <c r="J2619" s="170" t="s">
        <v>479</v>
      </c>
      <c r="K2619" s="171" t="e">
        <f t="shared" ca="1" si="1"/>
        <v>#NAME?</v>
      </c>
      <c r="L2619" s="186"/>
      <c r="M2619" s="171">
        <v>684</v>
      </c>
      <c r="N2619" s="179" t="e">
        <f t="shared" ca="1" si="2"/>
        <v>#NAME?</v>
      </c>
      <c r="O2619" t="b">
        <f t="shared" si="3"/>
        <v>0</v>
      </c>
      <c r="S2619" s="180" t="b">
        <f t="shared" si="4"/>
        <v>0</v>
      </c>
      <c r="T2619" s="180">
        <f t="shared" ca="1" si="5"/>
        <v>0</v>
      </c>
    </row>
    <row r="2620" spans="1:20" ht="16" hidden="1">
      <c r="A2620" s="170">
        <f t="shared" si="6"/>
        <v>2619</v>
      </c>
      <c r="B2620" s="196" t="s">
        <v>1390</v>
      </c>
      <c r="C2620" s="186"/>
      <c r="D2620" s="178" t="s">
        <v>388</v>
      </c>
      <c r="E2620" s="178"/>
      <c r="F2620" s="186"/>
      <c r="G2620" s="170" t="b">
        <f t="shared" ca="1" si="66"/>
        <v>1</v>
      </c>
      <c r="H2620" s="186"/>
      <c r="I2620" s="186"/>
      <c r="J2620" s="170" t="s">
        <v>479</v>
      </c>
      <c r="K2620" s="171" t="e">
        <f t="shared" ca="1" si="1"/>
        <v>#NAME?</v>
      </c>
      <c r="L2620" s="186"/>
      <c r="M2620" s="171">
        <v>677</v>
      </c>
      <c r="N2620" s="179" t="e">
        <f t="shared" ca="1" si="2"/>
        <v>#NAME?</v>
      </c>
      <c r="O2620" t="b">
        <f t="shared" si="3"/>
        <v>0</v>
      </c>
      <c r="S2620" s="180" t="b">
        <f t="shared" si="4"/>
        <v>0</v>
      </c>
      <c r="T2620" s="180">
        <f t="shared" ca="1" si="5"/>
        <v>0</v>
      </c>
    </row>
    <row r="2621" spans="1:20" ht="16" hidden="1">
      <c r="A2621" s="170">
        <f t="shared" si="6"/>
        <v>2620</v>
      </c>
      <c r="B2621" s="196" t="s">
        <v>1249</v>
      </c>
      <c r="C2621" s="186"/>
      <c r="D2621" s="178" t="s">
        <v>388</v>
      </c>
      <c r="E2621" s="178"/>
      <c r="F2621" s="186"/>
      <c r="G2621" s="170" t="b">
        <f t="shared" ca="1" si="66"/>
        <v>1</v>
      </c>
      <c r="H2621" s="186"/>
      <c r="I2621" s="186"/>
      <c r="J2621" s="170" t="s">
        <v>479</v>
      </c>
      <c r="K2621" s="171" t="e">
        <f t="shared" ca="1" si="1"/>
        <v>#NAME?</v>
      </c>
      <c r="L2621" s="186"/>
      <c r="M2621" s="171">
        <v>1037</v>
      </c>
      <c r="N2621" s="179" t="e">
        <f t="shared" ca="1" si="2"/>
        <v>#NAME?</v>
      </c>
      <c r="O2621" t="b">
        <f t="shared" si="3"/>
        <v>0</v>
      </c>
      <c r="S2621" s="180" t="b">
        <f t="shared" si="4"/>
        <v>0</v>
      </c>
      <c r="T2621" s="180">
        <f t="shared" ca="1" si="5"/>
        <v>0</v>
      </c>
    </row>
    <row r="2622" spans="1:20" ht="16" hidden="1">
      <c r="A2622" s="170">
        <f t="shared" si="6"/>
        <v>2621</v>
      </c>
      <c r="B2622" s="196" t="s">
        <v>3452</v>
      </c>
      <c r="C2622" s="186"/>
      <c r="D2622" s="178" t="s">
        <v>388</v>
      </c>
      <c r="E2622" s="178"/>
      <c r="F2622" s="186"/>
      <c r="G2622" s="170" t="b">
        <f t="shared" ca="1" si="66"/>
        <v>1</v>
      </c>
      <c r="H2622" s="186"/>
      <c r="I2622" s="186"/>
      <c r="J2622" s="170" t="s">
        <v>479</v>
      </c>
      <c r="K2622" s="171" t="e">
        <f t="shared" ca="1" si="1"/>
        <v>#NAME?</v>
      </c>
      <c r="L2622" s="186"/>
      <c r="M2622" s="171">
        <v>2276</v>
      </c>
      <c r="N2622" s="179" t="e">
        <f t="shared" ca="1" si="2"/>
        <v>#NAME?</v>
      </c>
      <c r="O2622" t="b">
        <f t="shared" si="3"/>
        <v>0</v>
      </c>
      <c r="S2622" s="180" t="b">
        <f t="shared" si="4"/>
        <v>0</v>
      </c>
      <c r="T2622" s="180">
        <f t="shared" ca="1" si="5"/>
        <v>0</v>
      </c>
    </row>
    <row r="2623" spans="1:20" ht="16" hidden="1">
      <c r="A2623" s="170">
        <f t="shared" si="6"/>
        <v>2622</v>
      </c>
      <c r="B2623" s="196" t="s">
        <v>3453</v>
      </c>
      <c r="C2623" s="186"/>
      <c r="D2623" s="178" t="s">
        <v>388</v>
      </c>
      <c r="E2623" s="178"/>
      <c r="F2623" s="186"/>
      <c r="G2623" s="170" t="b">
        <f t="shared" ca="1" si="66"/>
        <v>1</v>
      </c>
      <c r="H2623" s="186"/>
      <c r="I2623" s="186"/>
      <c r="J2623" s="170" t="s">
        <v>479</v>
      </c>
      <c r="K2623" s="171" t="e">
        <f t="shared" ca="1" si="1"/>
        <v>#NAME?</v>
      </c>
      <c r="L2623" s="186"/>
      <c r="M2623" s="171">
        <v>1570</v>
      </c>
      <c r="N2623" s="179" t="e">
        <f t="shared" ca="1" si="2"/>
        <v>#NAME?</v>
      </c>
      <c r="O2623" t="b">
        <f t="shared" si="3"/>
        <v>0</v>
      </c>
      <c r="S2623" s="180" t="b">
        <f t="shared" si="4"/>
        <v>0</v>
      </c>
      <c r="T2623" s="180">
        <f t="shared" ca="1" si="5"/>
        <v>0</v>
      </c>
    </row>
    <row r="2624" spans="1:20" ht="16" hidden="1">
      <c r="A2624" s="170">
        <f t="shared" si="6"/>
        <v>2623</v>
      </c>
      <c r="B2624" s="196" t="s">
        <v>3454</v>
      </c>
      <c r="C2624" s="186"/>
      <c r="D2624" s="178" t="s">
        <v>388</v>
      </c>
      <c r="E2624" s="178"/>
      <c r="F2624" s="186"/>
      <c r="G2624" s="170" t="b">
        <f t="shared" ca="1" si="66"/>
        <v>1</v>
      </c>
      <c r="H2624" s="186"/>
      <c r="I2624" s="186"/>
      <c r="J2624" s="170" t="s">
        <v>479</v>
      </c>
      <c r="K2624" s="171" t="e">
        <f t="shared" ca="1" si="1"/>
        <v>#NAME?</v>
      </c>
      <c r="L2624" s="186"/>
      <c r="M2624" s="171">
        <v>1908</v>
      </c>
      <c r="N2624" s="179" t="e">
        <f t="shared" ca="1" si="2"/>
        <v>#NAME?</v>
      </c>
      <c r="O2624" t="b">
        <f t="shared" si="3"/>
        <v>0</v>
      </c>
      <c r="S2624" s="180" t="b">
        <f t="shared" si="4"/>
        <v>0</v>
      </c>
      <c r="T2624" s="180">
        <f t="shared" ca="1" si="5"/>
        <v>0</v>
      </c>
    </row>
    <row r="2625" spans="1:20" ht="16" hidden="1">
      <c r="A2625" s="170">
        <f t="shared" si="6"/>
        <v>2624</v>
      </c>
      <c r="B2625" s="196" t="s">
        <v>3455</v>
      </c>
      <c r="C2625" s="186"/>
      <c r="D2625" s="178" t="s">
        <v>380</v>
      </c>
      <c r="E2625" s="178" t="s">
        <v>1007</v>
      </c>
      <c r="F2625" s="187">
        <v>43964</v>
      </c>
      <c r="G2625" s="170" t="b">
        <f t="shared" ca="1" si="66"/>
        <v>1</v>
      </c>
      <c r="H2625" s="170" t="s">
        <v>516</v>
      </c>
      <c r="I2625" s="170">
        <v>0</v>
      </c>
      <c r="J2625" s="170" t="s">
        <v>479</v>
      </c>
      <c r="K2625" s="171" t="e">
        <f t="shared" ca="1" si="1"/>
        <v>#NAME?</v>
      </c>
      <c r="L2625" s="186"/>
      <c r="M2625" s="171">
        <v>2265</v>
      </c>
      <c r="N2625" s="179" t="e">
        <f t="shared" ca="1" si="2"/>
        <v>#NAME?</v>
      </c>
      <c r="O2625" t="b">
        <f t="shared" si="3"/>
        <v>0</v>
      </c>
      <c r="S2625" s="180" t="b">
        <f t="shared" ca="1" si="4"/>
        <v>0</v>
      </c>
      <c r="T2625" s="180">
        <f t="shared" ca="1" si="5"/>
        <v>0</v>
      </c>
    </row>
    <row r="2626" spans="1:20" ht="16" hidden="1">
      <c r="A2626" s="170">
        <f t="shared" si="6"/>
        <v>2625</v>
      </c>
      <c r="B2626" s="196" t="s">
        <v>3456</v>
      </c>
      <c r="C2626" s="186"/>
      <c r="D2626" s="178" t="s">
        <v>388</v>
      </c>
      <c r="E2626" s="178"/>
      <c r="F2626" s="186"/>
      <c r="G2626" s="170" t="b">
        <f t="shared" ca="1" si="66"/>
        <v>1</v>
      </c>
      <c r="H2626" s="186"/>
      <c r="I2626" s="186"/>
      <c r="J2626" s="170" t="s">
        <v>479</v>
      </c>
      <c r="K2626" s="171" t="e">
        <f t="shared" ca="1" si="1"/>
        <v>#NAME?</v>
      </c>
      <c r="L2626" s="186"/>
      <c r="M2626" s="171">
        <v>1787</v>
      </c>
      <c r="N2626" s="179" t="e">
        <f t="shared" ca="1" si="2"/>
        <v>#NAME?</v>
      </c>
      <c r="O2626" t="b">
        <f t="shared" si="3"/>
        <v>0</v>
      </c>
      <c r="S2626" s="180" t="b">
        <f t="shared" si="4"/>
        <v>0</v>
      </c>
      <c r="T2626" s="180">
        <f t="shared" ca="1" si="5"/>
        <v>0</v>
      </c>
    </row>
    <row r="2627" spans="1:20" ht="16" hidden="1">
      <c r="A2627" s="170">
        <f t="shared" si="6"/>
        <v>2626</v>
      </c>
      <c r="B2627" s="196" t="s">
        <v>3457</v>
      </c>
      <c r="C2627" s="186"/>
      <c r="D2627" s="178" t="s">
        <v>388</v>
      </c>
      <c r="E2627" s="178"/>
      <c r="F2627" s="186"/>
      <c r="G2627" s="170" t="b">
        <f t="shared" ca="1" si="66"/>
        <v>1</v>
      </c>
      <c r="H2627" s="186"/>
      <c r="I2627" s="186"/>
      <c r="J2627" s="170" t="s">
        <v>479</v>
      </c>
      <c r="K2627" s="171" t="e">
        <f t="shared" ca="1" si="1"/>
        <v>#NAME?</v>
      </c>
      <c r="L2627" s="186"/>
      <c r="M2627" s="171">
        <v>1746</v>
      </c>
      <c r="N2627" s="179" t="e">
        <f t="shared" ca="1" si="2"/>
        <v>#NAME?</v>
      </c>
      <c r="O2627" t="b">
        <f t="shared" si="3"/>
        <v>0</v>
      </c>
      <c r="S2627" s="180" t="b">
        <f t="shared" si="4"/>
        <v>0</v>
      </c>
      <c r="T2627" s="180">
        <f t="shared" ca="1" si="5"/>
        <v>0</v>
      </c>
    </row>
    <row r="2628" spans="1:20" ht="16" hidden="1">
      <c r="A2628" s="170">
        <f t="shared" si="6"/>
        <v>2627</v>
      </c>
      <c r="B2628" s="196" t="s">
        <v>507</v>
      </c>
      <c r="C2628" s="186"/>
      <c r="D2628" s="178" t="s">
        <v>388</v>
      </c>
      <c r="E2628" s="178"/>
      <c r="F2628" s="186"/>
      <c r="G2628" s="170" t="b">
        <f t="shared" ca="1" si="66"/>
        <v>1</v>
      </c>
      <c r="H2628" s="186"/>
      <c r="I2628" s="186"/>
      <c r="J2628" s="170" t="s">
        <v>479</v>
      </c>
      <c r="K2628" s="171" t="e">
        <f t="shared" ca="1" si="1"/>
        <v>#NAME?</v>
      </c>
      <c r="L2628" s="186"/>
      <c r="M2628" s="171">
        <v>1279</v>
      </c>
      <c r="N2628" s="179" t="e">
        <f t="shared" ca="1" si="2"/>
        <v>#NAME?</v>
      </c>
      <c r="O2628" t="b">
        <f t="shared" si="3"/>
        <v>1</v>
      </c>
      <c r="S2628" s="180" t="b">
        <f t="shared" si="4"/>
        <v>0</v>
      </c>
      <c r="T2628" s="180">
        <f t="shared" ca="1" si="5"/>
        <v>0</v>
      </c>
    </row>
    <row r="2629" spans="1:20" ht="16" hidden="1">
      <c r="A2629" s="170">
        <f t="shared" si="6"/>
        <v>2628</v>
      </c>
      <c r="B2629" s="196" t="s">
        <v>3458</v>
      </c>
      <c r="C2629" s="186"/>
      <c r="D2629" s="178" t="s">
        <v>388</v>
      </c>
      <c r="E2629" s="178"/>
      <c r="F2629" s="186"/>
      <c r="G2629" s="170" t="b">
        <f t="shared" ca="1" si="66"/>
        <v>1</v>
      </c>
      <c r="H2629" s="186"/>
      <c r="I2629" s="186"/>
      <c r="J2629" s="170" t="s">
        <v>479</v>
      </c>
      <c r="K2629" s="171" t="e">
        <f t="shared" ca="1" si="1"/>
        <v>#NAME?</v>
      </c>
      <c r="L2629" s="186"/>
      <c r="M2629" s="171">
        <v>2552</v>
      </c>
      <c r="N2629" s="179" t="e">
        <f t="shared" ca="1" si="2"/>
        <v>#NAME?</v>
      </c>
      <c r="O2629" t="b">
        <f t="shared" si="3"/>
        <v>0</v>
      </c>
      <c r="S2629" s="180" t="b">
        <f t="shared" si="4"/>
        <v>0</v>
      </c>
      <c r="T2629" s="180">
        <f t="shared" ca="1" si="5"/>
        <v>0</v>
      </c>
    </row>
    <row r="2630" spans="1:20" ht="16" hidden="1">
      <c r="A2630" s="170">
        <f t="shared" si="6"/>
        <v>2629</v>
      </c>
      <c r="B2630" s="196" t="s">
        <v>3459</v>
      </c>
      <c r="C2630" s="186"/>
      <c r="D2630" s="178" t="s">
        <v>388</v>
      </c>
      <c r="E2630" s="178"/>
      <c r="F2630" s="186"/>
      <c r="G2630" s="170" t="b">
        <f t="shared" ca="1" si="66"/>
        <v>1</v>
      </c>
      <c r="H2630" s="186"/>
      <c r="I2630" s="186"/>
      <c r="J2630" s="170" t="s">
        <v>479</v>
      </c>
      <c r="K2630" s="171" t="e">
        <f t="shared" ca="1" si="1"/>
        <v>#NAME?</v>
      </c>
      <c r="L2630" s="186"/>
      <c r="M2630" s="171">
        <v>32</v>
      </c>
      <c r="N2630" s="179" t="e">
        <f t="shared" ca="1" si="2"/>
        <v>#NAME?</v>
      </c>
      <c r="O2630" t="b">
        <f t="shared" si="3"/>
        <v>0</v>
      </c>
      <c r="S2630" s="180" t="b">
        <f t="shared" si="4"/>
        <v>0</v>
      </c>
      <c r="T2630" s="180">
        <f t="shared" ca="1" si="5"/>
        <v>0</v>
      </c>
    </row>
    <row r="2631" spans="1:20" ht="16" hidden="1">
      <c r="A2631" s="170">
        <f t="shared" si="6"/>
        <v>2630</v>
      </c>
      <c r="B2631" s="196" t="s">
        <v>3460</v>
      </c>
      <c r="C2631" s="186"/>
      <c r="D2631" s="178" t="s">
        <v>388</v>
      </c>
      <c r="E2631" s="178"/>
      <c r="F2631" s="186"/>
      <c r="G2631" s="170" t="b">
        <f t="shared" ca="1" si="66"/>
        <v>1</v>
      </c>
      <c r="H2631" s="186"/>
      <c r="I2631" s="186"/>
      <c r="J2631" s="170" t="s">
        <v>479</v>
      </c>
      <c r="K2631" s="171" t="e">
        <f t="shared" ca="1" si="1"/>
        <v>#NAME?</v>
      </c>
      <c r="L2631" s="186"/>
      <c r="M2631" s="171">
        <v>1892</v>
      </c>
      <c r="N2631" s="179" t="e">
        <f t="shared" ca="1" si="2"/>
        <v>#NAME?</v>
      </c>
      <c r="O2631" t="b">
        <f t="shared" si="3"/>
        <v>0</v>
      </c>
      <c r="S2631" s="180" t="b">
        <f t="shared" si="4"/>
        <v>0</v>
      </c>
      <c r="T2631" s="180">
        <f t="shared" ca="1" si="5"/>
        <v>0</v>
      </c>
    </row>
    <row r="2632" spans="1:20" ht="16" hidden="1">
      <c r="A2632" s="170">
        <f t="shared" si="6"/>
        <v>2631</v>
      </c>
      <c r="B2632" s="196" t="s">
        <v>3461</v>
      </c>
      <c r="C2632" s="186"/>
      <c r="D2632" s="178" t="s">
        <v>380</v>
      </c>
      <c r="E2632" s="178" t="s">
        <v>556</v>
      </c>
      <c r="F2632" s="187">
        <v>43920</v>
      </c>
      <c r="G2632" s="170" t="b">
        <f t="shared" ca="1" si="66"/>
        <v>1</v>
      </c>
      <c r="H2632" s="170" t="s">
        <v>471</v>
      </c>
      <c r="I2632" s="186"/>
      <c r="J2632" s="170" t="s">
        <v>479</v>
      </c>
      <c r="K2632" s="171" t="e">
        <f t="shared" ca="1" si="1"/>
        <v>#NAME?</v>
      </c>
      <c r="L2632" s="186"/>
      <c r="M2632" s="171">
        <v>303</v>
      </c>
      <c r="N2632" s="179" t="e">
        <f t="shared" ca="1" si="2"/>
        <v>#NAME?</v>
      </c>
      <c r="O2632" t="b">
        <f t="shared" si="3"/>
        <v>0</v>
      </c>
      <c r="S2632" s="180" t="b">
        <f t="shared" ca="1" si="4"/>
        <v>0</v>
      </c>
      <c r="T2632" s="180">
        <f t="shared" ca="1" si="5"/>
        <v>0</v>
      </c>
    </row>
    <row r="2633" spans="1:20" ht="16" hidden="1">
      <c r="A2633" s="170">
        <f t="shared" si="6"/>
        <v>2632</v>
      </c>
      <c r="B2633" s="196" t="s">
        <v>3462</v>
      </c>
      <c r="C2633" s="186"/>
      <c r="D2633" s="178" t="s">
        <v>388</v>
      </c>
      <c r="E2633" s="178"/>
      <c r="F2633" s="186"/>
      <c r="G2633" s="170" t="b">
        <f t="shared" ca="1" si="66"/>
        <v>1</v>
      </c>
      <c r="H2633" s="186"/>
      <c r="I2633" s="186"/>
      <c r="J2633" s="170" t="s">
        <v>479</v>
      </c>
      <c r="K2633" s="171" t="e">
        <f t="shared" ca="1" si="1"/>
        <v>#NAME?</v>
      </c>
      <c r="L2633" s="186"/>
      <c r="M2633" s="171">
        <v>2541</v>
      </c>
      <c r="N2633" s="179" t="e">
        <f t="shared" ca="1" si="2"/>
        <v>#NAME?</v>
      </c>
      <c r="O2633" t="b">
        <f t="shared" si="3"/>
        <v>0</v>
      </c>
      <c r="S2633" s="180" t="b">
        <f t="shared" si="4"/>
        <v>0</v>
      </c>
      <c r="T2633" s="180">
        <f t="shared" ca="1" si="5"/>
        <v>0</v>
      </c>
    </row>
    <row r="2634" spans="1:20" ht="16" hidden="1">
      <c r="A2634" s="170">
        <f t="shared" si="6"/>
        <v>2633</v>
      </c>
      <c r="B2634" s="196" t="s">
        <v>3463</v>
      </c>
      <c r="C2634" s="186"/>
      <c r="D2634" s="178" t="s">
        <v>388</v>
      </c>
      <c r="E2634" s="178"/>
      <c r="F2634" s="186"/>
      <c r="G2634" s="170" t="b">
        <f t="shared" ca="1" si="66"/>
        <v>1</v>
      </c>
      <c r="H2634" s="186"/>
      <c r="I2634" s="186"/>
      <c r="J2634" s="170" t="s">
        <v>479</v>
      </c>
      <c r="K2634" s="171" t="e">
        <f t="shared" ca="1" si="1"/>
        <v>#NAME?</v>
      </c>
      <c r="L2634" s="186"/>
      <c r="M2634" s="171">
        <v>2821</v>
      </c>
      <c r="N2634" s="179" t="e">
        <f t="shared" ca="1" si="2"/>
        <v>#NAME?</v>
      </c>
      <c r="O2634" t="b">
        <f t="shared" si="3"/>
        <v>0</v>
      </c>
      <c r="S2634" s="180" t="b">
        <f t="shared" si="4"/>
        <v>0</v>
      </c>
      <c r="T2634" s="180">
        <f t="shared" ca="1" si="5"/>
        <v>0</v>
      </c>
    </row>
    <row r="2635" spans="1:20" ht="16" hidden="1">
      <c r="A2635" s="170">
        <f t="shared" si="6"/>
        <v>2634</v>
      </c>
      <c r="B2635" s="196" t="s">
        <v>3464</v>
      </c>
      <c r="C2635" s="186"/>
      <c r="D2635" s="178" t="s">
        <v>388</v>
      </c>
      <c r="E2635" s="178"/>
      <c r="F2635" s="186"/>
      <c r="G2635" s="170" t="b">
        <f t="shared" ca="1" si="66"/>
        <v>1</v>
      </c>
      <c r="H2635" s="186"/>
      <c r="I2635" s="186"/>
      <c r="J2635" s="170" t="s">
        <v>479</v>
      </c>
      <c r="K2635" s="171" t="e">
        <f t="shared" ca="1" si="1"/>
        <v>#NAME?</v>
      </c>
      <c r="L2635" s="186"/>
      <c r="M2635" s="171">
        <v>1986</v>
      </c>
      <c r="N2635" s="179" t="e">
        <f t="shared" ca="1" si="2"/>
        <v>#NAME?</v>
      </c>
      <c r="O2635" t="b">
        <f t="shared" si="3"/>
        <v>0</v>
      </c>
      <c r="S2635" s="180" t="b">
        <f t="shared" si="4"/>
        <v>0</v>
      </c>
      <c r="T2635" s="180">
        <f t="shared" ca="1" si="5"/>
        <v>0</v>
      </c>
    </row>
    <row r="2636" spans="1:20" ht="16" hidden="1">
      <c r="A2636" s="170">
        <f t="shared" si="6"/>
        <v>2635</v>
      </c>
      <c r="B2636" s="196" t="s">
        <v>3465</v>
      </c>
      <c r="C2636" s="186"/>
      <c r="D2636" s="178" t="s">
        <v>388</v>
      </c>
      <c r="E2636" s="178"/>
      <c r="F2636" s="186"/>
      <c r="G2636" s="170" t="b">
        <f t="shared" ca="1" si="66"/>
        <v>1</v>
      </c>
      <c r="H2636" s="186"/>
      <c r="I2636" s="186"/>
      <c r="J2636" s="170" t="s">
        <v>479</v>
      </c>
      <c r="K2636" s="171" t="e">
        <f t="shared" ca="1" si="1"/>
        <v>#NAME?</v>
      </c>
      <c r="L2636" s="186"/>
      <c r="M2636" s="171">
        <v>142</v>
      </c>
      <c r="N2636" s="179" t="e">
        <f t="shared" ca="1" si="2"/>
        <v>#NAME?</v>
      </c>
      <c r="O2636" t="b">
        <f t="shared" si="3"/>
        <v>0</v>
      </c>
      <c r="S2636" s="180" t="b">
        <f t="shared" si="4"/>
        <v>0</v>
      </c>
      <c r="T2636" s="180">
        <f t="shared" ca="1" si="5"/>
        <v>0</v>
      </c>
    </row>
    <row r="2637" spans="1:20" ht="16" hidden="1">
      <c r="A2637" s="170">
        <f t="shared" si="6"/>
        <v>2636</v>
      </c>
      <c r="B2637" s="196" t="s">
        <v>656</v>
      </c>
      <c r="C2637" s="186"/>
      <c r="D2637" s="178" t="s">
        <v>388</v>
      </c>
      <c r="E2637" s="178"/>
      <c r="F2637" s="186"/>
      <c r="G2637" s="170" t="b">
        <f t="shared" ca="1" si="66"/>
        <v>1</v>
      </c>
      <c r="H2637" s="186"/>
      <c r="I2637" s="186"/>
      <c r="J2637" s="170" t="s">
        <v>479</v>
      </c>
      <c r="K2637" s="171" t="e">
        <f t="shared" ca="1" si="1"/>
        <v>#NAME?</v>
      </c>
      <c r="L2637" s="186"/>
      <c r="M2637" s="171">
        <v>2380</v>
      </c>
      <c r="N2637" s="179" t="e">
        <f t="shared" ca="1" si="2"/>
        <v>#NAME?</v>
      </c>
      <c r="O2637" t="b">
        <f t="shared" si="3"/>
        <v>0</v>
      </c>
      <c r="S2637" s="180" t="b">
        <f t="shared" si="4"/>
        <v>0</v>
      </c>
      <c r="T2637" s="180">
        <f t="shared" ca="1" si="5"/>
        <v>0</v>
      </c>
    </row>
    <row r="2638" spans="1:20" ht="16" hidden="1">
      <c r="A2638" s="170">
        <f t="shared" si="6"/>
        <v>2637</v>
      </c>
      <c r="B2638" s="196" t="s">
        <v>3466</v>
      </c>
      <c r="C2638" s="186"/>
      <c r="D2638" s="178" t="s">
        <v>388</v>
      </c>
      <c r="E2638" s="178"/>
      <c r="F2638" s="186"/>
      <c r="G2638" s="170" t="b">
        <f t="shared" ca="1" si="66"/>
        <v>1</v>
      </c>
      <c r="H2638" s="186"/>
      <c r="I2638" s="186"/>
      <c r="J2638" s="170" t="s">
        <v>479</v>
      </c>
      <c r="K2638" s="171" t="e">
        <f t="shared" ca="1" si="1"/>
        <v>#NAME?</v>
      </c>
      <c r="L2638" s="186"/>
      <c r="M2638" s="171">
        <v>246</v>
      </c>
      <c r="N2638" s="179" t="e">
        <f t="shared" ca="1" si="2"/>
        <v>#NAME?</v>
      </c>
      <c r="O2638" t="b">
        <f t="shared" si="3"/>
        <v>0</v>
      </c>
      <c r="S2638" s="180" t="b">
        <f t="shared" si="4"/>
        <v>0</v>
      </c>
      <c r="T2638" s="180">
        <f t="shared" ca="1" si="5"/>
        <v>0</v>
      </c>
    </row>
    <row r="2639" spans="1:20" ht="16" hidden="1">
      <c r="A2639" s="170">
        <f t="shared" si="6"/>
        <v>2638</v>
      </c>
      <c r="B2639" s="196" t="s">
        <v>3467</v>
      </c>
      <c r="C2639" s="186"/>
      <c r="D2639" s="178" t="s">
        <v>380</v>
      </c>
      <c r="E2639" s="178" t="s">
        <v>515</v>
      </c>
      <c r="F2639" s="187">
        <v>43868</v>
      </c>
      <c r="G2639" s="170" t="b">
        <f t="shared" ca="1" si="66"/>
        <v>1</v>
      </c>
      <c r="H2639" s="186"/>
      <c r="I2639" s="186"/>
      <c r="J2639" s="170" t="s">
        <v>479</v>
      </c>
      <c r="K2639" s="171" t="e">
        <f t="shared" ca="1" si="1"/>
        <v>#NAME?</v>
      </c>
      <c r="L2639" s="186"/>
      <c r="M2639" s="171">
        <v>3191</v>
      </c>
      <c r="N2639" s="179" t="e">
        <f t="shared" ca="1" si="2"/>
        <v>#NAME?</v>
      </c>
      <c r="O2639" t="b">
        <f t="shared" si="3"/>
        <v>0</v>
      </c>
      <c r="S2639" s="180" t="b">
        <f t="shared" ca="1" si="4"/>
        <v>0</v>
      </c>
      <c r="T2639" s="180">
        <f t="shared" ca="1" si="5"/>
        <v>0</v>
      </c>
    </row>
    <row r="2640" spans="1:20" ht="16" hidden="1">
      <c r="A2640" s="170">
        <f t="shared" si="6"/>
        <v>2639</v>
      </c>
      <c r="B2640" s="196" t="s">
        <v>3468</v>
      </c>
      <c r="C2640" s="186"/>
      <c r="D2640" s="178" t="s">
        <v>380</v>
      </c>
      <c r="E2640" s="178" t="s">
        <v>556</v>
      </c>
      <c r="F2640" s="187">
        <v>43926</v>
      </c>
      <c r="G2640" s="170" t="b">
        <f t="shared" ca="1" si="66"/>
        <v>1</v>
      </c>
      <c r="H2640" s="170" t="s">
        <v>471</v>
      </c>
      <c r="I2640" s="186"/>
      <c r="J2640" s="170" t="s">
        <v>479</v>
      </c>
      <c r="K2640" s="171" t="e">
        <f t="shared" ca="1" si="1"/>
        <v>#NAME?</v>
      </c>
      <c r="L2640" s="186"/>
      <c r="M2640" s="171">
        <v>169</v>
      </c>
      <c r="N2640" s="179" t="e">
        <f t="shared" ca="1" si="2"/>
        <v>#NAME?</v>
      </c>
      <c r="O2640" t="b">
        <f t="shared" si="3"/>
        <v>0</v>
      </c>
      <c r="S2640" s="180" t="b">
        <f t="shared" ca="1" si="4"/>
        <v>0</v>
      </c>
      <c r="T2640" s="180">
        <f t="shared" ca="1" si="5"/>
        <v>0</v>
      </c>
    </row>
    <row r="2641" spans="1:20" ht="16" hidden="1">
      <c r="A2641" s="170">
        <f t="shared" si="6"/>
        <v>2640</v>
      </c>
      <c r="B2641" s="196" t="s">
        <v>3469</v>
      </c>
      <c r="C2641" s="186"/>
      <c r="D2641" s="178" t="s">
        <v>380</v>
      </c>
      <c r="E2641" s="178"/>
      <c r="F2641" s="187">
        <v>43872</v>
      </c>
      <c r="G2641" s="170" t="b">
        <f t="shared" ca="1" si="66"/>
        <v>1</v>
      </c>
      <c r="H2641" s="186"/>
      <c r="I2641" s="186"/>
      <c r="J2641" s="170" t="s">
        <v>479</v>
      </c>
      <c r="K2641" s="171" t="e">
        <f t="shared" ca="1" si="1"/>
        <v>#NAME?</v>
      </c>
      <c r="L2641" s="186"/>
      <c r="M2641" s="171">
        <v>1576</v>
      </c>
      <c r="N2641" s="179" t="e">
        <f t="shared" ca="1" si="2"/>
        <v>#NAME?</v>
      </c>
      <c r="O2641" t="b">
        <f t="shared" si="3"/>
        <v>0</v>
      </c>
      <c r="S2641" s="180" t="b">
        <f t="shared" ca="1" si="4"/>
        <v>0</v>
      </c>
      <c r="T2641" s="180">
        <f t="shared" ca="1" si="5"/>
        <v>0</v>
      </c>
    </row>
    <row r="2642" spans="1:20" ht="16" hidden="1">
      <c r="A2642" s="170">
        <f t="shared" si="6"/>
        <v>2641</v>
      </c>
      <c r="B2642" s="196" t="s">
        <v>3470</v>
      </c>
      <c r="C2642" s="186"/>
      <c r="D2642" s="178" t="s">
        <v>380</v>
      </c>
      <c r="E2642" s="178"/>
      <c r="F2642" s="187">
        <v>43978</v>
      </c>
      <c r="G2642" s="170" t="b">
        <f t="shared" ca="1" si="66"/>
        <v>1</v>
      </c>
      <c r="H2642" s="186"/>
      <c r="I2642" s="186"/>
      <c r="J2642" s="170" t="s">
        <v>479</v>
      </c>
      <c r="K2642" s="171" t="e">
        <f t="shared" ca="1" si="1"/>
        <v>#NAME?</v>
      </c>
      <c r="L2642" s="186"/>
      <c r="M2642" s="171">
        <v>1339</v>
      </c>
      <c r="N2642" s="179" t="e">
        <f t="shared" ca="1" si="2"/>
        <v>#NAME?</v>
      </c>
      <c r="O2642" t="b">
        <f t="shared" si="3"/>
        <v>0</v>
      </c>
      <c r="S2642" s="180" t="b">
        <f t="shared" ca="1" si="4"/>
        <v>0</v>
      </c>
      <c r="T2642" s="180">
        <f t="shared" ca="1" si="5"/>
        <v>0</v>
      </c>
    </row>
    <row r="2643" spans="1:20" ht="16" hidden="1">
      <c r="A2643" s="170">
        <f t="shared" si="6"/>
        <v>2642</v>
      </c>
      <c r="B2643" s="196" t="s">
        <v>3471</v>
      </c>
      <c r="C2643" s="186"/>
      <c r="D2643" s="178" t="s">
        <v>388</v>
      </c>
      <c r="E2643" s="178"/>
      <c r="F2643" s="186"/>
      <c r="G2643" s="170" t="b">
        <f t="shared" ca="1" si="66"/>
        <v>1</v>
      </c>
      <c r="H2643" s="186"/>
      <c r="I2643" s="186"/>
      <c r="J2643" s="170" t="s">
        <v>479</v>
      </c>
      <c r="K2643" s="171" t="e">
        <f t="shared" ca="1" si="1"/>
        <v>#NAME?</v>
      </c>
      <c r="L2643" s="186"/>
      <c r="M2643" s="171">
        <v>2191</v>
      </c>
      <c r="N2643" s="179" t="e">
        <f t="shared" ca="1" si="2"/>
        <v>#NAME?</v>
      </c>
      <c r="O2643" t="b">
        <f t="shared" si="3"/>
        <v>0</v>
      </c>
      <c r="S2643" s="180" t="b">
        <f t="shared" si="4"/>
        <v>0</v>
      </c>
      <c r="T2643" s="180">
        <f t="shared" ca="1" si="5"/>
        <v>0</v>
      </c>
    </row>
    <row r="2644" spans="1:20" ht="16" hidden="1">
      <c r="A2644" s="170">
        <f t="shared" si="6"/>
        <v>2643</v>
      </c>
      <c r="B2644" s="196" t="s">
        <v>3472</v>
      </c>
      <c r="C2644" s="186"/>
      <c r="D2644" s="178" t="s">
        <v>388</v>
      </c>
      <c r="E2644" s="178"/>
      <c r="F2644" s="186"/>
      <c r="G2644" s="170" t="b">
        <f t="shared" ca="1" si="66"/>
        <v>1</v>
      </c>
      <c r="H2644" s="186"/>
      <c r="I2644" s="186"/>
      <c r="J2644" s="170" t="s">
        <v>479</v>
      </c>
      <c r="K2644" s="171" t="e">
        <f t="shared" ca="1" si="1"/>
        <v>#NAME?</v>
      </c>
      <c r="L2644" s="186"/>
      <c r="M2644" s="171">
        <v>1423</v>
      </c>
      <c r="N2644" s="179" t="e">
        <f t="shared" ca="1" si="2"/>
        <v>#NAME?</v>
      </c>
      <c r="O2644" t="b">
        <f t="shared" si="3"/>
        <v>0</v>
      </c>
      <c r="S2644" s="180" t="b">
        <f t="shared" si="4"/>
        <v>0</v>
      </c>
      <c r="T2644" s="180">
        <f t="shared" ca="1" si="5"/>
        <v>0</v>
      </c>
    </row>
    <row r="2645" spans="1:20" ht="16" hidden="1">
      <c r="A2645" s="170">
        <f t="shared" si="6"/>
        <v>2644</v>
      </c>
      <c r="B2645" s="196" t="s">
        <v>3473</v>
      </c>
      <c r="C2645" s="186"/>
      <c r="D2645" s="178" t="s">
        <v>388</v>
      </c>
      <c r="E2645" s="178"/>
      <c r="F2645" s="186"/>
      <c r="G2645" s="170" t="b">
        <f t="shared" ca="1" si="66"/>
        <v>1</v>
      </c>
      <c r="H2645" s="186"/>
      <c r="I2645" s="186"/>
      <c r="J2645" s="170" t="s">
        <v>479</v>
      </c>
      <c r="K2645" s="171" t="e">
        <f t="shared" ca="1" si="1"/>
        <v>#NAME?</v>
      </c>
      <c r="L2645" s="186"/>
      <c r="M2645" s="171">
        <v>2034</v>
      </c>
      <c r="N2645" s="179" t="e">
        <f t="shared" ca="1" si="2"/>
        <v>#NAME?</v>
      </c>
      <c r="O2645" t="b">
        <f t="shared" si="3"/>
        <v>0</v>
      </c>
      <c r="S2645" s="180" t="b">
        <f t="shared" si="4"/>
        <v>0</v>
      </c>
      <c r="T2645" s="180">
        <f t="shared" ca="1" si="5"/>
        <v>0</v>
      </c>
    </row>
    <row r="2646" spans="1:20" ht="16" hidden="1">
      <c r="A2646" s="170">
        <f t="shared" si="6"/>
        <v>2645</v>
      </c>
      <c r="B2646" s="196" t="s">
        <v>3474</v>
      </c>
      <c r="C2646" s="186"/>
      <c r="D2646" s="178" t="s">
        <v>380</v>
      </c>
      <c r="E2646" s="178" t="s">
        <v>515</v>
      </c>
      <c r="F2646" s="187">
        <v>43808</v>
      </c>
      <c r="G2646" s="170" t="b">
        <f t="shared" ca="1" si="66"/>
        <v>1</v>
      </c>
      <c r="H2646" s="170" t="s">
        <v>471</v>
      </c>
      <c r="I2646" s="170"/>
      <c r="J2646" s="170" t="s">
        <v>479</v>
      </c>
      <c r="K2646" s="171" t="e">
        <f t="shared" ca="1" si="1"/>
        <v>#NAME?</v>
      </c>
      <c r="L2646" s="186"/>
      <c r="M2646" s="171">
        <v>1241</v>
      </c>
      <c r="N2646" s="179" t="e">
        <f t="shared" ca="1" si="2"/>
        <v>#NAME?</v>
      </c>
      <c r="O2646" t="b">
        <f t="shared" si="3"/>
        <v>0</v>
      </c>
      <c r="S2646" s="180" t="b">
        <f t="shared" ca="1" si="4"/>
        <v>0</v>
      </c>
      <c r="T2646" s="180">
        <f t="shared" ca="1" si="5"/>
        <v>0</v>
      </c>
    </row>
    <row r="2647" spans="1:20" ht="16" hidden="1">
      <c r="A2647" s="170">
        <f t="shared" si="6"/>
        <v>2646</v>
      </c>
      <c r="B2647" s="196" t="s">
        <v>3475</v>
      </c>
      <c r="C2647" s="186"/>
      <c r="D2647" s="178" t="s">
        <v>380</v>
      </c>
      <c r="E2647" s="178" t="s">
        <v>556</v>
      </c>
      <c r="F2647" s="187">
        <v>43965</v>
      </c>
      <c r="G2647" s="170" t="b">
        <f t="shared" ca="1" si="66"/>
        <v>1</v>
      </c>
      <c r="H2647" s="170" t="s">
        <v>516</v>
      </c>
      <c r="I2647" s="170">
        <v>0</v>
      </c>
      <c r="J2647" s="170" t="s">
        <v>479</v>
      </c>
      <c r="K2647" s="171" t="e">
        <f t="shared" ca="1" si="1"/>
        <v>#NAME?</v>
      </c>
      <c r="L2647" s="186"/>
      <c r="M2647" s="171">
        <v>618</v>
      </c>
      <c r="N2647" s="179" t="e">
        <f t="shared" ca="1" si="2"/>
        <v>#NAME?</v>
      </c>
      <c r="O2647" t="b">
        <f t="shared" si="3"/>
        <v>0</v>
      </c>
      <c r="S2647" s="180" t="b">
        <f t="shared" ca="1" si="4"/>
        <v>0</v>
      </c>
      <c r="T2647" s="180">
        <f t="shared" ca="1" si="5"/>
        <v>0</v>
      </c>
    </row>
    <row r="2648" spans="1:20" ht="16" hidden="1">
      <c r="A2648" s="170">
        <f t="shared" si="6"/>
        <v>2647</v>
      </c>
      <c r="B2648" s="196" t="s">
        <v>3476</v>
      </c>
      <c r="C2648" s="186"/>
      <c r="D2648" s="178" t="s">
        <v>388</v>
      </c>
      <c r="E2648" s="178"/>
      <c r="F2648" s="186"/>
      <c r="G2648" s="170" t="b">
        <f t="shared" ca="1" si="66"/>
        <v>1</v>
      </c>
      <c r="H2648" s="186"/>
      <c r="I2648" s="186"/>
      <c r="J2648" s="170" t="s">
        <v>479</v>
      </c>
      <c r="K2648" s="171" t="e">
        <f t="shared" ca="1" si="1"/>
        <v>#NAME?</v>
      </c>
      <c r="L2648" s="186"/>
      <c r="M2648" s="171">
        <v>88</v>
      </c>
      <c r="N2648" s="179" t="e">
        <f t="shared" ca="1" si="2"/>
        <v>#NAME?</v>
      </c>
      <c r="O2648" t="b">
        <f t="shared" si="3"/>
        <v>0</v>
      </c>
      <c r="S2648" s="180" t="b">
        <f t="shared" si="4"/>
        <v>0</v>
      </c>
      <c r="T2648" s="180">
        <f t="shared" ca="1" si="5"/>
        <v>0</v>
      </c>
    </row>
    <row r="2649" spans="1:20" ht="16" hidden="1">
      <c r="A2649" s="170">
        <f t="shared" si="6"/>
        <v>2648</v>
      </c>
      <c r="B2649" s="196" t="s">
        <v>3477</v>
      </c>
      <c r="C2649" s="186"/>
      <c r="D2649" s="178" t="s">
        <v>388</v>
      </c>
      <c r="E2649" s="178"/>
      <c r="F2649" s="186"/>
      <c r="G2649" s="170" t="b">
        <f t="shared" ca="1" si="66"/>
        <v>1</v>
      </c>
      <c r="H2649" s="186"/>
      <c r="I2649" s="186"/>
      <c r="J2649" s="170" t="s">
        <v>479</v>
      </c>
      <c r="K2649" s="171" t="e">
        <f t="shared" ca="1" si="1"/>
        <v>#NAME?</v>
      </c>
      <c r="L2649" s="186"/>
      <c r="M2649" s="171">
        <v>424</v>
      </c>
      <c r="N2649" s="179" t="e">
        <f t="shared" ca="1" si="2"/>
        <v>#NAME?</v>
      </c>
      <c r="O2649" t="b">
        <f t="shared" si="3"/>
        <v>0</v>
      </c>
      <c r="S2649" s="180" t="b">
        <f t="shared" si="4"/>
        <v>0</v>
      </c>
      <c r="T2649" s="180">
        <f t="shared" ca="1" si="5"/>
        <v>0</v>
      </c>
    </row>
    <row r="2650" spans="1:20" ht="16" hidden="1">
      <c r="A2650" s="170">
        <f t="shared" si="6"/>
        <v>2649</v>
      </c>
      <c r="B2650" s="196" t="s">
        <v>3478</v>
      </c>
      <c r="C2650" s="186"/>
      <c r="D2650" s="178" t="s">
        <v>388</v>
      </c>
      <c r="E2650" s="178"/>
      <c r="F2650" s="186"/>
      <c r="G2650" s="170" t="b">
        <f t="shared" ca="1" si="66"/>
        <v>1</v>
      </c>
      <c r="H2650" s="186"/>
      <c r="I2650" s="186"/>
      <c r="J2650" s="170" t="s">
        <v>479</v>
      </c>
      <c r="K2650" s="171" t="e">
        <f t="shared" ca="1" si="1"/>
        <v>#NAME?</v>
      </c>
      <c r="L2650" s="186"/>
      <c r="M2650" s="171">
        <v>2270</v>
      </c>
      <c r="N2650" s="179" t="e">
        <f t="shared" ca="1" si="2"/>
        <v>#NAME?</v>
      </c>
      <c r="O2650" t="b">
        <f t="shared" si="3"/>
        <v>0</v>
      </c>
      <c r="S2650" s="180" t="b">
        <f t="shared" si="4"/>
        <v>0</v>
      </c>
      <c r="T2650" s="180">
        <f t="shared" ca="1" si="5"/>
        <v>0</v>
      </c>
    </row>
    <row r="2651" spans="1:20" ht="16" hidden="1">
      <c r="A2651" s="170">
        <f t="shared" si="6"/>
        <v>2650</v>
      </c>
      <c r="B2651" s="196" t="s">
        <v>3479</v>
      </c>
      <c r="C2651" s="186"/>
      <c r="D2651" s="178" t="s">
        <v>380</v>
      </c>
      <c r="E2651" s="178" t="s">
        <v>515</v>
      </c>
      <c r="F2651" s="187">
        <v>43920</v>
      </c>
      <c r="G2651" s="170" t="b">
        <f t="shared" ca="1" si="66"/>
        <v>1</v>
      </c>
      <c r="H2651" s="170" t="s">
        <v>516</v>
      </c>
      <c r="I2651" s="186"/>
      <c r="J2651" s="170" t="s">
        <v>479</v>
      </c>
      <c r="K2651" s="171" t="e">
        <f t="shared" ca="1" si="1"/>
        <v>#NAME?</v>
      </c>
      <c r="L2651" s="186"/>
      <c r="M2651" s="171">
        <v>1168</v>
      </c>
      <c r="N2651" s="179" t="e">
        <f t="shared" ca="1" si="2"/>
        <v>#NAME?</v>
      </c>
      <c r="O2651" t="b">
        <f t="shared" si="3"/>
        <v>0</v>
      </c>
      <c r="S2651" s="180" t="b">
        <f t="shared" ca="1" si="4"/>
        <v>0</v>
      </c>
      <c r="T2651" s="180">
        <f t="shared" ca="1" si="5"/>
        <v>0</v>
      </c>
    </row>
    <row r="2652" spans="1:20" ht="16" hidden="1">
      <c r="A2652" s="170">
        <f t="shared" si="6"/>
        <v>2651</v>
      </c>
      <c r="B2652" s="196" t="s">
        <v>3480</v>
      </c>
      <c r="C2652" s="186"/>
      <c r="D2652" s="178" t="s">
        <v>388</v>
      </c>
      <c r="E2652" s="178"/>
      <c r="F2652" s="186"/>
      <c r="G2652" s="170" t="b">
        <f t="shared" ca="1" si="66"/>
        <v>1</v>
      </c>
      <c r="H2652" s="186"/>
      <c r="I2652" s="186"/>
      <c r="J2652" s="170" t="s">
        <v>479</v>
      </c>
      <c r="K2652" s="171" t="e">
        <f t="shared" ca="1" si="1"/>
        <v>#NAME?</v>
      </c>
      <c r="L2652" s="186"/>
      <c r="M2652" s="171">
        <v>1932</v>
      </c>
      <c r="N2652" s="179" t="e">
        <f t="shared" ca="1" si="2"/>
        <v>#NAME?</v>
      </c>
      <c r="O2652" t="b">
        <f t="shared" si="3"/>
        <v>0</v>
      </c>
      <c r="S2652" s="180" t="b">
        <f t="shared" si="4"/>
        <v>0</v>
      </c>
      <c r="T2652" s="180">
        <f t="shared" ca="1" si="5"/>
        <v>0</v>
      </c>
    </row>
    <row r="2653" spans="1:20" ht="16" hidden="1">
      <c r="A2653" s="170">
        <f t="shared" si="6"/>
        <v>2652</v>
      </c>
      <c r="B2653" s="196" t="s">
        <v>3481</v>
      </c>
      <c r="C2653" s="186"/>
      <c r="D2653" s="178" t="s">
        <v>388</v>
      </c>
      <c r="E2653" s="178"/>
      <c r="F2653" s="186"/>
      <c r="G2653" s="170" t="b">
        <f t="shared" ca="1" si="66"/>
        <v>1</v>
      </c>
      <c r="H2653" s="186"/>
      <c r="I2653" s="186"/>
      <c r="J2653" s="170" t="s">
        <v>479</v>
      </c>
      <c r="K2653" s="171" t="e">
        <f t="shared" ca="1" si="1"/>
        <v>#NAME?</v>
      </c>
      <c r="L2653" s="186"/>
      <c r="M2653" s="171">
        <v>2629</v>
      </c>
      <c r="N2653" s="179" t="e">
        <f t="shared" ca="1" si="2"/>
        <v>#NAME?</v>
      </c>
      <c r="O2653" t="b">
        <f t="shared" si="3"/>
        <v>0</v>
      </c>
      <c r="S2653" s="180" t="b">
        <f t="shared" si="4"/>
        <v>0</v>
      </c>
      <c r="T2653" s="180">
        <f t="shared" ca="1" si="5"/>
        <v>0</v>
      </c>
    </row>
    <row r="2654" spans="1:20" ht="16" hidden="1">
      <c r="A2654" s="170">
        <f t="shared" si="6"/>
        <v>2653</v>
      </c>
      <c r="B2654" s="196" t="s">
        <v>3482</v>
      </c>
      <c r="C2654" s="186"/>
      <c r="D2654" s="178" t="s">
        <v>380</v>
      </c>
      <c r="E2654" s="178" t="s">
        <v>3483</v>
      </c>
      <c r="F2654" s="187">
        <v>43851</v>
      </c>
      <c r="G2654" s="170" t="b">
        <f t="shared" ca="1" si="66"/>
        <v>1</v>
      </c>
      <c r="H2654" s="170" t="s">
        <v>516</v>
      </c>
      <c r="I2654" s="186"/>
      <c r="J2654" s="170" t="s">
        <v>479</v>
      </c>
      <c r="K2654" s="171" t="e">
        <f t="shared" ca="1" si="1"/>
        <v>#NAME?</v>
      </c>
      <c r="L2654" s="186"/>
      <c r="M2654" s="171">
        <v>1801</v>
      </c>
      <c r="N2654" s="179" t="e">
        <f t="shared" ca="1" si="2"/>
        <v>#NAME?</v>
      </c>
      <c r="O2654" t="b">
        <f t="shared" si="3"/>
        <v>0</v>
      </c>
      <c r="S2654" s="180" t="b">
        <f t="shared" ca="1" si="4"/>
        <v>0</v>
      </c>
      <c r="T2654" s="180">
        <f t="shared" ca="1" si="5"/>
        <v>0</v>
      </c>
    </row>
    <row r="2655" spans="1:20" ht="16" hidden="1">
      <c r="A2655" s="170">
        <f t="shared" si="6"/>
        <v>2654</v>
      </c>
      <c r="B2655" s="196" t="s">
        <v>3484</v>
      </c>
      <c r="C2655" s="186"/>
      <c r="D2655" s="178" t="s">
        <v>380</v>
      </c>
      <c r="E2655" s="178" t="s">
        <v>3485</v>
      </c>
      <c r="F2655" s="187">
        <v>43920</v>
      </c>
      <c r="G2655" s="170" t="b">
        <f t="shared" ca="1" si="66"/>
        <v>1</v>
      </c>
      <c r="H2655" s="170" t="s">
        <v>516</v>
      </c>
      <c r="I2655" s="186"/>
      <c r="J2655" s="170" t="s">
        <v>479</v>
      </c>
      <c r="K2655" s="171" t="e">
        <f t="shared" ca="1" si="1"/>
        <v>#NAME?</v>
      </c>
      <c r="L2655" s="186"/>
      <c r="M2655" s="171">
        <v>395</v>
      </c>
      <c r="N2655" s="179" t="e">
        <f t="shared" ca="1" si="2"/>
        <v>#NAME?</v>
      </c>
      <c r="O2655" t="b">
        <f t="shared" si="3"/>
        <v>0</v>
      </c>
      <c r="P2655" s="194">
        <v>43922</v>
      </c>
      <c r="S2655" s="180" t="b">
        <f t="shared" ca="1" si="4"/>
        <v>0</v>
      </c>
      <c r="T2655" s="180">
        <f t="shared" ca="1" si="5"/>
        <v>0</v>
      </c>
    </row>
    <row r="2656" spans="1:20" ht="16" hidden="1">
      <c r="A2656" s="170">
        <f t="shared" si="6"/>
        <v>2655</v>
      </c>
      <c r="B2656" s="196" t="s">
        <v>3486</v>
      </c>
      <c r="C2656" s="186"/>
      <c r="D2656" s="178" t="s">
        <v>388</v>
      </c>
      <c r="E2656" s="178"/>
      <c r="F2656" s="186"/>
      <c r="G2656" s="170" t="b">
        <f t="shared" ca="1" si="66"/>
        <v>1</v>
      </c>
      <c r="H2656" s="186"/>
      <c r="I2656" s="186"/>
      <c r="J2656" s="170" t="s">
        <v>479</v>
      </c>
      <c r="K2656" s="171" t="e">
        <f t="shared" ca="1" si="1"/>
        <v>#NAME?</v>
      </c>
      <c r="L2656" s="186"/>
      <c r="M2656" s="171">
        <v>1587</v>
      </c>
      <c r="N2656" s="179" t="e">
        <f t="shared" ca="1" si="2"/>
        <v>#NAME?</v>
      </c>
      <c r="O2656" t="b">
        <f t="shared" si="3"/>
        <v>0</v>
      </c>
      <c r="S2656" s="180" t="b">
        <f t="shared" si="4"/>
        <v>0</v>
      </c>
      <c r="T2656" s="180">
        <f t="shared" ca="1" si="5"/>
        <v>0</v>
      </c>
    </row>
    <row r="2657" spans="1:20" ht="16" hidden="1">
      <c r="A2657" s="170">
        <f t="shared" si="6"/>
        <v>2656</v>
      </c>
      <c r="B2657" s="196" t="s">
        <v>3487</v>
      </c>
      <c r="C2657" s="186"/>
      <c r="D2657" s="178" t="s">
        <v>388</v>
      </c>
      <c r="E2657" s="178"/>
      <c r="F2657" s="186"/>
      <c r="G2657" s="170" t="b">
        <f t="shared" ca="1" si="66"/>
        <v>1</v>
      </c>
      <c r="H2657" s="186"/>
      <c r="I2657" s="186"/>
      <c r="J2657" s="170" t="s">
        <v>479</v>
      </c>
      <c r="K2657" s="171" t="e">
        <f t="shared" ca="1" si="1"/>
        <v>#NAME?</v>
      </c>
      <c r="L2657" s="186"/>
      <c r="M2657" s="171">
        <v>1157</v>
      </c>
      <c r="N2657" s="179" t="e">
        <f t="shared" ca="1" si="2"/>
        <v>#NAME?</v>
      </c>
      <c r="O2657" t="b">
        <f t="shared" si="3"/>
        <v>0</v>
      </c>
      <c r="S2657" s="180" t="b">
        <f t="shared" si="4"/>
        <v>0</v>
      </c>
      <c r="T2657" s="180">
        <f t="shared" ca="1" si="5"/>
        <v>0</v>
      </c>
    </row>
    <row r="2658" spans="1:20" ht="16" hidden="1">
      <c r="A2658" s="170">
        <f t="shared" si="6"/>
        <v>2657</v>
      </c>
      <c r="B2658" s="196" t="s">
        <v>3488</v>
      </c>
      <c r="C2658" s="186"/>
      <c r="D2658" s="178" t="s">
        <v>388</v>
      </c>
      <c r="E2658" s="178"/>
      <c r="F2658" s="186"/>
      <c r="G2658" s="170" t="b">
        <f t="shared" ca="1" si="66"/>
        <v>1</v>
      </c>
      <c r="H2658" s="186"/>
      <c r="I2658" s="186"/>
      <c r="J2658" s="170" t="s">
        <v>479</v>
      </c>
      <c r="K2658" s="171" t="e">
        <f t="shared" ca="1" si="1"/>
        <v>#NAME?</v>
      </c>
      <c r="L2658" s="186"/>
      <c r="M2658" s="171">
        <v>1708</v>
      </c>
      <c r="N2658" s="179" t="e">
        <f t="shared" ca="1" si="2"/>
        <v>#NAME?</v>
      </c>
      <c r="O2658" t="b">
        <f t="shared" si="3"/>
        <v>0</v>
      </c>
      <c r="S2658" s="180" t="b">
        <f t="shared" si="4"/>
        <v>0</v>
      </c>
      <c r="T2658" s="180">
        <f t="shared" ca="1" si="5"/>
        <v>0</v>
      </c>
    </row>
    <row r="2659" spans="1:20" ht="16" hidden="1">
      <c r="A2659" s="170">
        <f t="shared" si="6"/>
        <v>2658</v>
      </c>
      <c r="B2659" s="196" t="s">
        <v>3489</v>
      </c>
      <c r="C2659" s="186"/>
      <c r="D2659" s="178" t="s">
        <v>388</v>
      </c>
      <c r="E2659" s="178"/>
      <c r="F2659" s="186"/>
      <c r="G2659" s="170" t="b">
        <f t="shared" ca="1" si="66"/>
        <v>1</v>
      </c>
      <c r="H2659" s="186"/>
      <c r="I2659" s="186"/>
      <c r="J2659" s="170" t="s">
        <v>479</v>
      </c>
      <c r="K2659" s="171" t="e">
        <f t="shared" ca="1" si="1"/>
        <v>#NAME?</v>
      </c>
      <c r="L2659" s="186"/>
      <c r="M2659" s="171">
        <v>2788</v>
      </c>
      <c r="N2659" s="179" t="e">
        <f t="shared" ca="1" si="2"/>
        <v>#NAME?</v>
      </c>
      <c r="O2659" t="b">
        <f t="shared" si="3"/>
        <v>0</v>
      </c>
      <c r="S2659" s="180" t="b">
        <f t="shared" si="4"/>
        <v>0</v>
      </c>
      <c r="T2659" s="180">
        <f t="shared" ca="1" si="5"/>
        <v>0</v>
      </c>
    </row>
    <row r="2660" spans="1:20" ht="16" hidden="1">
      <c r="A2660" s="170">
        <f t="shared" si="6"/>
        <v>2659</v>
      </c>
      <c r="B2660" s="196" t="s">
        <v>3490</v>
      </c>
      <c r="C2660" s="186"/>
      <c r="D2660" s="178" t="s">
        <v>388</v>
      </c>
      <c r="E2660" s="178"/>
      <c r="F2660" s="186"/>
      <c r="G2660" s="170" t="b">
        <f t="shared" ca="1" si="66"/>
        <v>1</v>
      </c>
      <c r="H2660" s="186"/>
      <c r="I2660" s="186"/>
      <c r="J2660" s="170" t="s">
        <v>479</v>
      </c>
      <c r="K2660" s="171" t="e">
        <f t="shared" ca="1" si="1"/>
        <v>#NAME?</v>
      </c>
      <c r="L2660" s="186"/>
      <c r="M2660" s="171">
        <v>2956</v>
      </c>
      <c r="N2660" s="179" t="e">
        <f t="shared" ca="1" si="2"/>
        <v>#NAME?</v>
      </c>
      <c r="O2660" t="b">
        <f t="shared" si="3"/>
        <v>0</v>
      </c>
      <c r="S2660" s="180" t="b">
        <f t="shared" si="4"/>
        <v>0</v>
      </c>
      <c r="T2660" s="180">
        <f t="shared" ca="1" si="5"/>
        <v>0</v>
      </c>
    </row>
    <row r="2661" spans="1:20" ht="16" hidden="1">
      <c r="A2661" s="170">
        <f t="shared" si="6"/>
        <v>2660</v>
      </c>
      <c r="B2661" s="196" t="s">
        <v>3491</v>
      </c>
      <c r="C2661" s="186"/>
      <c r="D2661" s="178" t="s">
        <v>388</v>
      </c>
      <c r="E2661" s="178"/>
      <c r="F2661" s="186"/>
      <c r="G2661" s="170" t="b">
        <f t="shared" ca="1" si="66"/>
        <v>1</v>
      </c>
      <c r="H2661" s="186"/>
      <c r="I2661" s="186"/>
      <c r="J2661" s="170" t="s">
        <v>479</v>
      </c>
      <c r="K2661" s="171" t="e">
        <f t="shared" ca="1" si="1"/>
        <v>#NAME?</v>
      </c>
      <c r="L2661" s="186"/>
      <c r="M2661" s="171">
        <v>945</v>
      </c>
      <c r="N2661" s="179" t="e">
        <f t="shared" ca="1" si="2"/>
        <v>#NAME?</v>
      </c>
      <c r="O2661" t="b">
        <f t="shared" si="3"/>
        <v>0</v>
      </c>
      <c r="S2661" s="180" t="b">
        <f t="shared" si="4"/>
        <v>0</v>
      </c>
      <c r="T2661" s="180">
        <f t="shared" ca="1" si="5"/>
        <v>0</v>
      </c>
    </row>
    <row r="2662" spans="1:20" ht="16" hidden="1">
      <c r="A2662" s="170">
        <f t="shared" si="6"/>
        <v>2661</v>
      </c>
      <c r="B2662" s="196" t="s">
        <v>3492</v>
      </c>
      <c r="C2662" s="186"/>
      <c r="D2662" s="178" t="s">
        <v>380</v>
      </c>
      <c r="E2662" s="178" t="s">
        <v>515</v>
      </c>
      <c r="F2662" s="183">
        <v>43804</v>
      </c>
      <c r="G2662" s="170" t="b">
        <f t="shared" ca="1" si="66"/>
        <v>1</v>
      </c>
      <c r="H2662" s="170" t="s">
        <v>516</v>
      </c>
      <c r="I2662" s="186"/>
      <c r="J2662" s="170" t="s">
        <v>479</v>
      </c>
      <c r="K2662" s="171" t="e">
        <f t="shared" ca="1" si="1"/>
        <v>#NAME?</v>
      </c>
      <c r="L2662" s="186"/>
      <c r="M2662" s="171">
        <v>1415</v>
      </c>
      <c r="N2662" s="179" t="e">
        <f t="shared" ca="1" si="2"/>
        <v>#NAME?</v>
      </c>
      <c r="O2662" t="b">
        <f t="shared" si="3"/>
        <v>0</v>
      </c>
      <c r="S2662" s="180" t="b">
        <f t="shared" ca="1" si="4"/>
        <v>0</v>
      </c>
      <c r="T2662" s="180">
        <f t="shared" ca="1" si="5"/>
        <v>0</v>
      </c>
    </row>
    <row r="2663" spans="1:20" ht="16" hidden="1">
      <c r="A2663" s="170">
        <f t="shared" si="6"/>
        <v>2662</v>
      </c>
      <c r="B2663" s="196" t="s">
        <v>3493</v>
      </c>
      <c r="C2663" s="186"/>
      <c r="D2663" s="178" t="s">
        <v>380</v>
      </c>
      <c r="E2663" s="178"/>
      <c r="F2663" s="187">
        <v>43850</v>
      </c>
      <c r="G2663" s="170" t="b">
        <f t="shared" ca="1" si="66"/>
        <v>1</v>
      </c>
      <c r="H2663" s="170" t="s">
        <v>516</v>
      </c>
      <c r="I2663" s="186"/>
      <c r="J2663" s="170" t="s">
        <v>479</v>
      </c>
      <c r="K2663" s="171" t="e">
        <f t="shared" ca="1" si="1"/>
        <v>#NAME?</v>
      </c>
      <c r="L2663" s="186"/>
      <c r="M2663" s="171">
        <v>557</v>
      </c>
      <c r="N2663" s="179" t="e">
        <f t="shared" ca="1" si="2"/>
        <v>#NAME?</v>
      </c>
      <c r="O2663" t="b">
        <f t="shared" si="3"/>
        <v>0</v>
      </c>
      <c r="S2663" s="180" t="b">
        <f t="shared" ca="1" si="4"/>
        <v>0</v>
      </c>
      <c r="T2663" s="180">
        <f t="shared" ca="1" si="5"/>
        <v>0</v>
      </c>
    </row>
    <row r="2664" spans="1:20" ht="16" hidden="1">
      <c r="A2664" s="170">
        <f t="shared" si="6"/>
        <v>2663</v>
      </c>
      <c r="B2664" s="196" t="s">
        <v>3494</v>
      </c>
      <c r="C2664" s="186"/>
      <c r="D2664" s="178" t="s">
        <v>388</v>
      </c>
      <c r="E2664" s="178"/>
      <c r="F2664" s="186"/>
      <c r="G2664" s="170" t="b">
        <f t="shared" ca="1" si="66"/>
        <v>1</v>
      </c>
      <c r="H2664" s="186"/>
      <c r="I2664" s="186"/>
      <c r="J2664" s="170" t="s">
        <v>479</v>
      </c>
      <c r="K2664" s="171" t="e">
        <f t="shared" ca="1" si="1"/>
        <v>#NAME?</v>
      </c>
      <c r="L2664" s="186"/>
      <c r="M2664" s="171">
        <v>1546</v>
      </c>
      <c r="N2664" s="179" t="e">
        <f t="shared" ca="1" si="2"/>
        <v>#NAME?</v>
      </c>
      <c r="O2664" t="b">
        <f t="shared" si="3"/>
        <v>0</v>
      </c>
      <c r="S2664" s="180" t="b">
        <f t="shared" si="4"/>
        <v>0</v>
      </c>
      <c r="T2664" s="180">
        <f t="shared" ca="1" si="5"/>
        <v>0</v>
      </c>
    </row>
    <row r="2665" spans="1:20" ht="16" hidden="1">
      <c r="A2665" s="170">
        <f t="shared" si="6"/>
        <v>2664</v>
      </c>
      <c r="B2665" s="196" t="s">
        <v>3495</v>
      </c>
      <c r="C2665" s="186"/>
      <c r="D2665" s="178" t="s">
        <v>388</v>
      </c>
      <c r="E2665" s="178"/>
      <c r="F2665" s="186"/>
      <c r="G2665" s="170" t="b">
        <f t="shared" ca="1" si="66"/>
        <v>1</v>
      </c>
      <c r="H2665" s="186"/>
      <c r="I2665" s="186"/>
      <c r="J2665" s="170" t="s">
        <v>479</v>
      </c>
      <c r="K2665" s="171" t="e">
        <f t="shared" ca="1" si="1"/>
        <v>#NAME?</v>
      </c>
      <c r="L2665" s="186"/>
      <c r="M2665" s="171">
        <v>926</v>
      </c>
      <c r="N2665" s="179" t="e">
        <f t="shared" ca="1" si="2"/>
        <v>#NAME?</v>
      </c>
      <c r="O2665" t="b">
        <f t="shared" si="3"/>
        <v>0</v>
      </c>
      <c r="S2665" s="180" t="b">
        <f t="shared" si="4"/>
        <v>0</v>
      </c>
      <c r="T2665" s="180">
        <f t="shared" ca="1" si="5"/>
        <v>0</v>
      </c>
    </row>
    <row r="2666" spans="1:20" ht="16" hidden="1">
      <c r="A2666" s="170">
        <f t="shared" si="6"/>
        <v>2665</v>
      </c>
      <c r="B2666" s="196" t="s">
        <v>3496</v>
      </c>
      <c r="C2666" s="186"/>
      <c r="D2666" s="178" t="s">
        <v>388</v>
      </c>
      <c r="E2666" s="178"/>
      <c r="F2666" s="186"/>
      <c r="G2666" s="170" t="b">
        <f t="shared" ca="1" si="66"/>
        <v>1</v>
      </c>
      <c r="H2666" s="186"/>
      <c r="I2666" s="186"/>
      <c r="J2666" s="170" t="s">
        <v>479</v>
      </c>
      <c r="K2666" s="171" t="e">
        <f t="shared" ca="1" si="1"/>
        <v>#NAME?</v>
      </c>
      <c r="L2666" s="186"/>
      <c r="M2666" s="171">
        <v>236</v>
      </c>
      <c r="N2666" s="179" t="e">
        <f t="shared" ca="1" si="2"/>
        <v>#NAME?</v>
      </c>
      <c r="O2666" t="b">
        <f t="shared" si="3"/>
        <v>0</v>
      </c>
      <c r="S2666" s="180" t="b">
        <f t="shared" si="4"/>
        <v>0</v>
      </c>
      <c r="T2666" s="180">
        <f t="shared" ca="1" si="5"/>
        <v>0</v>
      </c>
    </row>
    <row r="2667" spans="1:20" ht="16" hidden="1">
      <c r="A2667" s="170">
        <f t="shared" si="6"/>
        <v>2666</v>
      </c>
      <c r="B2667" s="196" t="s">
        <v>3497</v>
      </c>
      <c r="C2667" s="186"/>
      <c r="D2667" s="178" t="s">
        <v>388</v>
      </c>
      <c r="E2667" s="178"/>
      <c r="F2667" s="186"/>
      <c r="G2667" s="170" t="b">
        <f t="shared" ca="1" si="66"/>
        <v>1</v>
      </c>
      <c r="H2667" s="186"/>
      <c r="I2667" s="186"/>
      <c r="J2667" s="170" t="s">
        <v>479</v>
      </c>
      <c r="K2667" s="171" t="e">
        <f t="shared" ca="1" si="1"/>
        <v>#NAME?</v>
      </c>
      <c r="L2667" s="186"/>
      <c r="M2667" s="171">
        <v>1987</v>
      </c>
      <c r="N2667" s="179" t="e">
        <f t="shared" ca="1" si="2"/>
        <v>#NAME?</v>
      </c>
      <c r="O2667" t="b">
        <f t="shared" si="3"/>
        <v>0</v>
      </c>
      <c r="S2667" s="180" t="b">
        <f t="shared" si="4"/>
        <v>0</v>
      </c>
      <c r="T2667" s="180">
        <f t="shared" ca="1" si="5"/>
        <v>0</v>
      </c>
    </row>
    <row r="2668" spans="1:20" ht="16" hidden="1">
      <c r="A2668" s="170">
        <f t="shared" si="6"/>
        <v>2667</v>
      </c>
      <c r="B2668" s="196" t="s">
        <v>1347</v>
      </c>
      <c r="C2668" s="186"/>
      <c r="D2668" s="178" t="s">
        <v>388</v>
      </c>
      <c r="E2668" s="178"/>
      <c r="F2668" s="186"/>
      <c r="G2668" s="170" t="b">
        <f t="shared" ca="1" si="66"/>
        <v>1</v>
      </c>
      <c r="H2668" s="186"/>
      <c r="I2668" s="186"/>
      <c r="J2668" s="170" t="s">
        <v>479</v>
      </c>
      <c r="K2668" s="171" t="e">
        <f t="shared" ca="1" si="1"/>
        <v>#NAME?</v>
      </c>
      <c r="L2668" s="186"/>
      <c r="M2668" s="171">
        <v>707</v>
      </c>
      <c r="N2668" s="179" t="e">
        <f t="shared" ca="1" si="2"/>
        <v>#NAME?</v>
      </c>
      <c r="O2668" t="b">
        <f t="shared" si="3"/>
        <v>0</v>
      </c>
      <c r="S2668" s="180" t="b">
        <f t="shared" si="4"/>
        <v>0</v>
      </c>
      <c r="T2668" s="180">
        <f t="shared" ca="1" si="5"/>
        <v>0</v>
      </c>
    </row>
    <row r="2669" spans="1:20" ht="16" hidden="1">
      <c r="A2669" s="170">
        <f t="shared" si="6"/>
        <v>2668</v>
      </c>
      <c r="B2669" s="196" t="s">
        <v>3498</v>
      </c>
      <c r="C2669" s="186"/>
      <c r="D2669" s="178" t="s">
        <v>388</v>
      </c>
      <c r="E2669" s="178"/>
      <c r="F2669" s="186"/>
      <c r="G2669" s="170" t="b">
        <f t="shared" ca="1" si="66"/>
        <v>1</v>
      </c>
      <c r="H2669" s="186"/>
      <c r="I2669" s="186"/>
      <c r="J2669" s="170" t="s">
        <v>479</v>
      </c>
      <c r="K2669" s="171" t="e">
        <f t="shared" ca="1" si="1"/>
        <v>#NAME?</v>
      </c>
      <c r="L2669" s="186"/>
      <c r="M2669" s="171">
        <v>380</v>
      </c>
      <c r="N2669" s="179" t="e">
        <f t="shared" ca="1" si="2"/>
        <v>#NAME?</v>
      </c>
      <c r="O2669" t="b">
        <f t="shared" si="3"/>
        <v>0</v>
      </c>
      <c r="S2669" s="180" t="b">
        <f t="shared" si="4"/>
        <v>0</v>
      </c>
      <c r="T2669" s="180">
        <f t="shared" ca="1" si="5"/>
        <v>0</v>
      </c>
    </row>
    <row r="2670" spans="1:20" ht="16" hidden="1">
      <c r="A2670" s="170">
        <f t="shared" si="6"/>
        <v>2669</v>
      </c>
      <c r="B2670" s="196" t="s">
        <v>3499</v>
      </c>
      <c r="C2670" s="186"/>
      <c r="D2670" s="178" t="s">
        <v>388</v>
      </c>
      <c r="E2670" s="178"/>
      <c r="F2670" s="186"/>
      <c r="G2670" s="170" t="b">
        <f t="shared" ca="1" si="66"/>
        <v>1</v>
      </c>
      <c r="H2670" s="186"/>
      <c r="I2670" s="186"/>
      <c r="J2670" s="170" t="s">
        <v>479</v>
      </c>
      <c r="K2670" s="171" t="e">
        <f t="shared" ca="1" si="1"/>
        <v>#NAME?</v>
      </c>
      <c r="L2670" s="186"/>
      <c r="M2670" s="171">
        <v>2792</v>
      </c>
      <c r="N2670" s="179" t="e">
        <f t="shared" ca="1" si="2"/>
        <v>#NAME?</v>
      </c>
      <c r="O2670" t="b">
        <f t="shared" si="3"/>
        <v>0</v>
      </c>
      <c r="S2670" s="180" t="b">
        <f t="shared" si="4"/>
        <v>0</v>
      </c>
      <c r="T2670" s="180">
        <f t="shared" ca="1" si="5"/>
        <v>0</v>
      </c>
    </row>
    <row r="2671" spans="1:20" ht="16" hidden="1">
      <c r="A2671" s="170">
        <f t="shared" si="6"/>
        <v>2670</v>
      </c>
      <c r="B2671" s="196" t="s">
        <v>3500</v>
      </c>
      <c r="C2671" s="186"/>
      <c r="D2671" s="178" t="s">
        <v>380</v>
      </c>
      <c r="E2671" s="178" t="s">
        <v>515</v>
      </c>
      <c r="F2671" s="187">
        <v>43851</v>
      </c>
      <c r="G2671" s="170" t="b">
        <f t="shared" ca="1" si="66"/>
        <v>1</v>
      </c>
      <c r="H2671" s="170" t="s">
        <v>516</v>
      </c>
      <c r="I2671" s="186"/>
      <c r="J2671" s="170" t="s">
        <v>479</v>
      </c>
      <c r="K2671" s="171" t="e">
        <f t="shared" ca="1" si="1"/>
        <v>#NAME?</v>
      </c>
      <c r="L2671" s="186"/>
      <c r="M2671" s="171">
        <v>2175</v>
      </c>
      <c r="N2671" s="179" t="e">
        <f t="shared" ca="1" si="2"/>
        <v>#NAME?</v>
      </c>
      <c r="O2671" t="b">
        <f t="shared" si="3"/>
        <v>0</v>
      </c>
      <c r="S2671" s="180" t="b">
        <f t="shared" ca="1" si="4"/>
        <v>0</v>
      </c>
      <c r="T2671" s="180">
        <f t="shared" ca="1" si="5"/>
        <v>0</v>
      </c>
    </row>
    <row r="2672" spans="1:20" ht="16" hidden="1">
      <c r="A2672" s="170">
        <f t="shared" si="6"/>
        <v>2671</v>
      </c>
      <c r="B2672" s="196" t="s">
        <v>3501</v>
      </c>
      <c r="C2672" s="186"/>
      <c r="D2672" s="178" t="s">
        <v>388</v>
      </c>
      <c r="E2672" s="178"/>
      <c r="F2672" s="186"/>
      <c r="G2672" s="170" t="b">
        <f t="shared" ca="1" si="66"/>
        <v>1</v>
      </c>
      <c r="H2672" s="186"/>
      <c r="I2672" s="186"/>
      <c r="J2672" s="170" t="s">
        <v>479</v>
      </c>
      <c r="K2672" s="171" t="e">
        <f t="shared" ca="1" si="1"/>
        <v>#NAME?</v>
      </c>
      <c r="L2672" s="186"/>
      <c r="M2672" s="171">
        <v>267</v>
      </c>
      <c r="N2672" s="179" t="e">
        <f t="shared" ca="1" si="2"/>
        <v>#NAME?</v>
      </c>
      <c r="O2672" t="b">
        <f t="shared" si="3"/>
        <v>0</v>
      </c>
      <c r="S2672" s="180" t="b">
        <f t="shared" si="4"/>
        <v>0</v>
      </c>
      <c r="T2672" s="180">
        <f t="shared" ca="1" si="5"/>
        <v>0</v>
      </c>
    </row>
    <row r="2673" spans="1:20" ht="16" hidden="1">
      <c r="A2673" s="170">
        <f t="shared" si="6"/>
        <v>2672</v>
      </c>
      <c r="B2673" s="196" t="s">
        <v>3502</v>
      </c>
      <c r="C2673" s="186"/>
      <c r="D2673" s="178" t="s">
        <v>388</v>
      </c>
      <c r="E2673" s="178"/>
      <c r="F2673" s="186"/>
      <c r="G2673" s="170" t="b">
        <f t="shared" ca="1" si="66"/>
        <v>1</v>
      </c>
      <c r="H2673" s="186"/>
      <c r="I2673" s="186"/>
      <c r="J2673" s="170" t="s">
        <v>479</v>
      </c>
      <c r="K2673" s="171" t="e">
        <f t="shared" ca="1" si="1"/>
        <v>#NAME?</v>
      </c>
      <c r="L2673" s="186"/>
      <c r="M2673" s="171">
        <v>2868</v>
      </c>
      <c r="N2673" s="179" t="e">
        <f t="shared" ca="1" si="2"/>
        <v>#NAME?</v>
      </c>
      <c r="O2673" t="b">
        <f t="shared" si="3"/>
        <v>0</v>
      </c>
      <c r="S2673" s="180" t="b">
        <f t="shared" si="4"/>
        <v>0</v>
      </c>
      <c r="T2673" s="180">
        <f t="shared" ca="1" si="5"/>
        <v>0</v>
      </c>
    </row>
    <row r="2674" spans="1:20" ht="16" hidden="1">
      <c r="A2674" s="170">
        <f t="shared" si="6"/>
        <v>2673</v>
      </c>
      <c r="B2674" s="196" t="s">
        <v>3503</v>
      </c>
      <c r="C2674" s="186"/>
      <c r="D2674" s="178" t="s">
        <v>388</v>
      </c>
      <c r="E2674" s="178"/>
      <c r="F2674" s="186"/>
      <c r="G2674" s="170" t="b">
        <f t="shared" ca="1" si="66"/>
        <v>1</v>
      </c>
      <c r="H2674" s="186"/>
      <c r="I2674" s="186"/>
      <c r="J2674" s="170" t="s">
        <v>479</v>
      </c>
      <c r="K2674" s="171" t="e">
        <f t="shared" ca="1" si="1"/>
        <v>#NAME?</v>
      </c>
      <c r="L2674" s="186"/>
      <c r="M2674" s="171">
        <v>320</v>
      </c>
      <c r="N2674" s="179" t="e">
        <f t="shared" ca="1" si="2"/>
        <v>#NAME?</v>
      </c>
      <c r="O2674" t="b">
        <f t="shared" si="3"/>
        <v>0</v>
      </c>
      <c r="S2674" s="180" t="b">
        <f t="shared" si="4"/>
        <v>0</v>
      </c>
      <c r="T2674" s="180">
        <f t="shared" ca="1" si="5"/>
        <v>0</v>
      </c>
    </row>
    <row r="2675" spans="1:20" ht="16" hidden="1">
      <c r="A2675" s="170">
        <f t="shared" si="6"/>
        <v>2674</v>
      </c>
      <c r="B2675" s="196" t="s">
        <v>3504</v>
      </c>
      <c r="C2675" s="186"/>
      <c r="D2675" s="178" t="s">
        <v>380</v>
      </c>
      <c r="E2675" s="178" t="s">
        <v>515</v>
      </c>
      <c r="F2675" s="187">
        <v>43921</v>
      </c>
      <c r="G2675" s="170" t="b">
        <f t="shared" ca="1" si="66"/>
        <v>1</v>
      </c>
      <c r="H2675" s="170" t="s">
        <v>516</v>
      </c>
      <c r="I2675" s="186"/>
      <c r="J2675" s="170" t="s">
        <v>479</v>
      </c>
      <c r="K2675" s="171" t="e">
        <f t="shared" ca="1" si="1"/>
        <v>#NAME?</v>
      </c>
      <c r="L2675" s="186"/>
      <c r="M2675" s="171">
        <v>488</v>
      </c>
      <c r="N2675" s="179" t="e">
        <f t="shared" ca="1" si="2"/>
        <v>#NAME?</v>
      </c>
      <c r="O2675" t="b">
        <f t="shared" si="3"/>
        <v>0</v>
      </c>
      <c r="S2675" s="180" t="b">
        <f t="shared" ca="1" si="4"/>
        <v>0</v>
      </c>
      <c r="T2675" s="180">
        <f t="shared" ca="1" si="5"/>
        <v>0</v>
      </c>
    </row>
    <row r="2676" spans="1:20" ht="16" hidden="1">
      <c r="A2676" s="170">
        <f t="shared" si="6"/>
        <v>2675</v>
      </c>
      <c r="B2676" s="196" t="s">
        <v>3505</v>
      </c>
      <c r="C2676" s="186"/>
      <c r="D2676" s="178" t="s">
        <v>388</v>
      </c>
      <c r="E2676" s="178"/>
      <c r="F2676" s="186"/>
      <c r="G2676" s="170" t="b">
        <f t="shared" ca="1" si="66"/>
        <v>1</v>
      </c>
      <c r="H2676" s="186"/>
      <c r="I2676" s="186"/>
      <c r="J2676" s="170" t="s">
        <v>479</v>
      </c>
      <c r="K2676" s="171" t="e">
        <f t="shared" ca="1" si="1"/>
        <v>#NAME?</v>
      </c>
      <c r="L2676" s="186"/>
      <c r="M2676" s="171">
        <v>1405</v>
      </c>
      <c r="N2676" s="179" t="e">
        <f t="shared" ca="1" si="2"/>
        <v>#NAME?</v>
      </c>
      <c r="O2676" t="b">
        <f t="shared" si="3"/>
        <v>0</v>
      </c>
      <c r="S2676" s="180" t="b">
        <f t="shared" si="4"/>
        <v>0</v>
      </c>
      <c r="T2676" s="180">
        <f t="shared" ca="1" si="5"/>
        <v>0</v>
      </c>
    </row>
    <row r="2677" spans="1:20" ht="16" hidden="1">
      <c r="A2677" s="170">
        <f t="shared" si="6"/>
        <v>2676</v>
      </c>
      <c r="B2677" s="196" t="s">
        <v>3506</v>
      </c>
      <c r="C2677" s="186"/>
      <c r="D2677" s="178" t="s">
        <v>380</v>
      </c>
      <c r="E2677" s="178" t="s">
        <v>3507</v>
      </c>
      <c r="F2677" s="189">
        <v>43817</v>
      </c>
      <c r="G2677" s="170" t="b">
        <f t="shared" ca="1" si="66"/>
        <v>1</v>
      </c>
      <c r="H2677" s="170" t="s">
        <v>516</v>
      </c>
      <c r="I2677" s="186"/>
      <c r="J2677" s="170" t="s">
        <v>479</v>
      </c>
      <c r="K2677" s="171" t="e">
        <f t="shared" ca="1" si="1"/>
        <v>#NAME?</v>
      </c>
      <c r="L2677" s="186"/>
      <c r="M2677" s="171">
        <v>1329</v>
      </c>
      <c r="N2677" s="179" t="e">
        <f t="shared" ca="1" si="2"/>
        <v>#NAME?</v>
      </c>
      <c r="O2677" t="b">
        <f t="shared" si="3"/>
        <v>0</v>
      </c>
      <c r="S2677" s="180" t="b">
        <f t="shared" ca="1" si="4"/>
        <v>0</v>
      </c>
      <c r="T2677" s="180">
        <f t="shared" ca="1" si="5"/>
        <v>0</v>
      </c>
    </row>
    <row r="2678" spans="1:20" ht="16" hidden="1">
      <c r="A2678" s="170">
        <f t="shared" si="6"/>
        <v>2677</v>
      </c>
      <c r="B2678" s="196" t="s">
        <v>3508</v>
      </c>
      <c r="C2678" s="186"/>
      <c r="D2678" s="178" t="s">
        <v>388</v>
      </c>
      <c r="E2678" s="178"/>
      <c r="F2678" s="186"/>
      <c r="G2678" s="170" t="b">
        <f t="shared" ca="1" si="66"/>
        <v>1</v>
      </c>
      <c r="H2678" s="186"/>
      <c r="I2678" s="186"/>
      <c r="J2678" s="170" t="s">
        <v>479</v>
      </c>
      <c r="K2678" s="171" t="e">
        <f t="shared" ca="1" si="1"/>
        <v>#NAME?</v>
      </c>
      <c r="L2678" s="186"/>
      <c r="M2678" s="171">
        <v>639</v>
      </c>
      <c r="N2678" s="179" t="e">
        <f t="shared" ca="1" si="2"/>
        <v>#NAME?</v>
      </c>
      <c r="O2678" t="b">
        <f t="shared" si="3"/>
        <v>0</v>
      </c>
      <c r="S2678" s="180" t="b">
        <f t="shared" si="4"/>
        <v>0</v>
      </c>
      <c r="T2678" s="180">
        <f t="shared" ca="1" si="5"/>
        <v>0</v>
      </c>
    </row>
    <row r="2679" spans="1:20" ht="16" hidden="1">
      <c r="A2679" s="170">
        <f t="shared" si="6"/>
        <v>2678</v>
      </c>
      <c r="B2679" s="196" t="s">
        <v>3509</v>
      </c>
      <c r="C2679" s="186"/>
      <c r="D2679" s="178" t="s">
        <v>388</v>
      </c>
      <c r="E2679" s="178"/>
      <c r="F2679" s="186"/>
      <c r="G2679" s="170" t="b">
        <f t="shared" ca="1" si="66"/>
        <v>1</v>
      </c>
      <c r="H2679" s="186"/>
      <c r="I2679" s="186"/>
      <c r="J2679" s="170" t="s">
        <v>479</v>
      </c>
      <c r="K2679" s="171" t="e">
        <f t="shared" ca="1" si="1"/>
        <v>#NAME?</v>
      </c>
      <c r="L2679" s="186"/>
      <c r="M2679" s="171">
        <v>455</v>
      </c>
      <c r="N2679" s="179" t="e">
        <f t="shared" ca="1" si="2"/>
        <v>#NAME?</v>
      </c>
      <c r="O2679" t="b">
        <f t="shared" si="3"/>
        <v>0</v>
      </c>
      <c r="S2679" s="180" t="b">
        <f t="shared" si="4"/>
        <v>0</v>
      </c>
      <c r="T2679" s="180">
        <f t="shared" ca="1" si="5"/>
        <v>0</v>
      </c>
    </row>
    <row r="2680" spans="1:20" ht="16" hidden="1">
      <c r="A2680" s="170">
        <f t="shared" si="6"/>
        <v>2679</v>
      </c>
      <c r="B2680" s="196" t="s">
        <v>3510</v>
      </c>
      <c r="C2680" s="186"/>
      <c r="D2680" s="178" t="s">
        <v>388</v>
      </c>
      <c r="E2680" s="178"/>
      <c r="F2680" s="186"/>
      <c r="G2680" s="170" t="b">
        <f t="shared" ca="1" si="66"/>
        <v>1</v>
      </c>
      <c r="H2680" s="186"/>
      <c r="I2680" s="186"/>
      <c r="J2680" s="170" t="s">
        <v>479</v>
      </c>
      <c r="K2680" s="171" t="e">
        <f t="shared" ca="1" si="1"/>
        <v>#NAME?</v>
      </c>
      <c r="L2680" s="186"/>
      <c r="M2680" s="171">
        <v>2144</v>
      </c>
      <c r="N2680" s="179" t="e">
        <f t="shared" ca="1" si="2"/>
        <v>#NAME?</v>
      </c>
      <c r="O2680" t="b">
        <f t="shared" si="3"/>
        <v>0</v>
      </c>
      <c r="S2680" s="180" t="b">
        <f t="shared" si="4"/>
        <v>0</v>
      </c>
      <c r="T2680" s="180">
        <f t="shared" ca="1" si="5"/>
        <v>0</v>
      </c>
    </row>
    <row r="2681" spans="1:20" ht="16" hidden="1">
      <c r="A2681" s="170">
        <f t="shared" si="6"/>
        <v>2680</v>
      </c>
      <c r="B2681" s="196" t="s">
        <v>3511</v>
      </c>
      <c r="C2681" s="186"/>
      <c r="D2681" s="178" t="s">
        <v>380</v>
      </c>
      <c r="E2681" s="178"/>
      <c r="F2681" s="187">
        <v>43850</v>
      </c>
      <c r="G2681" s="170" t="b">
        <f t="shared" ca="1" si="66"/>
        <v>1</v>
      </c>
      <c r="H2681" s="170" t="s">
        <v>471</v>
      </c>
      <c r="I2681" s="186"/>
      <c r="J2681" s="170" t="s">
        <v>479</v>
      </c>
      <c r="K2681" s="171" t="e">
        <f t="shared" ca="1" si="1"/>
        <v>#NAME?</v>
      </c>
      <c r="L2681" s="186"/>
      <c r="M2681" s="171">
        <v>711</v>
      </c>
      <c r="N2681" s="179" t="e">
        <f t="shared" ca="1" si="2"/>
        <v>#NAME?</v>
      </c>
      <c r="O2681" t="b">
        <f t="shared" si="3"/>
        <v>0</v>
      </c>
      <c r="S2681" s="180" t="b">
        <f t="shared" ca="1" si="4"/>
        <v>0</v>
      </c>
      <c r="T2681" s="180">
        <f t="shared" ca="1" si="5"/>
        <v>0</v>
      </c>
    </row>
    <row r="2682" spans="1:20" ht="16" hidden="1">
      <c r="A2682" s="170">
        <f t="shared" si="6"/>
        <v>2681</v>
      </c>
      <c r="B2682" s="196" t="s">
        <v>3512</v>
      </c>
      <c r="C2682" s="186"/>
      <c r="D2682" s="178" t="s">
        <v>380</v>
      </c>
      <c r="E2682" s="178" t="s">
        <v>515</v>
      </c>
      <c r="F2682" s="187">
        <v>43922</v>
      </c>
      <c r="G2682" s="170" t="b">
        <f t="shared" ca="1" si="66"/>
        <v>1</v>
      </c>
      <c r="H2682" s="170" t="s">
        <v>516</v>
      </c>
      <c r="I2682" s="186"/>
      <c r="J2682" s="170" t="s">
        <v>479</v>
      </c>
      <c r="K2682" s="171" t="e">
        <f t="shared" ca="1" si="1"/>
        <v>#NAME?</v>
      </c>
      <c r="L2682" s="186"/>
      <c r="M2682" s="171">
        <v>2885</v>
      </c>
      <c r="N2682" s="179" t="e">
        <f t="shared" ca="1" si="2"/>
        <v>#NAME?</v>
      </c>
      <c r="O2682" t="b">
        <f t="shared" si="3"/>
        <v>0</v>
      </c>
      <c r="S2682" s="180" t="b">
        <f t="shared" ca="1" si="4"/>
        <v>0</v>
      </c>
      <c r="T2682" s="180">
        <f t="shared" ca="1" si="5"/>
        <v>0</v>
      </c>
    </row>
    <row r="2683" spans="1:20" ht="16" hidden="1">
      <c r="A2683" s="170">
        <f t="shared" si="6"/>
        <v>2682</v>
      </c>
      <c r="B2683" s="196" t="s">
        <v>3513</v>
      </c>
      <c r="C2683" s="186"/>
      <c r="D2683" s="178" t="s">
        <v>388</v>
      </c>
      <c r="E2683" s="178"/>
      <c r="F2683" s="186"/>
      <c r="G2683" s="170" t="b">
        <f t="shared" ca="1" si="66"/>
        <v>1</v>
      </c>
      <c r="H2683" s="186"/>
      <c r="I2683" s="186"/>
      <c r="J2683" s="170" t="s">
        <v>479</v>
      </c>
      <c r="K2683" s="171" t="e">
        <f t="shared" ca="1" si="1"/>
        <v>#NAME?</v>
      </c>
      <c r="L2683" s="186"/>
      <c r="M2683" s="171">
        <v>388</v>
      </c>
      <c r="N2683" s="179" t="e">
        <f t="shared" ca="1" si="2"/>
        <v>#NAME?</v>
      </c>
      <c r="O2683" t="b">
        <f t="shared" si="3"/>
        <v>0</v>
      </c>
      <c r="S2683" s="180" t="b">
        <f t="shared" si="4"/>
        <v>0</v>
      </c>
      <c r="T2683" s="180">
        <f t="shared" ca="1" si="5"/>
        <v>0</v>
      </c>
    </row>
    <row r="2684" spans="1:20" ht="16" hidden="1">
      <c r="A2684" s="170">
        <f t="shared" si="6"/>
        <v>2683</v>
      </c>
      <c r="B2684" s="196" t="s">
        <v>3514</v>
      </c>
      <c r="C2684" s="186"/>
      <c r="D2684" s="178" t="s">
        <v>388</v>
      </c>
      <c r="E2684" s="178"/>
      <c r="F2684" s="186"/>
      <c r="G2684" s="170" t="b">
        <f t="shared" ca="1" si="66"/>
        <v>1</v>
      </c>
      <c r="H2684" s="186"/>
      <c r="I2684" s="186"/>
      <c r="J2684" s="170" t="s">
        <v>479</v>
      </c>
      <c r="K2684" s="171" t="e">
        <f t="shared" ca="1" si="1"/>
        <v>#NAME?</v>
      </c>
      <c r="L2684" s="186"/>
      <c r="M2684" s="171">
        <v>1164</v>
      </c>
      <c r="N2684" s="179" t="e">
        <f t="shared" ca="1" si="2"/>
        <v>#NAME?</v>
      </c>
      <c r="O2684" t="b">
        <f t="shared" si="3"/>
        <v>0</v>
      </c>
      <c r="S2684" s="180" t="b">
        <f t="shared" si="4"/>
        <v>0</v>
      </c>
      <c r="T2684" s="180">
        <f t="shared" ca="1" si="5"/>
        <v>0</v>
      </c>
    </row>
    <row r="2685" spans="1:20" ht="16" hidden="1">
      <c r="A2685" s="170">
        <f t="shared" si="6"/>
        <v>2684</v>
      </c>
      <c r="B2685" s="196" t="s">
        <v>3515</v>
      </c>
      <c r="C2685" s="186"/>
      <c r="D2685" s="178" t="s">
        <v>380</v>
      </c>
      <c r="E2685" s="178" t="s">
        <v>3516</v>
      </c>
      <c r="F2685" s="187">
        <v>43844</v>
      </c>
      <c r="G2685" s="170" t="b">
        <f t="shared" ca="1" si="66"/>
        <v>1</v>
      </c>
      <c r="H2685" s="170" t="s">
        <v>516</v>
      </c>
      <c r="I2685" s="186"/>
      <c r="J2685" s="170" t="s">
        <v>479</v>
      </c>
      <c r="K2685" s="171" t="e">
        <f t="shared" ca="1" si="1"/>
        <v>#NAME?</v>
      </c>
      <c r="L2685" s="186"/>
      <c r="M2685" s="171">
        <v>932</v>
      </c>
      <c r="N2685" s="179" t="e">
        <f t="shared" ca="1" si="2"/>
        <v>#NAME?</v>
      </c>
      <c r="O2685" t="b">
        <f t="shared" si="3"/>
        <v>0</v>
      </c>
      <c r="S2685" s="180" t="b">
        <f t="shared" ca="1" si="4"/>
        <v>0</v>
      </c>
      <c r="T2685" s="180">
        <f t="shared" ca="1" si="5"/>
        <v>0</v>
      </c>
    </row>
    <row r="2686" spans="1:20" ht="16" hidden="1">
      <c r="A2686" s="170">
        <f t="shared" si="6"/>
        <v>2685</v>
      </c>
      <c r="B2686" s="196" t="s">
        <v>3517</v>
      </c>
      <c r="C2686" s="186"/>
      <c r="D2686" s="178" t="s">
        <v>388</v>
      </c>
      <c r="E2686" s="178"/>
      <c r="F2686" s="186"/>
      <c r="G2686" s="170" t="b">
        <f t="shared" ca="1" si="66"/>
        <v>1</v>
      </c>
      <c r="H2686" s="186"/>
      <c r="I2686" s="186"/>
      <c r="J2686" s="170" t="s">
        <v>479</v>
      </c>
      <c r="K2686" s="171" t="e">
        <f t="shared" ca="1" si="1"/>
        <v>#NAME?</v>
      </c>
      <c r="L2686" s="186"/>
      <c r="M2686" s="171">
        <v>2936</v>
      </c>
      <c r="N2686" s="179" t="e">
        <f t="shared" ca="1" si="2"/>
        <v>#NAME?</v>
      </c>
      <c r="O2686" t="b">
        <f t="shared" si="3"/>
        <v>0</v>
      </c>
      <c r="S2686" s="180" t="b">
        <f t="shared" si="4"/>
        <v>0</v>
      </c>
      <c r="T2686" s="180">
        <f t="shared" ca="1" si="5"/>
        <v>0</v>
      </c>
    </row>
    <row r="2687" spans="1:20" ht="16" hidden="1">
      <c r="A2687" s="170">
        <f t="shared" si="6"/>
        <v>2686</v>
      </c>
      <c r="B2687" s="196" t="s">
        <v>3518</v>
      </c>
      <c r="C2687" s="186"/>
      <c r="D2687" s="178" t="s">
        <v>388</v>
      </c>
      <c r="E2687" s="178"/>
      <c r="F2687" s="186"/>
      <c r="G2687" s="170" t="b">
        <f t="shared" ca="1" si="66"/>
        <v>1</v>
      </c>
      <c r="H2687" s="186"/>
      <c r="I2687" s="186"/>
      <c r="J2687" s="170" t="s">
        <v>479</v>
      </c>
      <c r="K2687" s="171" t="e">
        <f t="shared" ca="1" si="1"/>
        <v>#NAME?</v>
      </c>
      <c r="L2687" s="186"/>
      <c r="M2687" s="171">
        <v>2804</v>
      </c>
      <c r="N2687" s="179" t="e">
        <f t="shared" ca="1" si="2"/>
        <v>#NAME?</v>
      </c>
      <c r="O2687" t="b">
        <f t="shared" si="3"/>
        <v>0</v>
      </c>
      <c r="S2687" s="180" t="b">
        <f t="shared" si="4"/>
        <v>0</v>
      </c>
      <c r="T2687" s="180">
        <f t="shared" ca="1" si="5"/>
        <v>0</v>
      </c>
    </row>
    <row r="2688" spans="1:20" ht="16" hidden="1">
      <c r="A2688" s="170">
        <f t="shared" si="6"/>
        <v>2687</v>
      </c>
      <c r="B2688" s="196" t="s">
        <v>3519</v>
      </c>
      <c r="C2688" s="186"/>
      <c r="D2688" s="178" t="s">
        <v>380</v>
      </c>
      <c r="E2688" s="178" t="s">
        <v>668</v>
      </c>
      <c r="F2688" s="187">
        <v>43872</v>
      </c>
      <c r="G2688" s="170" t="b">
        <f t="shared" ca="1" si="66"/>
        <v>1</v>
      </c>
      <c r="H2688" s="170" t="s">
        <v>516</v>
      </c>
      <c r="I2688" s="186"/>
      <c r="J2688" s="170" t="s">
        <v>479</v>
      </c>
      <c r="K2688" s="171" t="e">
        <f t="shared" ca="1" si="1"/>
        <v>#NAME?</v>
      </c>
      <c r="L2688" s="186"/>
      <c r="M2688" s="171">
        <v>2840</v>
      </c>
      <c r="N2688" s="179" t="e">
        <f t="shared" ca="1" si="2"/>
        <v>#NAME?</v>
      </c>
      <c r="O2688" t="b">
        <f t="shared" si="3"/>
        <v>0</v>
      </c>
      <c r="S2688" s="180" t="b">
        <f t="shared" ca="1" si="4"/>
        <v>0</v>
      </c>
      <c r="T2688" s="180">
        <f t="shared" ca="1" si="5"/>
        <v>0</v>
      </c>
    </row>
    <row r="2689" spans="1:20" ht="16" hidden="1">
      <c r="A2689" s="170">
        <f t="shared" si="6"/>
        <v>2688</v>
      </c>
      <c r="B2689" s="196" t="s">
        <v>3520</v>
      </c>
      <c r="C2689" s="186"/>
      <c r="D2689" s="178" t="s">
        <v>388</v>
      </c>
      <c r="E2689" s="178"/>
      <c r="F2689" s="186"/>
      <c r="G2689" s="170" t="b">
        <f t="shared" ca="1" si="66"/>
        <v>1</v>
      </c>
      <c r="H2689" s="186"/>
      <c r="I2689" s="186"/>
      <c r="J2689" s="170" t="s">
        <v>479</v>
      </c>
      <c r="K2689" s="171" t="e">
        <f t="shared" ca="1" si="1"/>
        <v>#NAME?</v>
      </c>
      <c r="L2689" s="186"/>
      <c r="M2689" s="171">
        <v>1355</v>
      </c>
      <c r="N2689" s="179" t="e">
        <f t="shared" ca="1" si="2"/>
        <v>#NAME?</v>
      </c>
      <c r="O2689" t="b">
        <f t="shared" si="3"/>
        <v>0</v>
      </c>
      <c r="S2689" s="180" t="b">
        <f t="shared" si="4"/>
        <v>0</v>
      </c>
      <c r="T2689" s="180">
        <f t="shared" ca="1" si="5"/>
        <v>0</v>
      </c>
    </row>
    <row r="2690" spans="1:20" ht="16" hidden="1">
      <c r="A2690" s="170">
        <f t="shared" si="6"/>
        <v>2689</v>
      </c>
      <c r="B2690" s="196" t="s">
        <v>3521</v>
      </c>
      <c r="C2690" s="186"/>
      <c r="D2690" s="178" t="s">
        <v>380</v>
      </c>
      <c r="E2690" s="178"/>
      <c r="F2690" s="187">
        <v>43978</v>
      </c>
      <c r="G2690" s="170" t="b">
        <f t="shared" ca="1" si="66"/>
        <v>1</v>
      </c>
      <c r="H2690" s="186"/>
      <c r="I2690" s="186"/>
      <c r="J2690" s="170" t="s">
        <v>479</v>
      </c>
      <c r="K2690" s="171" t="e">
        <f t="shared" ca="1" si="1"/>
        <v>#NAME?</v>
      </c>
      <c r="L2690" s="186"/>
      <c r="M2690" s="171">
        <v>2828</v>
      </c>
      <c r="N2690" s="179" t="e">
        <f t="shared" ca="1" si="2"/>
        <v>#NAME?</v>
      </c>
      <c r="O2690" t="b">
        <f t="shared" si="3"/>
        <v>0</v>
      </c>
      <c r="S2690" s="180" t="b">
        <f t="shared" ca="1" si="4"/>
        <v>0</v>
      </c>
      <c r="T2690" s="180">
        <f t="shared" ca="1" si="5"/>
        <v>0</v>
      </c>
    </row>
    <row r="2691" spans="1:20" ht="16" hidden="1">
      <c r="A2691" s="170">
        <f t="shared" si="6"/>
        <v>2690</v>
      </c>
      <c r="B2691" s="196" t="s">
        <v>3522</v>
      </c>
      <c r="C2691" s="186"/>
      <c r="D2691" s="178" t="s">
        <v>388</v>
      </c>
      <c r="E2691" s="178"/>
      <c r="F2691" s="186"/>
      <c r="G2691" s="170" t="b">
        <f t="shared" ca="1" si="66"/>
        <v>1</v>
      </c>
      <c r="H2691" s="186"/>
      <c r="I2691" s="186"/>
      <c r="J2691" s="170" t="s">
        <v>479</v>
      </c>
      <c r="K2691" s="171" t="e">
        <f t="shared" ca="1" si="1"/>
        <v>#NAME?</v>
      </c>
      <c r="L2691" s="186"/>
      <c r="M2691" s="171">
        <v>2156</v>
      </c>
      <c r="N2691" s="179" t="e">
        <f t="shared" ca="1" si="2"/>
        <v>#NAME?</v>
      </c>
      <c r="O2691" t="b">
        <f t="shared" si="3"/>
        <v>0</v>
      </c>
      <c r="S2691" s="180" t="b">
        <f t="shared" si="4"/>
        <v>0</v>
      </c>
      <c r="T2691" s="180">
        <f t="shared" ca="1" si="5"/>
        <v>0</v>
      </c>
    </row>
    <row r="2692" spans="1:20" ht="16" hidden="1">
      <c r="A2692" s="170">
        <f t="shared" si="6"/>
        <v>2691</v>
      </c>
      <c r="B2692" s="196" t="s">
        <v>3523</v>
      </c>
      <c r="C2692" s="186"/>
      <c r="D2692" s="178" t="s">
        <v>388</v>
      </c>
      <c r="E2692" s="178"/>
      <c r="F2692" s="186"/>
      <c r="G2692" s="170" t="b">
        <f t="shared" ca="1" si="66"/>
        <v>1</v>
      </c>
      <c r="H2692" s="186"/>
      <c r="I2692" s="186"/>
      <c r="J2692" s="170" t="s">
        <v>479</v>
      </c>
      <c r="K2692" s="171" t="e">
        <f t="shared" ca="1" si="1"/>
        <v>#NAME?</v>
      </c>
      <c r="L2692" s="186"/>
      <c r="M2692" s="171">
        <v>945</v>
      </c>
      <c r="N2692" s="179" t="e">
        <f t="shared" ca="1" si="2"/>
        <v>#NAME?</v>
      </c>
      <c r="O2692" t="b">
        <f t="shared" si="3"/>
        <v>0</v>
      </c>
      <c r="S2692" s="180" t="b">
        <f t="shared" si="4"/>
        <v>0</v>
      </c>
      <c r="T2692" s="180">
        <f t="shared" ca="1" si="5"/>
        <v>0</v>
      </c>
    </row>
    <row r="2693" spans="1:20" ht="16" hidden="1">
      <c r="A2693" s="170">
        <f t="shared" si="6"/>
        <v>2692</v>
      </c>
      <c r="B2693" s="196" t="s">
        <v>3524</v>
      </c>
      <c r="C2693" s="186"/>
      <c r="D2693" s="178" t="s">
        <v>380</v>
      </c>
      <c r="E2693" s="178" t="s">
        <v>3525</v>
      </c>
      <c r="F2693" s="187">
        <v>43965</v>
      </c>
      <c r="G2693" s="170" t="b">
        <f t="shared" ca="1" si="66"/>
        <v>1</v>
      </c>
      <c r="H2693" s="170" t="s">
        <v>516</v>
      </c>
      <c r="I2693" s="170">
        <v>0</v>
      </c>
      <c r="J2693" s="170" t="s">
        <v>479</v>
      </c>
      <c r="K2693" s="171" t="e">
        <f t="shared" ca="1" si="1"/>
        <v>#NAME?</v>
      </c>
      <c r="L2693" s="186"/>
      <c r="M2693" s="171">
        <v>644</v>
      </c>
      <c r="N2693" s="179" t="e">
        <f t="shared" ca="1" si="2"/>
        <v>#NAME?</v>
      </c>
      <c r="O2693" t="b">
        <f t="shared" si="3"/>
        <v>0</v>
      </c>
      <c r="S2693" s="180" t="b">
        <f t="shared" ca="1" si="4"/>
        <v>0</v>
      </c>
      <c r="T2693" s="180">
        <f t="shared" ca="1" si="5"/>
        <v>0</v>
      </c>
    </row>
    <row r="2694" spans="1:20" ht="16" hidden="1">
      <c r="A2694" s="170">
        <f t="shared" si="6"/>
        <v>2693</v>
      </c>
      <c r="B2694" s="196" t="s">
        <v>3526</v>
      </c>
      <c r="C2694" s="186"/>
      <c r="D2694" s="178" t="s">
        <v>388</v>
      </c>
      <c r="E2694" s="178"/>
      <c r="F2694" s="186"/>
      <c r="G2694" s="170" t="b">
        <f t="shared" ca="1" si="66"/>
        <v>1</v>
      </c>
      <c r="H2694" s="186"/>
      <c r="I2694" s="186"/>
      <c r="J2694" s="170" t="s">
        <v>479</v>
      </c>
      <c r="K2694" s="171" t="e">
        <f t="shared" ca="1" si="1"/>
        <v>#NAME?</v>
      </c>
      <c r="L2694" s="186"/>
      <c r="M2694" s="171">
        <v>2452</v>
      </c>
      <c r="N2694" s="179" t="e">
        <f t="shared" ca="1" si="2"/>
        <v>#NAME?</v>
      </c>
      <c r="O2694" t="b">
        <f t="shared" si="3"/>
        <v>0</v>
      </c>
      <c r="S2694" s="180" t="b">
        <f t="shared" si="4"/>
        <v>0</v>
      </c>
      <c r="T2694" s="180">
        <f t="shared" ca="1" si="5"/>
        <v>0</v>
      </c>
    </row>
    <row r="2695" spans="1:20" ht="16" hidden="1">
      <c r="A2695" s="170">
        <f t="shared" si="6"/>
        <v>2694</v>
      </c>
      <c r="B2695" s="196" t="s">
        <v>3527</v>
      </c>
      <c r="C2695" s="186"/>
      <c r="D2695" s="178" t="s">
        <v>380</v>
      </c>
      <c r="E2695" s="178" t="s">
        <v>3528</v>
      </c>
      <c r="F2695" s="187">
        <v>43851</v>
      </c>
      <c r="G2695" s="170" t="b">
        <f t="shared" ca="1" si="66"/>
        <v>1</v>
      </c>
      <c r="H2695" s="170" t="s">
        <v>516</v>
      </c>
      <c r="I2695" s="186"/>
      <c r="J2695" s="170" t="s">
        <v>479</v>
      </c>
      <c r="K2695" s="171" t="e">
        <f t="shared" ca="1" si="1"/>
        <v>#NAME?</v>
      </c>
      <c r="L2695" s="186"/>
      <c r="M2695" s="171">
        <v>2265</v>
      </c>
      <c r="N2695" s="179" t="e">
        <f t="shared" ca="1" si="2"/>
        <v>#NAME?</v>
      </c>
      <c r="O2695" t="b">
        <f t="shared" si="3"/>
        <v>0</v>
      </c>
      <c r="S2695" s="180" t="b">
        <f t="shared" ca="1" si="4"/>
        <v>0</v>
      </c>
      <c r="T2695" s="180">
        <f t="shared" ca="1" si="5"/>
        <v>0</v>
      </c>
    </row>
    <row r="2696" spans="1:20" ht="16" hidden="1">
      <c r="A2696" s="170">
        <f t="shared" si="6"/>
        <v>2695</v>
      </c>
      <c r="B2696" s="196" t="s">
        <v>3529</v>
      </c>
      <c r="C2696" s="186"/>
      <c r="D2696" s="178" t="s">
        <v>388</v>
      </c>
      <c r="E2696" s="178"/>
      <c r="F2696" s="186"/>
      <c r="G2696" s="170" t="b">
        <f t="shared" ca="1" si="66"/>
        <v>1</v>
      </c>
      <c r="H2696" s="186"/>
      <c r="I2696" s="186"/>
      <c r="J2696" s="170" t="s">
        <v>479</v>
      </c>
      <c r="K2696" s="171" t="e">
        <f t="shared" ca="1" si="1"/>
        <v>#NAME?</v>
      </c>
      <c r="L2696" s="186"/>
      <c r="M2696" s="171">
        <v>2917</v>
      </c>
      <c r="N2696" s="179" t="e">
        <f t="shared" ca="1" si="2"/>
        <v>#NAME?</v>
      </c>
      <c r="O2696" t="b">
        <f t="shared" si="3"/>
        <v>0</v>
      </c>
      <c r="S2696" s="180" t="b">
        <f t="shared" si="4"/>
        <v>0</v>
      </c>
      <c r="T2696" s="180">
        <f t="shared" ca="1" si="5"/>
        <v>0</v>
      </c>
    </row>
    <row r="2697" spans="1:20" ht="16" hidden="1">
      <c r="A2697" s="170">
        <f t="shared" si="6"/>
        <v>2696</v>
      </c>
      <c r="B2697" s="196" t="s">
        <v>1861</v>
      </c>
      <c r="C2697" s="186"/>
      <c r="D2697" s="178" t="s">
        <v>388</v>
      </c>
      <c r="E2697" s="178"/>
      <c r="F2697" s="186"/>
      <c r="G2697" s="170" t="b">
        <f t="shared" ca="1" si="66"/>
        <v>1</v>
      </c>
      <c r="H2697" s="186"/>
      <c r="I2697" s="186"/>
      <c r="J2697" s="170" t="s">
        <v>479</v>
      </c>
      <c r="K2697" s="171" t="e">
        <f t="shared" ca="1" si="1"/>
        <v>#NAME?</v>
      </c>
      <c r="L2697" s="186"/>
      <c r="M2697" s="171">
        <v>1891</v>
      </c>
      <c r="N2697" s="179" t="e">
        <f t="shared" ca="1" si="2"/>
        <v>#NAME?</v>
      </c>
      <c r="O2697" t="b">
        <f t="shared" si="3"/>
        <v>0</v>
      </c>
      <c r="S2697" s="180" t="b">
        <f t="shared" si="4"/>
        <v>0</v>
      </c>
      <c r="T2697" s="180">
        <f t="shared" ca="1" si="5"/>
        <v>0</v>
      </c>
    </row>
    <row r="2698" spans="1:20" ht="16" hidden="1">
      <c r="A2698" s="170">
        <f t="shared" si="6"/>
        <v>2697</v>
      </c>
      <c r="B2698" s="196" t="s">
        <v>3530</v>
      </c>
      <c r="C2698" s="186"/>
      <c r="D2698" s="178" t="s">
        <v>388</v>
      </c>
      <c r="E2698" s="178"/>
      <c r="F2698" s="186"/>
      <c r="G2698" s="170" t="b">
        <f t="shared" ca="1" si="66"/>
        <v>1</v>
      </c>
      <c r="H2698" s="186"/>
      <c r="I2698" s="186"/>
      <c r="J2698" s="170" t="s">
        <v>479</v>
      </c>
      <c r="K2698" s="171" t="e">
        <f t="shared" ca="1" si="1"/>
        <v>#NAME?</v>
      </c>
      <c r="L2698" s="186"/>
      <c r="M2698" s="171">
        <v>201</v>
      </c>
      <c r="N2698" s="179" t="e">
        <f t="shared" ca="1" si="2"/>
        <v>#NAME?</v>
      </c>
      <c r="O2698" t="b">
        <f t="shared" si="3"/>
        <v>0</v>
      </c>
      <c r="S2698" s="180" t="b">
        <f t="shared" si="4"/>
        <v>0</v>
      </c>
      <c r="T2698" s="180">
        <f t="shared" ca="1" si="5"/>
        <v>0</v>
      </c>
    </row>
    <row r="2699" spans="1:20" ht="16" hidden="1">
      <c r="A2699" s="170">
        <f t="shared" si="6"/>
        <v>2698</v>
      </c>
      <c r="B2699" s="196" t="s">
        <v>3531</v>
      </c>
      <c r="C2699" s="186"/>
      <c r="D2699" s="178" t="s">
        <v>388</v>
      </c>
      <c r="E2699" s="178"/>
      <c r="F2699" s="186"/>
      <c r="G2699" s="170" t="b">
        <f t="shared" ca="1" si="66"/>
        <v>1</v>
      </c>
      <c r="H2699" s="186"/>
      <c r="I2699" s="186"/>
      <c r="J2699" s="170" t="s">
        <v>479</v>
      </c>
      <c r="K2699" s="171" t="e">
        <f t="shared" ca="1" si="1"/>
        <v>#NAME?</v>
      </c>
      <c r="L2699" s="186"/>
      <c r="M2699" s="171">
        <v>2025</v>
      </c>
      <c r="N2699" s="179" t="e">
        <f t="shared" ca="1" si="2"/>
        <v>#NAME?</v>
      </c>
      <c r="O2699" t="b">
        <f t="shared" si="3"/>
        <v>0</v>
      </c>
      <c r="S2699" s="180" t="b">
        <f t="shared" si="4"/>
        <v>0</v>
      </c>
      <c r="T2699" s="180">
        <f t="shared" ca="1" si="5"/>
        <v>0</v>
      </c>
    </row>
    <row r="2700" spans="1:20" ht="16" hidden="1">
      <c r="A2700" s="170">
        <f t="shared" si="6"/>
        <v>2699</v>
      </c>
      <c r="B2700" s="196" t="s">
        <v>3532</v>
      </c>
      <c r="C2700" s="186"/>
      <c r="D2700" s="178" t="s">
        <v>380</v>
      </c>
      <c r="E2700" s="178" t="s">
        <v>3242</v>
      </c>
      <c r="F2700" s="183">
        <v>43804</v>
      </c>
      <c r="G2700" s="170" t="b">
        <f t="shared" ca="1" si="66"/>
        <v>1</v>
      </c>
      <c r="H2700" s="170" t="s">
        <v>516</v>
      </c>
      <c r="I2700" s="186"/>
      <c r="J2700" s="170" t="s">
        <v>479</v>
      </c>
      <c r="K2700" s="171" t="e">
        <f t="shared" ca="1" si="1"/>
        <v>#NAME?</v>
      </c>
      <c r="L2700" s="186"/>
      <c r="M2700" s="171">
        <v>1587</v>
      </c>
      <c r="N2700" s="179" t="e">
        <f t="shared" ca="1" si="2"/>
        <v>#NAME?</v>
      </c>
      <c r="O2700" t="b">
        <f t="shared" si="3"/>
        <v>0</v>
      </c>
      <c r="S2700" s="180" t="b">
        <f t="shared" ca="1" si="4"/>
        <v>0</v>
      </c>
      <c r="T2700" s="180">
        <f t="shared" ca="1" si="5"/>
        <v>0</v>
      </c>
    </row>
    <row r="2701" spans="1:20" ht="16" hidden="1">
      <c r="A2701" s="170">
        <f t="shared" si="6"/>
        <v>2700</v>
      </c>
      <c r="B2701" s="196" t="s">
        <v>3533</v>
      </c>
      <c r="C2701" s="186"/>
      <c r="D2701" s="178" t="s">
        <v>388</v>
      </c>
      <c r="E2701" s="178"/>
      <c r="F2701" s="186"/>
      <c r="G2701" s="170" t="b">
        <f t="shared" ca="1" si="66"/>
        <v>1</v>
      </c>
      <c r="H2701" s="186"/>
      <c r="I2701" s="186"/>
      <c r="J2701" s="170" t="s">
        <v>479</v>
      </c>
      <c r="K2701" s="171" t="e">
        <f t="shared" ca="1" si="1"/>
        <v>#NAME?</v>
      </c>
      <c r="L2701" s="186"/>
      <c r="M2701" s="171">
        <v>1486</v>
      </c>
      <c r="N2701" s="179" t="e">
        <f t="shared" ca="1" si="2"/>
        <v>#NAME?</v>
      </c>
      <c r="O2701" t="b">
        <f t="shared" si="3"/>
        <v>0</v>
      </c>
      <c r="S2701" s="180" t="b">
        <f t="shared" si="4"/>
        <v>0</v>
      </c>
      <c r="T2701" s="180">
        <f t="shared" ca="1" si="5"/>
        <v>0</v>
      </c>
    </row>
    <row r="2702" spans="1:20" ht="16" hidden="1">
      <c r="A2702" s="170">
        <f t="shared" si="6"/>
        <v>2701</v>
      </c>
      <c r="B2702" s="196" t="s">
        <v>3534</v>
      </c>
      <c r="C2702" s="186"/>
      <c r="D2702" s="178" t="s">
        <v>388</v>
      </c>
      <c r="E2702" s="178"/>
      <c r="F2702" s="186"/>
      <c r="G2702" s="170" t="b">
        <f t="shared" ca="1" si="66"/>
        <v>1</v>
      </c>
      <c r="H2702" s="186"/>
      <c r="I2702" s="186"/>
      <c r="J2702" s="170" t="s">
        <v>479</v>
      </c>
      <c r="K2702" s="171" t="e">
        <f t="shared" ca="1" si="1"/>
        <v>#NAME?</v>
      </c>
      <c r="L2702" s="186"/>
      <c r="M2702" s="171">
        <v>1274</v>
      </c>
      <c r="N2702" s="179" t="e">
        <f t="shared" ca="1" si="2"/>
        <v>#NAME?</v>
      </c>
      <c r="O2702" t="b">
        <f t="shared" si="3"/>
        <v>0</v>
      </c>
      <c r="S2702" s="180" t="b">
        <f t="shared" si="4"/>
        <v>0</v>
      </c>
      <c r="T2702" s="180">
        <f t="shared" ca="1" si="5"/>
        <v>0</v>
      </c>
    </row>
    <row r="2703" spans="1:20" ht="16" hidden="1">
      <c r="A2703" s="170">
        <f t="shared" si="6"/>
        <v>2702</v>
      </c>
      <c r="B2703" s="196" t="s">
        <v>3535</v>
      </c>
      <c r="C2703" s="186"/>
      <c r="D2703" s="178" t="s">
        <v>388</v>
      </c>
      <c r="E2703" s="178"/>
      <c r="F2703" s="186"/>
      <c r="G2703" s="170" t="b">
        <f t="shared" ca="1" si="66"/>
        <v>1</v>
      </c>
      <c r="H2703" s="186"/>
      <c r="I2703" s="186"/>
      <c r="J2703" s="170" t="s">
        <v>479</v>
      </c>
      <c r="K2703" s="171" t="e">
        <f t="shared" ca="1" si="1"/>
        <v>#NAME?</v>
      </c>
      <c r="L2703" s="186"/>
      <c r="M2703" s="171">
        <v>259</v>
      </c>
      <c r="N2703" s="179" t="e">
        <f t="shared" ca="1" si="2"/>
        <v>#NAME?</v>
      </c>
      <c r="O2703" t="b">
        <f t="shared" si="3"/>
        <v>0</v>
      </c>
      <c r="S2703" s="180" t="b">
        <f t="shared" si="4"/>
        <v>0</v>
      </c>
      <c r="T2703" s="180">
        <f t="shared" ca="1" si="5"/>
        <v>0</v>
      </c>
    </row>
    <row r="2704" spans="1:20" ht="16" hidden="1">
      <c r="A2704" s="170">
        <f t="shared" si="6"/>
        <v>2703</v>
      </c>
      <c r="B2704" s="196" t="s">
        <v>3536</v>
      </c>
      <c r="C2704" s="186"/>
      <c r="D2704" s="178" t="s">
        <v>388</v>
      </c>
      <c r="E2704" s="178"/>
      <c r="F2704" s="186"/>
      <c r="G2704" s="170" t="b">
        <f t="shared" ca="1" si="66"/>
        <v>1</v>
      </c>
      <c r="H2704" s="186"/>
      <c r="I2704" s="186"/>
      <c r="J2704" s="170" t="s">
        <v>479</v>
      </c>
      <c r="K2704" s="171" t="e">
        <f t="shared" ca="1" si="1"/>
        <v>#NAME?</v>
      </c>
      <c r="L2704" s="186"/>
      <c r="M2704" s="171">
        <v>1429</v>
      </c>
      <c r="N2704" s="179" t="e">
        <f t="shared" ca="1" si="2"/>
        <v>#NAME?</v>
      </c>
      <c r="O2704" t="b">
        <f t="shared" si="3"/>
        <v>0</v>
      </c>
      <c r="S2704" s="180" t="b">
        <f t="shared" si="4"/>
        <v>0</v>
      </c>
      <c r="T2704" s="180">
        <f t="shared" ca="1" si="5"/>
        <v>0</v>
      </c>
    </row>
    <row r="2705" spans="1:20" ht="16" hidden="1">
      <c r="A2705" s="170">
        <f t="shared" si="6"/>
        <v>2704</v>
      </c>
      <c r="B2705" s="196" t="s">
        <v>3537</v>
      </c>
      <c r="C2705" s="186"/>
      <c r="D2705" s="178" t="s">
        <v>388</v>
      </c>
      <c r="E2705" s="178"/>
      <c r="F2705" s="186"/>
      <c r="G2705" s="170" t="b">
        <f t="shared" ca="1" si="66"/>
        <v>1</v>
      </c>
      <c r="H2705" s="186"/>
      <c r="I2705" s="186"/>
      <c r="J2705" s="170" t="s">
        <v>479</v>
      </c>
      <c r="K2705" s="171" t="e">
        <f t="shared" ca="1" si="1"/>
        <v>#NAME?</v>
      </c>
      <c r="L2705" s="186"/>
      <c r="M2705" s="171">
        <v>3108</v>
      </c>
      <c r="N2705" s="179" t="e">
        <f t="shared" ca="1" si="2"/>
        <v>#NAME?</v>
      </c>
      <c r="O2705" t="b">
        <f t="shared" si="3"/>
        <v>0</v>
      </c>
      <c r="S2705" s="180" t="b">
        <f t="shared" si="4"/>
        <v>0</v>
      </c>
      <c r="T2705" s="180">
        <f t="shared" ca="1" si="5"/>
        <v>0</v>
      </c>
    </row>
    <row r="2706" spans="1:20" ht="16" hidden="1">
      <c r="A2706" s="170">
        <f t="shared" si="6"/>
        <v>2705</v>
      </c>
      <c r="B2706" s="196" t="s">
        <v>3538</v>
      </c>
      <c r="C2706" s="186"/>
      <c r="D2706" s="178" t="s">
        <v>388</v>
      </c>
      <c r="E2706" s="178"/>
      <c r="F2706" s="186"/>
      <c r="G2706" s="170" t="b">
        <f t="shared" ca="1" si="66"/>
        <v>1</v>
      </c>
      <c r="H2706" s="186"/>
      <c r="I2706" s="186"/>
      <c r="J2706" s="170" t="s">
        <v>479</v>
      </c>
      <c r="K2706" s="171" t="e">
        <f t="shared" ca="1" si="1"/>
        <v>#NAME?</v>
      </c>
      <c r="L2706" s="186"/>
      <c r="M2706" s="171">
        <v>2581</v>
      </c>
      <c r="N2706" s="179" t="e">
        <f t="shared" ca="1" si="2"/>
        <v>#NAME?</v>
      </c>
      <c r="O2706" t="b">
        <f t="shared" si="3"/>
        <v>0</v>
      </c>
      <c r="S2706" s="180" t="b">
        <f t="shared" si="4"/>
        <v>0</v>
      </c>
      <c r="T2706" s="180">
        <f t="shared" ca="1" si="5"/>
        <v>0</v>
      </c>
    </row>
    <row r="2707" spans="1:20" ht="16" hidden="1">
      <c r="A2707" s="170">
        <f t="shared" si="6"/>
        <v>2706</v>
      </c>
      <c r="B2707" s="196" t="s">
        <v>3539</v>
      </c>
      <c r="C2707" s="186"/>
      <c r="D2707" s="178" t="s">
        <v>388</v>
      </c>
      <c r="E2707" s="178"/>
      <c r="F2707" s="186"/>
      <c r="G2707" s="170" t="b">
        <f t="shared" ca="1" si="66"/>
        <v>1</v>
      </c>
      <c r="H2707" s="186"/>
      <c r="I2707" s="186"/>
      <c r="J2707" s="170" t="s">
        <v>479</v>
      </c>
      <c r="K2707" s="171" t="e">
        <f t="shared" ca="1" si="1"/>
        <v>#NAME?</v>
      </c>
      <c r="L2707" s="186"/>
      <c r="M2707" s="171">
        <v>782</v>
      </c>
      <c r="N2707" s="179" t="e">
        <f t="shared" ca="1" si="2"/>
        <v>#NAME?</v>
      </c>
      <c r="O2707" t="b">
        <f t="shared" si="3"/>
        <v>0</v>
      </c>
      <c r="S2707" s="180" t="b">
        <f t="shared" si="4"/>
        <v>0</v>
      </c>
      <c r="T2707" s="180">
        <f t="shared" ca="1" si="5"/>
        <v>0</v>
      </c>
    </row>
    <row r="2708" spans="1:20" ht="16" hidden="1">
      <c r="A2708" s="170">
        <f t="shared" si="6"/>
        <v>2707</v>
      </c>
      <c r="B2708" s="196" t="s">
        <v>3540</v>
      </c>
      <c r="C2708" s="186"/>
      <c r="D2708" s="178" t="s">
        <v>388</v>
      </c>
      <c r="E2708" s="178"/>
      <c r="F2708" s="186"/>
      <c r="G2708" s="170" t="b">
        <f t="shared" ca="1" si="66"/>
        <v>1</v>
      </c>
      <c r="H2708" s="186"/>
      <c r="I2708" s="186"/>
      <c r="J2708" s="170" t="s">
        <v>479</v>
      </c>
      <c r="K2708" s="171" t="e">
        <f t="shared" ca="1" si="1"/>
        <v>#NAME?</v>
      </c>
      <c r="L2708" s="186"/>
      <c r="M2708" s="171">
        <v>2319</v>
      </c>
      <c r="N2708" s="179" t="e">
        <f t="shared" ca="1" si="2"/>
        <v>#NAME?</v>
      </c>
      <c r="O2708" t="b">
        <f t="shared" si="3"/>
        <v>0</v>
      </c>
      <c r="S2708" s="180" t="b">
        <f t="shared" si="4"/>
        <v>0</v>
      </c>
      <c r="T2708" s="180">
        <f t="shared" ca="1" si="5"/>
        <v>0</v>
      </c>
    </row>
    <row r="2709" spans="1:20" ht="16" hidden="1">
      <c r="A2709" s="170">
        <f t="shared" si="6"/>
        <v>2708</v>
      </c>
      <c r="B2709" s="196" t="s">
        <v>3541</v>
      </c>
      <c r="C2709" s="186"/>
      <c r="D2709" s="178" t="s">
        <v>388</v>
      </c>
      <c r="E2709" s="178"/>
      <c r="F2709" s="186"/>
      <c r="G2709" s="170" t="b">
        <f t="shared" ca="1" si="66"/>
        <v>1</v>
      </c>
      <c r="H2709" s="186"/>
      <c r="I2709" s="186"/>
      <c r="J2709" s="170" t="s">
        <v>479</v>
      </c>
      <c r="K2709" s="171" t="e">
        <f t="shared" ca="1" si="1"/>
        <v>#NAME?</v>
      </c>
      <c r="L2709" s="186"/>
      <c r="M2709" s="171">
        <v>3203</v>
      </c>
      <c r="N2709" s="179" t="e">
        <f t="shared" ca="1" si="2"/>
        <v>#NAME?</v>
      </c>
      <c r="O2709" t="b">
        <f t="shared" si="3"/>
        <v>0</v>
      </c>
      <c r="S2709" s="180" t="b">
        <f t="shared" si="4"/>
        <v>0</v>
      </c>
      <c r="T2709" s="180">
        <f t="shared" ca="1" si="5"/>
        <v>0</v>
      </c>
    </row>
    <row r="2710" spans="1:20" ht="16" hidden="1">
      <c r="A2710" s="170">
        <f t="shared" si="6"/>
        <v>2709</v>
      </c>
      <c r="B2710" s="196" t="s">
        <v>3542</v>
      </c>
      <c r="C2710" s="186"/>
      <c r="D2710" s="178" t="s">
        <v>388</v>
      </c>
      <c r="E2710" s="178"/>
      <c r="F2710" s="186"/>
      <c r="G2710" s="170" t="b">
        <f t="shared" ca="1" si="66"/>
        <v>1</v>
      </c>
      <c r="H2710" s="186"/>
      <c r="I2710" s="186"/>
      <c r="J2710" s="170" t="s">
        <v>479</v>
      </c>
      <c r="K2710" s="171" t="e">
        <f t="shared" ca="1" si="1"/>
        <v>#NAME?</v>
      </c>
      <c r="L2710" s="186"/>
      <c r="M2710" s="171">
        <v>1260</v>
      </c>
      <c r="N2710" s="179" t="e">
        <f t="shared" ca="1" si="2"/>
        <v>#NAME?</v>
      </c>
      <c r="O2710" t="b">
        <f t="shared" si="3"/>
        <v>0</v>
      </c>
      <c r="S2710" s="180" t="b">
        <f t="shared" si="4"/>
        <v>0</v>
      </c>
      <c r="T2710" s="180">
        <f t="shared" ca="1" si="5"/>
        <v>0</v>
      </c>
    </row>
    <row r="2711" spans="1:20" ht="16" hidden="1">
      <c r="A2711" s="170">
        <f t="shared" si="6"/>
        <v>2710</v>
      </c>
      <c r="B2711" s="196" t="s">
        <v>3543</v>
      </c>
      <c r="C2711" s="186"/>
      <c r="D2711" s="178" t="s">
        <v>388</v>
      </c>
      <c r="E2711" s="178"/>
      <c r="F2711" s="186"/>
      <c r="G2711" s="170" t="b">
        <f t="shared" ca="1" si="66"/>
        <v>1</v>
      </c>
      <c r="H2711" s="186"/>
      <c r="I2711" s="186"/>
      <c r="J2711" s="170" t="s">
        <v>479</v>
      </c>
      <c r="K2711" s="171" t="e">
        <f t="shared" ca="1" si="1"/>
        <v>#NAME?</v>
      </c>
      <c r="L2711" s="186"/>
      <c r="M2711" s="171">
        <v>2188</v>
      </c>
      <c r="N2711" s="179" t="e">
        <f t="shared" ca="1" si="2"/>
        <v>#NAME?</v>
      </c>
      <c r="O2711" t="b">
        <f t="shared" si="3"/>
        <v>0</v>
      </c>
      <c r="S2711" s="180" t="b">
        <f t="shared" si="4"/>
        <v>0</v>
      </c>
      <c r="T2711" s="180">
        <f t="shared" ca="1" si="5"/>
        <v>0</v>
      </c>
    </row>
    <row r="2712" spans="1:20" ht="16" hidden="1">
      <c r="A2712" s="170">
        <f t="shared" si="6"/>
        <v>2711</v>
      </c>
      <c r="B2712" s="196" t="s">
        <v>3544</v>
      </c>
      <c r="C2712" s="186"/>
      <c r="D2712" s="178" t="s">
        <v>388</v>
      </c>
      <c r="E2712" s="178"/>
      <c r="F2712" s="186"/>
      <c r="G2712" s="170" t="b">
        <f t="shared" ca="1" si="66"/>
        <v>1</v>
      </c>
      <c r="H2712" s="186"/>
      <c r="I2712" s="186"/>
      <c r="J2712" s="170" t="s">
        <v>479</v>
      </c>
      <c r="K2712" s="171" t="e">
        <f t="shared" ca="1" si="1"/>
        <v>#NAME?</v>
      </c>
      <c r="L2712" s="186"/>
      <c r="M2712" s="171">
        <v>1357</v>
      </c>
      <c r="N2712" s="179" t="e">
        <f t="shared" ca="1" si="2"/>
        <v>#NAME?</v>
      </c>
      <c r="O2712" t="b">
        <f t="shared" si="3"/>
        <v>0</v>
      </c>
      <c r="S2712" s="180" t="b">
        <f t="shared" si="4"/>
        <v>0</v>
      </c>
      <c r="T2712" s="180">
        <f t="shared" ca="1" si="5"/>
        <v>0</v>
      </c>
    </row>
    <row r="2713" spans="1:20" ht="16">
      <c r="A2713" s="170">
        <f t="shared" si="6"/>
        <v>2712</v>
      </c>
      <c r="B2713" s="196" t="s">
        <v>507</v>
      </c>
      <c r="C2713" s="186"/>
      <c r="D2713" s="178" t="s">
        <v>388</v>
      </c>
      <c r="E2713" s="178"/>
      <c r="F2713" s="186"/>
      <c r="G2713" s="170"/>
      <c r="H2713" s="186"/>
      <c r="I2713" s="186"/>
      <c r="J2713" s="170"/>
      <c r="K2713" s="171" t="e">
        <f t="shared" ca="1" si="1"/>
        <v>#NAME?</v>
      </c>
      <c r="L2713" s="186"/>
      <c r="M2713" s="171">
        <v>176</v>
      </c>
      <c r="N2713" s="179" t="e">
        <f t="shared" ca="1" si="2"/>
        <v>#NAME?</v>
      </c>
      <c r="O2713" t="b">
        <f t="shared" si="3"/>
        <v>1</v>
      </c>
      <c r="S2713" s="180" t="b">
        <f t="shared" si="4"/>
        <v>0</v>
      </c>
      <c r="T2713" s="180">
        <f t="shared" ca="1" si="5"/>
        <v>0</v>
      </c>
    </row>
    <row r="2714" spans="1:20" ht="16" hidden="1">
      <c r="A2714" s="170">
        <f t="shared" si="6"/>
        <v>2713</v>
      </c>
      <c r="B2714" s="196" t="s">
        <v>3545</v>
      </c>
      <c r="C2714" s="186"/>
      <c r="D2714" s="178" t="s">
        <v>388</v>
      </c>
      <c r="E2714" s="178"/>
      <c r="F2714" s="186"/>
      <c r="G2714" s="170" t="b">
        <f t="shared" ref="G2714:G3023" ca="1" si="67">OR((ISBLANK(F2714)),TODAY()-F2714 &gt;=90)</f>
        <v>1</v>
      </c>
      <c r="H2714" s="186"/>
      <c r="I2714" s="186"/>
      <c r="J2714" s="170" t="s">
        <v>479</v>
      </c>
      <c r="K2714" s="171" t="e">
        <f t="shared" ca="1" si="1"/>
        <v>#NAME?</v>
      </c>
      <c r="L2714" s="186"/>
      <c r="M2714" s="171">
        <v>1427</v>
      </c>
      <c r="N2714" s="179" t="e">
        <f t="shared" ca="1" si="2"/>
        <v>#NAME?</v>
      </c>
      <c r="O2714" t="b">
        <f t="shared" si="3"/>
        <v>0</v>
      </c>
      <c r="S2714" s="180" t="b">
        <f t="shared" si="4"/>
        <v>0</v>
      </c>
      <c r="T2714" s="180">
        <f t="shared" ca="1" si="5"/>
        <v>0</v>
      </c>
    </row>
    <row r="2715" spans="1:20" ht="16" hidden="1">
      <c r="A2715" s="170">
        <f t="shared" si="6"/>
        <v>2714</v>
      </c>
      <c r="B2715" s="196" t="s">
        <v>3546</v>
      </c>
      <c r="C2715" s="186"/>
      <c r="D2715" s="178" t="s">
        <v>380</v>
      </c>
      <c r="E2715" s="178" t="s">
        <v>515</v>
      </c>
      <c r="F2715" s="187">
        <v>43845</v>
      </c>
      <c r="G2715" s="170" t="b">
        <f t="shared" ca="1" si="67"/>
        <v>1</v>
      </c>
      <c r="H2715" s="170" t="s">
        <v>516</v>
      </c>
      <c r="I2715" s="186"/>
      <c r="J2715" s="170" t="s">
        <v>479</v>
      </c>
      <c r="K2715" s="171" t="e">
        <f t="shared" ca="1" si="1"/>
        <v>#NAME?</v>
      </c>
      <c r="L2715" s="186"/>
      <c r="M2715" s="171">
        <v>1180</v>
      </c>
      <c r="N2715" s="179" t="e">
        <f t="shared" ca="1" si="2"/>
        <v>#NAME?</v>
      </c>
      <c r="O2715" t="b">
        <f t="shared" si="3"/>
        <v>0</v>
      </c>
      <c r="S2715" s="180" t="b">
        <f t="shared" ca="1" si="4"/>
        <v>0</v>
      </c>
      <c r="T2715" s="180">
        <f t="shared" ca="1" si="5"/>
        <v>0</v>
      </c>
    </row>
    <row r="2716" spans="1:20" ht="16" hidden="1">
      <c r="A2716" s="170">
        <f t="shared" si="6"/>
        <v>2715</v>
      </c>
      <c r="B2716" s="196" t="s">
        <v>3547</v>
      </c>
      <c r="C2716" s="186"/>
      <c r="D2716" s="178" t="s">
        <v>380</v>
      </c>
      <c r="E2716" s="178"/>
      <c r="F2716" s="187">
        <v>43850</v>
      </c>
      <c r="G2716" s="170" t="b">
        <f t="shared" ca="1" si="67"/>
        <v>1</v>
      </c>
      <c r="H2716" s="170" t="s">
        <v>516</v>
      </c>
      <c r="I2716" s="186"/>
      <c r="J2716" s="170" t="s">
        <v>479</v>
      </c>
      <c r="K2716" s="171" t="e">
        <f t="shared" ca="1" si="1"/>
        <v>#NAME?</v>
      </c>
      <c r="L2716" s="186"/>
      <c r="M2716" s="171">
        <v>1088</v>
      </c>
      <c r="N2716" s="179" t="e">
        <f t="shared" ca="1" si="2"/>
        <v>#NAME?</v>
      </c>
      <c r="O2716" t="b">
        <f t="shared" si="3"/>
        <v>0</v>
      </c>
      <c r="S2716" s="180" t="b">
        <f t="shared" ca="1" si="4"/>
        <v>0</v>
      </c>
      <c r="T2716" s="180">
        <f t="shared" ca="1" si="5"/>
        <v>0</v>
      </c>
    </row>
    <row r="2717" spans="1:20" ht="16" hidden="1">
      <c r="A2717" s="170">
        <f t="shared" si="6"/>
        <v>2716</v>
      </c>
      <c r="B2717" s="196" t="s">
        <v>3548</v>
      </c>
      <c r="C2717" s="186"/>
      <c r="D2717" s="178" t="s">
        <v>388</v>
      </c>
      <c r="E2717" s="178"/>
      <c r="F2717" s="186"/>
      <c r="G2717" s="170" t="b">
        <f t="shared" ca="1" si="67"/>
        <v>1</v>
      </c>
      <c r="H2717" s="186"/>
      <c r="I2717" s="186"/>
      <c r="J2717" s="170" t="s">
        <v>479</v>
      </c>
      <c r="K2717" s="171" t="e">
        <f t="shared" ca="1" si="1"/>
        <v>#NAME?</v>
      </c>
      <c r="L2717" s="186"/>
      <c r="M2717" s="171">
        <v>1744</v>
      </c>
      <c r="N2717" s="179" t="e">
        <f t="shared" ca="1" si="2"/>
        <v>#NAME?</v>
      </c>
      <c r="O2717" t="b">
        <f t="shared" si="3"/>
        <v>0</v>
      </c>
      <c r="S2717" s="180" t="b">
        <f t="shared" si="4"/>
        <v>0</v>
      </c>
      <c r="T2717" s="180">
        <f t="shared" ca="1" si="5"/>
        <v>0</v>
      </c>
    </row>
    <row r="2718" spans="1:20" ht="16" hidden="1">
      <c r="A2718" s="170">
        <f t="shared" si="6"/>
        <v>2717</v>
      </c>
      <c r="B2718" s="196" t="s">
        <v>3549</v>
      </c>
      <c r="C2718" s="186"/>
      <c r="D2718" s="178" t="s">
        <v>388</v>
      </c>
      <c r="E2718" s="178"/>
      <c r="F2718" s="186"/>
      <c r="G2718" s="170" t="b">
        <f t="shared" ca="1" si="67"/>
        <v>1</v>
      </c>
      <c r="H2718" s="186"/>
      <c r="I2718" s="186"/>
      <c r="J2718" s="170" t="s">
        <v>479</v>
      </c>
      <c r="K2718" s="171" t="e">
        <f t="shared" ca="1" si="1"/>
        <v>#NAME?</v>
      </c>
      <c r="L2718" s="186"/>
      <c r="M2718" s="171">
        <v>171</v>
      </c>
      <c r="N2718" s="179" t="e">
        <f t="shared" ca="1" si="2"/>
        <v>#NAME?</v>
      </c>
      <c r="O2718" t="b">
        <f t="shared" si="3"/>
        <v>0</v>
      </c>
      <c r="S2718" s="180" t="b">
        <f t="shared" si="4"/>
        <v>0</v>
      </c>
      <c r="T2718" s="180">
        <f t="shared" ca="1" si="5"/>
        <v>0</v>
      </c>
    </row>
    <row r="2719" spans="1:20" ht="16" hidden="1">
      <c r="A2719" s="170">
        <f t="shared" si="6"/>
        <v>2718</v>
      </c>
      <c r="B2719" s="196" t="s">
        <v>3550</v>
      </c>
      <c r="C2719" s="186"/>
      <c r="D2719" s="178" t="s">
        <v>388</v>
      </c>
      <c r="E2719" s="178"/>
      <c r="F2719" s="186"/>
      <c r="G2719" s="170" t="b">
        <f t="shared" ca="1" si="67"/>
        <v>1</v>
      </c>
      <c r="H2719" s="186"/>
      <c r="I2719" s="186"/>
      <c r="J2719" s="170" t="s">
        <v>479</v>
      </c>
      <c r="K2719" s="171" t="e">
        <f t="shared" ca="1" si="1"/>
        <v>#NAME?</v>
      </c>
      <c r="L2719" s="186"/>
      <c r="M2719" s="171">
        <v>677</v>
      </c>
      <c r="N2719" s="179" t="e">
        <f t="shared" ca="1" si="2"/>
        <v>#NAME?</v>
      </c>
      <c r="O2719" t="b">
        <f t="shared" si="3"/>
        <v>0</v>
      </c>
      <c r="S2719" s="180" t="b">
        <f t="shared" si="4"/>
        <v>0</v>
      </c>
      <c r="T2719" s="180">
        <f t="shared" ca="1" si="5"/>
        <v>0</v>
      </c>
    </row>
    <row r="2720" spans="1:20" ht="16" hidden="1">
      <c r="A2720" s="170">
        <f t="shared" si="6"/>
        <v>2719</v>
      </c>
      <c r="B2720" s="196" t="s">
        <v>3551</v>
      </c>
      <c r="C2720" s="186"/>
      <c r="D2720" s="178" t="s">
        <v>388</v>
      </c>
      <c r="E2720" s="178"/>
      <c r="F2720" s="186"/>
      <c r="G2720" s="170" t="b">
        <f t="shared" ca="1" si="67"/>
        <v>1</v>
      </c>
      <c r="H2720" s="186"/>
      <c r="I2720" s="186"/>
      <c r="J2720" s="170" t="s">
        <v>479</v>
      </c>
      <c r="K2720" s="171" t="e">
        <f t="shared" ca="1" si="1"/>
        <v>#NAME?</v>
      </c>
      <c r="L2720" s="186"/>
      <c r="M2720" s="171">
        <v>1397</v>
      </c>
      <c r="N2720" s="179" t="e">
        <f t="shared" ca="1" si="2"/>
        <v>#NAME?</v>
      </c>
      <c r="O2720" t="b">
        <f t="shared" si="3"/>
        <v>0</v>
      </c>
      <c r="S2720" s="180" t="b">
        <f t="shared" si="4"/>
        <v>0</v>
      </c>
      <c r="T2720" s="180">
        <f t="shared" ca="1" si="5"/>
        <v>0</v>
      </c>
    </row>
    <row r="2721" spans="1:20" ht="16" hidden="1">
      <c r="A2721" s="170">
        <f t="shared" si="6"/>
        <v>2720</v>
      </c>
      <c r="B2721" s="196" t="s">
        <v>3552</v>
      </c>
      <c r="C2721" s="186"/>
      <c r="D2721" s="178" t="s">
        <v>388</v>
      </c>
      <c r="E2721" s="178"/>
      <c r="F2721" s="186"/>
      <c r="G2721" s="170" t="b">
        <f t="shared" ca="1" si="67"/>
        <v>1</v>
      </c>
      <c r="H2721" s="186"/>
      <c r="I2721" s="186"/>
      <c r="J2721" s="170" t="s">
        <v>479</v>
      </c>
      <c r="K2721" s="171" t="e">
        <f t="shared" ca="1" si="1"/>
        <v>#NAME?</v>
      </c>
      <c r="L2721" s="186"/>
      <c r="M2721" s="171">
        <v>1871</v>
      </c>
      <c r="N2721" s="179" t="e">
        <f t="shared" ca="1" si="2"/>
        <v>#NAME?</v>
      </c>
      <c r="O2721" t="b">
        <f t="shared" si="3"/>
        <v>0</v>
      </c>
      <c r="S2721" s="180" t="b">
        <f t="shared" si="4"/>
        <v>0</v>
      </c>
      <c r="T2721" s="180">
        <f t="shared" ca="1" si="5"/>
        <v>0</v>
      </c>
    </row>
    <row r="2722" spans="1:20" ht="16" hidden="1">
      <c r="A2722" s="170">
        <f t="shared" si="6"/>
        <v>2721</v>
      </c>
      <c r="B2722" s="196" t="s">
        <v>3553</v>
      </c>
      <c r="C2722" s="186"/>
      <c r="D2722" s="178" t="s">
        <v>388</v>
      </c>
      <c r="E2722" s="178"/>
      <c r="F2722" s="186"/>
      <c r="G2722" s="170" t="b">
        <f t="shared" ca="1" si="67"/>
        <v>1</v>
      </c>
      <c r="H2722" s="186"/>
      <c r="I2722" s="186"/>
      <c r="J2722" s="170" t="s">
        <v>479</v>
      </c>
      <c r="K2722" s="171" t="e">
        <f t="shared" ca="1" si="1"/>
        <v>#NAME?</v>
      </c>
      <c r="L2722" s="186"/>
      <c r="M2722" s="171">
        <v>2970</v>
      </c>
      <c r="N2722" s="179" t="e">
        <f t="shared" ca="1" si="2"/>
        <v>#NAME?</v>
      </c>
      <c r="O2722" t="b">
        <f t="shared" si="3"/>
        <v>0</v>
      </c>
      <c r="S2722" s="180" t="b">
        <f t="shared" si="4"/>
        <v>0</v>
      </c>
      <c r="T2722" s="180">
        <f t="shared" ca="1" si="5"/>
        <v>0</v>
      </c>
    </row>
    <row r="2723" spans="1:20" ht="16" hidden="1">
      <c r="A2723" s="170">
        <f t="shared" si="6"/>
        <v>2722</v>
      </c>
      <c r="B2723" s="196" t="s">
        <v>3554</v>
      </c>
      <c r="C2723" s="186"/>
      <c r="D2723" s="178" t="s">
        <v>388</v>
      </c>
      <c r="E2723" s="178"/>
      <c r="F2723" s="186"/>
      <c r="G2723" s="170" t="b">
        <f t="shared" ca="1" si="67"/>
        <v>1</v>
      </c>
      <c r="H2723" s="186"/>
      <c r="I2723" s="186"/>
      <c r="J2723" s="170" t="s">
        <v>479</v>
      </c>
      <c r="K2723" s="171" t="e">
        <f t="shared" ca="1" si="1"/>
        <v>#NAME?</v>
      </c>
      <c r="L2723" s="186"/>
      <c r="M2723" s="171">
        <v>1123</v>
      </c>
      <c r="N2723" s="179" t="e">
        <f t="shared" ca="1" si="2"/>
        <v>#NAME?</v>
      </c>
      <c r="O2723" t="b">
        <f t="shared" si="3"/>
        <v>0</v>
      </c>
      <c r="S2723" s="180" t="b">
        <f t="shared" si="4"/>
        <v>0</v>
      </c>
      <c r="T2723" s="180">
        <f t="shared" ca="1" si="5"/>
        <v>0</v>
      </c>
    </row>
    <row r="2724" spans="1:20" ht="16" hidden="1">
      <c r="A2724" s="170">
        <f t="shared" si="6"/>
        <v>2723</v>
      </c>
      <c r="B2724" s="196" t="s">
        <v>3555</v>
      </c>
      <c r="C2724" s="186"/>
      <c r="D2724" s="178" t="s">
        <v>388</v>
      </c>
      <c r="E2724" s="178"/>
      <c r="F2724" s="186"/>
      <c r="G2724" s="170" t="b">
        <f t="shared" ca="1" si="67"/>
        <v>1</v>
      </c>
      <c r="H2724" s="186"/>
      <c r="I2724" s="186"/>
      <c r="J2724" s="170" t="s">
        <v>479</v>
      </c>
      <c r="K2724" s="171" t="e">
        <f t="shared" ca="1" si="1"/>
        <v>#NAME?</v>
      </c>
      <c r="L2724" s="186"/>
      <c r="M2724" s="171">
        <v>2333</v>
      </c>
      <c r="N2724" s="179" t="e">
        <f t="shared" ca="1" si="2"/>
        <v>#NAME?</v>
      </c>
      <c r="O2724" t="b">
        <f t="shared" si="3"/>
        <v>0</v>
      </c>
      <c r="S2724" s="180" t="b">
        <f t="shared" si="4"/>
        <v>0</v>
      </c>
      <c r="T2724" s="180">
        <f t="shared" ca="1" si="5"/>
        <v>0</v>
      </c>
    </row>
    <row r="2725" spans="1:20" ht="16" hidden="1">
      <c r="A2725" s="170">
        <f t="shared" si="6"/>
        <v>2724</v>
      </c>
      <c r="B2725" s="196" t="s">
        <v>2816</v>
      </c>
      <c r="C2725" s="186"/>
      <c r="D2725" s="178" t="s">
        <v>388</v>
      </c>
      <c r="E2725" s="178"/>
      <c r="F2725" s="186"/>
      <c r="G2725" s="170" t="b">
        <f t="shared" ca="1" si="67"/>
        <v>1</v>
      </c>
      <c r="H2725" s="186"/>
      <c r="I2725" s="186"/>
      <c r="J2725" s="170" t="s">
        <v>479</v>
      </c>
      <c r="K2725" s="171" t="e">
        <f t="shared" ca="1" si="1"/>
        <v>#NAME?</v>
      </c>
      <c r="L2725" s="186"/>
      <c r="M2725" s="171">
        <v>2881</v>
      </c>
      <c r="N2725" s="179" t="e">
        <f t="shared" ca="1" si="2"/>
        <v>#NAME?</v>
      </c>
      <c r="O2725" t="b">
        <f t="shared" si="3"/>
        <v>0</v>
      </c>
      <c r="S2725" s="180" t="b">
        <f t="shared" si="4"/>
        <v>0</v>
      </c>
      <c r="T2725" s="180">
        <f t="shared" ca="1" si="5"/>
        <v>0</v>
      </c>
    </row>
    <row r="2726" spans="1:20" ht="16" hidden="1">
      <c r="A2726" s="170">
        <f t="shared" si="6"/>
        <v>2725</v>
      </c>
      <c r="B2726" s="196" t="s">
        <v>3556</v>
      </c>
      <c r="C2726" s="186"/>
      <c r="D2726" s="178" t="s">
        <v>388</v>
      </c>
      <c r="E2726" s="178"/>
      <c r="F2726" s="186"/>
      <c r="G2726" s="170" t="b">
        <f t="shared" ca="1" si="67"/>
        <v>1</v>
      </c>
      <c r="H2726" s="186"/>
      <c r="I2726" s="186"/>
      <c r="J2726" s="170" t="s">
        <v>479</v>
      </c>
      <c r="K2726" s="171" t="e">
        <f t="shared" ca="1" si="1"/>
        <v>#NAME?</v>
      </c>
      <c r="L2726" s="186"/>
      <c r="M2726" s="171">
        <v>1717</v>
      </c>
      <c r="N2726" s="179" t="e">
        <f t="shared" ca="1" si="2"/>
        <v>#NAME?</v>
      </c>
      <c r="O2726" t="b">
        <f t="shared" si="3"/>
        <v>0</v>
      </c>
      <c r="S2726" s="180" t="b">
        <f t="shared" si="4"/>
        <v>0</v>
      </c>
      <c r="T2726" s="180">
        <f t="shared" ca="1" si="5"/>
        <v>0</v>
      </c>
    </row>
    <row r="2727" spans="1:20" ht="16" hidden="1">
      <c r="A2727" s="170">
        <f t="shared" si="6"/>
        <v>2726</v>
      </c>
      <c r="B2727" s="196" t="s">
        <v>3557</v>
      </c>
      <c r="C2727" s="186"/>
      <c r="D2727" s="178" t="s">
        <v>388</v>
      </c>
      <c r="E2727" s="178"/>
      <c r="F2727" s="186"/>
      <c r="G2727" s="170" t="b">
        <f t="shared" ca="1" si="67"/>
        <v>1</v>
      </c>
      <c r="H2727" s="186"/>
      <c r="I2727" s="186"/>
      <c r="J2727" s="170" t="s">
        <v>479</v>
      </c>
      <c r="K2727" s="171" t="e">
        <f t="shared" ca="1" si="1"/>
        <v>#NAME?</v>
      </c>
      <c r="L2727" s="186"/>
      <c r="M2727" s="171">
        <v>865</v>
      </c>
      <c r="N2727" s="179" t="e">
        <f t="shared" ca="1" si="2"/>
        <v>#NAME?</v>
      </c>
      <c r="O2727" t="b">
        <f t="shared" si="3"/>
        <v>0</v>
      </c>
      <c r="S2727" s="180" t="b">
        <f t="shared" si="4"/>
        <v>0</v>
      </c>
      <c r="T2727" s="180">
        <f t="shared" ca="1" si="5"/>
        <v>0</v>
      </c>
    </row>
    <row r="2728" spans="1:20" ht="16" hidden="1">
      <c r="A2728" s="170">
        <f t="shared" si="6"/>
        <v>2727</v>
      </c>
      <c r="B2728" s="196" t="s">
        <v>3558</v>
      </c>
      <c r="C2728" s="186"/>
      <c r="D2728" s="178" t="s">
        <v>388</v>
      </c>
      <c r="E2728" s="178"/>
      <c r="F2728" s="186"/>
      <c r="G2728" s="170" t="b">
        <f t="shared" ca="1" si="67"/>
        <v>1</v>
      </c>
      <c r="H2728" s="186"/>
      <c r="I2728" s="186"/>
      <c r="J2728" s="170" t="s">
        <v>479</v>
      </c>
      <c r="K2728" s="171" t="e">
        <f t="shared" ca="1" si="1"/>
        <v>#NAME?</v>
      </c>
      <c r="L2728" s="186"/>
      <c r="M2728" s="171">
        <v>1121</v>
      </c>
      <c r="N2728" s="179" t="e">
        <f t="shared" ca="1" si="2"/>
        <v>#NAME?</v>
      </c>
      <c r="O2728" t="b">
        <f t="shared" si="3"/>
        <v>0</v>
      </c>
      <c r="S2728" s="180" t="b">
        <f t="shared" si="4"/>
        <v>0</v>
      </c>
      <c r="T2728" s="180">
        <f t="shared" ca="1" si="5"/>
        <v>0</v>
      </c>
    </row>
    <row r="2729" spans="1:20" ht="16" hidden="1">
      <c r="A2729" s="170">
        <f t="shared" si="6"/>
        <v>2728</v>
      </c>
      <c r="B2729" s="196" t="s">
        <v>3559</v>
      </c>
      <c r="C2729" s="186"/>
      <c r="D2729" s="178" t="s">
        <v>380</v>
      </c>
      <c r="E2729" s="178" t="s">
        <v>3560</v>
      </c>
      <c r="F2729" s="187">
        <v>43926</v>
      </c>
      <c r="G2729" s="170" t="b">
        <f t="shared" ca="1" si="67"/>
        <v>1</v>
      </c>
      <c r="H2729" s="170" t="s">
        <v>471</v>
      </c>
      <c r="I2729" s="186"/>
      <c r="J2729" s="170" t="s">
        <v>479</v>
      </c>
      <c r="K2729" s="171" t="e">
        <f t="shared" ca="1" si="1"/>
        <v>#NAME?</v>
      </c>
      <c r="L2729" s="186"/>
      <c r="M2729" s="171">
        <v>1253</v>
      </c>
      <c r="N2729" s="179" t="e">
        <f t="shared" ca="1" si="2"/>
        <v>#NAME?</v>
      </c>
      <c r="O2729" t="b">
        <f t="shared" si="3"/>
        <v>0</v>
      </c>
      <c r="S2729" s="180" t="b">
        <f t="shared" ca="1" si="4"/>
        <v>0</v>
      </c>
      <c r="T2729" s="180">
        <f t="shared" ca="1" si="5"/>
        <v>0</v>
      </c>
    </row>
    <row r="2730" spans="1:20" ht="16" hidden="1">
      <c r="A2730" s="170">
        <f t="shared" si="6"/>
        <v>2729</v>
      </c>
      <c r="B2730" s="196" t="s">
        <v>3561</v>
      </c>
      <c r="C2730" s="186"/>
      <c r="D2730" s="178" t="s">
        <v>388</v>
      </c>
      <c r="E2730" s="178"/>
      <c r="F2730" s="186"/>
      <c r="G2730" s="170" t="b">
        <f t="shared" ca="1" si="67"/>
        <v>1</v>
      </c>
      <c r="H2730" s="186"/>
      <c r="I2730" s="186"/>
      <c r="J2730" s="170" t="s">
        <v>479</v>
      </c>
      <c r="K2730" s="171" t="e">
        <f t="shared" ca="1" si="1"/>
        <v>#NAME?</v>
      </c>
      <c r="L2730" s="186"/>
      <c r="M2730" s="171">
        <v>1099</v>
      </c>
      <c r="N2730" s="179" t="e">
        <f t="shared" ca="1" si="2"/>
        <v>#NAME?</v>
      </c>
      <c r="O2730" t="b">
        <f t="shared" si="3"/>
        <v>0</v>
      </c>
      <c r="S2730" s="180" t="b">
        <f t="shared" si="4"/>
        <v>0</v>
      </c>
      <c r="T2730" s="180">
        <f t="shared" ca="1" si="5"/>
        <v>0</v>
      </c>
    </row>
    <row r="2731" spans="1:20" ht="16" hidden="1">
      <c r="A2731" s="170">
        <f t="shared" si="6"/>
        <v>2730</v>
      </c>
      <c r="B2731" s="196" t="s">
        <v>3562</v>
      </c>
      <c r="C2731" s="186"/>
      <c r="D2731" s="178" t="s">
        <v>388</v>
      </c>
      <c r="E2731" s="178"/>
      <c r="F2731" s="186"/>
      <c r="G2731" s="170" t="b">
        <f t="shared" ca="1" si="67"/>
        <v>1</v>
      </c>
      <c r="H2731" s="186"/>
      <c r="I2731" s="186"/>
      <c r="J2731" s="170" t="s">
        <v>479</v>
      </c>
      <c r="K2731" s="171" t="e">
        <f t="shared" ca="1" si="1"/>
        <v>#NAME?</v>
      </c>
      <c r="L2731" s="186"/>
      <c r="M2731" s="171">
        <v>232</v>
      </c>
      <c r="N2731" s="179" t="e">
        <f t="shared" ca="1" si="2"/>
        <v>#NAME?</v>
      </c>
      <c r="O2731" t="b">
        <f t="shared" si="3"/>
        <v>0</v>
      </c>
      <c r="S2731" s="180" t="b">
        <f t="shared" si="4"/>
        <v>0</v>
      </c>
      <c r="T2731" s="180">
        <f t="shared" ca="1" si="5"/>
        <v>0</v>
      </c>
    </row>
    <row r="2732" spans="1:20" ht="16" hidden="1">
      <c r="A2732" s="170">
        <f t="shared" si="6"/>
        <v>2731</v>
      </c>
      <c r="B2732" s="196" t="s">
        <v>3563</v>
      </c>
      <c r="C2732" s="186"/>
      <c r="D2732" s="178" t="s">
        <v>388</v>
      </c>
      <c r="E2732" s="178"/>
      <c r="F2732" s="186"/>
      <c r="G2732" s="170" t="b">
        <f t="shared" ca="1" si="67"/>
        <v>1</v>
      </c>
      <c r="H2732" s="186"/>
      <c r="I2732" s="186"/>
      <c r="J2732" s="170" t="s">
        <v>479</v>
      </c>
      <c r="K2732" s="171" t="e">
        <f t="shared" ca="1" si="1"/>
        <v>#NAME?</v>
      </c>
      <c r="L2732" s="186"/>
      <c r="M2732" s="171">
        <v>3072</v>
      </c>
      <c r="N2732" s="179" t="e">
        <f t="shared" ca="1" si="2"/>
        <v>#NAME?</v>
      </c>
      <c r="O2732" t="b">
        <f t="shared" si="3"/>
        <v>0</v>
      </c>
      <c r="S2732" s="180" t="b">
        <f t="shared" si="4"/>
        <v>0</v>
      </c>
      <c r="T2732" s="180">
        <f t="shared" ca="1" si="5"/>
        <v>0</v>
      </c>
    </row>
    <row r="2733" spans="1:20" ht="16" hidden="1">
      <c r="A2733" s="170">
        <f t="shared" si="6"/>
        <v>2732</v>
      </c>
      <c r="B2733" s="196" t="s">
        <v>3564</v>
      </c>
      <c r="C2733" s="186"/>
      <c r="D2733" s="178" t="s">
        <v>388</v>
      </c>
      <c r="E2733" s="178"/>
      <c r="F2733" s="186"/>
      <c r="G2733" s="170" t="b">
        <f t="shared" ca="1" si="67"/>
        <v>1</v>
      </c>
      <c r="H2733" s="186"/>
      <c r="I2733" s="186"/>
      <c r="J2733" s="170" t="s">
        <v>479</v>
      </c>
      <c r="K2733" s="171" t="e">
        <f t="shared" ca="1" si="1"/>
        <v>#NAME?</v>
      </c>
      <c r="L2733" s="186"/>
      <c r="M2733" s="171">
        <v>2769</v>
      </c>
      <c r="N2733" s="179" t="e">
        <f t="shared" ca="1" si="2"/>
        <v>#NAME?</v>
      </c>
      <c r="O2733" t="b">
        <f t="shared" si="3"/>
        <v>0</v>
      </c>
      <c r="S2733" s="180" t="b">
        <f t="shared" si="4"/>
        <v>0</v>
      </c>
      <c r="T2733" s="180">
        <f t="shared" ca="1" si="5"/>
        <v>0</v>
      </c>
    </row>
    <row r="2734" spans="1:20" ht="16" hidden="1">
      <c r="A2734" s="170">
        <f t="shared" si="6"/>
        <v>2733</v>
      </c>
      <c r="B2734" s="196" t="s">
        <v>3565</v>
      </c>
      <c r="C2734" s="186"/>
      <c r="D2734" s="178" t="s">
        <v>380</v>
      </c>
      <c r="E2734" s="178" t="s">
        <v>1000</v>
      </c>
      <c r="F2734" s="187">
        <v>43859</v>
      </c>
      <c r="G2734" s="170" t="b">
        <f t="shared" ca="1" si="67"/>
        <v>1</v>
      </c>
      <c r="H2734" s="170" t="s">
        <v>516</v>
      </c>
      <c r="I2734" s="186"/>
      <c r="J2734" s="170" t="s">
        <v>479</v>
      </c>
      <c r="K2734" s="171" t="e">
        <f t="shared" ca="1" si="1"/>
        <v>#NAME?</v>
      </c>
      <c r="L2734" s="186"/>
      <c r="M2734" s="171">
        <v>99</v>
      </c>
      <c r="N2734" s="179" t="e">
        <f t="shared" ca="1" si="2"/>
        <v>#NAME?</v>
      </c>
      <c r="O2734" t="b">
        <f t="shared" si="3"/>
        <v>0</v>
      </c>
      <c r="S2734" s="180" t="b">
        <f t="shared" ca="1" si="4"/>
        <v>0</v>
      </c>
      <c r="T2734" s="180">
        <f t="shared" ca="1" si="5"/>
        <v>0</v>
      </c>
    </row>
    <row r="2735" spans="1:20" ht="16" hidden="1">
      <c r="A2735" s="170">
        <f t="shared" si="6"/>
        <v>2734</v>
      </c>
      <c r="B2735" s="196" t="s">
        <v>3566</v>
      </c>
      <c r="C2735" s="186"/>
      <c r="D2735" s="178" t="s">
        <v>388</v>
      </c>
      <c r="E2735" s="178"/>
      <c r="F2735" s="186"/>
      <c r="G2735" s="170" t="b">
        <f t="shared" ca="1" si="67"/>
        <v>1</v>
      </c>
      <c r="H2735" s="186"/>
      <c r="I2735" s="186"/>
      <c r="J2735" s="170" t="s">
        <v>479</v>
      </c>
      <c r="K2735" s="171" t="e">
        <f t="shared" ca="1" si="1"/>
        <v>#NAME?</v>
      </c>
      <c r="L2735" s="186"/>
      <c r="M2735" s="171">
        <v>753</v>
      </c>
      <c r="N2735" s="179" t="e">
        <f t="shared" ca="1" si="2"/>
        <v>#NAME?</v>
      </c>
      <c r="O2735" t="b">
        <f t="shared" si="3"/>
        <v>0</v>
      </c>
      <c r="S2735" s="180" t="b">
        <f t="shared" si="4"/>
        <v>0</v>
      </c>
      <c r="T2735" s="180">
        <f t="shared" ca="1" si="5"/>
        <v>0</v>
      </c>
    </row>
    <row r="2736" spans="1:20" ht="16" hidden="1">
      <c r="A2736" s="170">
        <f t="shared" si="6"/>
        <v>2735</v>
      </c>
      <c r="B2736" s="196" t="s">
        <v>3567</v>
      </c>
      <c r="C2736" s="186"/>
      <c r="D2736" s="178" t="s">
        <v>388</v>
      </c>
      <c r="E2736" s="178"/>
      <c r="F2736" s="186"/>
      <c r="G2736" s="170" t="b">
        <f t="shared" ca="1" si="67"/>
        <v>1</v>
      </c>
      <c r="H2736" s="186"/>
      <c r="I2736" s="186"/>
      <c r="J2736" s="170" t="s">
        <v>479</v>
      </c>
      <c r="K2736" s="171" t="e">
        <f t="shared" ca="1" si="1"/>
        <v>#NAME?</v>
      </c>
      <c r="L2736" s="186"/>
      <c r="M2736" s="171">
        <v>2115</v>
      </c>
      <c r="N2736" s="179" t="e">
        <f t="shared" ca="1" si="2"/>
        <v>#NAME?</v>
      </c>
      <c r="O2736" t="b">
        <f t="shared" si="3"/>
        <v>0</v>
      </c>
      <c r="S2736" s="180" t="b">
        <f t="shared" si="4"/>
        <v>0</v>
      </c>
      <c r="T2736" s="180">
        <f t="shared" ca="1" si="5"/>
        <v>0</v>
      </c>
    </row>
    <row r="2737" spans="1:20" ht="16" hidden="1">
      <c r="A2737" s="170">
        <f t="shared" si="6"/>
        <v>2736</v>
      </c>
      <c r="B2737" s="196" t="s">
        <v>3568</v>
      </c>
      <c r="C2737" s="186"/>
      <c r="D2737" s="178" t="s">
        <v>388</v>
      </c>
      <c r="E2737" s="178"/>
      <c r="F2737" s="186"/>
      <c r="G2737" s="170" t="b">
        <f t="shared" ca="1" si="67"/>
        <v>1</v>
      </c>
      <c r="H2737" s="186"/>
      <c r="I2737" s="186"/>
      <c r="J2737" s="170" t="s">
        <v>479</v>
      </c>
      <c r="K2737" s="171" t="e">
        <f t="shared" ca="1" si="1"/>
        <v>#NAME?</v>
      </c>
      <c r="L2737" s="186"/>
      <c r="M2737" s="171">
        <v>2473</v>
      </c>
      <c r="N2737" s="179" t="e">
        <f t="shared" ca="1" si="2"/>
        <v>#NAME?</v>
      </c>
      <c r="O2737" t="b">
        <f t="shared" si="3"/>
        <v>0</v>
      </c>
      <c r="S2737" s="180" t="b">
        <f t="shared" si="4"/>
        <v>0</v>
      </c>
      <c r="T2737" s="180">
        <f t="shared" ca="1" si="5"/>
        <v>0</v>
      </c>
    </row>
    <row r="2738" spans="1:20" ht="16" hidden="1">
      <c r="A2738" s="170">
        <f t="shared" si="6"/>
        <v>2737</v>
      </c>
      <c r="B2738" s="196" t="s">
        <v>3569</v>
      </c>
      <c r="C2738" s="186"/>
      <c r="D2738" s="178" t="s">
        <v>388</v>
      </c>
      <c r="E2738" s="178"/>
      <c r="F2738" s="186"/>
      <c r="G2738" s="170" t="b">
        <f t="shared" ca="1" si="67"/>
        <v>1</v>
      </c>
      <c r="H2738" s="186"/>
      <c r="I2738" s="186"/>
      <c r="J2738" s="170" t="s">
        <v>479</v>
      </c>
      <c r="K2738" s="171" t="e">
        <f t="shared" ca="1" si="1"/>
        <v>#NAME?</v>
      </c>
      <c r="L2738" s="186"/>
      <c r="M2738" s="171">
        <v>259</v>
      </c>
      <c r="N2738" s="179" t="e">
        <f t="shared" ca="1" si="2"/>
        <v>#NAME?</v>
      </c>
      <c r="O2738" t="b">
        <f t="shared" si="3"/>
        <v>0</v>
      </c>
      <c r="S2738" s="180" t="b">
        <f t="shared" si="4"/>
        <v>0</v>
      </c>
      <c r="T2738" s="180">
        <f t="shared" ca="1" si="5"/>
        <v>0</v>
      </c>
    </row>
    <row r="2739" spans="1:20" ht="16" hidden="1">
      <c r="A2739" s="170">
        <f t="shared" si="6"/>
        <v>2738</v>
      </c>
      <c r="B2739" s="196" t="s">
        <v>3570</v>
      </c>
      <c r="C2739" s="186"/>
      <c r="D2739" s="178" t="s">
        <v>380</v>
      </c>
      <c r="E2739" s="178" t="s">
        <v>668</v>
      </c>
      <c r="F2739" s="183">
        <v>43801</v>
      </c>
      <c r="G2739" s="170" t="b">
        <f t="shared" ca="1" si="67"/>
        <v>1</v>
      </c>
      <c r="H2739" s="170" t="s">
        <v>516</v>
      </c>
      <c r="I2739" s="170"/>
      <c r="J2739" s="170" t="s">
        <v>479</v>
      </c>
      <c r="K2739" s="171" t="e">
        <f t="shared" ca="1" si="1"/>
        <v>#NAME?</v>
      </c>
      <c r="L2739" s="186"/>
      <c r="M2739" s="171">
        <v>2710</v>
      </c>
      <c r="N2739" s="179" t="e">
        <f t="shared" ca="1" si="2"/>
        <v>#NAME?</v>
      </c>
      <c r="O2739" t="b">
        <f t="shared" si="3"/>
        <v>0</v>
      </c>
      <c r="S2739" s="180" t="b">
        <f t="shared" ca="1" si="4"/>
        <v>0</v>
      </c>
      <c r="T2739" s="180">
        <f t="shared" ca="1" si="5"/>
        <v>0</v>
      </c>
    </row>
    <row r="2740" spans="1:20" ht="16" hidden="1">
      <c r="A2740" s="170">
        <f t="shared" si="6"/>
        <v>2739</v>
      </c>
      <c r="B2740" s="196" t="s">
        <v>3571</v>
      </c>
      <c r="C2740" s="186"/>
      <c r="D2740" s="178" t="s">
        <v>388</v>
      </c>
      <c r="E2740" s="178"/>
      <c r="F2740" s="186"/>
      <c r="G2740" s="170" t="b">
        <f t="shared" ca="1" si="67"/>
        <v>1</v>
      </c>
      <c r="H2740" s="186"/>
      <c r="I2740" s="186"/>
      <c r="J2740" s="170" t="s">
        <v>479</v>
      </c>
      <c r="K2740" s="171" t="e">
        <f t="shared" ca="1" si="1"/>
        <v>#NAME?</v>
      </c>
      <c r="L2740" s="186"/>
      <c r="M2740" s="171">
        <v>85</v>
      </c>
      <c r="N2740" s="179" t="e">
        <f t="shared" ca="1" si="2"/>
        <v>#NAME?</v>
      </c>
      <c r="O2740" t="b">
        <f t="shared" si="3"/>
        <v>0</v>
      </c>
      <c r="S2740" s="180" t="b">
        <f t="shared" si="4"/>
        <v>0</v>
      </c>
      <c r="T2740" s="180">
        <f t="shared" ca="1" si="5"/>
        <v>0</v>
      </c>
    </row>
    <row r="2741" spans="1:20" ht="16" hidden="1">
      <c r="A2741" s="170">
        <f t="shared" si="6"/>
        <v>2740</v>
      </c>
      <c r="B2741" s="196" t="s">
        <v>3572</v>
      </c>
      <c r="C2741" s="186"/>
      <c r="D2741" s="178" t="s">
        <v>380</v>
      </c>
      <c r="E2741" s="178" t="s">
        <v>515</v>
      </c>
      <c r="F2741" s="187">
        <v>43844</v>
      </c>
      <c r="G2741" s="170" t="b">
        <f t="shared" ca="1" si="67"/>
        <v>1</v>
      </c>
      <c r="H2741" s="170" t="s">
        <v>516</v>
      </c>
      <c r="I2741" s="186"/>
      <c r="J2741" s="170" t="s">
        <v>479</v>
      </c>
      <c r="K2741" s="171" t="e">
        <f t="shared" ca="1" si="1"/>
        <v>#NAME?</v>
      </c>
      <c r="L2741" s="186"/>
      <c r="M2741" s="171">
        <v>132</v>
      </c>
      <c r="N2741" s="179" t="e">
        <f t="shared" ca="1" si="2"/>
        <v>#NAME?</v>
      </c>
      <c r="O2741" t="b">
        <f t="shared" si="3"/>
        <v>0</v>
      </c>
      <c r="S2741" s="180" t="b">
        <f t="shared" ca="1" si="4"/>
        <v>0</v>
      </c>
      <c r="T2741" s="180">
        <f t="shared" ca="1" si="5"/>
        <v>0</v>
      </c>
    </row>
    <row r="2742" spans="1:20" ht="16" hidden="1">
      <c r="A2742" s="170">
        <f t="shared" si="6"/>
        <v>2741</v>
      </c>
      <c r="B2742" s="196" t="s">
        <v>3573</v>
      </c>
      <c r="C2742" s="186"/>
      <c r="D2742" s="178" t="s">
        <v>388</v>
      </c>
      <c r="E2742" s="178"/>
      <c r="F2742" s="186"/>
      <c r="G2742" s="170" t="b">
        <f t="shared" ca="1" si="67"/>
        <v>1</v>
      </c>
      <c r="H2742" s="186"/>
      <c r="I2742" s="186"/>
      <c r="J2742" s="170" t="s">
        <v>479</v>
      </c>
      <c r="K2742" s="171" t="e">
        <f t="shared" ca="1" si="1"/>
        <v>#NAME?</v>
      </c>
      <c r="L2742" s="186"/>
      <c r="M2742" s="171">
        <v>612</v>
      </c>
      <c r="N2742" s="179" t="e">
        <f t="shared" ca="1" si="2"/>
        <v>#NAME?</v>
      </c>
      <c r="O2742" t="b">
        <f t="shared" si="3"/>
        <v>0</v>
      </c>
      <c r="S2742" s="180" t="b">
        <f t="shared" si="4"/>
        <v>0</v>
      </c>
      <c r="T2742" s="180">
        <f t="shared" ca="1" si="5"/>
        <v>0</v>
      </c>
    </row>
    <row r="2743" spans="1:20" ht="16" hidden="1">
      <c r="A2743" s="170">
        <f t="shared" si="6"/>
        <v>2742</v>
      </c>
      <c r="B2743" s="196" t="s">
        <v>3574</v>
      </c>
      <c r="C2743" s="186"/>
      <c r="D2743" s="178" t="s">
        <v>388</v>
      </c>
      <c r="E2743" s="178"/>
      <c r="F2743" s="186"/>
      <c r="G2743" s="170" t="b">
        <f t="shared" ca="1" si="67"/>
        <v>1</v>
      </c>
      <c r="H2743" s="186"/>
      <c r="I2743" s="186"/>
      <c r="J2743" s="170" t="s">
        <v>479</v>
      </c>
      <c r="K2743" s="171" t="e">
        <f t="shared" ca="1" si="1"/>
        <v>#NAME?</v>
      </c>
      <c r="L2743" s="186"/>
      <c r="M2743" s="171">
        <v>2012</v>
      </c>
      <c r="N2743" s="179" t="e">
        <f t="shared" ca="1" si="2"/>
        <v>#NAME?</v>
      </c>
      <c r="O2743" t="b">
        <f t="shared" si="3"/>
        <v>0</v>
      </c>
      <c r="S2743" s="180" t="b">
        <f t="shared" si="4"/>
        <v>0</v>
      </c>
      <c r="T2743" s="180">
        <f t="shared" ca="1" si="5"/>
        <v>0</v>
      </c>
    </row>
    <row r="2744" spans="1:20" ht="16" hidden="1">
      <c r="A2744" s="170">
        <f t="shared" si="6"/>
        <v>2743</v>
      </c>
      <c r="B2744" s="196" t="s">
        <v>3575</v>
      </c>
      <c r="C2744" s="186"/>
      <c r="D2744" s="178" t="s">
        <v>388</v>
      </c>
      <c r="E2744" s="178"/>
      <c r="F2744" s="186"/>
      <c r="G2744" s="170" t="b">
        <f t="shared" ca="1" si="67"/>
        <v>1</v>
      </c>
      <c r="H2744" s="186"/>
      <c r="I2744" s="186"/>
      <c r="J2744" s="170" t="s">
        <v>479</v>
      </c>
      <c r="K2744" s="171" t="e">
        <f t="shared" ca="1" si="1"/>
        <v>#NAME?</v>
      </c>
      <c r="L2744" s="186"/>
      <c r="M2744" s="171">
        <v>1410</v>
      </c>
      <c r="N2744" s="179" t="e">
        <f t="shared" ca="1" si="2"/>
        <v>#NAME?</v>
      </c>
      <c r="O2744" t="b">
        <f t="shared" si="3"/>
        <v>0</v>
      </c>
      <c r="S2744" s="180" t="b">
        <f t="shared" si="4"/>
        <v>0</v>
      </c>
      <c r="T2744" s="180">
        <f t="shared" ca="1" si="5"/>
        <v>0</v>
      </c>
    </row>
    <row r="2745" spans="1:20" ht="16" hidden="1">
      <c r="A2745" s="170">
        <f t="shared" si="6"/>
        <v>2744</v>
      </c>
      <c r="B2745" s="196" t="s">
        <v>3576</v>
      </c>
      <c r="C2745" s="186"/>
      <c r="D2745" s="178" t="s">
        <v>388</v>
      </c>
      <c r="E2745" s="178"/>
      <c r="F2745" s="186"/>
      <c r="G2745" s="170" t="b">
        <f t="shared" ca="1" si="67"/>
        <v>1</v>
      </c>
      <c r="H2745" s="186"/>
      <c r="I2745" s="186"/>
      <c r="J2745" s="170" t="s">
        <v>479</v>
      </c>
      <c r="K2745" s="171" t="e">
        <f t="shared" ca="1" si="1"/>
        <v>#NAME?</v>
      </c>
      <c r="L2745" s="186"/>
      <c r="M2745" s="171">
        <v>2396</v>
      </c>
      <c r="N2745" s="179" t="e">
        <f t="shared" ca="1" si="2"/>
        <v>#NAME?</v>
      </c>
      <c r="O2745" t="b">
        <f t="shared" si="3"/>
        <v>0</v>
      </c>
      <c r="S2745" s="180" t="b">
        <f t="shared" si="4"/>
        <v>0</v>
      </c>
      <c r="T2745" s="180">
        <f t="shared" ca="1" si="5"/>
        <v>0</v>
      </c>
    </row>
    <row r="2746" spans="1:20" ht="16" hidden="1">
      <c r="A2746" s="170">
        <f t="shared" si="6"/>
        <v>2745</v>
      </c>
      <c r="B2746" s="196" t="s">
        <v>3577</v>
      </c>
      <c r="C2746" s="186"/>
      <c r="D2746" s="178" t="s">
        <v>388</v>
      </c>
      <c r="E2746" s="178"/>
      <c r="F2746" s="186"/>
      <c r="G2746" s="170" t="b">
        <f t="shared" ca="1" si="67"/>
        <v>1</v>
      </c>
      <c r="H2746" s="186"/>
      <c r="I2746" s="186"/>
      <c r="J2746" s="170" t="s">
        <v>479</v>
      </c>
      <c r="K2746" s="171" t="e">
        <f t="shared" ca="1" si="1"/>
        <v>#NAME?</v>
      </c>
      <c r="L2746" s="186"/>
      <c r="M2746" s="171">
        <v>72</v>
      </c>
      <c r="N2746" s="179" t="e">
        <f t="shared" ca="1" si="2"/>
        <v>#NAME?</v>
      </c>
      <c r="O2746" t="b">
        <f t="shared" si="3"/>
        <v>0</v>
      </c>
      <c r="S2746" s="180" t="b">
        <f t="shared" si="4"/>
        <v>0</v>
      </c>
      <c r="T2746" s="180">
        <f t="shared" ca="1" si="5"/>
        <v>0</v>
      </c>
    </row>
    <row r="2747" spans="1:20" ht="16" hidden="1">
      <c r="A2747" s="170">
        <f t="shared" si="6"/>
        <v>2746</v>
      </c>
      <c r="B2747" s="196" t="s">
        <v>3578</v>
      </c>
      <c r="C2747" s="186"/>
      <c r="D2747" s="178" t="s">
        <v>380</v>
      </c>
      <c r="E2747" s="178" t="s">
        <v>3579</v>
      </c>
      <c r="F2747" s="187">
        <v>43850</v>
      </c>
      <c r="G2747" s="170" t="b">
        <f t="shared" ca="1" si="67"/>
        <v>1</v>
      </c>
      <c r="H2747" s="170" t="s">
        <v>516</v>
      </c>
      <c r="I2747" s="186"/>
      <c r="J2747" s="170" t="s">
        <v>479</v>
      </c>
      <c r="K2747" s="171" t="e">
        <f t="shared" ca="1" si="1"/>
        <v>#NAME?</v>
      </c>
      <c r="L2747" s="186"/>
      <c r="M2747" s="171">
        <v>207</v>
      </c>
      <c r="N2747" s="179" t="e">
        <f t="shared" ca="1" si="2"/>
        <v>#NAME?</v>
      </c>
      <c r="O2747" t="b">
        <f t="shared" si="3"/>
        <v>0</v>
      </c>
      <c r="S2747" s="180" t="b">
        <f t="shared" ca="1" si="4"/>
        <v>0</v>
      </c>
      <c r="T2747" s="180">
        <f t="shared" ca="1" si="5"/>
        <v>0</v>
      </c>
    </row>
    <row r="2748" spans="1:20" ht="16" hidden="1">
      <c r="A2748" s="170">
        <f t="shared" si="6"/>
        <v>2747</v>
      </c>
      <c r="B2748" s="196" t="s">
        <v>3580</v>
      </c>
      <c r="C2748" s="186"/>
      <c r="D2748" s="178" t="s">
        <v>380</v>
      </c>
      <c r="E2748" s="178" t="s">
        <v>3581</v>
      </c>
      <c r="F2748" s="187">
        <v>43964</v>
      </c>
      <c r="G2748" s="170" t="b">
        <f t="shared" ca="1" si="67"/>
        <v>1</v>
      </c>
      <c r="H2748" s="170" t="s">
        <v>516</v>
      </c>
      <c r="I2748" s="170">
        <v>0</v>
      </c>
      <c r="J2748" s="170" t="s">
        <v>479</v>
      </c>
      <c r="K2748" s="171" t="e">
        <f t="shared" ca="1" si="1"/>
        <v>#NAME?</v>
      </c>
      <c r="L2748" s="186"/>
      <c r="M2748" s="171">
        <v>388</v>
      </c>
      <c r="N2748" s="179" t="e">
        <f t="shared" ca="1" si="2"/>
        <v>#NAME?</v>
      </c>
      <c r="O2748" t="b">
        <f t="shared" si="3"/>
        <v>0</v>
      </c>
      <c r="S2748" s="180" t="b">
        <f t="shared" ca="1" si="4"/>
        <v>0</v>
      </c>
      <c r="T2748" s="180">
        <f t="shared" ca="1" si="5"/>
        <v>0</v>
      </c>
    </row>
    <row r="2749" spans="1:20" ht="16" hidden="1">
      <c r="A2749" s="170">
        <f t="shared" si="6"/>
        <v>2748</v>
      </c>
      <c r="B2749" s="196" t="s">
        <v>3582</v>
      </c>
      <c r="C2749" s="186"/>
      <c r="D2749" s="178" t="s">
        <v>388</v>
      </c>
      <c r="E2749" s="178"/>
      <c r="F2749" s="186"/>
      <c r="G2749" s="170" t="b">
        <f t="shared" ca="1" si="67"/>
        <v>1</v>
      </c>
      <c r="H2749" s="186"/>
      <c r="I2749" s="186"/>
      <c r="J2749" s="170" t="s">
        <v>479</v>
      </c>
      <c r="K2749" s="171" t="e">
        <f t="shared" ca="1" si="1"/>
        <v>#NAME?</v>
      </c>
      <c r="L2749" s="186"/>
      <c r="M2749" s="171">
        <v>2162</v>
      </c>
      <c r="N2749" s="179" t="e">
        <f t="shared" ca="1" si="2"/>
        <v>#NAME?</v>
      </c>
      <c r="O2749" t="b">
        <f t="shared" si="3"/>
        <v>0</v>
      </c>
      <c r="S2749" s="180" t="b">
        <f t="shared" si="4"/>
        <v>0</v>
      </c>
      <c r="T2749" s="180">
        <f t="shared" ca="1" si="5"/>
        <v>0</v>
      </c>
    </row>
    <row r="2750" spans="1:20" ht="16" hidden="1">
      <c r="A2750" s="170">
        <f t="shared" si="6"/>
        <v>2749</v>
      </c>
      <c r="B2750" s="196" t="s">
        <v>3583</v>
      </c>
      <c r="C2750" s="186"/>
      <c r="D2750" s="178" t="s">
        <v>388</v>
      </c>
      <c r="E2750" s="178"/>
      <c r="F2750" s="186"/>
      <c r="G2750" s="170" t="b">
        <f t="shared" ca="1" si="67"/>
        <v>1</v>
      </c>
      <c r="H2750" s="186"/>
      <c r="I2750" s="186"/>
      <c r="J2750" s="170" t="s">
        <v>479</v>
      </c>
      <c r="K2750" s="171" t="e">
        <f t="shared" ca="1" si="1"/>
        <v>#NAME?</v>
      </c>
      <c r="L2750" s="186"/>
      <c r="M2750" s="171">
        <v>2955</v>
      </c>
      <c r="N2750" s="179" t="e">
        <f t="shared" ca="1" si="2"/>
        <v>#NAME?</v>
      </c>
      <c r="O2750" t="b">
        <f t="shared" si="3"/>
        <v>0</v>
      </c>
      <c r="S2750" s="180" t="b">
        <f t="shared" si="4"/>
        <v>0</v>
      </c>
      <c r="T2750" s="180">
        <f t="shared" ca="1" si="5"/>
        <v>0</v>
      </c>
    </row>
    <row r="2751" spans="1:20" ht="16" hidden="1">
      <c r="A2751" s="170">
        <f t="shared" si="6"/>
        <v>2750</v>
      </c>
      <c r="B2751" s="196" t="s">
        <v>3584</v>
      </c>
      <c r="C2751" s="186"/>
      <c r="D2751" s="178" t="s">
        <v>388</v>
      </c>
      <c r="E2751" s="178"/>
      <c r="F2751" s="186"/>
      <c r="G2751" s="170" t="b">
        <f t="shared" ca="1" si="67"/>
        <v>1</v>
      </c>
      <c r="H2751" s="186"/>
      <c r="I2751" s="186"/>
      <c r="J2751" s="170" t="s">
        <v>479</v>
      </c>
      <c r="K2751" s="171" t="e">
        <f t="shared" ca="1" si="1"/>
        <v>#NAME?</v>
      </c>
      <c r="L2751" s="186"/>
      <c r="M2751" s="171">
        <v>1413</v>
      </c>
      <c r="N2751" s="179" t="e">
        <f t="shared" ca="1" si="2"/>
        <v>#NAME?</v>
      </c>
      <c r="O2751" t="b">
        <f t="shared" si="3"/>
        <v>0</v>
      </c>
      <c r="S2751" s="180" t="b">
        <f t="shared" si="4"/>
        <v>0</v>
      </c>
      <c r="T2751" s="180">
        <f t="shared" ca="1" si="5"/>
        <v>0</v>
      </c>
    </row>
    <row r="2752" spans="1:20" ht="16" hidden="1">
      <c r="A2752" s="170">
        <f t="shared" si="6"/>
        <v>2751</v>
      </c>
      <c r="B2752" s="196" t="s">
        <v>3585</v>
      </c>
      <c r="C2752" s="186"/>
      <c r="D2752" s="178" t="s">
        <v>388</v>
      </c>
      <c r="E2752" s="178"/>
      <c r="F2752" s="186"/>
      <c r="G2752" s="170" t="b">
        <f t="shared" ca="1" si="67"/>
        <v>1</v>
      </c>
      <c r="H2752" s="186"/>
      <c r="I2752" s="186"/>
      <c r="J2752" s="170" t="s">
        <v>479</v>
      </c>
      <c r="K2752" s="171" t="e">
        <f t="shared" ca="1" si="1"/>
        <v>#NAME?</v>
      </c>
      <c r="L2752" s="186"/>
      <c r="M2752" s="171">
        <v>201</v>
      </c>
      <c r="N2752" s="179" t="e">
        <f t="shared" ca="1" si="2"/>
        <v>#NAME?</v>
      </c>
      <c r="O2752" t="b">
        <f t="shared" si="3"/>
        <v>0</v>
      </c>
      <c r="S2752" s="180" t="b">
        <f t="shared" si="4"/>
        <v>0</v>
      </c>
      <c r="T2752" s="180">
        <f t="shared" ca="1" si="5"/>
        <v>0</v>
      </c>
    </row>
    <row r="2753" spans="1:20" ht="16" hidden="1">
      <c r="A2753" s="170">
        <f t="shared" si="6"/>
        <v>2752</v>
      </c>
      <c r="B2753" s="196" t="s">
        <v>3586</v>
      </c>
      <c r="C2753" s="186"/>
      <c r="D2753" s="178" t="s">
        <v>388</v>
      </c>
      <c r="E2753" s="178"/>
      <c r="F2753" s="186"/>
      <c r="G2753" s="170" t="b">
        <f t="shared" ca="1" si="67"/>
        <v>1</v>
      </c>
      <c r="H2753" s="186"/>
      <c r="I2753" s="186"/>
      <c r="J2753" s="170" t="s">
        <v>479</v>
      </c>
      <c r="K2753" s="171" t="e">
        <f t="shared" ca="1" si="1"/>
        <v>#NAME?</v>
      </c>
      <c r="L2753" s="186"/>
      <c r="M2753" s="171">
        <v>1008</v>
      </c>
      <c r="N2753" s="179" t="e">
        <f t="shared" ca="1" si="2"/>
        <v>#NAME?</v>
      </c>
      <c r="O2753" t="b">
        <f t="shared" si="3"/>
        <v>0</v>
      </c>
      <c r="S2753" s="180" t="b">
        <f t="shared" si="4"/>
        <v>0</v>
      </c>
      <c r="T2753" s="180">
        <f t="shared" ca="1" si="5"/>
        <v>0</v>
      </c>
    </row>
    <row r="2754" spans="1:20" ht="16" hidden="1">
      <c r="A2754" s="170">
        <f t="shared" si="6"/>
        <v>2753</v>
      </c>
      <c r="B2754" s="196" t="s">
        <v>3587</v>
      </c>
      <c r="C2754" s="186"/>
      <c r="D2754" s="178" t="s">
        <v>388</v>
      </c>
      <c r="E2754" s="178"/>
      <c r="F2754" s="186"/>
      <c r="G2754" s="170" t="b">
        <f t="shared" ca="1" si="67"/>
        <v>1</v>
      </c>
      <c r="H2754" s="186"/>
      <c r="I2754" s="186"/>
      <c r="J2754" s="170" t="s">
        <v>479</v>
      </c>
      <c r="K2754" s="171" t="e">
        <f t="shared" ca="1" si="1"/>
        <v>#NAME?</v>
      </c>
      <c r="L2754" s="186"/>
      <c r="M2754" s="171">
        <v>2822</v>
      </c>
      <c r="N2754" s="179" t="e">
        <f t="shared" ca="1" si="2"/>
        <v>#NAME?</v>
      </c>
      <c r="O2754" t="b">
        <f t="shared" si="3"/>
        <v>0</v>
      </c>
      <c r="S2754" s="180" t="b">
        <f t="shared" si="4"/>
        <v>0</v>
      </c>
      <c r="T2754" s="180">
        <f t="shared" ca="1" si="5"/>
        <v>0</v>
      </c>
    </row>
    <row r="2755" spans="1:20" ht="16" hidden="1">
      <c r="A2755" s="170">
        <f t="shared" si="6"/>
        <v>2754</v>
      </c>
      <c r="B2755" s="196" t="s">
        <v>3588</v>
      </c>
      <c r="C2755" s="186"/>
      <c r="D2755" s="178" t="s">
        <v>380</v>
      </c>
      <c r="E2755" s="178" t="s">
        <v>515</v>
      </c>
      <c r="F2755" s="189">
        <v>43815</v>
      </c>
      <c r="G2755" s="170" t="b">
        <f t="shared" ca="1" si="67"/>
        <v>1</v>
      </c>
      <c r="H2755" s="170" t="s">
        <v>516</v>
      </c>
      <c r="I2755" s="186"/>
      <c r="J2755" s="170" t="s">
        <v>479</v>
      </c>
      <c r="K2755" s="171" t="e">
        <f t="shared" ca="1" si="1"/>
        <v>#NAME?</v>
      </c>
      <c r="L2755" s="186"/>
      <c r="M2755" s="171">
        <v>3198</v>
      </c>
      <c r="N2755" s="179" t="e">
        <f t="shared" ca="1" si="2"/>
        <v>#NAME?</v>
      </c>
      <c r="O2755" t="b">
        <f t="shared" si="3"/>
        <v>0</v>
      </c>
      <c r="S2755" s="180" t="b">
        <f t="shared" ca="1" si="4"/>
        <v>0</v>
      </c>
      <c r="T2755" s="180">
        <f t="shared" ca="1" si="5"/>
        <v>0</v>
      </c>
    </row>
    <row r="2756" spans="1:20" ht="16" hidden="1">
      <c r="A2756" s="170">
        <f t="shared" si="6"/>
        <v>2755</v>
      </c>
      <c r="B2756" s="196" t="s">
        <v>3589</v>
      </c>
      <c r="C2756" s="186"/>
      <c r="D2756" s="178" t="s">
        <v>388</v>
      </c>
      <c r="E2756" s="178"/>
      <c r="F2756" s="186"/>
      <c r="G2756" s="170" t="b">
        <f t="shared" ca="1" si="67"/>
        <v>1</v>
      </c>
      <c r="H2756" s="186"/>
      <c r="I2756" s="186"/>
      <c r="J2756" s="170" t="s">
        <v>479</v>
      </c>
      <c r="K2756" s="171" t="e">
        <f t="shared" ca="1" si="1"/>
        <v>#NAME?</v>
      </c>
      <c r="L2756" s="186"/>
      <c r="M2756" s="171">
        <v>1830</v>
      </c>
      <c r="N2756" s="179" t="e">
        <f t="shared" ca="1" si="2"/>
        <v>#NAME?</v>
      </c>
      <c r="O2756" t="b">
        <f t="shared" si="3"/>
        <v>0</v>
      </c>
      <c r="S2756" s="180" t="b">
        <f t="shared" si="4"/>
        <v>0</v>
      </c>
      <c r="T2756" s="180">
        <f t="shared" ca="1" si="5"/>
        <v>0</v>
      </c>
    </row>
    <row r="2757" spans="1:20" ht="16" hidden="1">
      <c r="A2757" s="170">
        <f t="shared" si="6"/>
        <v>2756</v>
      </c>
      <c r="B2757" s="196" t="s">
        <v>3590</v>
      </c>
      <c r="C2757" s="186"/>
      <c r="D2757" s="178" t="s">
        <v>388</v>
      </c>
      <c r="E2757" s="178"/>
      <c r="F2757" s="186"/>
      <c r="G2757" s="170" t="b">
        <f t="shared" ca="1" si="67"/>
        <v>1</v>
      </c>
      <c r="H2757" s="186"/>
      <c r="I2757" s="186"/>
      <c r="J2757" s="170" t="s">
        <v>479</v>
      </c>
      <c r="K2757" s="171" t="e">
        <f t="shared" ca="1" si="1"/>
        <v>#NAME?</v>
      </c>
      <c r="L2757" s="186"/>
      <c r="M2757" s="171">
        <v>3205</v>
      </c>
      <c r="N2757" s="179" t="e">
        <f t="shared" ca="1" si="2"/>
        <v>#NAME?</v>
      </c>
      <c r="O2757" t="b">
        <f t="shared" si="3"/>
        <v>0</v>
      </c>
      <c r="S2757" s="180" t="b">
        <f t="shared" si="4"/>
        <v>0</v>
      </c>
      <c r="T2757" s="180">
        <f t="shared" ca="1" si="5"/>
        <v>0</v>
      </c>
    </row>
    <row r="2758" spans="1:20" ht="16" hidden="1">
      <c r="A2758" s="170">
        <f t="shared" si="6"/>
        <v>2757</v>
      </c>
      <c r="B2758" s="196" t="s">
        <v>2011</v>
      </c>
      <c r="C2758" s="186"/>
      <c r="D2758" s="178" t="s">
        <v>380</v>
      </c>
      <c r="E2758" s="178" t="s">
        <v>556</v>
      </c>
      <c r="F2758" s="189">
        <v>43815</v>
      </c>
      <c r="G2758" s="170" t="b">
        <f t="shared" ca="1" si="67"/>
        <v>1</v>
      </c>
      <c r="H2758" s="170" t="s">
        <v>471</v>
      </c>
      <c r="I2758" s="186"/>
      <c r="J2758" s="170" t="s">
        <v>479</v>
      </c>
      <c r="K2758" s="171" t="e">
        <f t="shared" ca="1" si="1"/>
        <v>#NAME?</v>
      </c>
      <c r="L2758" s="186"/>
      <c r="M2758" s="171">
        <v>725</v>
      </c>
      <c r="N2758" s="179" t="e">
        <f t="shared" ca="1" si="2"/>
        <v>#NAME?</v>
      </c>
      <c r="O2758" t="b">
        <f t="shared" si="3"/>
        <v>0</v>
      </c>
      <c r="S2758" s="180" t="b">
        <f t="shared" ca="1" si="4"/>
        <v>0</v>
      </c>
      <c r="T2758" s="180">
        <f t="shared" ca="1" si="5"/>
        <v>0</v>
      </c>
    </row>
    <row r="2759" spans="1:20" ht="16" hidden="1">
      <c r="A2759" s="170">
        <f t="shared" si="6"/>
        <v>2758</v>
      </c>
      <c r="B2759" s="196" t="s">
        <v>3591</v>
      </c>
      <c r="C2759" s="186"/>
      <c r="D2759" s="178" t="s">
        <v>388</v>
      </c>
      <c r="E2759" s="178"/>
      <c r="F2759" s="186"/>
      <c r="G2759" s="170" t="b">
        <f t="shared" ca="1" si="67"/>
        <v>1</v>
      </c>
      <c r="H2759" s="186"/>
      <c r="I2759" s="186"/>
      <c r="J2759" s="170" t="s">
        <v>479</v>
      </c>
      <c r="K2759" s="171" t="e">
        <f t="shared" ca="1" si="1"/>
        <v>#NAME?</v>
      </c>
      <c r="L2759" s="186"/>
      <c r="M2759" s="171">
        <v>1135</v>
      </c>
      <c r="N2759" s="179" t="e">
        <f t="shared" ca="1" si="2"/>
        <v>#NAME?</v>
      </c>
      <c r="O2759" t="b">
        <f t="shared" si="3"/>
        <v>0</v>
      </c>
      <c r="S2759" s="180" t="b">
        <f t="shared" si="4"/>
        <v>0</v>
      </c>
      <c r="T2759" s="180">
        <f t="shared" ca="1" si="5"/>
        <v>0</v>
      </c>
    </row>
    <row r="2760" spans="1:20" ht="16" hidden="1">
      <c r="A2760" s="170">
        <f t="shared" si="6"/>
        <v>2759</v>
      </c>
      <c r="B2760" s="196" t="s">
        <v>3592</v>
      </c>
      <c r="C2760" s="186"/>
      <c r="D2760" s="178" t="s">
        <v>388</v>
      </c>
      <c r="E2760" s="178"/>
      <c r="F2760" s="186"/>
      <c r="G2760" s="170" t="b">
        <f t="shared" ca="1" si="67"/>
        <v>1</v>
      </c>
      <c r="H2760" s="186"/>
      <c r="I2760" s="186"/>
      <c r="J2760" s="170" t="s">
        <v>479</v>
      </c>
      <c r="K2760" s="171" t="e">
        <f t="shared" ca="1" si="1"/>
        <v>#NAME?</v>
      </c>
      <c r="L2760" s="186"/>
      <c r="M2760" s="171">
        <v>3169</v>
      </c>
      <c r="N2760" s="179" t="e">
        <f t="shared" ca="1" si="2"/>
        <v>#NAME?</v>
      </c>
      <c r="O2760" t="b">
        <f t="shared" si="3"/>
        <v>0</v>
      </c>
      <c r="S2760" s="180" t="b">
        <f t="shared" si="4"/>
        <v>0</v>
      </c>
      <c r="T2760" s="180">
        <f t="shared" ca="1" si="5"/>
        <v>0</v>
      </c>
    </row>
    <row r="2761" spans="1:20" ht="16" hidden="1">
      <c r="A2761" s="170">
        <f t="shared" si="6"/>
        <v>2760</v>
      </c>
      <c r="B2761" s="196" t="s">
        <v>3593</v>
      </c>
      <c r="C2761" s="186"/>
      <c r="D2761" s="178" t="s">
        <v>380</v>
      </c>
      <c r="E2761" s="178" t="s">
        <v>556</v>
      </c>
      <c r="F2761" s="183">
        <v>43803</v>
      </c>
      <c r="G2761" s="170" t="b">
        <f t="shared" ca="1" si="67"/>
        <v>1</v>
      </c>
      <c r="H2761" s="170" t="s">
        <v>471</v>
      </c>
      <c r="I2761" s="186"/>
      <c r="J2761" s="170" t="s">
        <v>479</v>
      </c>
      <c r="K2761" s="171" t="e">
        <f t="shared" ca="1" si="1"/>
        <v>#NAME?</v>
      </c>
      <c r="L2761" s="186"/>
      <c r="M2761" s="171">
        <v>2312</v>
      </c>
      <c r="N2761" s="179" t="e">
        <f t="shared" ca="1" si="2"/>
        <v>#NAME?</v>
      </c>
      <c r="O2761" t="b">
        <f t="shared" si="3"/>
        <v>0</v>
      </c>
      <c r="S2761" s="180" t="b">
        <f t="shared" ca="1" si="4"/>
        <v>0</v>
      </c>
      <c r="T2761" s="180">
        <f t="shared" ca="1" si="5"/>
        <v>0</v>
      </c>
    </row>
    <row r="2762" spans="1:20" ht="16" hidden="1">
      <c r="A2762" s="170">
        <f t="shared" si="6"/>
        <v>2761</v>
      </c>
      <c r="B2762" s="196" t="s">
        <v>3594</v>
      </c>
      <c r="C2762" s="186"/>
      <c r="D2762" s="178" t="s">
        <v>380</v>
      </c>
      <c r="E2762" s="178" t="s">
        <v>3595</v>
      </c>
      <c r="F2762" s="187">
        <v>43964</v>
      </c>
      <c r="G2762" s="170" t="b">
        <f t="shared" ca="1" si="67"/>
        <v>1</v>
      </c>
      <c r="H2762" s="170" t="s">
        <v>471</v>
      </c>
      <c r="I2762" s="170">
        <v>0</v>
      </c>
      <c r="J2762" s="170" t="s">
        <v>479</v>
      </c>
      <c r="K2762" s="171" t="e">
        <f t="shared" ca="1" si="1"/>
        <v>#NAME?</v>
      </c>
      <c r="L2762" s="186"/>
      <c r="M2762" s="171">
        <v>2380</v>
      </c>
      <c r="N2762" s="179" t="e">
        <f t="shared" ca="1" si="2"/>
        <v>#NAME?</v>
      </c>
      <c r="O2762" t="b">
        <f t="shared" si="3"/>
        <v>0</v>
      </c>
      <c r="S2762" s="180" t="b">
        <f t="shared" ca="1" si="4"/>
        <v>0</v>
      </c>
      <c r="T2762" s="180">
        <f t="shared" ca="1" si="5"/>
        <v>0</v>
      </c>
    </row>
    <row r="2763" spans="1:20" ht="16" hidden="1">
      <c r="A2763" s="170">
        <f t="shared" si="6"/>
        <v>2762</v>
      </c>
      <c r="B2763" s="196" t="s">
        <v>2884</v>
      </c>
      <c r="C2763" s="186"/>
      <c r="D2763" s="178" t="s">
        <v>388</v>
      </c>
      <c r="E2763" s="178"/>
      <c r="F2763" s="186"/>
      <c r="G2763" s="170" t="b">
        <f t="shared" ca="1" si="67"/>
        <v>1</v>
      </c>
      <c r="H2763" s="186"/>
      <c r="I2763" s="186"/>
      <c r="J2763" s="170" t="s">
        <v>479</v>
      </c>
      <c r="K2763" s="171" t="e">
        <f t="shared" ca="1" si="1"/>
        <v>#NAME?</v>
      </c>
      <c r="L2763" s="186"/>
      <c r="M2763" s="171">
        <v>2810</v>
      </c>
      <c r="N2763" s="179" t="e">
        <f t="shared" ca="1" si="2"/>
        <v>#NAME?</v>
      </c>
      <c r="O2763" t="b">
        <f t="shared" si="3"/>
        <v>0</v>
      </c>
      <c r="S2763" s="180" t="b">
        <f t="shared" si="4"/>
        <v>0</v>
      </c>
      <c r="T2763" s="180">
        <f t="shared" ca="1" si="5"/>
        <v>0</v>
      </c>
    </row>
    <row r="2764" spans="1:20" ht="16" hidden="1">
      <c r="A2764" s="170">
        <f t="shared" si="6"/>
        <v>2763</v>
      </c>
      <c r="B2764" s="196" t="s">
        <v>3596</v>
      </c>
      <c r="C2764" s="186"/>
      <c r="D2764" s="178" t="s">
        <v>388</v>
      </c>
      <c r="E2764" s="178"/>
      <c r="F2764" s="186"/>
      <c r="G2764" s="170" t="b">
        <f t="shared" ca="1" si="67"/>
        <v>1</v>
      </c>
      <c r="H2764" s="186"/>
      <c r="I2764" s="186"/>
      <c r="J2764" s="170" t="s">
        <v>479</v>
      </c>
      <c r="K2764" s="171" t="e">
        <f t="shared" ca="1" si="1"/>
        <v>#NAME?</v>
      </c>
      <c r="L2764" s="186"/>
      <c r="M2764" s="171">
        <v>1945</v>
      </c>
      <c r="N2764" s="179" t="e">
        <f t="shared" ca="1" si="2"/>
        <v>#NAME?</v>
      </c>
      <c r="O2764" t="b">
        <f t="shared" si="3"/>
        <v>0</v>
      </c>
      <c r="S2764" s="180" t="b">
        <f t="shared" si="4"/>
        <v>0</v>
      </c>
      <c r="T2764" s="180">
        <f t="shared" ca="1" si="5"/>
        <v>0</v>
      </c>
    </row>
    <row r="2765" spans="1:20" ht="16" hidden="1">
      <c r="A2765" s="170">
        <f t="shared" si="6"/>
        <v>2764</v>
      </c>
      <c r="B2765" s="196" t="s">
        <v>3597</v>
      </c>
      <c r="C2765" s="186"/>
      <c r="D2765" s="178" t="s">
        <v>388</v>
      </c>
      <c r="E2765" s="178"/>
      <c r="F2765" s="186"/>
      <c r="G2765" s="170" t="b">
        <f t="shared" ca="1" si="67"/>
        <v>1</v>
      </c>
      <c r="H2765" s="186"/>
      <c r="I2765" s="186"/>
      <c r="J2765" s="170" t="s">
        <v>479</v>
      </c>
      <c r="K2765" s="171" t="e">
        <f t="shared" ca="1" si="1"/>
        <v>#NAME?</v>
      </c>
      <c r="L2765" s="186"/>
      <c r="M2765" s="171">
        <v>107</v>
      </c>
      <c r="N2765" s="179" t="e">
        <f t="shared" ca="1" si="2"/>
        <v>#NAME?</v>
      </c>
      <c r="O2765" t="b">
        <f t="shared" si="3"/>
        <v>0</v>
      </c>
      <c r="S2765" s="180" t="b">
        <f t="shared" si="4"/>
        <v>0</v>
      </c>
      <c r="T2765" s="180">
        <f t="shared" ca="1" si="5"/>
        <v>0</v>
      </c>
    </row>
    <row r="2766" spans="1:20" ht="16" hidden="1">
      <c r="A2766" s="170">
        <f t="shared" si="6"/>
        <v>2765</v>
      </c>
      <c r="B2766" s="196" t="s">
        <v>3598</v>
      </c>
      <c r="C2766" s="186"/>
      <c r="D2766" s="178" t="s">
        <v>388</v>
      </c>
      <c r="E2766" s="178"/>
      <c r="F2766" s="186"/>
      <c r="G2766" s="170" t="b">
        <f t="shared" ca="1" si="67"/>
        <v>1</v>
      </c>
      <c r="H2766" s="186"/>
      <c r="I2766" s="186"/>
      <c r="J2766" s="170" t="s">
        <v>479</v>
      </c>
      <c r="K2766" s="171" t="e">
        <f t="shared" ca="1" si="1"/>
        <v>#NAME?</v>
      </c>
      <c r="L2766" s="186"/>
      <c r="M2766" s="171">
        <v>2928</v>
      </c>
      <c r="N2766" s="179" t="e">
        <f t="shared" ca="1" si="2"/>
        <v>#NAME?</v>
      </c>
      <c r="O2766" t="b">
        <f t="shared" si="3"/>
        <v>0</v>
      </c>
      <c r="S2766" s="180" t="b">
        <f t="shared" si="4"/>
        <v>0</v>
      </c>
      <c r="T2766" s="180">
        <f t="shared" ca="1" si="5"/>
        <v>0</v>
      </c>
    </row>
    <row r="2767" spans="1:20" ht="16" hidden="1">
      <c r="A2767" s="170">
        <f t="shared" si="6"/>
        <v>2766</v>
      </c>
      <c r="B2767" s="196" t="s">
        <v>3599</v>
      </c>
      <c r="C2767" s="186"/>
      <c r="D2767" s="178" t="s">
        <v>388</v>
      </c>
      <c r="E2767" s="178"/>
      <c r="F2767" s="186"/>
      <c r="G2767" s="170" t="b">
        <f t="shared" ca="1" si="67"/>
        <v>1</v>
      </c>
      <c r="H2767" s="186"/>
      <c r="I2767" s="186"/>
      <c r="J2767" s="170" t="s">
        <v>479</v>
      </c>
      <c r="K2767" s="171" t="e">
        <f t="shared" ca="1" si="1"/>
        <v>#NAME?</v>
      </c>
      <c r="L2767" s="186"/>
      <c r="M2767" s="171">
        <v>2654</v>
      </c>
      <c r="N2767" s="179" t="e">
        <f t="shared" ca="1" si="2"/>
        <v>#NAME?</v>
      </c>
      <c r="O2767" t="b">
        <f t="shared" si="3"/>
        <v>0</v>
      </c>
      <c r="S2767" s="180" t="b">
        <f t="shared" si="4"/>
        <v>0</v>
      </c>
      <c r="T2767" s="180">
        <f t="shared" ca="1" si="5"/>
        <v>0</v>
      </c>
    </row>
    <row r="2768" spans="1:20" ht="16" hidden="1">
      <c r="A2768" s="170">
        <f t="shared" si="6"/>
        <v>2767</v>
      </c>
      <c r="B2768" s="196" t="s">
        <v>3600</v>
      </c>
      <c r="C2768" s="186"/>
      <c r="D2768" s="178" t="s">
        <v>388</v>
      </c>
      <c r="E2768" s="178"/>
      <c r="F2768" s="186"/>
      <c r="G2768" s="170" t="b">
        <f t="shared" ca="1" si="67"/>
        <v>1</v>
      </c>
      <c r="H2768" s="186"/>
      <c r="I2768" s="186"/>
      <c r="J2768" s="170" t="s">
        <v>479</v>
      </c>
      <c r="K2768" s="171" t="e">
        <f t="shared" ca="1" si="1"/>
        <v>#NAME?</v>
      </c>
      <c r="L2768" s="186"/>
      <c r="M2768" s="171">
        <v>701</v>
      </c>
      <c r="N2768" s="179" t="e">
        <f t="shared" ca="1" si="2"/>
        <v>#NAME?</v>
      </c>
      <c r="O2768" t="b">
        <f t="shared" si="3"/>
        <v>0</v>
      </c>
      <c r="S2768" s="180" t="b">
        <f t="shared" si="4"/>
        <v>0</v>
      </c>
      <c r="T2768" s="180">
        <f t="shared" ca="1" si="5"/>
        <v>0</v>
      </c>
    </row>
    <row r="2769" spans="1:20" ht="16" hidden="1">
      <c r="A2769" s="170">
        <f t="shared" si="6"/>
        <v>2768</v>
      </c>
      <c r="B2769" s="196" t="s">
        <v>1651</v>
      </c>
      <c r="C2769" s="186"/>
      <c r="D2769" s="178" t="s">
        <v>388</v>
      </c>
      <c r="E2769" s="178"/>
      <c r="F2769" s="186"/>
      <c r="G2769" s="170" t="b">
        <f t="shared" ca="1" si="67"/>
        <v>1</v>
      </c>
      <c r="H2769" s="186"/>
      <c r="I2769" s="186"/>
      <c r="J2769" s="170" t="s">
        <v>479</v>
      </c>
      <c r="K2769" s="171" t="e">
        <f t="shared" ca="1" si="1"/>
        <v>#NAME?</v>
      </c>
      <c r="L2769" s="186"/>
      <c r="M2769" s="171">
        <v>514</v>
      </c>
      <c r="N2769" s="179" t="e">
        <f t="shared" ca="1" si="2"/>
        <v>#NAME?</v>
      </c>
      <c r="O2769" t="b">
        <f t="shared" si="3"/>
        <v>0</v>
      </c>
      <c r="S2769" s="180" t="b">
        <f t="shared" si="4"/>
        <v>0</v>
      </c>
      <c r="T2769" s="180">
        <f t="shared" ca="1" si="5"/>
        <v>0</v>
      </c>
    </row>
    <row r="2770" spans="1:20" ht="16" hidden="1">
      <c r="A2770" s="170">
        <f t="shared" si="6"/>
        <v>2769</v>
      </c>
      <c r="B2770" s="196" t="s">
        <v>3601</v>
      </c>
      <c r="C2770" s="186"/>
      <c r="D2770" s="178" t="s">
        <v>388</v>
      </c>
      <c r="E2770" s="178"/>
      <c r="F2770" s="186"/>
      <c r="G2770" s="170" t="b">
        <f t="shared" ca="1" si="67"/>
        <v>1</v>
      </c>
      <c r="H2770" s="186"/>
      <c r="I2770" s="186"/>
      <c r="J2770" s="170" t="s">
        <v>479</v>
      </c>
      <c r="K2770" s="171" t="e">
        <f t="shared" ca="1" si="1"/>
        <v>#NAME?</v>
      </c>
      <c r="L2770" s="186"/>
      <c r="M2770" s="171">
        <v>1175</v>
      </c>
      <c r="N2770" s="179" t="e">
        <f t="shared" ca="1" si="2"/>
        <v>#NAME?</v>
      </c>
      <c r="O2770" t="b">
        <f t="shared" si="3"/>
        <v>0</v>
      </c>
      <c r="S2770" s="180" t="b">
        <f t="shared" si="4"/>
        <v>0</v>
      </c>
      <c r="T2770" s="180">
        <f t="shared" ca="1" si="5"/>
        <v>0</v>
      </c>
    </row>
    <row r="2771" spans="1:20" ht="16" hidden="1">
      <c r="A2771" s="170">
        <f t="shared" si="6"/>
        <v>2770</v>
      </c>
      <c r="B2771" s="196" t="s">
        <v>3602</v>
      </c>
      <c r="C2771" s="186"/>
      <c r="D2771" s="178" t="s">
        <v>388</v>
      </c>
      <c r="E2771" s="178"/>
      <c r="F2771" s="186"/>
      <c r="G2771" s="170" t="b">
        <f t="shared" ca="1" si="67"/>
        <v>1</v>
      </c>
      <c r="H2771" s="186"/>
      <c r="I2771" s="186"/>
      <c r="J2771" s="170" t="s">
        <v>479</v>
      </c>
      <c r="K2771" s="171" t="e">
        <f t="shared" ca="1" si="1"/>
        <v>#NAME?</v>
      </c>
      <c r="L2771" s="186"/>
      <c r="M2771" s="171">
        <v>1087</v>
      </c>
      <c r="N2771" s="179" t="e">
        <f t="shared" ca="1" si="2"/>
        <v>#NAME?</v>
      </c>
      <c r="O2771" t="b">
        <f t="shared" si="3"/>
        <v>0</v>
      </c>
      <c r="S2771" s="180" t="b">
        <f t="shared" si="4"/>
        <v>0</v>
      </c>
      <c r="T2771" s="180">
        <f t="shared" ca="1" si="5"/>
        <v>0</v>
      </c>
    </row>
    <row r="2772" spans="1:20" ht="16" hidden="1">
      <c r="A2772" s="170">
        <f t="shared" si="6"/>
        <v>2771</v>
      </c>
      <c r="B2772" s="196" t="s">
        <v>3603</v>
      </c>
      <c r="C2772" s="186"/>
      <c r="D2772" s="178" t="s">
        <v>388</v>
      </c>
      <c r="E2772" s="178"/>
      <c r="F2772" s="186"/>
      <c r="G2772" s="170" t="b">
        <f t="shared" ca="1" si="67"/>
        <v>1</v>
      </c>
      <c r="H2772" s="186"/>
      <c r="I2772" s="186"/>
      <c r="J2772" s="170" t="s">
        <v>479</v>
      </c>
      <c r="K2772" s="171" t="e">
        <f t="shared" ca="1" si="1"/>
        <v>#NAME?</v>
      </c>
      <c r="L2772" s="186"/>
      <c r="M2772" s="171">
        <v>279</v>
      </c>
      <c r="N2772" s="179" t="e">
        <f t="shared" ca="1" si="2"/>
        <v>#NAME?</v>
      </c>
      <c r="O2772" t="b">
        <f t="shared" si="3"/>
        <v>0</v>
      </c>
      <c r="S2772" s="180" t="b">
        <f t="shared" si="4"/>
        <v>0</v>
      </c>
      <c r="T2772" s="180">
        <f t="shared" ca="1" si="5"/>
        <v>0</v>
      </c>
    </row>
    <row r="2773" spans="1:20" ht="16" hidden="1">
      <c r="A2773" s="170">
        <f t="shared" si="6"/>
        <v>2772</v>
      </c>
      <c r="B2773" s="196" t="s">
        <v>3604</v>
      </c>
      <c r="C2773" s="186"/>
      <c r="D2773" s="178" t="s">
        <v>388</v>
      </c>
      <c r="E2773" s="178"/>
      <c r="F2773" s="186"/>
      <c r="G2773" s="170" t="b">
        <f t="shared" ca="1" si="67"/>
        <v>1</v>
      </c>
      <c r="H2773" s="186"/>
      <c r="I2773" s="186"/>
      <c r="J2773" s="170" t="s">
        <v>479</v>
      </c>
      <c r="K2773" s="171" t="e">
        <f t="shared" ca="1" si="1"/>
        <v>#NAME?</v>
      </c>
      <c r="L2773" s="186"/>
      <c r="M2773" s="171">
        <v>2269</v>
      </c>
      <c r="N2773" s="179" t="e">
        <f t="shared" ca="1" si="2"/>
        <v>#NAME?</v>
      </c>
      <c r="O2773" t="b">
        <f t="shared" si="3"/>
        <v>0</v>
      </c>
      <c r="S2773" s="180" t="b">
        <f t="shared" si="4"/>
        <v>0</v>
      </c>
      <c r="T2773" s="180">
        <f t="shared" ca="1" si="5"/>
        <v>0</v>
      </c>
    </row>
    <row r="2774" spans="1:20" ht="16" hidden="1">
      <c r="A2774" s="170">
        <f t="shared" si="6"/>
        <v>2773</v>
      </c>
      <c r="B2774" s="196" t="s">
        <v>3605</v>
      </c>
      <c r="C2774" s="186"/>
      <c r="D2774" s="178" t="s">
        <v>388</v>
      </c>
      <c r="E2774" s="178"/>
      <c r="F2774" s="186"/>
      <c r="G2774" s="170" t="b">
        <f t="shared" ca="1" si="67"/>
        <v>1</v>
      </c>
      <c r="H2774" s="186"/>
      <c r="I2774" s="186"/>
      <c r="J2774" s="170" t="s">
        <v>479</v>
      </c>
      <c r="K2774" s="171" t="e">
        <f t="shared" ca="1" si="1"/>
        <v>#NAME?</v>
      </c>
      <c r="L2774" s="186"/>
      <c r="M2774" s="171">
        <v>104</v>
      </c>
      <c r="N2774" s="179" t="e">
        <f t="shared" ca="1" si="2"/>
        <v>#NAME?</v>
      </c>
      <c r="O2774" t="b">
        <f t="shared" si="3"/>
        <v>0</v>
      </c>
      <c r="S2774" s="180" t="b">
        <f t="shared" si="4"/>
        <v>0</v>
      </c>
      <c r="T2774" s="180">
        <f t="shared" ca="1" si="5"/>
        <v>0</v>
      </c>
    </row>
    <row r="2775" spans="1:20" ht="16" hidden="1">
      <c r="A2775" s="170">
        <f t="shared" si="6"/>
        <v>2774</v>
      </c>
      <c r="B2775" s="196" t="s">
        <v>3606</v>
      </c>
      <c r="C2775" s="186"/>
      <c r="D2775" s="178" t="s">
        <v>388</v>
      </c>
      <c r="E2775" s="178"/>
      <c r="F2775" s="186"/>
      <c r="G2775" s="170" t="b">
        <f t="shared" ca="1" si="67"/>
        <v>1</v>
      </c>
      <c r="H2775" s="186"/>
      <c r="I2775" s="186"/>
      <c r="J2775" s="170" t="s">
        <v>479</v>
      </c>
      <c r="K2775" s="171" t="e">
        <f t="shared" ca="1" si="1"/>
        <v>#NAME?</v>
      </c>
      <c r="L2775" s="186"/>
      <c r="M2775" s="171">
        <v>1454</v>
      </c>
      <c r="N2775" s="179" t="e">
        <f t="shared" ca="1" si="2"/>
        <v>#NAME?</v>
      </c>
      <c r="O2775" t="b">
        <f t="shared" si="3"/>
        <v>0</v>
      </c>
      <c r="S2775" s="180" t="b">
        <f t="shared" si="4"/>
        <v>0</v>
      </c>
      <c r="T2775" s="180">
        <f t="shared" ca="1" si="5"/>
        <v>0</v>
      </c>
    </row>
    <row r="2776" spans="1:20" ht="16" hidden="1">
      <c r="A2776" s="170">
        <f t="shared" si="6"/>
        <v>2775</v>
      </c>
      <c r="B2776" s="196" t="s">
        <v>3607</v>
      </c>
      <c r="C2776" s="186"/>
      <c r="D2776" s="178" t="s">
        <v>388</v>
      </c>
      <c r="E2776" s="178"/>
      <c r="F2776" s="186"/>
      <c r="G2776" s="170" t="b">
        <f t="shared" ca="1" si="67"/>
        <v>1</v>
      </c>
      <c r="H2776" s="186"/>
      <c r="I2776" s="186"/>
      <c r="J2776" s="170" t="s">
        <v>479</v>
      </c>
      <c r="K2776" s="171" t="e">
        <f t="shared" ca="1" si="1"/>
        <v>#NAME?</v>
      </c>
      <c r="L2776" s="186"/>
      <c r="M2776" s="171">
        <v>1417</v>
      </c>
      <c r="N2776" s="179" t="e">
        <f t="shared" ca="1" si="2"/>
        <v>#NAME?</v>
      </c>
      <c r="O2776" t="b">
        <f t="shared" si="3"/>
        <v>0</v>
      </c>
      <c r="S2776" s="180" t="b">
        <f t="shared" si="4"/>
        <v>0</v>
      </c>
      <c r="T2776" s="180">
        <f t="shared" ca="1" si="5"/>
        <v>0</v>
      </c>
    </row>
    <row r="2777" spans="1:20" ht="16" hidden="1">
      <c r="A2777" s="170">
        <f t="shared" si="6"/>
        <v>2776</v>
      </c>
      <c r="B2777" s="196" t="s">
        <v>3608</v>
      </c>
      <c r="C2777" s="186"/>
      <c r="D2777" s="178" t="s">
        <v>388</v>
      </c>
      <c r="E2777" s="178"/>
      <c r="F2777" s="186"/>
      <c r="G2777" s="170" t="b">
        <f t="shared" ca="1" si="67"/>
        <v>1</v>
      </c>
      <c r="H2777" s="186"/>
      <c r="I2777" s="186"/>
      <c r="J2777" s="170" t="s">
        <v>479</v>
      </c>
      <c r="K2777" s="171" t="e">
        <f t="shared" ca="1" si="1"/>
        <v>#NAME?</v>
      </c>
      <c r="L2777" s="186"/>
      <c r="M2777" s="171">
        <v>2057</v>
      </c>
      <c r="N2777" s="179" t="e">
        <f t="shared" ca="1" si="2"/>
        <v>#NAME?</v>
      </c>
      <c r="O2777" t="b">
        <f t="shared" si="3"/>
        <v>0</v>
      </c>
      <c r="S2777" s="180" t="b">
        <f t="shared" si="4"/>
        <v>0</v>
      </c>
      <c r="T2777" s="180">
        <f t="shared" ca="1" si="5"/>
        <v>0</v>
      </c>
    </row>
    <row r="2778" spans="1:20" ht="16" hidden="1">
      <c r="A2778" s="170">
        <f t="shared" si="6"/>
        <v>2777</v>
      </c>
      <c r="B2778" s="196" t="s">
        <v>3609</v>
      </c>
      <c r="C2778" s="186"/>
      <c r="D2778" s="178" t="s">
        <v>388</v>
      </c>
      <c r="E2778" s="178"/>
      <c r="F2778" s="186"/>
      <c r="G2778" s="170" t="b">
        <f t="shared" ca="1" si="67"/>
        <v>1</v>
      </c>
      <c r="H2778" s="186"/>
      <c r="I2778" s="186"/>
      <c r="J2778" s="170" t="s">
        <v>479</v>
      </c>
      <c r="K2778" s="171" t="e">
        <f t="shared" ca="1" si="1"/>
        <v>#NAME?</v>
      </c>
      <c r="L2778" s="186"/>
      <c r="M2778" s="171">
        <v>2461</v>
      </c>
      <c r="N2778" s="179" t="e">
        <f t="shared" ca="1" si="2"/>
        <v>#NAME?</v>
      </c>
      <c r="O2778" t="b">
        <f t="shared" si="3"/>
        <v>0</v>
      </c>
      <c r="S2778" s="180" t="b">
        <f t="shared" si="4"/>
        <v>0</v>
      </c>
      <c r="T2778" s="180">
        <f t="shared" ca="1" si="5"/>
        <v>0</v>
      </c>
    </row>
    <row r="2779" spans="1:20" ht="16" hidden="1">
      <c r="A2779" s="170">
        <f t="shared" si="6"/>
        <v>2778</v>
      </c>
      <c r="B2779" s="196" t="s">
        <v>3610</v>
      </c>
      <c r="C2779" s="186"/>
      <c r="D2779" s="178" t="s">
        <v>380</v>
      </c>
      <c r="E2779" s="178" t="s">
        <v>515</v>
      </c>
      <c r="F2779" s="187">
        <v>43920</v>
      </c>
      <c r="G2779" s="170" t="b">
        <f t="shared" ca="1" si="67"/>
        <v>1</v>
      </c>
      <c r="H2779" s="170" t="s">
        <v>471</v>
      </c>
      <c r="I2779" s="186"/>
      <c r="J2779" s="170" t="s">
        <v>479</v>
      </c>
      <c r="K2779" s="171" t="e">
        <f t="shared" ca="1" si="1"/>
        <v>#NAME?</v>
      </c>
      <c r="L2779" s="186"/>
      <c r="M2779" s="171">
        <v>2918</v>
      </c>
      <c r="N2779" s="179" t="e">
        <f t="shared" ca="1" si="2"/>
        <v>#NAME?</v>
      </c>
      <c r="O2779" t="b">
        <f t="shared" si="3"/>
        <v>0</v>
      </c>
      <c r="S2779" s="180" t="b">
        <f t="shared" ca="1" si="4"/>
        <v>0</v>
      </c>
      <c r="T2779" s="180">
        <f t="shared" ca="1" si="5"/>
        <v>0</v>
      </c>
    </row>
    <row r="2780" spans="1:20" ht="16" hidden="1">
      <c r="A2780" s="170">
        <f t="shared" si="6"/>
        <v>2779</v>
      </c>
      <c r="B2780" s="196" t="s">
        <v>3611</v>
      </c>
      <c r="C2780" s="186"/>
      <c r="D2780" s="178" t="s">
        <v>388</v>
      </c>
      <c r="E2780" s="178"/>
      <c r="F2780" s="186"/>
      <c r="G2780" s="170" t="b">
        <f t="shared" ca="1" si="67"/>
        <v>1</v>
      </c>
      <c r="H2780" s="186"/>
      <c r="I2780" s="186"/>
      <c r="J2780" s="170" t="s">
        <v>479</v>
      </c>
      <c r="K2780" s="171" t="e">
        <f t="shared" ca="1" si="1"/>
        <v>#NAME?</v>
      </c>
      <c r="L2780" s="186"/>
      <c r="M2780" s="171">
        <v>2238</v>
      </c>
      <c r="N2780" s="179" t="e">
        <f t="shared" ca="1" si="2"/>
        <v>#NAME?</v>
      </c>
      <c r="O2780" t="b">
        <f t="shared" si="3"/>
        <v>0</v>
      </c>
      <c r="S2780" s="180" t="b">
        <f t="shared" si="4"/>
        <v>0</v>
      </c>
      <c r="T2780" s="180">
        <f t="shared" ca="1" si="5"/>
        <v>0</v>
      </c>
    </row>
    <row r="2781" spans="1:20" ht="16" hidden="1">
      <c r="A2781" s="170">
        <f t="shared" si="6"/>
        <v>2780</v>
      </c>
      <c r="B2781" s="196" t="s">
        <v>3612</v>
      </c>
      <c r="C2781" s="186"/>
      <c r="D2781" s="178" t="s">
        <v>380</v>
      </c>
      <c r="E2781" s="178" t="s">
        <v>556</v>
      </c>
      <c r="F2781" s="183">
        <v>43804</v>
      </c>
      <c r="G2781" s="170" t="b">
        <f t="shared" ca="1" si="67"/>
        <v>1</v>
      </c>
      <c r="H2781" s="170" t="s">
        <v>516</v>
      </c>
      <c r="I2781" s="186"/>
      <c r="J2781" s="170" t="s">
        <v>479</v>
      </c>
      <c r="K2781" s="171" t="e">
        <f t="shared" ca="1" si="1"/>
        <v>#NAME?</v>
      </c>
      <c r="L2781" s="186"/>
      <c r="M2781" s="171">
        <v>1754</v>
      </c>
      <c r="N2781" s="179" t="e">
        <f t="shared" ca="1" si="2"/>
        <v>#NAME?</v>
      </c>
      <c r="O2781" t="b">
        <f t="shared" si="3"/>
        <v>0</v>
      </c>
      <c r="S2781" s="180" t="b">
        <f t="shared" ca="1" si="4"/>
        <v>0</v>
      </c>
      <c r="T2781" s="180">
        <f t="shared" ca="1" si="5"/>
        <v>0</v>
      </c>
    </row>
    <row r="2782" spans="1:20" ht="16" hidden="1">
      <c r="A2782" s="170">
        <f t="shared" si="6"/>
        <v>2781</v>
      </c>
      <c r="B2782" s="196" t="s">
        <v>3613</v>
      </c>
      <c r="C2782" s="186"/>
      <c r="D2782" s="178" t="s">
        <v>380</v>
      </c>
      <c r="E2782" s="178"/>
      <c r="F2782" s="187">
        <v>43978</v>
      </c>
      <c r="G2782" s="170" t="b">
        <f t="shared" ca="1" si="67"/>
        <v>1</v>
      </c>
      <c r="H2782" s="186"/>
      <c r="I2782" s="186"/>
      <c r="J2782" s="170" t="s">
        <v>479</v>
      </c>
      <c r="K2782" s="171" t="e">
        <f t="shared" ca="1" si="1"/>
        <v>#NAME?</v>
      </c>
      <c r="L2782" s="186"/>
      <c r="M2782" s="171">
        <v>2066</v>
      </c>
      <c r="N2782" s="179" t="e">
        <f t="shared" ca="1" si="2"/>
        <v>#NAME?</v>
      </c>
      <c r="O2782" t="b">
        <f t="shared" si="3"/>
        <v>0</v>
      </c>
      <c r="S2782" s="180" t="b">
        <f t="shared" ca="1" si="4"/>
        <v>0</v>
      </c>
      <c r="T2782" s="180">
        <f t="shared" ca="1" si="5"/>
        <v>0</v>
      </c>
    </row>
    <row r="2783" spans="1:20" ht="16" hidden="1">
      <c r="A2783" s="170">
        <f t="shared" si="6"/>
        <v>2782</v>
      </c>
      <c r="B2783" s="196" t="s">
        <v>1798</v>
      </c>
      <c r="C2783" s="186"/>
      <c r="D2783" s="178" t="s">
        <v>380</v>
      </c>
      <c r="E2783" s="178" t="s">
        <v>3614</v>
      </c>
      <c r="F2783" s="187">
        <v>43838</v>
      </c>
      <c r="G2783" s="170" t="b">
        <f t="shared" ca="1" si="67"/>
        <v>1</v>
      </c>
      <c r="H2783" s="170" t="s">
        <v>471</v>
      </c>
      <c r="I2783" s="186"/>
      <c r="J2783" s="170" t="s">
        <v>479</v>
      </c>
      <c r="K2783" s="171" t="e">
        <f t="shared" ca="1" si="1"/>
        <v>#NAME?</v>
      </c>
      <c r="L2783" s="186"/>
      <c r="M2783" s="171">
        <v>583</v>
      </c>
      <c r="N2783" s="179" t="e">
        <f t="shared" ca="1" si="2"/>
        <v>#NAME?</v>
      </c>
      <c r="O2783" t="b">
        <f t="shared" si="3"/>
        <v>0</v>
      </c>
      <c r="S2783" s="180" t="b">
        <f t="shared" ca="1" si="4"/>
        <v>0</v>
      </c>
      <c r="T2783" s="180">
        <f t="shared" ca="1" si="5"/>
        <v>0</v>
      </c>
    </row>
    <row r="2784" spans="1:20" ht="16" hidden="1">
      <c r="A2784" s="170">
        <f t="shared" si="6"/>
        <v>2783</v>
      </c>
      <c r="B2784" s="196" t="s">
        <v>3615</v>
      </c>
      <c r="C2784" s="186"/>
      <c r="D2784" s="178" t="s">
        <v>388</v>
      </c>
      <c r="E2784" s="178"/>
      <c r="F2784" s="186"/>
      <c r="G2784" s="170" t="b">
        <f t="shared" ca="1" si="67"/>
        <v>1</v>
      </c>
      <c r="H2784" s="186"/>
      <c r="I2784" s="186"/>
      <c r="J2784" s="170" t="s">
        <v>479</v>
      </c>
      <c r="K2784" s="171" t="e">
        <f t="shared" ca="1" si="1"/>
        <v>#NAME?</v>
      </c>
      <c r="L2784" s="186"/>
      <c r="M2784" s="171">
        <v>2282</v>
      </c>
      <c r="N2784" s="179" t="e">
        <f t="shared" ca="1" si="2"/>
        <v>#NAME?</v>
      </c>
      <c r="O2784" t="b">
        <f t="shared" si="3"/>
        <v>0</v>
      </c>
      <c r="S2784" s="180" t="b">
        <f t="shared" si="4"/>
        <v>0</v>
      </c>
      <c r="T2784" s="180">
        <f t="shared" ca="1" si="5"/>
        <v>0</v>
      </c>
    </row>
    <row r="2785" spans="1:20" ht="16" hidden="1">
      <c r="A2785" s="170">
        <f t="shared" si="6"/>
        <v>2784</v>
      </c>
      <c r="B2785" s="196" t="s">
        <v>3616</v>
      </c>
      <c r="C2785" s="186"/>
      <c r="D2785" s="178" t="s">
        <v>388</v>
      </c>
      <c r="E2785" s="178"/>
      <c r="F2785" s="186"/>
      <c r="G2785" s="170" t="b">
        <f t="shared" ca="1" si="67"/>
        <v>1</v>
      </c>
      <c r="H2785" s="186"/>
      <c r="I2785" s="186"/>
      <c r="J2785" s="170" t="s">
        <v>479</v>
      </c>
      <c r="K2785" s="171" t="e">
        <f t="shared" ca="1" si="1"/>
        <v>#NAME?</v>
      </c>
      <c r="L2785" s="186"/>
      <c r="M2785" s="171">
        <v>2382</v>
      </c>
      <c r="N2785" s="179" t="e">
        <f t="shared" ca="1" si="2"/>
        <v>#NAME?</v>
      </c>
      <c r="O2785" t="b">
        <f t="shared" si="3"/>
        <v>0</v>
      </c>
      <c r="S2785" s="180" t="b">
        <f t="shared" si="4"/>
        <v>0</v>
      </c>
      <c r="T2785" s="180">
        <f t="shared" ca="1" si="5"/>
        <v>0</v>
      </c>
    </row>
    <row r="2786" spans="1:20" ht="16" hidden="1">
      <c r="A2786" s="170">
        <f t="shared" si="6"/>
        <v>2785</v>
      </c>
      <c r="B2786" s="196" t="s">
        <v>3617</v>
      </c>
      <c r="C2786" s="186"/>
      <c r="D2786" s="178" t="s">
        <v>380</v>
      </c>
      <c r="E2786" s="178"/>
      <c r="F2786" s="187">
        <v>43912</v>
      </c>
      <c r="G2786" s="170" t="b">
        <f t="shared" ca="1" si="67"/>
        <v>1</v>
      </c>
      <c r="H2786" s="186"/>
      <c r="I2786" s="186"/>
      <c r="J2786" s="170" t="s">
        <v>479</v>
      </c>
      <c r="K2786" s="171" t="e">
        <f t="shared" ca="1" si="1"/>
        <v>#NAME?</v>
      </c>
      <c r="L2786" s="186"/>
      <c r="M2786" s="171">
        <v>270</v>
      </c>
      <c r="N2786" s="179" t="e">
        <f t="shared" ca="1" si="2"/>
        <v>#NAME?</v>
      </c>
      <c r="O2786" t="b">
        <f t="shared" si="3"/>
        <v>0</v>
      </c>
      <c r="S2786" s="180" t="b">
        <f t="shared" ca="1" si="4"/>
        <v>0</v>
      </c>
      <c r="T2786" s="180">
        <f t="shared" ca="1" si="5"/>
        <v>0</v>
      </c>
    </row>
    <row r="2787" spans="1:20" ht="16" hidden="1">
      <c r="A2787" s="170">
        <f t="shared" si="6"/>
        <v>2786</v>
      </c>
      <c r="B2787" s="196" t="s">
        <v>3618</v>
      </c>
      <c r="C2787" s="186"/>
      <c r="D2787" s="178" t="s">
        <v>388</v>
      </c>
      <c r="E2787" s="178"/>
      <c r="F2787" s="186"/>
      <c r="G2787" s="170" t="b">
        <f t="shared" ca="1" si="67"/>
        <v>1</v>
      </c>
      <c r="H2787" s="186"/>
      <c r="I2787" s="186"/>
      <c r="J2787" s="170" t="s">
        <v>479</v>
      </c>
      <c r="K2787" s="171" t="e">
        <f t="shared" ca="1" si="1"/>
        <v>#NAME?</v>
      </c>
      <c r="L2787" s="186"/>
      <c r="M2787" s="171">
        <v>2632</v>
      </c>
      <c r="N2787" s="179" t="e">
        <f t="shared" ca="1" si="2"/>
        <v>#NAME?</v>
      </c>
      <c r="O2787" t="b">
        <f t="shared" si="3"/>
        <v>0</v>
      </c>
      <c r="S2787" s="180" t="b">
        <f t="shared" si="4"/>
        <v>0</v>
      </c>
      <c r="T2787" s="180">
        <f t="shared" ca="1" si="5"/>
        <v>0</v>
      </c>
    </row>
    <row r="2788" spans="1:20" ht="16" hidden="1">
      <c r="A2788" s="170">
        <f t="shared" si="6"/>
        <v>2787</v>
      </c>
      <c r="B2788" s="196" t="s">
        <v>3619</v>
      </c>
      <c r="C2788" s="186"/>
      <c r="D2788" s="178" t="s">
        <v>388</v>
      </c>
      <c r="E2788" s="178"/>
      <c r="F2788" s="186"/>
      <c r="G2788" s="170" t="b">
        <f t="shared" ca="1" si="67"/>
        <v>1</v>
      </c>
      <c r="H2788" s="186"/>
      <c r="I2788" s="186"/>
      <c r="J2788" s="170" t="s">
        <v>479</v>
      </c>
      <c r="K2788" s="171" t="e">
        <f t="shared" ca="1" si="1"/>
        <v>#NAME?</v>
      </c>
      <c r="L2788" s="186"/>
      <c r="M2788" s="171">
        <v>996</v>
      </c>
      <c r="N2788" s="179" t="e">
        <f t="shared" ca="1" si="2"/>
        <v>#NAME?</v>
      </c>
      <c r="O2788" t="b">
        <f t="shared" si="3"/>
        <v>0</v>
      </c>
      <c r="S2788" s="180" t="b">
        <f t="shared" si="4"/>
        <v>0</v>
      </c>
      <c r="T2788" s="180">
        <f t="shared" ca="1" si="5"/>
        <v>0</v>
      </c>
    </row>
    <row r="2789" spans="1:20" ht="16" hidden="1">
      <c r="A2789" s="170">
        <f t="shared" si="6"/>
        <v>2788</v>
      </c>
      <c r="B2789" s="196" t="s">
        <v>3620</v>
      </c>
      <c r="C2789" s="186"/>
      <c r="D2789" s="178" t="s">
        <v>388</v>
      </c>
      <c r="E2789" s="178"/>
      <c r="F2789" s="186"/>
      <c r="G2789" s="170" t="b">
        <f t="shared" ca="1" si="67"/>
        <v>1</v>
      </c>
      <c r="H2789" s="186"/>
      <c r="I2789" s="186"/>
      <c r="J2789" s="170" t="s">
        <v>479</v>
      </c>
      <c r="K2789" s="171" t="e">
        <f t="shared" ca="1" si="1"/>
        <v>#NAME?</v>
      </c>
      <c r="L2789" s="186"/>
      <c r="M2789" s="171">
        <v>2055</v>
      </c>
      <c r="N2789" s="179" t="e">
        <f t="shared" ca="1" si="2"/>
        <v>#NAME?</v>
      </c>
      <c r="O2789" t="b">
        <f t="shared" si="3"/>
        <v>0</v>
      </c>
      <c r="S2789" s="180" t="b">
        <f t="shared" si="4"/>
        <v>0</v>
      </c>
      <c r="T2789" s="180">
        <f t="shared" ca="1" si="5"/>
        <v>0</v>
      </c>
    </row>
    <row r="2790" spans="1:20" ht="16" hidden="1">
      <c r="A2790" s="170">
        <f t="shared" si="6"/>
        <v>2789</v>
      </c>
      <c r="B2790" s="196" t="s">
        <v>3621</v>
      </c>
      <c r="C2790" s="186"/>
      <c r="D2790" s="178" t="s">
        <v>380</v>
      </c>
      <c r="E2790" s="178" t="s">
        <v>1007</v>
      </c>
      <c r="F2790" s="187">
        <v>43873</v>
      </c>
      <c r="G2790" s="170" t="b">
        <f t="shared" ca="1" si="67"/>
        <v>1</v>
      </c>
      <c r="H2790" s="170" t="s">
        <v>471</v>
      </c>
      <c r="I2790" s="186"/>
      <c r="J2790" s="170" t="s">
        <v>479</v>
      </c>
      <c r="K2790" s="171" t="e">
        <f t="shared" ca="1" si="1"/>
        <v>#NAME?</v>
      </c>
      <c r="L2790" s="186"/>
      <c r="M2790" s="171">
        <v>396</v>
      </c>
      <c r="N2790" s="179" t="e">
        <f t="shared" ca="1" si="2"/>
        <v>#NAME?</v>
      </c>
      <c r="O2790" t="b">
        <f t="shared" si="3"/>
        <v>0</v>
      </c>
      <c r="S2790" s="180" t="b">
        <f t="shared" ca="1" si="4"/>
        <v>0</v>
      </c>
      <c r="T2790" s="180">
        <f t="shared" ca="1" si="5"/>
        <v>0</v>
      </c>
    </row>
    <row r="2791" spans="1:20" ht="16" hidden="1">
      <c r="A2791" s="170">
        <f t="shared" si="6"/>
        <v>2790</v>
      </c>
      <c r="B2791" s="196" t="s">
        <v>1027</v>
      </c>
      <c r="C2791" s="186"/>
      <c r="D2791" s="178" t="s">
        <v>388</v>
      </c>
      <c r="E2791" s="178"/>
      <c r="F2791" s="186"/>
      <c r="G2791" s="170" t="b">
        <f t="shared" ca="1" si="67"/>
        <v>1</v>
      </c>
      <c r="H2791" s="186"/>
      <c r="I2791" s="186"/>
      <c r="J2791" s="170" t="s">
        <v>479</v>
      </c>
      <c r="K2791" s="171" t="e">
        <f t="shared" ca="1" si="1"/>
        <v>#NAME?</v>
      </c>
      <c r="L2791" s="186"/>
      <c r="M2791" s="171">
        <v>523</v>
      </c>
      <c r="N2791" s="179" t="e">
        <f t="shared" ca="1" si="2"/>
        <v>#NAME?</v>
      </c>
      <c r="O2791" t="b">
        <f t="shared" si="3"/>
        <v>0</v>
      </c>
      <c r="S2791" s="180" t="b">
        <f t="shared" si="4"/>
        <v>0</v>
      </c>
      <c r="T2791" s="180">
        <f t="shared" ca="1" si="5"/>
        <v>0</v>
      </c>
    </row>
    <row r="2792" spans="1:20" ht="16" hidden="1">
      <c r="A2792" s="170">
        <f t="shared" si="6"/>
        <v>2791</v>
      </c>
      <c r="B2792" s="196" t="s">
        <v>1314</v>
      </c>
      <c r="C2792" s="186"/>
      <c r="D2792" s="178" t="s">
        <v>388</v>
      </c>
      <c r="E2792" s="178"/>
      <c r="F2792" s="186"/>
      <c r="G2792" s="170" t="b">
        <f t="shared" ca="1" si="67"/>
        <v>1</v>
      </c>
      <c r="H2792" s="186"/>
      <c r="I2792" s="186"/>
      <c r="J2792" s="170" t="s">
        <v>479</v>
      </c>
      <c r="K2792" s="171" t="e">
        <f t="shared" ca="1" si="1"/>
        <v>#NAME?</v>
      </c>
      <c r="L2792" s="186"/>
      <c r="M2792" s="171">
        <v>867</v>
      </c>
      <c r="N2792" s="179" t="e">
        <f t="shared" ca="1" si="2"/>
        <v>#NAME?</v>
      </c>
      <c r="O2792" t="b">
        <f t="shared" si="3"/>
        <v>0</v>
      </c>
      <c r="S2792" s="180" t="b">
        <f t="shared" si="4"/>
        <v>0</v>
      </c>
      <c r="T2792" s="180">
        <f t="shared" ca="1" si="5"/>
        <v>0</v>
      </c>
    </row>
    <row r="2793" spans="1:20" ht="16" hidden="1">
      <c r="A2793" s="170">
        <f t="shared" si="6"/>
        <v>2792</v>
      </c>
      <c r="B2793" s="196" t="s">
        <v>3622</v>
      </c>
      <c r="C2793" s="186"/>
      <c r="D2793" s="178" t="s">
        <v>388</v>
      </c>
      <c r="E2793" s="178"/>
      <c r="F2793" s="186"/>
      <c r="G2793" s="170" t="b">
        <f t="shared" ca="1" si="67"/>
        <v>1</v>
      </c>
      <c r="H2793" s="186"/>
      <c r="I2793" s="186"/>
      <c r="J2793" s="170" t="s">
        <v>479</v>
      </c>
      <c r="K2793" s="171" t="e">
        <f t="shared" ca="1" si="1"/>
        <v>#NAME?</v>
      </c>
      <c r="L2793" s="186"/>
      <c r="M2793" s="171">
        <v>1885</v>
      </c>
      <c r="N2793" s="179" t="e">
        <f t="shared" ca="1" si="2"/>
        <v>#NAME?</v>
      </c>
      <c r="O2793" t="b">
        <f t="shared" si="3"/>
        <v>0</v>
      </c>
      <c r="S2793" s="180" t="b">
        <f t="shared" si="4"/>
        <v>0</v>
      </c>
      <c r="T2793" s="180">
        <f t="shared" ca="1" si="5"/>
        <v>0</v>
      </c>
    </row>
    <row r="2794" spans="1:20" ht="16" hidden="1">
      <c r="A2794" s="170">
        <f t="shared" si="6"/>
        <v>2793</v>
      </c>
      <c r="B2794" s="196" t="s">
        <v>3623</v>
      </c>
      <c r="C2794" s="186"/>
      <c r="D2794" s="178" t="s">
        <v>388</v>
      </c>
      <c r="E2794" s="178"/>
      <c r="F2794" s="186"/>
      <c r="G2794" s="170" t="b">
        <f t="shared" ca="1" si="67"/>
        <v>1</v>
      </c>
      <c r="H2794" s="186"/>
      <c r="I2794" s="186"/>
      <c r="J2794" s="170" t="s">
        <v>479</v>
      </c>
      <c r="K2794" s="171" t="e">
        <f t="shared" ca="1" si="1"/>
        <v>#NAME?</v>
      </c>
      <c r="L2794" s="186"/>
      <c r="M2794" s="171">
        <v>3143</v>
      </c>
      <c r="N2794" s="179" t="e">
        <f t="shared" ca="1" si="2"/>
        <v>#NAME?</v>
      </c>
      <c r="O2794" t="b">
        <f t="shared" si="3"/>
        <v>0</v>
      </c>
      <c r="S2794" s="180" t="b">
        <f t="shared" si="4"/>
        <v>0</v>
      </c>
      <c r="T2794" s="180">
        <f t="shared" ca="1" si="5"/>
        <v>0</v>
      </c>
    </row>
    <row r="2795" spans="1:20" ht="16" hidden="1">
      <c r="A2795" s="170">
        <f t="shared" si="6"/>
        <v>2794</v>
      </c>
      <c r="B2795" s="196" t="s">
        <v>3624</v>
      </c>
      <c r="C2795" s="186"/>
      <c r="D2795" s="178" t="s">
        <v>388</v>
      </c>
      <c r="E2795" s="178"/>
      <c r="F2795" s="186"/>
      <c r="G2795" s="170" t="b">
        <f t="shared" ca="1" si="67"/>
        <v>1</v>
      </c>
      <c r="H2795" s="186"/>
      <c r="I2795" s="186"/>
      <c r="J2795" s="170" t="s">
        <v>479</v>
      </c>
      <c r="K2795" s="171" t="e">
        <f t="shared" ca="1" si="1"/>
        <v>#NAME?</v>
      </c>
      <c r="L2795" s="186"/>
      <c r="M2795" s="171">
        <v>2244</v>
      </c>
      <c r="N2795" s="179" t="e">
        <f t="shared" ca="1" si="2"/>
        <v>#NAME?</v>
      </c>
      <c r="O2795" t="b">
        <f t="shared" si="3"/>
        <v>0</v>
      </c>
      <c r="S2795" s="180" t="b">
        <f t="shared" si="4"/>
        <v>0</v>
      </c>
      <c r="T2795" s="180">
        <f t="shared" ca="1" si="5"/>
        <v>0</v>
      </c>
    </row>
    <row r="2796" spans="1:20" ht="16" hidden="1">
      <c r="A2796" s="170">
        <f t="shared" si="6"/>
        <v>2795</v>
      </c>
      <c r="B2796" s="196" t="s">
        <v>3625</v>
      </c>
      <c r="C2796" s="186"/>
      <c r="D2796" s="178" t="s">
        <v>388</v>
      </c>
      <c r="E2796" s="178"/>
      <c r="F2796" s="186"/>
      <c r="G2796" s="170" t="b">
        <f t="shared" ca="1" si="67"/>
        <v>1</v>
      </c>
      <c r="H2796" s="186"/>
      <c r="I2796" s="186"/>
      <c r="J2796" s="170" t="s">
        <v>479</v>
      </c>
      <c r="K2796" s="171" t="e">
        <f t="shared" ca="1" si="1"/>
        <v>#NAME?</v>
      </c>
      <c r="L2796" s="186"/>
      <c r="M2796" s="171">
        <v>2029</v>
      </c>
      <c r="N2796" s="179" t="e">
        <f t="shared" ca="1" si="2"/>
        <v>#NAME?</v>
      </c>
      <c r="O2796" t="b">
        <f t="shared" si="3"/>
        <v>0</v>
      </c>
      <c r="S2796" s="180" t="b">
        <f t="shared" si="4"/>
        <v>0</v>
      </c>
      <c r="T2796" s="180">
        <f t="shared" ca="1" si="5"/>
        <v>0</v>
      </c>
    </row>
    <row r="2797" spans="1:20" ht="16" hidden="1">
      <c r="A2797" s="170">
        <f t="shared" si="6"/>
        <v>2796</v>
      </c>
      <c r="B2797" s="196" t="s">
        <v>864</v>
      </c>
      <c r="C2797" s="186"/>
      <c r="D2797" s="178" t="s">
        <v>388</v>
      </c>
      <c r="E2797" s="178"/>
      <c r="F2797" s="186"/>
      <c r="G2797" s="170" t="b">
        <f t="shared" ca="1" si="67"/>
        <v>1</v>
      </c>
      <c r="H2797" s="186"/>
      <c r="I2797" s="186"/>
      <c r="J2797" s="170" t="s">
        <v>479</v>
      </c>
      <c r="K2797" s="171" t="e">
        <f t="shared" ca="1" si="1"/>
        <v>#NAME?</v>
      </c>
      <c r="L2797" s="186"/>
      <c r="M2797" s="171">
        <v>1373</v>
      </c>
      <c r="N2797" s="179" t="e">
        <f t="shared" ca="1" si="2"/>
        <v>#NAME?</v>
      </c>
      <c r="O2797" t="b">
        <f t="shared" si="3"/>
        <v>0</v>
      </c>
      <c r="S2797" s="180" t="b">
        <f t="shared" si="4"/>
        <v>0</v>
      </c>
      <c r="T2797" s="180">
        <f t="shared" ca="1" si="5"/>
        <v>0</v>
      </c>
    </row>
    <row r="2798" spans="1:20" ht="16" hidden="1">
      <c r="A2798" s="170">
        <f t="shared" si="6"/>
        <v>2797</v>
      </c>
      <c r="B2798" s="196" t="s">
        <v>3626</v>
      </c>
      <c r="C2798" s="186"/>
      <c r="D2798" s="178" t="s">
        <v>388</v>
      </c>
      <c r="E2798" s="178"/>
      <c r="F2798" s="186"/>
      <c r="G2798" s="170" t="b">
        <f t="shared" ca="1" si="67"/>
        <v>1</v>
      </c>
      <c r="H2798" s="186"/>
      <c r="I2798" s="186"/>
      <c r="J2798" s="170" t="s">
        <v>479</v>
      </c>
      <c r="K2798" s="171" t="e">
        <f t="shared" ca="1" si="1"/>
        <v>#NAME?</v>
      </c>
      <c r="L2798" s="186"/>
      <c r="M2798" s="171">
        <v>454</v>
      </c>
      <c r="N2798" s="179" t="e">
        <f t="shared" ca="1" si="2"/>
        <v>#NAME?</v>
      </c>
      <c r="O2798" t="b">
        <f t="shared" si="3"/>
        <v>0</v>
      </c>
      <c r="S2798" s="180" t="b">
        <f t="shared" si="4"/>
        <v>0</v>
      </c>
      <c r="T2798" s="180">
        <f t="shared" ca="1" si="5"/>
        <v>0</v>
      </c>
    </row>
    <row r="2799" spans="1:20" ht="16" hidden="1">
      <c r="A2799" s="170">
        <f t="shared" si="6"/>
        <v>2798</v>
      </c>
      <c r="B2799" s="196" t="s">
        <v>1711</v>
      </c>
      <c r="C2799" s="186"/>
      <c r="D2799" s="178" t="s">
        <v>388</v>
      </c>
      <c r="E2799" s="178"/>
      <c r="F2799" s="186"/>
      <c r="G2799" s="170" t="b">
        <f t="shared" ca="1" si="67"/>
        <v>1</v>
      </c>
      <c r="H2799" s="186"/>
      <c r="I2799" s="186"/>
      <c r="J2799" s="170" t="s">
        <v>479</v>
      </c>
      <c r="K2799" s="171" t="e">
        <f t="shared" ca="1" si="1"/>
        <v>#NAME?</v>
      </c>
      <c r="L2799" s="186"/>
      <c r="M2799" s="171">
        <v>1166</v>
      </c>
      <c r="N2799" s="179" t="e">
        <f t="shared" ca="1" si="2"/>
        <v>#NAME?</v>
      </c>
      <c r="O2799" t="b">
        <f t="shared" si="3"/>
        <v>0</v>
      </c>
      <c r="S2799" s="180" t="b">
        <f t="shared" si="4"/>
        <v>0</v>
      </c>
      <c r="T2799" s="180">
        <f t="shared" ca="1" si="5"/>
        <v>0</v>
      </c>
    </row>
    <row r="2800" spans="1:20" ht="16" hidden="1">
      <c r="A2800" s="170">
        <f t="shared" si="6"/>
        <v>2799</v>
      </c>
      <c r="B2800" s="196" t="s">
        <v>3627</v>
      </c>
      <c r="C2800" s="186"/>
      <c r="D2800" s="178" t="s">
        <v>388</v>
      </c>
      <c r="E2800" s="178"/>
      <c r="F2800" s="186"/>
      <c r="G2800" s="170" t="b">
        <f t="shared" ca="1" si="67"/>
        <v>1</v>
      </c>
      <c r="H2800" s="186"/>
      <c r="I2800" s="186"/>
      <c r="J2800" s="170" t="s">
        <v>479</v>
      </c>
      <c r="K2800" s="171" t="e">
        <f t="shared" ca="1" si="1"/>
        <v>#NAME?</v>
      </c>
      <c r="L2800" s="186"/>
      <c r="M2800" s="171">
        <v>58</v>
      </c>
      <c r="N2800" s="179" t="e">
        <f t="shared" ca="1" si="2"/>
        <v>#NAME?</v>
      </c>
      <c r="O2800" t="b">
        <f t="shared" si="3"/>
        <v>0</v>
      </c>
      <c r="S2800" s="180" t="b">
        <f t="shared" si="4"/>
        <v>0</v>
      </c>
      <c r="T2800" s="180">
        <f t="shared" ca="1" si="5"/>
        <v>0</v>
      </c>
    </row>
    <row r="2801" spans="1:20" ht="16" hidden="1">
      <c r="A2801" s="170">
        <f t="shared" si="6"/>
        <v>2800</v>
      </c>
      <c r="B2801" s="196" t="s">
        <v>3628</v>
      </c>
      <c r="C2801" s="186"/>
      <c r="D2801" s="178" t="s">
        <v>380</v>
      </c>
      <c r="E2801" s="178" t="s">
        <v>556</v>
      </c>
      <c r="F2801" s="187">
        <v>43967</v>
      </c>
      <c r="G2801" s="170" t="b">
        <f t="shared" ca="1" si="67"/>
        <v>1</v>
      </c>
      <c r="H2801" s="170" t="s">
        <v>516</v>
      </c>
      <c r="I2801" s="170">
        <v>0</v>
      </c>
      <c r="J2801" s="170" t="s">
        <v>479</v>
      </c>
      <c r="K2801" s="171" t="e">
        <f t="shared" ca="1" si="1"/>
        <v>#NAME?</v>
      </c>
      <c r="L2801" s="186"/>
      <c r="M2801" s="171">
        <v>965</v>
      </c>
      <c r="N2801" s="179" t="e">
        <f t="shared" ca="1" si="2"/>
        <v>#NAME?</v>
      </c>
      <c r="O2801" t="b">
        <f t="shared" si="3"/>
        <v>0</v>
      </c>
      <c r="S2801" s="180" t="b">
        <f t="shared" ca="1" si="4"/>
        <v>0</v>
      </c>
      <c r="T2801" s="180">
        <f t="shared" ca="1" si="5"/>
        <v>0</v>
      </c>
    </row>
    <row r="2802" spans="1:20" ht="16" hidden="1">
      <c r="A2802" s="170">
        <f t="shared" si="6"/>
        <v>2801</v>
      </c>
      <c r="B2802" s="196" t="s">
        <v>1411</v>
      </c>
      <c r="C2802" s="186"/>
      <c r="D2802" s="178" t="s">
        <v>380</v>
      </c>
      <c r="E2802" s="178" t="s">
        <v>515</v>
      </c>
      <c r="F2802" s="183">
        <v>43803</v>
      </c>
      <c r="G2802" s="170" t="b">
        <f t="shared" ca="1" si="67"/>
        <v>1</v>
      </c>
      <c r="H2802" s="170" t="s">
        <v>471</v>
      </c>
      <c r="I2802" s="186"/>
      <c r="J2802" s="170" t="s">
        <v>479</v>
      </c>
      <c r="K2802" s="171" t="e">
        <f t="shared" ca="1" si="1"/>
        <v>#NAME?</v>
      </c>
      <c r="L2802" s="186"/>
      <c r="M2802" s="171">
        <v>2570</v>
      </c>
      <c r="N2802" s="179" t="e">
        <f t="shared" ca="1" si="2"/>
        <v>#NAME?</v>
      </c>
      <c r="O2802" t="b">
        <f t="shared" si="3"/>
        <v>0</v>
      </c>
      <c r="S2802" s="180" t="b">
        <f t="shared" ca="1" si="4"/>
        <v>0</v>
      </c>
      <c r="T2802" s="180">
        <f t="shared" ca="1" si="5"/>
        <v>0</v>
      </c>
    </row>
    <row r="2803" spans="1:20" ht="16" hidden="1">
      <c r="A2803" s="170">
        <f t="shared" si="6"/>
        <v>2802</v>
      </c>
      <c r="B2803" s="196" t="s">
        <v>507</v>
      </c>
      <c r="C2803" s="186"/>
      <c r="D2803" s="178" t="s">
        <v>388</v>
      </c>
      <c r="E2803" s="178"/>
      <c r="F2803" s="186"/>
      <c r="G2803" s="170" t="b">
        <f t="shared" ca="1" si="67"/>
        <v>1</v>
      </c>
      <c r="H2803" s="186"/>
      <c r="I2803" s="186"/>
      <c r="J2803" s="170" t="s">
        <v>479</v>
      </c>
      <c r="K2803" s="171" t="e">
        <f t="shared" ca="1" si="1"/>
        <v>#NAME?</v>
      </c>
      <c r="L2803" s="186"/>
      <c r="M2803" s="171">
        <v>2276</v>
      </c>
      <c r="N2803" s="179" t="e">
        <f t="shared" ca="1" si="2"/>
        <v>#NAME?</v>
      </c>
      <c r="O2803" t="b">
        <f t="shared" si="3"/>
        <v>1</v>
      </c>
      <c r="S2803" s="180" t="b">
        <f t="shared" si="4"/>
        <v>0</v>
      </c>
      <c r="T2803" s="180">
        <f t="shared" ca="1" si="5"/>
        <v>0</v>
      </c>
    </row>
    <row r="2804" spans="1:20" ht="16" hidden="1">
      <c r="A2804" s="170">
        <f t="shared" si="6"/>
        <v>2803</v>
      </c>
      <c r="B2804" s="196" t="s">
        <v>3629</v>
      </c>
      <c r="C2804" s="186"/>
      <c r="D2804" s="178" t="s">
        <v>388</v>
      </c>
      <c r="E2804" s="178"/>
      <c r="F2804" s="186"/>
      <c r="G2804" s="170" t="b">
        <f t="shared" ca="1" si="67"/>
        <v>1</v>
      </c>
      <c r="H2804" s="186"/>
      <c r="I2804" s="186"/>
      <c r="J2804" s="170" t="s">
        <v>479</v>
      </c>
      <c r="K2804" s="171" t="e">
        <f t="shared" ca="1" si="1"/>
        <v>#NAME?</v>
      </c>
      <c r="L2804" s="186"/>
      <c r="M2804" s="171">
        <v>606</v>
      </c>
      <c r="N2804" s="179" t="e">
        <f t="shared" ca="1" si="2"/>
        <v>#NAME?</v>
      </c>
      <c r="O2804" t="b">
        <f t="shared" si="3"/>
        <v>0</v>
      </c>
      <c r="S2804" s="180" t="b">
        <f t="shared" si="4"/>
        <v>0</v>
      </c>
      <c r="T2804" s="180">
        <f t="shared" ca="1" si="5"/>
        <v>0</v>
      </c>
    </row>
    <row r="2805" spans="1:20" ht="16" hidden="1">
      <c r="A2805" s="170">
        <f t="shared" si="6"/>
        <v>2804</v>
      </c>
      <c r="B2805" s="196" t="s">
        <v>3630</v>
      </c>
      <c r="C2805" s="186"/>
      <c r="D2805" s="178" t="s">
        <v>388</v>
      </c>
      <c r="E2805" s="178"/>
      <c r="F2805" s="186"/>
      <c r="G2805" s="170" t="b">
        <f t="shared" ca="1" si="67"/>
        <v>1</v>
      </c>
      <c r="H2805" s="186"/>
      <c r="I2805" s="186"/>
      <c r="J2805" s="170" t="s">
        <v>479</v>
      </c>
      <c r="K2805" s="171" t="e">
        <f t="shared" ca="1" si="1"/>
        <v>#NAME?</v>
      </c>
      <c r="L2805" s="186"/>
      <c r="M2805" s="171">
        <v>1563</v>
      </c>
      <c r="N2805" s="179" t="e">
        <f t="shared" ca="1" si="2"/>
        <v>#NAME?</v>
      </c>
      <c r="O2805" t="b">
        <f t="shared" si="3"/>
        <v>0</v>
      </c>
      <c r="S2805" s="180" t="b">
        <f t="shared" si="4"/>
        <v>0</v>
      </c>
      <c r="T2805" s="180">
        <f t="shared" ca="1" si="5"/>
        <v>0</v>
      </c>
    </row>
    <row r="2806" spans="1:20" ht="16" hidden="1">
      <c r="A2806" s="170">
        <f t="shared" si="6"/>
        <v>2805</v>
      </c>
      <c r="B2806" s="196" t="s">
        <v>3631</v>
      </c>
      <c r="C2806" s="186"/>
      <c r="D2806" s="178" t="s">
        <v>388</v>
      </c>
      <c r="E2806" s="178"/>
      <c r="F2806" s="186"/>
      <c r="G2806" s="170" t="b">
        <f t="shared" ca="1" si="67"/>
        <v>1</v>
      </c>
      <c r="H2806" s="186"/>
      <c r="I2806" s="186"/>
      <c r="J2806" s="170" t="s">
        <v>479</v>
      </c>
      <c r="K2806" s="171" t="e">
        <f t="shared" ca="1" si="1"/>
        <v>#NAME?</v>
      </c>
      <c r="L2806" s="186"/>
      <c r="M2806" s="171">
        <v>287</v>
      </c>
      <c r="N2806" s="179" t="e">
        <f t="shared" ca="1" si="2"/>
        <v>#NAME?</v>
      </c>
      <c r="O2806" t="b">
        <f t="shared" si="3"/>
        <v>0</v>
      </c>
      <c r="S2806" s="180" t="b">
        <f t="shared" si="4"/>
        <v>0</v>
      </c>
      <c r="T2806" s="180">
        <f t="shared" ca="1" si="5"/>
        <v>0</v>
      </c>
    </row>
    <row r="2807" spans="1:20" ht="16" hidden="1">
      <c r="A2807" s="170">
        <f t="shared" si="6"/>
        <v>2806</v>
      </c>
      <c r="B2807" s="196" t="s">
        <v>3632</v>
      </c>
      <c r="C2807" s="186"/>
      <c r="D2807" s="178" t="s">
        <v>380</v>
      </c>
      <c r="E2807" s="178" t="s">
        <v>515</v>
      </c>
      <c r="F2807" s="187">
        <v>43920</v>
      </c>
      <c r="G2807" s="170" t="b">
        <f t="shared" ca="1" si="67"/>
        <v>1</v>
      </c>
      <c r="H2807" s="170" t="s">
        <v>471</v>
      </c>
      <c r="I2807" s="186"/>
      <c r="J2807" s="170" t="s">
        <v>479</v>
      </c>
      <c r="K2807" s="171" t="e">
        <f t="shared" ca="1" si="1"/>
        <v>#NAME?</v>
      </c>
      <c r="L2807" s="186"/>
      <c r="M2807" s="171">
        <v>828</v>
      </c>
      <c r="N2807" s="179" t="e">
        <f t="shared" ca="1" si="2"/>
        <v>#NAME?</v>
      </c>
      <c r="O2807" t="b">
        <f t="shared" si="3"/>
        <v>0</v>
      </c>
      <c r="S2807" s="180" t="b">
        <f t="shared" ca="1" si="4"/>
        <v>0</v>
      </c>
      <c r="T2807" s="180">
        <f t="shared" ca="1" si="5"/>
        <v>0</v>
      </c>
    </row>
    <row r="2808" spans="1:20" ht="16" hidden="1">
      <c r="A2808" s="170">
        <f t="shared" si="6"/>
        <v>2807</v>
      </c>
      <c r="B2808" s="196" t="s">
        <v>1050</v>
      </c>
      <c r="C2808" s="186"/>
      <c r="D2808" s="178" t="s">
        <v>388</v>
      </c>
      <c r="E2808" s="178"/>
      <c r="F2808" s="186"/>
      <c r="G2808" s="170" t="b">
        <f t="shared" ca="1" si="67"/>
        <v>1</v>
      </c>
      <c r="H2808" s="186"/>
      <c r="I2808" s="186"/>
      <c r="J2808" s="170" t="s">
        <v>479</v>
      </c>
      <c r="K2808" s="171" t="e">
        <f t="shared" ca="1" si="1"/>
        <v>#NAME?</v>
      </c>
      <c r="L2808" s="186"/>
      <c r="M2808" s="171">
        <v>1515</v>
      </c>
      <c r="N2808" s="179" t="e">
        <f t="shared" ca="1" si="2"/>
        <v>#NAME?</v>
      </c>
      <c r="O2808" t="b">
        <f t="shared" si="3"/>
        <v>0</v>
      </c>
      <c r="S2808" s="180" t="b">
        <f t="shared" si="4"/>
        <v>0</v>
      </c>
      <c r="T2808" s="180">
        <f t="shared" ca="1" si="5"/>
        <v>0</v>
      </c>
    </row>
    <row r="2809" spans="1:20" ht="16" hidden="1">
      <c r="A2809" s="170">
        <f t="shared" si="6"/>
        <v>2808</v>
      </c>
      <c r="B2809" s="196" t="s">
        <v>3633</v>
      </c>
      <c r="C2809" s="186"/>
      <c r="D2809" s="178" t="s">
        <v>388</v>
      </c>
      <c r="E2809" s="178"/>
      <c r="F2809" s="186"/>
      <c r="G2809" s="170" t="b">
        <f t="shared" ca="1" si="67"/>
        <v>1</v>
      </c>
      <c r="H2809" s="186"/>
      <c r="I2809" s="186"/>
      <c r="J2809" s="170" t="s">
        <v>479</v>
      </c>
      <c r="K2809" s="171" t="e">
        <f t="shared" ca="1" si="1"/>
        <v>#NAME?</v>
      </c>
      <c r="L2809" s="186"/>
      <c r="M2809" s="171">
        <v>2088</v>
      </c>
      <c r="N2809" s="179" t="e">
        <f t="shared" ca="1" si="2"/>
        <v>#NAME?</v>
      </c>
      <c r="O2809" t="b">
        <f t="shared" si="3"/>
        <v>0</v>
      </c>
      <c r="S2809" s="180" t="b">
        <f t="shared" si="4"/>
        <v>0</v>
      </c>
      <c r="T2809" s="180">
        <f t="shared" ca="1" si="5"/>
        <v>0</v>
      </c>
    </row>
    <row r="2810" spans="1:20" ht="16" hidden="1">
      <c r="A2810" s="170">
        <f t="shared" si="6"/>
        <v>2809</v>
      </c>
      <c r="B2810" s="196" t="s">
        <v>3634</v>
      </c>
      <c r="C2810" s="186"/>
      <c r="D2810" s="178" t="s">
        <v>380</v>
      </c>
      <c r="E2810" s="178" t="s">
        <v>515</v>
      </c>
      <c r="F2810" s="187">
        <v>43964</v>
      </c>
      <c r="G2810" s="170" t="b">
        <f t="shared" ca="1" si="67"/>
        <v>1</v>
      </c>
      <c r="H2810" s="170" t="s">
        <v>471</v>
      </c>
      <c r="I2810" s="170">
        <v>0</v>
      </c>
      <c r="J2810" s="170" t="s">
        <v>479</v>
      </c>
      <c r="K2810" s="171" t="e">
        <f t="shared" ca="1" si="1"/>
        <v>#NAME?</v>
      </c>
      <c r="L2810" s="186"/>
      <c r="M2810" s="171">
        <v>1379</v>
      </c>
      <c r="N2810" s="179" t="e">
        <f t="shared" ca="1" si="2"/>
        <v>#NAME?</v>
      </c>
      <c r="O2810" t="b">
        <f t="shared" si="3"/>
        <v>0</v>
      </c>
      <c r="S2810" s="180" t="b">
        <f t="shared" ca="1" si="4"/>
        <v>0</v>
      </c>
      <c r="T2810" s="180">
        <f t="shared" ca="1" si="5"/>
        <v>0</v>
      </c>
    </row>
    <row r="2811" spans="1:20" ht="16" hidden="1">
      <c r="A2811" s="170">
        <f t="shared" si="6"/>
        <v>2810</v>
      </c>
      <c r="B2811" s="196" t="s">
        <v>3635</v>
      </c>
      <c r="C2811" s="186"/>
      <c r="D2811" s="178" t="s">
        <v>388</v>
      </c>
      <c r="E2811" s="178"/>
      <c r="F2811" s="186"/>
      <c r="G2811" s="170" t="b">
        <f t="shared" ca="1" si="67"/>
        <v>1</v>
      </c>
      <c r="H2811" s="186"/>
      <c r="I2811" s="186"/>
      <c r="J2811" s="170" t="s">
        <v>479</v>
      </c>
      <c r="K2811" s="171" t="e">
        <f t="shared" ca="1" si="1"/>
        <v>#NAME?</v>
      </c>
      <c r="L2811" s="186"/>
      <c r="M2811" s="171">
        <v>545</v>
      </c>
      <c r="N2811" s="179" t="e">
        <f t="shared" ca="1" si="2"/>
        <v>#NAME?</v>
      </c>
      <c r="O2811" t="b">
        <f t="shared" si="3"/>
        <v>0</v>
      </c>
      <c r="S2811" s="180" t="b">
        <f t="shared" si="4"/>
        <v>0</v>
      </c>
      <c r="T2811" s="180">
        <f t="shared" ca="1" si="5"/>
        <v>0</v>
      </c>
    </row>
    <row r="2812" spans="1:20" ht="16" hidden="1">
      <c r="A2812" s="170">
        <f t="shared" si="6"/>
        <v>2811</v>
      </c>
      <c r="B2812" s="196" t="s">
        <v>1444</v>
      </c>
      <c r="C2812" s="186"/>
      <c r="D2812" s="178" t="s">
        <v>388</v>
      </c>
      <c r="E2812" s="178"/>
      <c r="F2812" s="186"/>
      <c r="G2812" s="170" t="b">
        <f t="shared" ca="1" si="67"/>
        <v>1</v>
      </c>
      <c r="H2812" s="186"/>
      <c r="I2812" s="186"/>
      <c r="J2812" s="170" t="s">
        <v>479</v>
      </c>
      <c r="K2812" s="171" t="e">
        <f t="shared" ca="1" si="1"/>
        <v>#NAME?</v>
      </c>
      <c r="L2812" s="186"/>
      <c r="M2812" s="171">
        <v>1020</v>
      </c>
      <c r="N2812" s="179" t="e">
        <f t="shared" ca="1" si="2"/>
        <v>#NAME?</v>
      </c>
      <c r="O2812" t="b">
        <f t="shared" si="3"/>
        <v>0</v>
      </c>
      <c r="S2812" s="180" t="b">
        <f t="shared" si="4"/>
        <v>0</v>
      </c>
      <c r="T2812" s="180">
        <f t="shared" ca="1" si="5"/>
        <v>0</v>
      </c>
    </row>
    <row r="2813" spans="1:20" ht="16" hidden="1">
      <c r="A2813" s="170">
        <f t="shared" si="6"/>
        <v>2812</v>
      </c>
      <c r="B2813" s="196" t="s">
        <v>3636</v>
      </c>
      <c r="C2813" s="186"/>
      <c r="D2813" s="178" t="s">
        <v>388</v>
      </c>
      <c r="E2813" s="178"/>
      <c r="F2813" s="186"/>
      <c r="G2813" s="170" t="b">
        <f t="shared" ca="1" si="67"/>
        <v>1</v>
      </c>
      <c r="H2813" s="186"/>
      <c r="I2813" s="186"/>
      <c r="J2813" s="170" t="s">
        <v>479</v>
      </c>
      <c r="K2813" s="171" t="e">
        <f t="shared" ca="1" si="1"/>
        <v>#NAME?</v>
      </c>
      <c r="L2813" s="186"/>
      <c r="M2813" s="171">
        <v>1619</v>
      </c>
      <c r="N2813" s="179" t="e">
        <f t="shared" ca="1" si="2"/>
        <v>#NAME?</v>
      </c>
      <c r="O2813" t="b">
        <f t="shared" si="3"/>
        <v>0</v>
      </c>
      <c r="S2813" s="180" t="b">
        <f t="shared" si="4"/>
        <v>0</v>
      </c>
      <c r="T2813" s="180">
        <f t="shared" ca="1" si="5"/>
        <v>0</v>
      </c>
    </row>
    <row r="2814" spans="1:20" ht="16" hidden="1">
      <c r="A2814" s="170">
        <f t="shared" si="6"/>
        <v>2813</v>
      </c>
      <c r="B2814" s="196" t="s">
        <v>3637</v>
      </c>
      <c r="C2814" s="186"/>
      <c r="D2814" s="178" t="s">
        <v>380</v>
      </c>
      <c r="E2814" s="178" t="s">
        <v>668</v>
      </c>
      <c r="F2814" s="189">
        <v>43818</v>
      </c>
      <c r="G2814" s="170" t="b">
        <f t="shared" ca="1" si="67"/>
        <v>1</v>
      </c>
      <c r="H2814" s="170" t="s">
        <v>471</v>
      </c>
      <c r="I2814" s="186"/>
      <c r="J2814" s="170" t="s">
        <v>479</v>
      </c>
      <c r="K2814" s="171" t="e">
        <f t="shared" ca="1" si="1"/>
        <v>#NAME?</v>
      </c>
      <c r="L2814" s="186"/>
      <c r="M2814" s="171">
        <v>1409</v>
      </c>
      <c r="N2814" s="179" t="e">
        <f t="shared" ca="1" si="2"/>
        <v>#NAME?</v>
      </c>
      <c r="O2814" t="b">
        <f t="shared" si="3"/>
        <v>0</v>
      </c>
      <c r="S2814" s="180" t="b">
        <f t="shared" ca="1" si="4"/>
        <v>0</v>
      </c>
      <c r="T2814" s="180">
        <f t="shared" ca="1" si="5"/>
        <v>0</v>
      </c>
    </row>
    <row r="2815" spans="1:20" ht="16" hidden="1">
      <c r="A2815" s="170">
        <f t="shared" si="6"/>
        <v>2814</v>
      </c>
      <c r="B2815" s="196" t="s">
        <v>1275</v>
      </c>
      <c r="C2815" s="186"/>
      <c r="D2815" s="178" t="s">
        <v>388</v>
      </c>
      <c r="E2815" s="178"/>
      <c r="F2815" s="186"/>
      <c r="G2815" s="170" t="b">
        <f t="shared" ca="1" si="67"/>
        <v>1</v>
      </c>
      <c r="H2815" s="186"/>
      <c r="I2815" s="186"/>
      <c r="J2815" s="170" t="s">
        <v>479</v>
      </c>
      <c r="K2815" s="171" t="e">
        <f t="shared" ca="1" si="1"/>
        <v>#NAME?</v>
      </c>
      <c r="L2815" s="186"/>
      <c r="M2815" s="171">
        <v>626</v>
      </c>
      <c r="N2815" s="179" t="e">
        <f t="shared" ca="1" si="2"/>
        <v>#NAME?</v>
      </c>
      <c r="O2815" t="b">
        <f t="shared" si="3"/>
        <v>0</v>
      </c>
      <c r="S2815" s="180" t="b">
        <f t="shared" si="4"/>
        <v>0</v>
      </c>
      <c r="T2815" s="180">
        <f t="shared" ca="1" si="5"/>
        <v>0</v>
      </c>
    </row>
    <row r="2816" spans="1:20" ht="16" hidden="1">
      <c r="A2816" s="170">
        <f t="shared" si="6"/>
        <v>2815</v>
      </c>
      <c r="B2816" s="196" t="s">
        <v>3638</v>
      </c>
      <c r="C2816" s="186"/>
      <c r="D2816" s="178" t="s">
        <v>388</v>
      </c>
      <c r="E2816" s="178"/>
      <c r="F2816" s="186"/>
      <c r="G2816" s="170" t="b">
        <f t="shared" ca="1" si="67"/>
        <v>1</v>
      </c>
      <c r="H2816" s="186"/>
      <c r="I2816" s="186"/>
      <c r="J2816" s="170" t="s">
        <v>479</v>
      </c>
      <c r="K2816" s="171" t="e">
        <f t="shared" ca="1" si="1"/>
        <v>#NAME?</v>
      </c>
      <c r="L2816" s="186"/>
      <c r="M2816" s="171">
        <v>1202</v>
      </c>
      <c r="N2816" s="179" t="e">
        <f t="shared" ca="1" si="2"/>
        <v>#NAME?</v>
      </c>
      <c r="O2816" t="b">
        <f t="shared" si="3"/>
        <v>0</v>
      </c>
      <c r="S2816" s="180" t="b">
        <f t="shared" si="4"/>
        <v>0</v>
      </c>
      <c r="T2816" s="180">
        <f t="shared" ca="1" si="5"/>
        <v>0</v>
      </c>
    </row>
    <row r="2817" spans="1:20" ht="16" hidden="1">
      <c r="A2817" s="170">
        <f t="shared" si="6"/>
        <v>2816</v>
      </c>
      <c r="B2817" s="196" t="s">
        <v>741</v>
      </c>
      <c r="C2817" s="186"/>
      <c r="D2817" s="178" t="s">
        <v>388</v>
      </c>
      <c r="E2817" s="178"/>
      <c r="F2817" s="186"/>
      <c r="G2817" s="170" t="b">
        <f t="shared" ca="1" si="67"/>
        <v>1</v>
      </c>
      <c r="H2817" s="186"/>
      <c r="I2817" s="186"/>
      <c r="J2817" s="170" t="s">
        <v>479</v>
      </c>
      <c r="K2817" s="171" t="e">
        <f t="shared" ca="1" si="1"/>
        <v>#NAME?</v>
      </c>
      <c r="L2817" s="186"/>
      <c r="M2817" s="171">
        <v>2369</v>
      </c>
      <c r="N2817" s="179" t="e">
        <f t="shared" ca="1" si="2"/>
        <v>#NAME?</v>
      </c>
      <c r="O2817" t="b">
        <f t="shared" si="3"/>
        <v>0</v>
      </c>
      <c r="S2817" s="180" t="b">
        <f t="shared" si="4"/>
        <v>0</v>
      </c>
      <c r="T2817" s="180">
        <f t="shared" ca="1" si="5"/>
        <v>0</v>
      </c>
    </row>
    <row r="2818" spans="1:20" ht="16" hidden="1">
      <c r="A2818" s="170">
        <f t="shared" si="6"/>
        <v>2817</v>
      </c>
      <c r="B2818" s="196" t="s">
        <v>3639</v>
      </c>
      <c r="C2818" s="186"/>
      <c r="D2818" s="178" t="s">
        <v>388</v>
      </c>
      <c r="E2818" s="178"/>
      <c r="F2818" s="186"/>
      <c r="G2818" s="170" t="b">
        <f t="shared" ca="1" si="67"/>
        <v>1</v>
      </c>
      <c r="H2818" s="186"/>
      <c r="I2818" s="186"/>
      <c r="J2818" s="170" t="s">
        <v>479</v>
      </c>
      <c r="K2818" s="171" t="e">
        <f t="shared" ca="1" si="1"/>
        <v>#NAME?</v>
      </c>
      <c r="L2818" s="186"/>
      <c r="M2818" s="171">
        <v>1699</v>
      </c>
      <c r="N2818" s="179" t="e">
        <f t="shared" ca="1" si="2"/>
        <v>#NAME?</v>
      </c>
      <c r="O2818" t="b">
        <f t="shared" si="3"/>
        <v>0</v>
      </c>
      <c r="S2818" s="180" t="b">
        <f t="shared" si="4"/>
        <v>0</v>
      </c>
      <c r="T2818" s="180">
        <f t="shared" ca="1" si="5"/>
        <v>0</v>
      </c>
    </row>
    <row r="2819" spans="1:20" ht="16" hidden="1">
      <c r="A2819" s="170">
        <f t="shared" si="6"/>
        <v>2818</v>
      </c>
      <c r="B2819" s="196" t="s">
        <v>615</v>
      </c>
      <c r="C2819" s="186"/>
      <c r="D2819" s="178" t="s">
        <v>388</v>
      </c>
      <c r="E2819" s="178"/>
      <c r="F2819" s="186"/>
      <c r="G2819" s="170" t="b">
        <f t="shared" ca="1" si="67"/>
        <v>1</v>
      </c>
      <c r="H2819" s="186"/>
      <c r="I2819" s="186"/>
      <c r="J2819" s="170" t="s">
        <v>479</v>
      </c>
      <c r="K2819" s="171" t="e">
        <f t="shared" ca="1" si="1"/>
        <v>#NAME?</v>
      </c>
      <c r="L2819" s="186"/>
      <c r="M2819" s="171">
        <v>2812</v>
      </c>
      <c r="N2819" s="179" t="e">
        <f t="shared" ca="1" si="2"/>
        <v>#NAME?</v>
      </c>
      <c r="O2819" t="b">
        <f t="shared" si="3"/>
        <v>0</v>
      </c>
      <c r="S2819" s="180" t="b">
        <f t="shared" si="4"/>
        <v>0</v>
      </c>
      <c r="T2819" s="180">
        <f t="shared" ca="1" si="5"/>
        <v>0</v>
      </c>
    </row>
    <row r="2820" spans="1:20" ht="16" hidden="1">
      <c r="A2820" s="170">
        <f t="shared" si="6"/>
        <v>2819</v>
      </c>
      <c r="B2820" s="196" t="s">
        <v>3640</v>
      </c>
      <c r="C2820" s="186"/>
      <c r="D2820" s="178" t="s">
        <v>380</v>
      </c>
      <c r="E2820" s="178" t="s">
        <v>3641</v>
      </c>
      <c r="F2820" s="187">
        <v>43851</v>
      </c>
      <c r="G2820" s="170" t="b">
        <f t="shared" ca="1" si="67"/>
        <v>1</v>
      </c>
      <c r="H2820" s="170" t="s">
        <v>709</v>
      </c>
      <c r="I2820" s="186"/>
      <c r="J2820" s="170" t="s">
        <v>479</v>
      </c>
      <c r="K2820" s="171" t="e">
        <f t="shared" ca="1" si="1"/>
        <v>#NAME?</v>
      </c>
      <c r="L2820" s="186"/>
      <c r="M2820" s="171">
        <v>2423</v>
      </c>
      <c r="N2820" s="179" t="e">
        <f t="shared" ca="1" si="2"/>
        <v>#NAME?</v>
      </c>
      <c r="O2820" t="b">
        <f t="shared" si="3"/>
        <v>0</v>
      </c>
      <c r="S2820" s="180" t="b">
        <f t="shared" ca="1" si="4"/>
        <v>0</v>
      </c>
      <c r="T2820" s="180">
        <f t="shared" ca="1" si="5"/>
        <v>0</v>
      </c>
    </row>
    <row r="2821" spans="1:20" ht="16" hidden="1">
      <c r="A2821" s="170">
        <f t="shared" si="6"/>
        <v>2820</v>
      </c>
      <c r="B2821" s="196" t="s">
        <v>3642</v>
      </c>
      <c r="C2821" s="186"/>
      <c r="D2821" s="178" t="s">
        <v>388</v>
      </c>
      <c r="E2821" s="178"/>
      <c r="F2821" s="186"/>
      <c r="G2821" s="170" t="b">
        <f t="shared" ca="1" si="67"/>
        <v>1</v>
      </c>
      <c r="H2821" s="186"/>
      <c r="I2821" s="186"/>
      <c r="J2821" s="170" t="s">
        <v>479</v>
      </c>
      <c r="K2821" s="171" t="e">
        <f t="shared" ca="1" si="1"/>
        <v>#NAME?</v>
      </c>
      <c r="L2821" s="186"/>
      <c r="M2821" s="171">
        <v>3205</v>
      </c>
      <c r="N2821" s="179" t="e">
        <f t="shared" ca="1" si="2"/>
        <v>#NAME?</v>
      </c>
      <c r="O2821" t="b">
        <f t="shared" si="3"/>
        <v>0</v>
      </c>
      <c r="S2821" s="180" t="b">
        <f t="shared" si="4"/>
        <v>0</v>
      </c>
      <c r="T2821" s="180">
        <f t="shared" ca="1" si="5"/>
        <v>0</v>
      </c>
    </row>
    <row r="2822" spans="1:20" ht="16" hidden="1">
      <c r="A2822" s="170">
        <f t="shared" si="6"/>
        <v>2821</v>
      </c>
      <c r="B2822" s="196" t="s">
        <v>3643</v>
      </c>
      <c r="C2822" s="186"/>
      <c r="D2822" s="178" t="s">
        <v>388</v>
      </c>
      <c r="E2822" s="178"/>
      <c r="F2822" s="186"/>
      <c r="G2822" s="170" t="b">
        <f t="shared" ca="1" si="67"/>
        <v>1</v>
      </c>
      <c r="H2822" s="186"/>
      <c r="I2822" s="186"/>
      <c r="J2822" s="170" t="s">
        <v>479</v>
      </c>
      <c r="K2822" s="171" t="e">
        <f t="shared" ca="1" si="1"/>
        <v>#NAME?</v>
      </c>
      <c r="L2822" s="186"/>
      <c r="M2822" s="171">
        <v>1542</v>
      </c>
      <c r="N2822" s="179" t="e">
        <f t="shared" ca="1" si="2"/>
        <v>#NAME?</v>
      </c>
      <c r="O2822" t="b">
        <f t="shared" si="3"/>
        <v>0</v>
      </c>
      <c r="S2822" s="180" t="b">
        <f t="shared" si="4"/>
        <v>0</v>
      </c>
      <c r="T2822" s="180">
        <f t="shared" ca="1" si="5"/>
        <v>0</v>
      </c>
    </row>
    <row r="2823" spans="1:20" ht="16" hidden="1">
      <c r="A2823" s="170">
        <f t="shared" si="6"/>
        <v>2822</v>
      </c>
      <c r="B2823" s="196" t="s">
        <v>3644</v>
      </c>
      <c r="C2823" s="186"/>
      <c r="D2823" s="178" t="s">
        <v>388</v>
      </c>
      <c r="E2823" s="178"/>
      <c r="F2823" s="186"/>
      <c r="G2823" s="170" t="b">
        <f t="shared" ca="1" si="67"/>
        <v>1</v>
      </c>
      <c r="H2823" s="186"/>
      <c r="I2823" s="186"/>
      <c r="J2823" s="170" t="s">
        <v>479</v>
      </c>
      <c r="K2823" s="171" t="e">
        <f t="shared" ca="1" si="1"/>
        <v>#NAME?</v>
      </c>
      <c r="L2823" s="186"/>
      <c r="M2823" s="171">
        <v>772</v>
      </c>
      <c r="N2823" s="179" t="e">
        <f t="shared" ca="1" si="2"/>
        <v>#NAME?</v>
      </c>
      <c r="O2823" t="b">
        <f t="shared" si="3"/>
        <v>0</v>
      </c>
      <c r="S2823" s="180" t="b">
        <f t="shared" si="4"/>
        <v>0</v>
      </c>
      <c r="T2823" s="180">
        <f t="shared" ca="1" si="5"/>
        <v>0</v>
      </c>
    </row>
    <row r="2824" spans="1:20" ht="16">
      <c r="A2824" s="170">
        <f t="shared" si="6"/>
        <v>2823</v>
      </c>
      <c r="B2824" s="196" t="s">
        <v>3645</v>
      </c>
      <c r="C2824" s="186"/>
      <c r="D2824" s="178" t="s">
        <v>380</v>
      </c>
      <c r="E2824" s="178" t="s">
        <v>556</v>
      </c>
      <c r="F2824" s="187">
        <v>43976</v>
      </c>
      <c r="G2824" s="170" t="b">
        <f t="shared" ca="1" si="67"/>
        <v>1</v>
      </c>
      <c r="H2824" s="170" t="s">
        <v>1008</v>
      </c>
      <c r="I2824" s="170">
        <v>0</v>
      </c>
      <c r="J2824" s="170" t="s">
        <v>479</v>
      </c>
      <c r="K2824" s="171" t="e">
        <f t="shared" ca="1" si="1"/>
        <v>#NAME?</v>
      </c>
      <c r="L2824" s="186"/>
      <c r="M2824" s="171">
        <v>1055</v>
      </c>
      <c r="N2824" s="179" t="e">
        <f t="shared" ca="1" si="2"/>
        <v>#NAME?</v>
      </c>
      <c r="O2824" t="b">
        <f t="shared" si="3"/>
        <v>0</v>
      </c>
      <c r="S2824" s="180" t="b">
        <f t="shared" ca="1" si="4"/>
        <v>0</v>
      </c>
      <c r="T2824" s="180">
        <f t="shared" ca="1" si="5"/>
        <v>0</v>
      </c>
    </row>
    <row r="2825" spans="1:20" ht="16" hidden="1">
      <c r="A2825" s="170">
        <f t="shared" si="6"/>
        <v>2824</v>
      </c>
      <c r="B2825" s="196" t="s">
        <v>3646</v>
      </c>
      <c r="C2825" s="186"/>
      <c r="D2825" s="178" t="s">
        <v>388</v>
      </c>
      <c r="E2825" s="178"/>
      <c r="F2825" s="186"/>
      <c r="G2825" s="170" t="b">
        <f t="shared" ca="1" si="67"/>
        <v>1</v>
      </c>
      <c r="H2825" s="186"/>
      <c r="I2825" s="186"/>
      <c r="J2825" s="170" t="s">
        <v>479</v>
      </c>
      <c r="K2825" s="171" t="e">
        <f t="shared" ca="1" si="1"/>
        <v>#NAME?</v>
      </c>
      <c r="L2825" s="186"/>
      <c r="M2825" s="171">
        <v>2996</v>
      </c>
      <c r="N2825" s="179" t="e">
        <f t="shared" ca="1" si="2"/>
        <v>#NAME?</v>
      </c>
      <c r="O2825" t="b">
        <f t="shared" si="3"/>
        <v>0</v>
      </c>
      <c r="S2825" s="180" t="b">
        <f t="shared" si="4"/>
        <v>0</v>
      </c>
      <c r="T2825" s="180">
        <f t="shared" ca="1" si="5"/>
        <v>0</v>
      </c>
    </row>
    <row r="2826" spans="1:20" ht="16" hidden="1">
      <c r="A2826" s="170">
        <f t="shared" si="6"/>
        <v>2825</v>
      </c>
      <c r="B2826" s="196" t="s">
        <v>3647</v>
      </c>
      <c r="C2826" s="186"/>
      <c r="D2826" s="178" t="s">
        <v>388</v>
      </c>
      <c r="E2826" s="178"/>
      <c r="F2826" s="186"/>
      <c r="G2826" s="170" t="b">
        <f t="shared" ca="1" si="67"/>
        <v>1</v>
      </c>
      <c r="H2826" s="186"/>
      <c r="I2826" s="186"/>
      <c r="J2826" s="170" t="s">
        <v>479</v>
      </c>
      <c r="K2826" s="171" t="e">
        <f t="shared" ca="1" si="1"/>
        <v>#NAME?</v>
      </c>
      <c r="L2826" s="186"/>
      <c r="M2826" s="171">
        <v>1515</v>
      </c>
      <c r="N2826" s="179" t="e">
        <f t="shared" ca="1" si="2"/>
        <v>#NAME?</v>
      </c>
      <c r="O2826" t="b">
        <f t="shared" si="3"/>
        <v>0</v>
      </c>
      <c r="S2826" s="180" t="b">
        <f t="shared" si="4"/>
        <v>0</v>
      </c>
      <c r="T2826" s="180">
        <f t="shared" ca="1" si="5"/>
        <v>0</v>
      </c>
    </row>
    <row r="2827" spans="1:20" ht="16" hidden="1">
      <c r="A2827" s="170">
        <f t="shared" si="6"/>
        <v>2826</v>
      </c>
      <c r="B2827" s="196" t="s">
        <v>3648</v>
      </c>
      <c r="C2827" s="186"/>
      <c r="D2827" s="178" t="s">
        <v>388</v>
      </c>
      <c r="E2827" s="178"/>
      <c r="F2827" s="186"/>
      <c r="G2827" s="170" t="b">
        <f t="shared" ca="1" si="67"/>
        <v>1</v>
      </c>
      <c r="H2827" s="186"/>
      <c r="I2827" s="186"/>
      <c r="J2827" s="170" t="s">
        <v>479</v>
      </c>
      <c r="K2827" s="171" t="e">
        <f t="shared" ca="1" si="1"/>
        <v>#NAME?</v>
      </c>
      <c r="L2827" s="186"/>
      <c r="M2827" s="171">
        <v>1541</v>
      </c>
      <c r="N2827" s="179" t="e">
        <f t="shared" ca="1" si="2"/>
        <v>#NAME?</v>
      </c>
      <c r="O2827" t="b">
        <f t="shared" si="3"/>
        <v>0</v>
      </c>
      <c r="S2827" s="180" t="b">
        <f t="shared" si="4"/>
        <v>0</v>
      </c>
      <c r="T2827" s="180">
        <f t="shared" ca="1" si="5"/>
        <v>0</v>
      </c>
    </row>
    <row r="2828" spans="1:20" ht="16" hidden="1">
      <c r="A2828" s="170">
        <f t="shared" si="6"/>
        <v>2827</v>
      </c>
      <c r="B2828" s="196" t="s">
        <v>3649</v>
      </c>
      <c r="C2828" s="186"/>
      <c r="D2828" s="178" t="s">
        <v>388</v>
      </c>
      <c r="E2828" s="178"/>
      <c r="F2828" s="186"/>
      <c r="G2828" s="170" t="b">
        <f t="shared" ca="1" si="67"/>
        <v>1</v>
      </c>
      <c r="H2828" s="186"/>
      <c r="I2828" s="186"/>
      <c r="J2828" s="170" t="s">
        <v>479</v>
      </c>
      <c r="K2828" s="171" t="e">
        <f t="shared" ca="1" si="1"/>
        <v>#NAME?</v>
      </c>
      <c r="L2828" s="186"/>
      <c r="M2828" s="171">
        <v>2913</v>
      </c>
      <c r="N2828" s="179" t="e">
        <f t="shared" ca="1" si="2"/>
        <v>#NAME?</v>
      </c>
      <c r="O2828" t="b">
        <f t="shared" si="3"/>
        <v>0</v>
      </c>
      <c r="S2828" s="180" t="b">
        <f t="shared" si="4"/>
        <v>0</v>
      </c>
      <c r="T2828" s="180">
        <f t="shared" ca="1" si="5"/>
        <v>0</v>
      </c>
    </row>
    <row r="2829" spans="1:20" ht="16" hidden="1">
      <c r="A2829" s="170">
        <f t="shared" si="6"/>
        <v>2828</v>
      </c>
      <c r="B2829" s="196" t="s">
        <v>3650</v>
      </c>
      <c r="C2829" s="186"/>
      <c r="D2829" s="178" t="s">
        <v>388</v>
      </c>
      <c r="E2829" s="178"/>
      <c r="F2829" s="186"/>
      <c r="G2829" s="170" t="b">
        <f t="shared" ca="1" si="67"/>
        <v>1</v>
      </c>
      <c r="H2829" s="186"/>
      <c r="I2829" s="186"/>
      <c r="J2829" s="170" t="s">
        <v>479</v>
      </c>
      <c r="K2829" s="171" t="e">
        <f t="shared" ca="1" si="1"/>
        <v>#NAME?</v>
      </c>
      <c r="L2829" s="186"/>
      <c r="M2829" s="171">
        <v>1662</v>
      </c>
      <c r="N2829" s="179" t="e">
        <f t="shared" ca="1" si="2"/>
        <v>#NAME?</v>
      </c>
      <c r="O2829" t="b">
        <f t="shared" si="3"/>
        <v>0</v>
      </c>
      <c r="S2829" s="180" t="b">
        <f t="shared" si="4"/>
        <v>0</v>
      </c>
      <c r="T2829" s="180">
        <f t="shared" ca="1" si="5"/>
        <v>0</v>
      </c>
    </row>
    <row r="2830" spans="1:20" ht="16" hidden="1">
      <c r="A2830" s="170">
        <f t="shared" si="6"/>
        <v>2829</v>
      </c>
      <c r="B2830" s="196" t="s">
        <v>3651</v>
      </c>
      <c r="C2830" s="186"/>
      <c r="D2830" s="178" t="s">
        <v>388</v>
      </c>
      <c r="E2830" s="178"/>
      <c r="F2830" s="186"/>
      <c r="G2830" s="170" t="b">
        <f t="shared" ca="1" si="67"/>
        <v>1</v>
      </c>
      <c r="H2830" s="186"/>
      <c r="I2830" s="186"/>
      <c r="J2830" s="170" t="s">
        <v>479</v>
      </c>
      <c r="K2830" s="171" t="e">
        <f t="shared" ca="1" si="1"/>
        <v>#NAME?</v>
      </c>
      <c r="L2830" s="186"/>
      <c r="M2830" s="171">
        <v>981</v>
      </c>
      <c r="N2830" s="179" t="e">
        <f t="shared" ca="1" si="2"/>
        <v>#NAME?</v>
      </c>
      <c r="O2830" t="b">
        <f t="shared" si="3"/>
        <v>0</v>
      </c>
      <c r="S2830" s="180" t="b">
        <f t="shared" si="4"/>
        <v>0</v>
      </c>
      <c r="T2830" s="180">
        <f t="shared" ca="1" si="5"/>
        <v>0</v>
      </c>
    </row>
    <row r="2831" spans="1:20" ht="16">
      <c r="A2831" s="170">
        <f t="shared" si="6"/>
        <v>2830</v>
      </c>
      <c r="B2831" s="196" t="s">
        <v>3652</v>
      </c>
      <c r="C2831" s="186"/>
      <c r="D2831" s="178" t="s">
        <v>380</v>
      </c>
      <c r="E2831" s="110" t="s">
        <v>3653</v>
      </c>
      <c r="F2831" s="187">
        <v>43976</v>
      </c>
      <c r="G2831" s="170" t="b">
        <f t="shared" ca="1" si="67"/>
        <v>1</v>
      </c>
      <c r="H2831" s="170" t="s">
        <v>471</v>
      </c>
      <c r="I2831" s="170">
        <v>0</v>
      </c>
      <c r="J2831" s="170" t="s">
        <v>479</v>
      </c>
      <c r="K2831" s="171" t="e">
        <f t="shared" ca="1" si="1"/>
        <v>#NAME?</v>
      </c>
      <c r="L2831" s="186"/>
      <c r="M2831" s="171">
        <v>1951</v>
      </c>
      <c r="N2831" s="179" t="e">
        <f t="shared" ca="1" si="2"/>
        <v>#NAME?</v>
      </c>
      <c r="O2831" t="b">
        <f t="shared" si="3"/>
        <v>0</v>
      </c>
      <c r="S2831" s="180" t="b">
        <f t="shared" ca="1" si="4"/>
        <v>0</v>
      </c>
      <c r="T2831" s="180">
        <f t="shared" ca="1" si="5"/>
        <v>0</v>
      </c>
    </row>
    <row r="2832" spans="1:20" ht="16" hidden="1">
      <c r="A2832" s="170">
        <f t="shared" si="6"/>
        <v>2831</v>
      </c>
      <c r="B2832" s="196" t="s">
        <v>3654</v>
      </c>
      <c r="C2832" s="186"/>
      <c r="D2832" s="178" t="s">
        <v>388</v>
      </c>
      <c r="E2832" s="178"/>
      <c r="F2832" s="186"/>
      <c r="G2832" s="170" t="b">
        <f t="shared" ca="1" si="67"/>
        <v>1</v>
      </c>
      <c r="H2832" s="186"/>
      <c r="I2832" s="186"/>
      <c r="J2832" s="170" t="s">
        <v>479</v>
      </c>
      <c r="K2832" s="171" t="e">
        <f t="shared" ca="1" si="1"/>
        <v>#NAME?</v>
      </c>
      <c r="L2832" s="186"/>
      <c r="M2832" s="171">
        <v>26</v>
      </c>
      <c r="N2832" s="179" t="e">
        <f t="shared" ca="1" si="2"/>
        <v>#NAME?</v>
      </c>
      <c r="O2832" t="b">
        <f t="shared" si="3"/>
        <v>0</v>
      </c>
      <c r="S2832" s="180" t="b">
        <f t="shared" si="4"/>
        <v>0</v>
      </c>
      <c r="T2832" s="180">
        <f t="shared" ca="1" si="5"/>
        <v>0</v>
      </c>
    </row>
    <row r="2833" spans="1:20" ht="16" hidden="1">
      <c r="A2833" s="170">
        <f t="shared" si="6"/>
        <v>2832</v>
      </c>
      <c r="B2833" s="196" t="s">
        <v>3655</v>
      </c>
      <c r="C2833" s="186"/>
      <c r="D2833" s="178" t="s">
        <v>388</v>
      </c>
      <c r="E2833" s="178"/>
      <c r="F2833" s="186"/>
      <c r="G2833" s="170" t="b">
        <f t="shared" ca="1" si="67"/>
        <v>1</v>
      </c>
      <c r="H2833" s="186"/>
      <c r="I2833" s="186"/>
      <c r="J2833" s="170" t="s">
        <v>479</v>
      </c>
      <c r="K2833" s="171" t="e">
        <f t="shared" ca="1" si="1"/>
        <v>#NAME?</v>
      </c>
      <c r="L2833" s="186"/>
      <c r="M2833" s="171">
        <v>1215</v>
      </c>
      <c r="N2833" s="179" t="e">
        <f t="shared" ca="1" si="2"/>
        <v>#NAME?</v>
      </c>
      <c r="O2833" t="b">
        <f t="shared" si="3"/>
        <v>0</v>
      </c>
      <c r="S2833" s="180" t="b">
        <f t="shared" si="4"/>
        <v>0</v>
      </c>
      <c r="T2833" s="180">
        <f t="shared" ca="1" si="5"/>
        <v>0</v>
      </c>
    </row>
    <row r="2834" spans="1:20" ht="16" hidden="1">
      <c r="A2834" s="170">
        <f t="shared" si="6"/>
        <v>2833</v>
      </c>
      <c r="B2834" s="196" t="s">
        <v>3656</v>
      </c>
      <c r="C2834" s="186"/>
      <c r="D2834" s="178" t="s">
        <v>388</v>
      </c>
      <c r="E2834" s="178"/>
      <c r="F2834" s="186"/>
      <c r="G2834" s="170" t="b">
        <f t="shared" ca="1" si="67"/>
        <v>1</v>
      </c>
      <c r="H2834" s="186"/>
      <c r="I2834" s="186"/>
      <c r="J2834" s="170" t="s">
        <v>479</v>
      </c>
      <c r="K2834" s="171" t="e">
        <f t="shared" ca="1" si="1"/>
        <v>#NAME?</v>
      </c>
      <c r="L2834" s="186"/>
      <c r="M2834" s="171">
        <v>1190</v>
      </c>
      <c r="N2834" s="179" t="e">
        <f t="shared" ca="1" si="2"/>
        <v>#NAME?</v>
      </c>
      <c r="O2834" t="b">
        <f t="shared" si="3"/>
        <v>0</v>
      </c>
      <c r="S2834" s="180" t="b">
        <f t="shared" si="4"/>
        <v>0</v>
      </c>
      <c r="T2834" s="180">
        <f t="shared" ca="1" si="5"/>
        <v>0</v>
      </c>
    </row>
    <row r="2835" spans="1:20" ht="16" hidden="1">
      <c r="A2835" s="170">
        <f t="shared" si="6"/>
        <v>2834</v>
      </c>
      <c r="B2835" s="196" t="s">
        <v>3657</v>
      </c>
      <c r="C2835" s="186"/>
      <c r="D2835" s="178" t="s">
        <v>388</v>
      </c>
      <c r="E2835" s="178"/>
      <c r="F2835" s="186"/>
      <c r="G2835" s="170" t="b">
        <f t="shared" ca="1" si="67"/>
        <v>1</v>
      </c>
      <c r="H2835" s="186"/>
      <c r="I2835" s="186"/>
      <c r="J2835" s="170" t="s">
        <v>479</v>
      </c>
      <c r="K2835" s="171" t="e">
        <f t="shared" ca="1" si="1"/>
        <v>#NAME?</v>
      </c>
      <c r="L2835" s="186"/>
      <c r="M2835" s="171">
        <v>2601</v>
      </c>
      <c r="N2835" s="179" t="e">
        <f t="shared" ca="1" si="2"/>
        <v>#NAME?</v>
      </c>
      <c r="O2835" t="b">
        <f t="shared" si="3"/>
        <v>0</v>
      </c>
      <c r="S2835" s="180" t="b">
        <f t="shared" si="4"/>
        <v>0</v>
      </c>
      <c r="T2835" s="180">
        <f t="shared" ca="1" si="5"/>
        <v>0</v>
      </c>
    </row>
    <row r="2836" spans="1:20" ht="16" hidden="1">
      <c r="A2836" s="170">
        <f t="shared" si="6"/>
        <v>2835</v>
      </c>
      <c r="B2836" s="196" t="s">
        <v>3658</v>
      </c>
      <c r="C2836" s="186"/>
      <c r="D2836" s="178" t="s">
        <v>388</v>
      </c>
      <c r="E2836" s="178"/>
      <c r="F2836" s="186"/>
      <c r="G2836" s="170" t="b">
        <f t="shared" ca="1" si="67"/>
        <v>1</v>
      </c>
      <c r="H2836" s="186"/>
      <c r="I2836" s="186"/>
      <c r="J2836" s="170" t="s">
        <v>479</v>
      </c>
      <c r="K2836" s="171" t="e">
        <f t="shared" ca="1" si="1"/>
        <v>#NAME?</v>
      </c>
      <c r="L2836" s="186"/>
      <c r="M2836" s="171">
        <v>28</v>
      </c>
      <c r="N2836" s="179" t="e">
        <f t="shared" ca="1" si="2"/>
        <v>#NAME?</v>
      </c>
      <c r="O2836" t="b">
        <f t="shared" si="3"/>
        <v>0</v>
      </c>
      <c r="S2836" s="180" t="b">
        <f t="shared" si="4"/>
        <v>0</v>
      </c>
      <c r="T2836" s="180">
        <f t="shared" ca="1" si="5"/>
        <v>0</v>
      </c>
    </row>
    <row r="2837" spans="1:20" ht="16" hidden="1">
      <c r="A2837" s="170">
        <f t="shared" si="6"/>
        <v>2836</v>
      </c>
      <c r="B2837" s="196" t="s">
        <v>629</v>
      </c>
      <c r="C2837" s="186"/>
      <c r="D2837" s="178" t="s">
        <v>380</v>
      </c>
      <c r="E2837" s="178" t="s">
        <v>515</v>
      </c>
      <c r="F2837" s="187">
        <v>43844</v>
      </c>
      <c r="G2837" s="170" t="b">
        <f t="shared" ca="1" si="67"/>
        <v>1</v>
      </c>
      <c r="H2837" s="170" t="s">
        <v>471</v>
      </c>
      <c r="I2837" s="170"/>
      <c r="J2837" s="170" t="s">
        <v>479</v>
      </c>
      <c r="K2837" s="171" t="e">
        <f t="shared" ca="1" si="1"/>
        <v>#NAME?</v>
      </c>
      <c r="L2837" s="186"/>
      <c r="M2837" s="171">
        <v>1314</v>
      </c>
      <c r="N2837" s="179" t="e">
        <f t="shared" ca="1" si="2"/>
        <v>#NAME?</v>
      </c>
      <c r="O2837" t="b">
        <f t="shared" si="3"/>
        <v>0</v>
      </c>
      <c r="S2837" s="180" t="b">
        <f t="shared" ca="1" si="4"/>
        <v>0</v>
      </c>
      <c r="T2837" s="180">
        <f t="shared" ca="1" si="5"/>
        <v>0</v>
      </c>
    </row>
    <row r="2838" spans="1:20" ht="16" hidden="1">
      <c r="A2838" s="170">
        <f t="shared" si="6"/>
        <v>2837</v>
      </c>
      <c r="B2838" s="196" t="s">
        <v>3659</v>
      </c>
      <c r="C2838" s="186"/>
      <c r="D2838" s="178" t="s">
        <v>388</v>
      </c>
      <c r="E2838" s="178"/>
      <c r="F2838" s="186"/>
      <c r="G2838" s="170" t="b">
        <f t="shared" ca="1" si="67"/>
        <v>1</v>
      </c>
      <c r="H2838" s="186"/>
      <c r="I2838" s="186"/>
      <c r="J2838" s="170" t="s">
        <v>479</v>
      </c>
      <c r="K2838" s="171" t="e">
        <f t="shared" ca="1" si="1"/>
        <v>#NAME?</v>
      </c>
      <c r="L2838" s="186"/>
      <c r="M2838" s="171">
        <v>141</v>
      </c>
      <c r="N2838" s="179" t="e">
        <f t="shared" ca="1" si="2"/>
        <v>#NAME?</v>
      </c>
      <c r="O2838" t="b">
        <f t="shared" si="3"/>
        <v>0</v>
      </c>
      <c r="S2838" s="180" t="b">
        <f t="shared" si="4"/>
        <v>0</v>
      </c>
      <c r="T2838" s="180">
        <f t="shared" ca="1" si="5"/>
        <v>0</v>
      </c>
    </row>
    <row r="2839" spans="1:20" ht="16" hidden="1">
      <c r="A2839" s="170">
        <f t="shared" si="6"/>
        <v>2838</v>
      </c>
      <c r="B2839" s="196" t="s">
        <v>3660</v>
      </c>
      <c r="C2839" s="186"/>
      <c r="D2839" s="178" t="s">
        <v>380</v>
      </c>
      <c r="E2839" s="178" t="s">
        <v>556</v>
      </c>
      <c r="F2839" s="187">
        <v>43892</v>
      </c>
      <c r="G2839" s="170" t="b">
        <f t="shared" ca="1" si="67"/>
        <v>1</v>
      </c>
      <c r="H2839" s="170" t="s">
        <v>516</v>
      </c>
      <c r="I2839" s="186"/>
      <c r="J2839" s="170" t="s">
        <v>479</v>
      </c>
      <c r="K2839" s="171" t="e">
        <f t="shared" ca="1" si="1"/>
        <v>#NAME?</v>
      </c>
      <c r="L2839" s="186"/>
      <c r="M2839" s="171">
        <v>3184</v>
      </c>
      <c r="N2839" s="179" t="e">
        <f t="shared" ca="1" si="2"/>
        <v>#NAME?</v>
      </c>
      <c r="O2839" t="b">
        <f t="shared" si="3"/>
        <v>0</v>
      </c>
      <c r="S2839" s="180" t="b">
        <f t="shared" ca="1" si="4"/>
        <v>0</v>
      </c>
      <c r="T2839" s="180">
        <f t="shared" ca="1" si="5"/>
        <v>0</v>
      </c>
    </row>
    <row r="2840" spans="1:20" ht="16" hidden="1">
      <c r="A2840" s="170">
        <f t="shared" si="6"/>
        <v>2839</v>
      </c>
      <c r="B2840" s="196" t="s">
        <v>3661</v>
      </c>
      <c r="C2840" s="186"/>
      <c r="D2840" s="178" t="s">
        <v>388</v>
      </c>
      <c r="E2840" s="178"/>
      <c r="F2840" s="186"/>
      <c r="G2840" s="170" t="b">
        <f t="shared" ca="1" si="67"/>
        <v>1</v>
      </c>
      <c r="H2840" s="186"/>
      <c r="I2840" s="186"/>
      <c r="J2840" s="170" t="s">
        <v>479</v>
      </c>
      <c r="K2840" s="171" t="e">
        <f t="shared" ca="1" si="1"/>
        <v>#NAME?</v>
      </c>
      <c r="L2840" s="186"/>
      <c r="M2840" s="171">
        <v>2809</v>
      </c>
      <c r="N2840" s="179" t="e">
        <f t="shared" ca="1" si="2"/>
        <v>#NAME?</v>
      </c>
      <c r="O2840" t="b">
        <f t="shared" si="3"/>
        <v>0</v>
      </c>
      <c r="S2840" s="180" t="b">
        <f t="shared" si="4"/>
        <v>0</v>
      </c>
      <c r="T2840" s="180">
        <f t="shared" ca="1" si="5"/>
        <v>0</v>
      </c>
    </row>
    <row r="2841" spans="1:20" ht="16" hidden="1">
      <c r="A2841" s="170">
        <f t="shared" si="6"/>
        <v>2840</v>
      </c>
      <c r="B2841" s="196" t="s">
        <v>1259</v>
      </c>
      <c r="C2841" s="186"/>
      <c r="D2841" s="178" t="s">
        <v>388</v>
      </c>
      <c r="E2841" s="178"/>
      <c r="F2841" s="186"/>
      <c r="G2841" s="170" t="b">
        <f t="shared" ca="1" si="67"/>
        <v>1</v>
      </c>
      <c r="H2841" s="186"/>
      <c r="I2841" s="186"/>
      <c r="J2841" s="170" t="s">
        <v>479</v>
      </c>
      <c r="K2841" s="171" t="e">
        <f t="shared" ca="1" si="1"/>
        <v>#NAME?</v>
      </c>
      <c r="L2841" s="186"/>
      <c r="M2841" s="171">
        <v>2516</v>
      </c>
      <c r="N2841" s="179" t="e">
        <f t="shared" ca="1" si="2"/>
        <v>#NAME?</v>
      </c>
      <c r="O2841" t="b">
        <f t="shared" si="3"/>
        <v>0</v>
      </c>
      <c r="S2841" s="180" t="b">
        <f t="shared" si="4"/>
        <v>0</v>
      </c>
      <c r="T2841" s="180">
        <f t="shared" ca="1" si="5"/>
        <v>0</v>
      </c>
    </row>
    <row r="2842" spans="1:20" ht="16" hidden="1">
      <c r="A2842" s="170">
        <f t="shared" si="6"/>
        <v>2841</v>
      </c>
      <c r="B2842" s="196" t="s">
        <v>3662</v>
      </c>
      <c r="C2842" s="186"/>
      <c r="D2842" s="178" t="s">
        <v>388</v>
      </c>
      <c r="E2842" s="178"/>
      <c r="F2842" s="186"/>
      <c r="G2842" s="170" t="b">
        <f t="shared" ca="1" si="67"/>
        <v>1</v>
      </c>
      <c r="H2842" s="186"/>
      <c r="I2842" s="186"/>
      <c r="J2842" s="170" t="s">
        <v>479</v>
      </c>
      <c r="K2842" s="171" t="e">
        <f t="shared" ca="1" si="1"/>
        <v>#NAME?</v>
      </c>
      <c r="L2842" s="186"/>
      <c r="M2842" s="171">
        <v>2768</v>
      </c>
      <c r="N2842" s="179" t="e">
        <f t="shared" ca="1" si="2"/>
        <v>#NAME?</v>
      </c>
      <c r="O2842" t="b">
        <f t="shared" si="3"/>
        <v>0</v>
      </c>
      <c r="S2842" s="180" t="b">
        <f t="shared" si="4"/>
        <v>0</v>
      </c>
      <c r="T2842" s="180">
        <f t="shared" ca="1" si="5"/>
        <v>0</v>
      </c>
    </row>
    <row r="2843" spans="1:20" ht="16" hidden="1">
      <c r="A2843" s="170">
        <f t="shared" si="6"/>
        <v>2842</v>
      </c>
      <c r="B2843" s="196" t="s">
        <v>3663</v>
      </c>
      <c r="C2843" s="186"/>
      <c r="D2843" s="178" t="s">
        <v>388</v>
      </c>
      <c r="E2843" s="178"/>
      <c r="F2843" s="186"/>
      <c r="G2843" s="170" t="b">
        <f t="shared" ca="1" si="67"/>
        <v>1</v>
      </c>
      <c r="H2843" s="186"/>
      <c r="I2843" s="186"/>
      <c r="J2843" s="170" t="s">
        <v>479</v>
      </c>
      <c r="K2843" s="171" t="e">
        <f t="shared" ca="1" si="1"/>
        <v>#NAME?</v>
      </c>
      <c r="L2843" s="186"/>
      <c r="M2843" s="171">
        <v>2830</v>
      </c>
      <c r="N2843" s="179" t="e">
        <f t="shared" ca="1" si="2"/>
        <v>#NAME?</v>
      </c>
      <c r="O2843" t="b">
        <f t="shared" si="3"/>
        <v>0</v>
      </c>
      <c r="S2843" s="180" t="b">
        <f t="shared" si="4"/>
        <v>0</v>
      </c>
      <c r="T2843" s="180">
        <f t="shared" ca="1" si="5"/>
        <v>0</v>
      </c>
    </row>
    <row r="2844" spans="1:20" ht="16" hidden="1">
      <c r="A2844" s="170">
        <f t="shared" si="6"/>
        <v>2843</v>
      </c>
      <c r="B2844" s="196" t="s">
        <v>3664</v>
      </c>
      <c r="C2844" s="186"/>
      <c r="D2844" s="178" t="s">
        <v>388</v>
      </c>
      <c r="E2844" s="178"/>
      <c r="F2844" s="186"/>
      <c r="G2844" s="170" t="b">
        <f t="shared" ca="1" si="67"/>
        <v>1</v>
      </c>
      <c r="H2844" s="186"/>
      <c r="I2844" s="186"/>
      <c r="J2844" s="170" t="s">
        <v>479</v>
      </c>
      <c r="K2844" s="171" t="e">
        <f t="shared" ca="1" si="1"/>
        <v>#NAME?</v>
      </c>
      <c r="L2844" s="186"/>
      <c r="M2844" s="171">
        <v>2149</v>
      </c>
      <c r="N2844" s="179" t="e">
        <f t="shared" ca="1" si="2"/>
        <v>#NAME?</v>
      </c>
      <c r="O2844" t="b">
        <f t="shared" si="3"/>
        <v>0</v>
      </c>
      <c r="S2844" s="180" t="b">
        <f t="shared" si="4"/>
        <v>0</v>
      </c>
      <c r="T2844" s="180">
        <f t="shared" ca="1" si="5"/>
        <v>0</v>
      </c>
    </row>
    <row r="2845" spans="1:20" ht="16" hidden="1">
      <c r="A2845" s="170">
        <f t="shared" si="6"/>
        <v>2844</v>
      </c>
      <c r="B2845" s="196" t="s">
        <v>978</v>
      </c>
      <c r="C2845" s="186"/>
      <c r="D2845" s="178" t="s">
        <v>388</v>
      </c>
      <c r="E2845" s="178"/>
      <c r="F2845" s="186"/>
      <c r="G2845" s="170" t="b">
        <f t="shared" ca="1" si="67"/>
        <v>1</v>
      </c>
      <c r="H2845" s="186"/>
      <c r="I2845" s="186"/>
      <c r="J2845" s="170" t="s">
        <v>479</v>
      </c>
      <c r="K2845" s="171" t="e">
        <f t="shared" ca="1" si="1"/>
        <v>#NAME?</v>
      </c>
      <c r="L2845" s="186"/>
      <c r="M2845" s="171">
        <v>1018</v>
      </c>
      <c r="N2845" s="179" t="e">
        <f t="shared" ca="1" si="2"/>
        <v>#NAME?</v>
      </c>
      <c r="O2845" t="b">
        <f t="shared" si="3"/>
        <v>0</v>
      </c>
      <c r="S2845" s="180" t="b">
        <f t="shared" si="4"/>
        <v>0</v>
      </c>
      <c r="T2845" s="180">
        <f t="shared" ca="1" si="5"/>
        <v>0</v>
      </c>
    </row>
    <row r="2846" spans="1:20" ht="16" hidden="1">
      <c r="A2846" s="170">
        <f t="shared" si="6"/>
        <v>2845</v>
      </c>
      <c r="B2846" s="196" t="s">
        <v>3665</v>
      </c>
      <c r="C2846" s="186"/>
      <c r="D2846" s="178" t="s">
        <v>388</v>
      </c>
      <c r="E2846" s="178"/>
      <c r="F2846" s="186"/>
      <c r="G2846" s="170" t="b">
        <f t="shared" ca="1" si="67"/>
        <v>1</v>
      </c>
      <c r="H2846" s="186"/>
      <c r="I2846" s="186"/>
      <c r="J2846" s="170" t="s">
        <v>479</v>
      </c>
      <c r="K2846" s="171" t="e">
        <f t="shared" ca="1" si="1"/>
        <v>#NAME?</v>
      </c>
      <c r="L2846" s="186"/>
      <c r="M2846" s="171">
        <v>2153</v>
      </c>
      <c r="N2846" s="179" t="e">
        <f t="shared" ca="1" si="2"/>
        <v>#NAME?</v>
      </c>
      <c r="O2846" t="b">
        <f t="shared" si="3"/>
        <v>0</v>
      </c>
      <c r="S2846" s="180" t="b">
        <f t="shared" si="4"/>
        <v>0</v>
      </c>
      <c r="T2846" s="180">
        <f t="shared" ca="1" si="5"/>
        <v>0</v>
      </c>
    </row>
    <row r="2847" spans="1:20" ht="16" hidden="1">
      <c r="A2847" s="170">
        <f t="shared" si="6"/>
        <v>2846</v>
      </c>
      <c r="B2847" s="196" t="s">
        <v>1426</v>
      </c>
      <c r="C2847" s="186"/>
      <c r="D2847" s="178" t="s">
        <v>388</v>
      </c>
      <c r="E2847" s="178"/>
      <c r="F2847" s="186"/>
      <c r="G2847" s="170" t="b">
        <f t="shared" ca="1" si="67"/>
        <v>1</v>
      </c>
      <c r="H2847" s="186"/>
      <c r="I2847" s="186"/>
      <c r="J2847" s="170" t="s">
        <v>479</v>
      </c>
      <c r="K2847" s="171" t="e">
        <f t="shared" ca="1" si="1"/>
        <v>#NAME?</v>
      </c>
      <c r="L2847" s="186"/>
      <c r="M2847" s="171">
        <v>1270</v>
      </c>
      <c r="N2847" s="179" t="e">
        <f t="shared" ca="1" si="2"/>
        <v>#NAME?</v>
      </c>
      <c r="O2847" t="b">
        <f t="shared" si="3"/>
        <v>0</v>
      </c>
      <c r="S2847" s="180" t="b">
        <f t="shared" si="4"/>
        <v>0</v>
      </c>
      <c r="T2847" s="180">
        <f t="shared" ca="1" si="5"/>
        <v>0</v>
      </c>
    </row>
    <row r="2848" spans="1:20" ht="16" hidden="1">
      <c r="A2848" s="170">
        <f t="shared" si="6"/>
        <v>2847</v>
      </c>
      <c r="B2848" s="196" t="s">
        <v>3666</v>
      </c>
      <c r="C2848" s="186"/>
      <c r="D2848" s="178" t="s">
        <v>388</v>
      </c>
      <c r="E2848" s="178"/>
      <c r="F2848" s="186"/>
      <c r="G2848" s="170" t="b">
        <f t="shared" ca="1" si="67"/>
        <v>1</v>
      </c>
      <c r="H2848" s="186"/>
      <c r="I2848" s="186"/>
      <c r="J2848" s="170" t="s">
        <v>479</v>
      </c>
      <c r="K2848" s="171" t="e">
        <f t="shared" ca="1" si="1"/>
        <v>#NAME?</v>
      </c>
      <c r="L2848" s="186"/>
      <c r="M2848" s="171">
        <v>1396</v>
      </c>
      <c r="N2848" s="179" t="e">
        <f t="shared" ca="1" si="2"/>
        <v>#NAME?</v>
      </c>
      <c r="O2848" t="b">
        <f t="shared" si="3"/>
        <v>0</v>
      </c>
      <c r="S2848" s="180" t="b">
        <f t="shared" si="4"/>
        <v>0</v>
      </c>
      <c r="T2848" s="180">
        <f t="shared" ca="1" si="5"/>
        <v>0</v>
      </c>
    </row>
    <row r="2849" spans="1:20" ht="16" hidden="1">
      <c r="A2849" s="170">
        <f t="shared" si="6"/>
        <v>2848</v>
      </c>
      <c r="B2849" s="196" t="s">
        <v>3667</v>
      </c>
      <c r="C2849" s="186"/>
      <c r="D2849" s="178" t="s">
        <v>388</v>
      </c>
      <c r="E2849" s="178"/>
      <c r="F2849" s="186"/>
      <c r="G2849" s="170" t="b">
        <f t="shared" ca="1" si="67"/>
        <v>1</v>
      </c>
      <c r="H2849" s="186"/>
      <c r="I2849" s="186"/>
      <c r="J2849" s="170" t="s">
        <v>479</v>
      </c>
      <c r="K2849" s="171" t="e">
        <f t="shared" ca="1" si="1"/>
        <v>#NAME?</v>
      </c>
      <c r="L2849" s="186"/>
      <c r="M2849" s="171">
        <v>973</v>
      </c>
      <c r="N2849" s="179" t="e">
        <f t="shared" ca="1" si="2"/>
        <v>#NAME?</v>
      </c>
      <c r="O2849" t="b">
        <f t="shared" si="3"/>
        <v>0</v>
      </c>
      <c r="S2849" s="180" t="b">
        <f t="shared" si="4"/>
        <v>0</v>
      </c>
      <c r="T2849" s="180">
        <f t="shared" ca="1" si="5"/>
        <v>0</v>
      </c>
    </row>
    <row r="2850" spans="1:20" ht="16" hidden="1">
      <c r="A2850" s="170">
        <f t="shared" si="6"/>
        <v>2849</v>
      </c>
      <c r="B2850" s="196" t="s">
        <v>3668</v>
      </c>
      <c r="C2850" s="186"/>
      <c r="D2850" s="178" t="s">
        <v>388</v>
      </c>
      <c r="E2850" s="178"/>
      <c r="F2850" s="186"/>
      <c r="G2850" s="170" t="b">
        <f t="shared" ca="1" si="67"/>
        <v>1</v>
      </c>
      <c r="H2850" s="186"/>
      <c r="I2850" s="186"/>
      <c r="J2850" s="170" t="s">
        <v>479</v>
      </c>
      <c r="K2850" s="171" t="e">
        <f t="shared" ca="1" si="1"/>
        <v>#NAME?</v>
      </c>
      <c r="L2850" s="186"/>
      <c r="M2850" s="171">
        <v>1792</v>
      </c>
      <c r="N2850" s="179" t="e">
        <f t="shared" ca="1" si="2"/>
        <v>#NAME?</v>
      </c>
      <c r="O2850" t="b">
        <f t="shared" si="3"/>
        <v>0</v>
      </c>
      <c r="S2850" s="180" t="b">
        <f t="shared" si="4"/>
        <v>0</v>
      </c>
      <c r="T2850" s="180">
        <f t="shared" ca="1" si="5"/>
        <v>0</v>
      </c>
    </row>
    <row r="2851" spans="1:20" ht="16" hidden="1">
      <c r="A2851" s="170">
        <f t="shared" si="6"/>
        <v>2850</v>
      </c>
      <c r="B2851" s="196" t="s">
        <v>3669</v>
      </c>
      <c r="C2851" s="186"/>
      <c r="D2851" s="178" t="s">
        <v>388</v>
      </c>
      <c r="E2851" s="178"/>
      <c r="F2851" s="186"/>
      <c r="G2851" s="170" t="b">
        <f t="shared" ca="1" si="67"/>
        <v>1</v>
      </c>
      <c r="H2851" s="186"/>
      <c r="I2851" s="186"/>
      <c r="J2851" s="170" t="s">
        <v>479</v>
      </c>
      <c r="K2851" s="171" t="e">
        <f t="shared" ca="1" si="1"/>
        <v>#NAME?</v>
      </c>
      <c r="L2851" s="186"/>
      <c r="M2851" s="171">
        <v>3147</v>
      </c>
      <c r="N2851" s="179" t="e">
        <f t="shared" ca="1" si="2"/>
        <v>#NAME?</v>
      </c>
      <c r="O2851" t="b">
        <f t="shared" si="3"/>
        <v>0</v>
      </c>
      <c r="S2851" s="180" t="b">
        <f t="shared" si="4"/>
        <v>0</v>
      </c>
      <c r="T2851" s="180">
        <f t="shared" ca="1" si="5"/>
        <v>0</v>
      </c>
    </row>
    <row r="2852" spans="1:20" ht="16" hidden="1">
      <c r="A2852" s="170">
        <f t="shared" si="6"/>
        <v>2851</v>
      </c>
      <c r="B2852" s="196" t="s">
        <v>3670</v>
      </c>
      <c r="C2852" s="186"/>
      <c r="D2852" s="178" t="s">
        <v>380</v>
      </c>
      <c r="E2852" s="178" t="s">
        <v>556</v>
      </c>
      <c r="F2852" s="187">
        <v>43851</v>
      </c>
      <c r="G2852" s="170" t="b">
        <f t="shared" ca="1" si="67"/>
        <v>1</v>
      </c>
      <c r="H2852" s="170" t="s">
        <v>516</v>
      </c>
      <c r="I2852" s="186"/>
      <c r="J2852" s="170" t="s">
        <v>479</v>
      </c>
      <c r="K2852" s="171" t="e">
        <f t="shared" ca="1" si="1"/>
        <v>#NAME?</v>
      </c>
      <c r="L2852" s="186"/>
      <c r="M2852" s="171">
        <v>1503</v>
      </c>
      <c r="N2852" s="179" t="e">
        <f t="shared" ca="1" si="2"/>
        <v>#NAME?</v>
      </c>
      <c r="O2852" t="b">
        <f t="shared" si="3"/>
        <v>0</v>
      </c>
      <c r="S2852" s="180" t="b">
        <f t="shared" ca="1" si="4"/>
        <v>0</v>
      </c>
      <c r="T2852" s="180">
        <f t="shared" ca="1" si="5"/>
        <v>0</v>
      </c>
    </row>
    <row r="2853" spans="1:20" ht="16" hidden="1">
      <c r="A2853" s="170">
        <f t="shared" si="6"/>
        <v>2852</v>
      </c>
      <c r="B2853" s="196" t="s">
        <v>3671</v>
      </c>
      <c r="C2853" s="186"/>
      <c r="D2853" s="178" t="s">
        <v>388</v>
      </c>
      <c r="E2853" s="178"/>
      <c r="F2853" s="186"/>
      <c r="G2853" s="170" t="b">
        <f t="shared" ca="1" si="67"/>
        <v>1</v>
      </c>
      <c r="H2853" s="186"/>
      <c r="I2853" s="186"/>
      <c r="J2853" s="170" t="s">
        <v>479</v>
      </c>
      <c r="K2853" s="171" t="e">
        <f t="shared" ca="1" si="1"/>
        <v>#NAME?</v>
      </c>
      <c r="L2853" s="186"/>
      <c r="M2853" s="171">
        <v>103</v>
      </c>
      <c r="N2853" s="179" t="e">
        <f t="shared" ca="1" si="2"/>
        <v>#NAME?</v>
      </c>
      <c r="O2853" t="b">
        <f t="shared" si="3"/>
        <v>0</v>
      </c>
      <c r="S2853" s="180" t="b">
        <f t="shared" si="4"/>
        <v>0</v>
      </c>
      <c r="T2853" s="180">
        <f t="shared" ca="1" si="5"/>
        <v>0</v>
      </c>
    </row>
    <row r="2854" spans="1:20" ht="16" hidden="1">
      <c r="A2854" s="170">
        <f t="shared" si="6"/>
        <v>2853</v>
      </c>
      <c r="B2854" s="196" t="s">
        <v>3672</v>
      </c>
      <c r="C2854" s="186"/>
      <c r="D2854" s="178" t="s">
        <v>388</v>
      </c>
      <c r="E2854" s="178"/>
      <c r="F2854" s="186"/>
      <c r="G2854" s="170" t="b">
        <f t="shared" ca="1" si="67"/>
        <v>1</v>
      </c>
      <c r="H2854" s="186"/>
      <c r="I2854" s="186"/>
      <c r="J2854" s="170" t="s">
        <v>479</v>
      </c>
      <c r="K2854" s="171" t="e">
        <f t="shared" ca="1" si="1"/>
        <v>#NAME?</v>
      </c>
      <c r="L2854" s="186"/>
      <c r="M2854" s="171">
        <v>2945</v>
      </c>
      <c r="N2854" s="179" t="e">
        <f t="shared" ca="1" si="2"/>
        <v>#NAME?</v>
      </c>
      <c r="O2854" t="b">
        <f t="shared" si="3"/>
        <v>0</v>
      </c>
      <c r="S2854" s="180" t="b">
        <f t="shared" si="4"/>
        <v>0</v>
      </c>
      <c r="T2854" s="180">
        <f t="shared" ca="1" si="5"/>
        <v>0</v>
      </c>
    </row>
    <row r="2855" spans="1:20" ht="16" hidden="1">
      <c r="A2855" s="170">
        <f t="shared" si="6"/>
        <v>2854</v>
      </c>
      <c r="B2855" s="196" t="s">
        <v>3673</v>
      </c>
      <c r="C2855" s="186"/>
      <c r="D2855" s="178" t="s">
        <v>388</v>
      </c>
      <c r="E2855" s="178"/>
      <c r="F2855" s="186"/>
      <c r="G2855" s="170" t="b">
        <f t="shared" ca="1" si="67"/>
        <v>1</v>
      </c>
      <c r="H2855" s="186"/>
      <c r="I2855" s="186"/>
      <c r="J2855" s="170" t="s">
        <v>479</v>
      </c>
      <c r="K2855" s="171" t="e">
        <f t="shared" ca="1" si="1"/>
        <v>#NAME?</v>
      </c>
      <c r="L2855" s="186"/>
      <c r="M2855" s="171">
        <v>971</v>
      </c>
      <c r="N2855" s="179" t="e">
        <f t="shared" ca="1" si="2"/>
        <v>#NAME?</v>
      </c>
      <c r="O2855" t="b">
        <f t="shared" si="3"/>
        <v>0</v>
      </c>
      <c r="S2855" s="180" t="b">
        <f t="shared" si="4"/>
        <v>0</v>
      </c>
      <c r="T2855" s="180">
        <f t="shared" ca="1" si="5"/>
        <v>0</v>
      </c>
    </row>
    <row r="2856" spans="1:20" ht="16" hidden="1">
      <c r="A2856" s="170">
        <f t="shared" si="6"/>
        <v>2855</v>
      </c>
      <c r="B2856" s="196" t="s">
        <v>3674</v>
      </c>
      <c r="C2856" s="186"/>
      <c r="D2856" s="178" t="s">
        <v>388</v>
      </c>
      <c r="E2856" s="178"/>
      <c r="F2856" s="186"/>
      <c r="G2856" s="170" t="b">
        <f t="shared" ca="1" si="67"/>
        <v>1</v>
      </c>
      <c r="H2856" s="186"/>
      <c r="I2856" s="186"/>
      <c r="J2856" s="170" t="s">
        <v>479</v>
      </c>
      <c r="K2856" s="171" t="e">
        <f t="shared" ca="1" si="1"/>
        <v>#NAME?</v>
      </c>
      <c r="L2856" s="186"/>
      <c r="M2856" s="171">
        <v>1711</v>
      </c>
      <c r="N2856" s="179" t="e">
        <f t="shared" ca="1" si="2"/>
        <v>#NAME?</v>
      </c>
      <c r="O2856" t="b">
        <f t="shared" si="3"/>
        <v>0</v>
      </c>
      <c r="S2856" s="180" t="b">
        <f t="shared" si="4"/>
        <v>0</v>
      </c>
      <c r="T2856" s="180">
        <f t="shared" ca="1" si="5"/>
        <v>0</v>
      </c>
    </row>
    <row r="2857" spans="1:20" ht="16" hidden="1">
      <c r="A2857" s="170">
        <f t="shared" si="6"/>
        <v>2856</v>
      </c>
      <c r="B2857" s="196" t="s">
        <v>1315</v>
      </c>
      <c r="C2857" s="186"/>
      <c r="D2857" s="178" t="s">
        <v>380</v>
      </c>
      <c r="E2857" s="178" t="s">
        <v>515</v>
      </c>
      <c r="F2857" s="187">
        <v>43967</v>
      </c>
      <c r="G2857" s="170" t="b">
        <f t="shared" ca="1" si="67"/>
        <v>1</v>
      </c>
      <c r="H2857" s="170" t="s">
        <v>471</v>
      </c>
      <c r="I2857" s="170">
        <v>0</v>
      </c>
      <c r="J2857" s="170" t="s">
        <v>479</v>
      </c>
      <c r="K2857" s="171" t="e">
        <f t="shared" ca="1" si="1"/>
        <v>#NAME?</v>
      </c>
      <c r="L2857" s="186"/>
      <c r="M2857" s="171">
        <v>2517</v>
      </c>
      <c r="N2857" s="179" t="e">
        <f t="shared" ca="1" si="2"/>
        <v>#NAME?</v>
      </c>
      <c r="O2857" t="b">
        <f t="shared" si="3"/>
        <v>0</v>
      </c>
      <c r="S2857" s="180" t="b">
        <f t="shared" ca="1" si="4"/>
        <v>0</v>
      </c>
      <c r="T2857" s="180">
        <f t="shared" ca="1" si="5"/>
        <v>0</v>
      </c>
    </row>
    <row r="2858" spans="1:20" ht="16" hidden="1">
      <c r="A2858" s="170">
        <f t="shared" si="6"/>
        <v>2857</v>
      </c>
      <c r="B2858" s="196" t="s">
        <v>3675</v>
      </c>
      <c r="C2858" s="186"/>
      <c r="D2858" s="178" t="s">
        <v>388</v>
      </c>
      <c r="E2858" s="178"/>
      <c r="F2858" s="186"/>
      <c r="G2858" s="170" t="b">
        <f t="shared" ca="1" si="67"/>
        <v>1</v>
      </c>
      <c r="H2858" s="186"/>
      <c r="I2858" s="186"/>
      <c r="J2858" s="170" t="s">
        <v>479</v>
      </c>
      <c r="K2858" s="171" t="e">
        <f t="shared" ca="1" si="1"/>
        <v>#NAME?</v>
      </c>
      <c r="L2858" s="186"/>
      <c r="M2858" s="171">
        <v>1309</v>
      </c>
      <c r="N2858" s="179" t="e">
        <f t="shared" ca="1" si="2"/>
        <v>#NAME?</v>
      </c>
      <c r="O2858" t="b">
        <f t="shared" si="3"/>
        <v>0</v>
      </c>
      <c r="S2858" s="180" t="b">
        <f t="shared" si="4"/>
        <v>0</v>
      </c>
      <c r="T2858" s="180">
        <f t="shared" ca="1" si="5"/>
        <v>0</v>
      </c>
    </row>
    <row r="2859" spans="1:20" ht="16" hidden="1">
      <c r="A2859" s="170">
        <f t="shared" si="6"/>
        <v>2858</v>
      </c>
      <c r="B2859" s="196" t="s">
        <v>3676</v>
      </c>
      <c r="C2859" s="186"/>
      <c r="D2859" s="178" t="s">
        <v>388</v>
      </c>
      <c r="E2859" s="178"/>
      <c r="F2859" s="186"/>
      <c r="G2859" s="170" t="b">
        <f t="shared" ca="1" si="67"/>
        <v>1</v>
      </c>
      <c r="H2859" s="186"/>
      <c r="I2859" s="186"/>
      <c r="J2859" s="170" t="s">
        <v>479</v>
      </c>
      <c r="K2859" s="171" t="e">
        <f t="shared" ca="1" si="1"/>
        <v>#NAME?</v>
      </c>
      <c r="L2859" s="186"/>
      <c r="M2859" s="171">
        <v>522</v>
      </c>
      <c r="N2859" s="179" t="e">
        <f t="shared" ca="1" si="2"/>
        <v>#NAME?</v>
      </c>
      <c r="O2859" t="b">
        <f t="shared" si="3"/>
        <v>0</v>
      </c>
      <c r="S2859" s="180" t="b">
        <f t="shared" si="4"/>
        <v>0</v>
      </c>
      <c r="T2859" s="180">
        <f t="shared" ca="1" si="5"/>
        <v>0</v>
      </c>
    </row>
    <row r="2860" spans="1:20" ht="16" hidden="1">
      <c r="A2860" s="170">
        <f t="shared" si="6"/>
        <v>2859</v>
      </c>
      <c r="B2860" s="196" t="s">
        <v>1324</v>
      </c>
      <c r="C2860" s="186"/>
      <c r="D2860" s="178" t="s">
        <v>388</v>
      </c>
      <c r="E2860" s="178"/>
      <c r="F2860" s="186"/>
      <c r="G2860" s="170" t="b">
        <f t="shared" ca="1" si="67"/>
        <v>1</v>
      </c>
      <c r="H2860" s="186"/>
      <c r="I2860" s="186"/>
      <c r="J2860" s="170" t="s">
        <v>479</v>
      </c>
      <c r="K2860" s="171" t="e">
        <f t="shared" ca="1" si="1"/>
        <v>#NAME?</v>
      </c>
      <c r="L2860" s="186"/>
      <c r="M2860" s="171">
        <v>2420</v>
      </c>
      <c r="N2860" s="179" t="e">
        <f t="shared" ca="1" si="2"/>
        <v>#NAME?</v>
      </c>
      <c r="O2860" t="b">
        <f t="shared" si="3"/>
        <v>0</v>
      </c>
      <c r="S2860" s="180" t="b">
        <f t="shared" si="4"/>
        <v>0</v>
      </c>
      <c r="T2860" s="180">
        <f t="shared" ca="1" si="5"/>
        <v>0</v>
      </c>
    </row>
    <row r="2861" spans="1:20" ht="16" hidden="1">
      <c r="A2861" s="170">
        <f t="shared" si="6"/>
        <v>2860</v>
      </c>
      <c r="B2861" s="196" t="s">
        <v>3677</v>
      </c>
      <c r="C2861" s="186"/>
      <c r="D2861" s="178" t="s">
        <v>388</v>
      </c>
      <c r="E2861" s="178"/>
      <c r="F2861" s="186"/>
      <c r="G2861" s="170" t="b">
        <f t="shared" ca="1" si="67"/>
        <v>1</v>
      </c>
      <c r="H2861" s="186"/>
      <c r="I2861" s="186"/>
      <c r="J2861" s="170" t="s">
        <v>479</v>
      </c>
      <c r="K2861" s="171" t="e">
        <f t="shared" ca="1" si="1"/>
        <v>#NAME?</v>
      </c>
      <c r="L2861" s="186"/>
      <c r="M2861" s="171">
        <v>1336</v>
      </c>
      <c r="N2861" s="179" t="e">
        <f t="shared" ca="1" si="2"/>
        <v>#NAME?</v>
      </c>
      <c r="O2861" t="b">
        <f t="shared" si="3"/>
        <v>0</v>
      </c>
      <c r="S2861" s="180" t="b">
        <f t="shared" si="4"/>
        <v>0</v>
      </c>
      <c r="T2861" s="180">
        <f t="shared" ca="1" si="5"/>
        <v>0</v>
      </c>
    </row>
    <row r="2862" spans="1:20" ht="16" hidden="1">
      <c r="A2862" s="170">
        <f t="shared" si="6"/>
        <v>2861</v>
      </c>
      <c r="B2862" s="196" t="s">
        <v>3678</v>
      </c>
      <c r="C2862" s="186"/>
      <c r="D2862" s="178" t="s">
        <v>380</v>
      </c>
      <c r="E2862" s="178" t="s">
        <v>3679</v>
      </c>
      <c r="F2862" s="187">
        <v>43838</v>
      </c>
      <c r="G2862" s="170" t="b">
        <f t="shared" ca="1" si="67"/>
        <v>1</v>
      </c>
      <c r="H2862" s="170" t="s">
        <v>516</v>
      </c>
      <c r="I2862" s="186"/>
      <c r="J2862" s="170" t="s">
        <v>479</v>
      </c>
      <c r="K2862" s="171" t="e">
        <f t="shared" ca="1" si="1"/>
        <v>#NAME?</v>
      </c>
      <c r="L2862" s="186"/>
      <c r="M2862" s="171">
        <v>432</v>
      </c>
      <c r="N2862" s="179" t="e">
        <f t="shared" ca="1" si="2"/>
        <v>#NAME?</v>
      </c>
      <c r="O2862" t="b">
        <f t="shared" si="3"/>
        <v>0</v>
      </c>
      <c r="S2862" s="180" t="b">
        <f t="shared" ca="1" si="4"/>
        <v>0</v>
      </c>
      <c r="T2862" s="180">
        <f t="shared" ca="1" si="5"/>
        <v>0</v>
      </c>
    </row>
    <row r="2863" spans="1:20" ht="16" hidden="1">
      <c r="A2863" s="170">
        <f t="shared" si="6"/>
        <v>2862</v>
      </c>
      <c r="B2863" s="196" t="s">
        <v>3680</v>
      </c>
      <c r="C2863" s="186"/>
      <c r="D2863" s="178" t="s">
        <v>388</v>
      </c>
      <c r="E2863" s="178"/>
      <c r="F2863" s="186"/>
      <c r="G2863" s="170" t="b">
        <f t="shared" ca="1" si="67"/>
        <v>1</v>
      </c>
      <c r="H2863" s="186"/>
      <c r="I2863" s="186"/>
      <c r="J2863" s="170" t="s">
        <v>479</v>
      </c>
      <c r="K2863" s="171" t="e">
        <f t="shared" ca="1" si="1"/>
        <v>#NAME?</v>
      </c>
      <c r="L2863" s="186"/>
      <c r="M2863" s="171">
        <v>651</v>
      </c>
      <c r="N2863" s="179" t="e">
        <f t="shared" ca="1" si="2"/>
        <v>#NAME?</v>
      </c>
      <c r="O2863" t="b">
        <f t="shared" si="3"/>
        <v>0</v>
      </c>
      <c r="S2863" s="180" t="b">
        <f t="shared" si="4"/>
        <v>0</v>
      </c>
      <c r="T2863" s="180">
        <f t="shared" ca="1" si="5"/>
        <v>0</v>
      </c>
    </row>
    <row r="2864" spans="1:20" ht="16" hidden="1">
      <c r="A2864" s="170">
        <f t="shared" si="6"/>
        <v>2863</v>
      </c>
      <c r="B2864" s="196" t="s">
        <v>3681</v>
      </c>
      <c r="C2864" s="186"/>
      <c r="D2864" s="178" t="s">
        <v>380</v>
      </c>
      <c r="E2864" s="178"/>
      <c r="F2864" s="187">
        <v>43978</v>
      </c>
      <c r="G2864" s="170" t="b">
        <f t="shared" ca="1" si="67"/>
        <v>1</v>
      </c>
      <c r="H2864" s="186"/>
      <c r="I2864" s="186"/>
      <c r="J2864" s="170" t="s">
        <v>479</v>
      </c>
      <c r="K2864" s="171" t="e">
        <f t="shared" ca="1" si="1"/>
        <v>#NAME?</v>
      </c>
      <c r="L2864" s="186"/>
      <c r="M2864" s="171">
        <v>380</v>
      </c>
      <c r="N2864" s="179" t="e">
        <f t="shared" ca="1" si="2"/>
        <v>#NAME?</v>
      </c>
      <c r="O2864" t="b">
        <f t="shared" si="3"/>
        <v>0</v>
      </c>
      <c r="S2864" s="180" t="b">
        <f t="shared" ca="1" si="4"/>
        <v>0</v>
      </c>
      <c r="T2864" s="180">
        <f t="shared" ca="1" si="5"/>
        <v>0</v>
      </c>
    </row>
    <row r="2865" spans="1:20" ht="16" hidden="1">
      <c r="A2865" s="170">
        <f t="shared" si="6"/>
        <v>2864</v>
      </c>
      <c r="B2865" s="196" t="s">
        <v>3682</v>
      </c>
      <c r="C2865" s="186"/>
      <c r="D2865" s="178" t="s">
        <v>388</v>
      </c>
      <c r="E2865" s="178"/>
      <c r="F2865" s="186"/>
      <c r="G2865" s="170" t="b">
        <f t="shared" ca="1" si="67"/>
        <v>1</v>
      </c>
      <c r="H2865" s="186"/>
      <c r="I2865" s="186"/>
      <c r="J2865" s="170" t="s">
        <v>479</v>
      </c>
      <c r="K2865" s="171" t="e">
        <f t="shared" ca="1" si="1"/>
        <v>#NAME?</v>
      </c>
      <c r="L2865" s="186"/>
      <c r="M2865" s="171">
        <v>1958</v>
      </c>
      <c r="N2865" s="179" t="e">
        <f t="shared" ca="1" si="2"/>
        <v>#NAME?</v>
      </c>
      <c r="O2865" t="b">
        <f t="shared" si="3"/>
        <v>0</v>
      </c>
      <c r="S2865" s="180" t="b">
        <f t="shared" si="4"/>
        <v>0</v>
      </c>
      <c r="T2865" s="180">
        <f t="shared" ca="1" si="5"/>
        <v>0</v>
      </c>
    </row>
    <row r="2866" spans="1:20" ht="16" hidden="1">
      <c r="A2866" s="170">
        <f t="shared" si="6"/>
        <v>2865</v>
      </c>
      <c r="B2866" s="196" t="s">
        <v>3683</v>
      </c>
      <c r="C2866" s="186"/>
      <c r="D2866" s="178" t="s">
        <v>388</v>
      </c>
      <c r="E2866" s="178"/>
      <c r="F2866" s="186"/>
      <c r="G2866" s="170" t="b">
        <f t="shared" ca="1" si="67"/>
        <v>1</v>
      </c>
      <c r="H2866" s="186"/>
      <c r="I2866" s="186"/>
      <c r="J2866" s="170" t="s">
        <v>479</v>
      </c>
      <c r="K2866" s="171" t="e">
        <f t="shared" ca="1" si="1"/>
        <v>#NAME?</v>
      </c>
      <c r="L2866" s="186"/>
      <c r="M2866" s="171">
        <v>957</v>
      </c>
      <c r="N2866" s="179" t="e">
        <f t="shared" ca="1" si="2"/>
        <v>#NAME?</v>
      </c>
      <c r="O2866" t="b">
        <f t="shared" si="3"/>
        <v>0</v>
      </c>
      <c r="S2866" s="180" t="b">
        <f t="shared" si="4"/>
        <v>0</v>
      </c>
      <c r="T2866" s="180">
        <f t="shared" ca="1" si="5"/>
        <v>0</v>
      </c>
    </row>
    <row r="2867" spans="1:20" ht="16" hidden="1">
      <c r="A2867" s="170">
        <f t="shared" si="6"/>
        <v>2866</v>
      </c>
      <c r="B2867" s="196" t="s">
        <v>3684</v>
      </c>
      <c r="C2867" s="186"/>
      <c r="D2867" s="178" t="s">
        <v>388</v>
      </c>
      <c r="E2867" s="178"/>
      <c r="F2867" s="186"/>
      <c r="G2867" s="170" t="b">
        <f t="shared" ca="1" si="67"/>
        <v>1</v>
      </c>
      <c r="H2867" s="186"/>
      <c r="I2867" s="186"/>
      <c r="J2867" s="170" t="s">
        <v>479</v>
      </c>
      <c r="K2867" s="171" t="e">
        <f t="shared" ca="1" si="1"/>
        <v>#NAME?</v>
      </c>
      <c r="L2867" s="186"/>
      <c r="M2867" s="171">
        <v>3099</v>
      </c>
      <c r="N2867" s="179" t="e">
        <f t="shared" ca="1" si="2"/>
        <v>#NAME?</v>
      </c>
      <c r="O2867" t="b">
        <f t="shared" si="3"/>
        <v>0</v>
      </c>
      <c r="S2867" s="180" t="b">
        <f t="shared" si="4"/>
        <v>0</v>
      </c>
      <c r="T2867" s="180">
        <f t="shared" ca="1" si="5"/>
        <v>0</v>
      </c>
    </row>
    <row r="2868" spans="1:20" ht="16" hidden="1">
      <c r="A2868" s="170">
        <f t="shared" si="6"/>
        <v>2867</v>
      </c>
      <c r="B2868" s="196" t="s">
        <v>3685</v>
      </c>
      <c r="C2868" s="186"/>
      <c r="D2868" s="178" t="s">
        <v>388</v>
      </c>
      <c r="E2868" s="178"/>
      <c r="F2868" s="186"/>
      <c r="G2868" s="170" t="b">
        <f t="shared" ca="1" si="67"/>
        <v>1</v>
      </c>
      <c r="H2868" s="186"/>
      <c r="I2868" s="186"/>
      <c r="J2868" s="170" t="s">
        <v>479</v>
      </c>
      <c r="K2868" s="171" t="e">
        <f t="shared" ca="1" si="1"/>
        <v>#NAME?</v>
      </c>
      <c r="L2868" s="186"/>
      <c r="M2868" s="171">
        <v>2236</v>
      </c>
      <c r="N2868" s="179" t="e">
        <f t="shared" ca="1" si="2"/>
        <v>#NAME?</v>
      </c>
      <c r="O2868" t="b">
        <f t="shared" si="3"/>
        <v>0</v>
      </c>
      <c r="S2868" s="180" t="b">
        <f t="shared" si="4"/>
        <v>0</v>
      </c>
      <c r="T2868" s="180">
        <f t="shared" ca="1" si="5"/>
        <v>0</v>
      </c>
    </row>
    <row r="2869" spans="1:20" ht="16" hidden="1">
      <c r="A2869" s="170">
        <f t="shared" si="6"/>
        <v>2868</v>
      </c>
      <c r="B2869" s="196" t="s">
        <v>3686</v>
      </c>
      <c r="C2869" s="186"/>
      <c r="D2869" s="178" t="s">
        <v>388</v>
      </c>
      <c r="E2869" s="178"/>
      <c r="F2869" s="186"/>
      <c r="G2869" s="170" t="b">
        <f t="shared" ca="1" si="67"/>
        <v>1</v>
      </c>
      <c r="H2869" s="186"/>
      <c r="I2869" s="186"/>
      <c r="J2869" s="170" t="s">
        <v>479</v>
      </c>
      <c r="K2869" s="171" t="e">
        <f t="shared" ca="1" si="1"/>
        <v>#NAME?</v>
      </c>
      <c r="L2869" s="186"/>
      <c r="M2869" s="171">
        <v>1289</v>
      </c>
      <c r="N2869" s="179" t="e">
        <f t="shared" ca="1" si="2"/>
        <v>#NAME?</v>
      </c>
      <c r="O2869" t="b">
        <f t="shared" si="3"/>
        <v>0</v>
      </c>
      <c r="S2869" s="180" t="b">
        <f t="shared" si="4"/>
        <v>0</v>
      </c>
      <c r="T2869" s="180">
        <f t="shared" ca="1" si="5"/>
        <v>0</v>
      </c>
    </row>
    <row r="2870" spans="1:20" ht="16" hidden="1">
      <c r="A2870" s="170">
        <f t="shared" si="6"/>
        <v>2869</v>
      </c>
      <c r="B2870" s="196" t="s">
        <v>3687</v>
      </c>
      <c r="C2870" s="186"/>
      <c r="D2870" s="178" t="s">
        <v>380</v>
      </c>
      <c r="E2870" s="178" t="s">
        <v>3688</v>
      </c>
      <c r="F2870" s="187">
        <v>43922</v>
      </c>
      <c r="G2870" s="170" t="b">
        <f t="shared" ca="1" si="67"/>
        <v>1</v>
      </c>
      <c r="H2870" s="186"/>
      <c r="I2870" s="186"/>
      <c r="J2870" s="170" t="s">
        <v>479</v>
      </c>
      <c r="K2870" s="171" t="e">
        <f t="shared" ca="1" si="1"/>
        <v>#NAME?</v>
      </c>
      <c r="L2870" s="186"/>
      <c r="M2870" s="171">
        <v>392</v>
      </c>
      <c r="N2870" s="179" t="e">
        <f t="shared" ca="1" si="2"/>
        <v>#NAME?</v>
      </c>
      <c r="O2870" t="b">
        <f t="shared" si="3"/>
        <v>0</v>
      </c>
      <c r="S2870" s="180" t="b">
        <f t="shared" ca="1" si="4"/>
        <v>0</v>
      </c>
      <c r="T2870" s="180">
        <f t="shared" ca="1" si="5"/>
        <v>0</v>
      </c>
    </row>
    <row r="2871" spans="1:20" ht="16" hidden="1">
      <c r="A2871" s="170">
        <f t="shared" si="6"/>
        <v>2870</v>
      </c>
      <c r="B2871" s="196" t="s">
        <v>3689</v>
      </c>
      <c r="C2871" s="186"/>
      <c r="D2871" s="178" t="s">
        <v>380</v>
      </c>
      <c r="E2871" s="178" t="s">
        <v>3690</v>
      </c>
      <c r="F2871" s="189">
        <v>43822</v>
      </c>
      <c r="G2871" s="170" t="b">
        <f t="shared" ca="1" si="67"/>
        <v>1</v>
      </c>
      <c r="H2871" s="170" t="s">
        <v>471</v>
      </c>
      <c r="I2871" s="186"/>
      <c r="J2871" s="170" t="s">
        <v>479</v>
      </c>
      <c r="K2871" s="171" t="e">
        <f t="shared" ca="1" si="1"/>
        <v>#NAME?</v>
      </c>
      <c r="L2871" s="186"/>
      <c r="M2871" s="171">
        <v>2921</v>
      </c>
      <c r="N2871" s="179" t="e">
        <f t="shared" ca="1" si="2"/>
        <v>#NAME?</v>
      </c>
      <c r="O2871" t="b">
        <f t="shared" si="3"/>
        <v>0</v>
      </c>
      <c r="S2871" s="180" t="b">
        <f t="shared" ca="1" si="4"/>
        <v>0</v>
      </c>
      <c r="T2871" s="180">
        <f t="shared" ca="1" si="5"/>
        <v>0</v>
      </c>
    </row>
    <row r="2872" spans="1:20" ht="16" hidden="1">
      <c r="A2872" s="170">
        <f t="shared" si="6"/>
        <v>2871</v>
      </c>
      <c r="B2872" s="196" t="s">
        <v>3691</v>
      </c>
      <c r="C2872" s="186"/>
      <c r="D2872" s="178" t="s">
        <v>388</v>
      </c>
      <c r="E2872" s="178"/>
      <c r="F2872" s="186"/>
      <c r="G2872" s="170" t="b">
        <f t="shared" ca="1" si="67"/>
        <v>1</v>
      </c>
      <c r="H2872" s="186"/>
      <c r="I2872" s="186"/>
      <c r="J2872" s="170" t="s">
        <v>479</v>
      </c>
      <c r="K2872" s="171" t="e">
        <f t="shared" ca="1" si="1"/>
        <v>#NAME?</v>
      </c>
      <c r="L2872" s="186"/>
      <c r="M2872" s="171">
        <v>1653</v>
      </c>
      <c r="N2872" s="179" t="e">
        <f t="shared" ca="1" si="2"/>
        <v>#NAME?</v>
      </c>
      <c r="O2872" t="b">
        <f t="shared" si="3"/>
        <v>0</v>
      </c>
      <c r="S2872" s="180" t="b">
        <f t="shared" si="4"/>
        <v>0</v>
      </c>
      <c r="T2872" s="180">
        <f t="shared" ca="1" si="5"/>
        <v>0</v>
      </c>
    </row>
    <row r="2873" spans="1:20" ht="16" hidden="1">
      <c r="A2873" s="170">
        <f t="shared" si="6"/>
        <v>2872</v>
      </c>
      <c r="B2873" s="196" t="s">
        <v>1030</v>
      </c>
      <c r="C2873" s="186"/>
      <c r="D2873" s="178" t="s">
        <v>388</v>
      </c>
      <c r="E2873" s="178"/>
      <c r="F2873" s="186"/>
      <c r="G2873" s="170" t="b">
        <f t="shared" ca="1" si="67"/>
        <v>1</v>
      </c>
      <c r="H2873" s="186"/>
      <c r="I2873" s="186"/>
      <c r="J2873" s="170" t="s">
        <v>479</v>
      </c>
      <c r="K2873" s="171" t="e">
        <f t="shared" ca="1" si="1"/>
        <v>#NAME?</v>
      </c>
      <c r="L2873" s="186"/>
      <c r="M2873" s="171">
        <v>3061</v>
      </c>
      <c r="N2873" s="179" t="e">
        <f t="shared" ca="1" si="2"/>
        <v>#NAME?</v>
      </c>
      <c r="O2873" t="b">
        <f t="shared" si="3"/>
        <v>0</v>
      </c>
      <c r="S2873" s="180" t="b">
        <f t="shared" si="4"/>
        <v>0</v>
      </c>
      <c r="T2873" s="180">
        <f t="shared" ca="1" si="5"/>
        <v>0</v>
      </c>
    </row>
    <row r="2874" spans="1:20" ht="16" hidden="1">
      <c r="A2874" s="170">
        <f t="shared" si="6"/>
        <v>2873</v>
      </c>
      <c r="B2874" s="196" t="s">
        <v>952</v>
      </c>
      <c r="C2874" s="186"/>
      <c r="D2874" s="178" t="s">
        <v>380</v>
      </c>
      <c r="E2874" s="178" t="s">
        <v>515</v>
      </c>
      <c r="F2874" s="187">
        <v>43892</v>
      </c>
      <c r="G2874" s="170" t="b">
        <f t="shared" ca="1" si="67"/>
        <v>1</v>
      </c>
      <c r="H2874" s="170" t="s">
        <v>471</v>
      </c>
      <c r="I2874" s="186"/>
      <c r="J2874" s="170" t="s">
        <v>479</v>
      </c>
      <c r="K2874" s="171" t="e">
        <f t="shared" ca="1" si="1"/>
        <v>#NAME?</v>
      </c>
      <c r="L2874" s="186"/>
      <c r="M2874" s="171">
        <v>2098</v>
      </c>
      <c r="N2874" s="179" t="e">
        <f t="shared" ca="1" si="2"/>
        <v>#NAME?</v>
      </c>
      <c r="O2874" t="b">
        <f t="shared" si="3"/>
        <v>0</v>
      </c>
      <c r="S2874" s="180" t="b">
        <f t="shared" ca="1" si="4"/>
        <v>0</v>
      </c>
      <c r="T2874" s="180">
        <f t="shared" ca="1" si="5"/>
        <v>0</v>
      </c>
    </row>
    <row r="2875" spans="1:20" ht="16" hidden="1">
      <c r="A2875" s="170">
        <f t="shared" si="6"/>
        <v>2874</v>
      </c>
      <c r="B2875" s="196" t="s">
        <v>3692</v>
      </c>
      <c r="C2875" s="186"/>
      <c r="D2875" s="178" t="s">
        <v>380</v>
      </c>
      <c r="E2875" s="178" t="s">
        <v>3693</v>
      </c>
      <c r="F2875" s="187">
        <v>43926</v>
      </c>
      <c r="G2875" s="170" t="b">
        <f t="shared" ca="1" si="67"/>
        <v>1</v>
      </c>
      <c r="H2875" s="170" t="s">
        <v>516</v>
      </c>
      <c r="I2875" s="186"/>
      <c r="J2875" s="170" t="s">
        <v>479</v>
      </c>
      <c r="K2875" s="171" t="e">
        <f t="shared" ca="1" si="1"/>
        <v>#NAME?</v>
      </c>
      <c r="L2875" s="186"/>
      <c r="M2875" s="171">
        <v>482</v>
      </c>
      <c r="N2875" s="179" t="e">
        <f t="shared" ca="1" si="2"/>
        <v>#NAME?</v>
      </c>
      <c r="O2875" t="b">
        <f t="shared" si="3"/>
        <v>0</v>
      </c>
      <c r="S2875" s="180" t="b">
        <f t="shared" ca="1" si="4"/>
        <v>0</v>
      </c>
      <c r="T2875" s="180">
        <f t="shared" ca="1" si="5"/>
        <v>0</v>
      </c>
    </row>
    <row r="2876" spans="1:20" ht="16" hidden="1">
      <c r="A2876" s="170">
        <f t="shared" si="6"/>
        <v>2875</v>
      </c>
      <c r="B2876" s="196" t="s">
        <v>3694</v>
      </c>
      <c r="C2876" s="186"/>
      <c r="D2876" s="178" t="s">
        <v>380</v>
      </c>
      <c r="E2876" s="178" t="s">
        <v>556</v>
      </c>
      <c r="F2876" s="187">
        <v>43920</v>
      </c>
      <c r="G2876" s="170" t="b">
        <f t="shared" ca="1" si="67"/>
        <v>1</v>
      </c>
      <c r="H2876" s="170" t="s">
        <v>471</v>
      </c>
      <c r="I2876" s="186"/>
      <c r="J2876" s="170" t="s">
        <v>479</v>
      </c>
      <c r="K2876" s="171" t="e">
        <f t="shared" ca="1" si="1"/>
        <v>#NAME?</v>
      </c>
      <c r="L2876" s="186"/>
      <c r="M2876" s="171">
        <v>712</v>
      </c>
      <c r="N2876" s="179" t="e">
        <f t="shared" ca="1" si="2"/>
        <v>#NAME?</v>
      </c>
      <c r="O2876" t="b">
        <f t="shared" si="3"/>
        <v>0</v>
      </c>
      <c r="S2876" s="180" t="b">
        <f t="shared" ca="1" si="4"/>
        <v>0</v>
      </c>
      <c r="T2876" s="180">
        <f t="shared" ca="1" si="5"/>
        <v>0</v>
      </c>
    </row>
    <row r="2877" spans="1:20" ht="16" hidden="1">
      <c r="A2877" s="170">
        <f t="shared" si="6"/>
        <v>2876</v>
      </c>
      <c r="B2877" s="196" t="s">
        <v>3695</v>
      </c>
      <c r="C2877" s="186"/>
      <c r="D2877" s="178" t="s">
        <v>388</v>
      </c>
      <c r="E2877" s="178"/>
      <c r="F2877" s="186"/>
      <c r="G2877" s="170" t="b">
        <f t="shared" ca="1" si="67"/>
        <v>1</v>
      </c>
      <c r="H2877" s="186"/>
      <c r="I2877" s="186"/>
      <c r="J2877" s="170" t="s">
        <v>479</v>
      </c>
      <c r="K2877" s="171" t="e">
        <f t="shared" ca="1" si="1"/>
        <v>#NAME?</v>
      </c>
      <c r="L2877" s="186"/>
      <c r="M2877" s="171">
        <v>1275</v>
      </c>
      <c r="N2877" s="179" t="e">
        <f t="shared" ca="1" si="2"/>
        <v>#NAME?</v>
      </c>
      <c r="O2877" t="b">
        <f t="shared" si="3"/>
        <v>0</v>
      </c>
      <c r="S2877" s="180" t="b">
        <f t="shared" si="4"/>
        <v>0</v>
      </c>
      <c r="T2877" s="180">
        <f t="shared" ca="1" si="5"/>
        <v>0</v>
      </c>
    </row>
    <row r="2878" spans="1:20" ht="16" hidden="1">
      <c r="A2878" s="170">
        <f t="shared" si="6"/>
        <v>2877</v>
      </c>
      <c r="B2878" s="196" t="s">
        <v>1257</v>
      </c>
      <c r="C2878" s="186"/>
      <c r="D2878" s="178" t="s">
        <v>388</v>
      </c>
      <c r="E2878" s="178"/>
      <c r="F2878" s="186"/>
      <c r="G2878" s="170" t="b">
        <f t="shared" ca="1" si="67"/>
        <v>1</v>
      </c>
      <c r="H2878" s="186"/>
      <c r="I2878" s="186"/>
      <c r="J2878" s="170" t="s">
        <v>479</v>
      </c>
      <c r="K2878" s="171" t="e">
        <f t="shared" ca="1" si="1"/>
        <v>#NAME?</v>
      </c>
      <c r="L2878" s="186"/>
      <c r="M2878" s="171">
        <v>600</v>
      </c>
      <c r="N2878" s="179" t="e">
        <f t="shared" ca="1" si="2"/>
        <v>#NAME?</v>
      </c>
      <c r="O2878" t="b">
        <f t="shared" si="3"/>
        <v>0</v>
      </c>
      <c r="S2878" s="180" t="b">
        <f t="shared" si="4"/>
        <v>0</v>
      </c>
      <c r="T2878" s="180">
        <f t="shared" ca="1" si="5"/>
        <v>0</v>
      </c>
    </row>
    <row r="2879" spans="1:20" ht="16" hidden="1">
      <c r="A2879" s="170">
        <f t="shared" si="6"/>
        <v>2878</v>
      </c>
      <c r="B2879" s="196" t="s">
        <v>3696</v>
      </c>
      <c r="C2879" s="186"/>
      <c r="D2879" s="178" t="s">
        <v>388</v>
      </c>
      <c r="E2879" s="178"/>
      <c r="F2879" s="186"/>
      <c r="G2879" s="170" t="b">
        <f t="shared" ca="1" si="67"/>
        <v>1</v>
      </c>
      <c r="H2879" s="186"/>
      <c r="I2879" s="186"/>
      <c r="J2879" s="170" t="s">
        <v>479</v>
      </c>
      <c r="K2879" s="171" t="e">
        <f t="shared" ca="1" si="1"/>
        <v>#NAME?</v>
      </c>
      <c r="L2879" s="186"/>
      <c r="M2879" s="171">
        <v>460</v>
      </c>
      <c r="N2879" s="179" t="e">
        <f t="shared" ca="1" si="2"/>
        <v>#NAME?</v>
      </c>
      <c r="O2879" t="b">
        <f t="shared" si="3"/>
        <v>0</v>
      </c>
      <c r="S2879" s="180" t="b">
        <f t="shared" si="4"/>
        <v>0</v>
      </c>
      <c r="T2879" s="180">
        <f t="shared" ca="1" si="5"/>
        <v>0</v>
      </c>
    </row>
    <row r="2880" spans="1:20" ht="16" hidden="1">
      <c r="A2880" s="170">
        <f t="shared" si="6"/>
        <v>2879</v>
      </c>
      <c r="B2880" s="196" t="s">
        <v>3697</v>
      </c>
      <c r="C2880" s="186"/>
      <c r="D2880" s="178" t="s">
        <v>388</v>
      </c>
      <c r="E2880" s="178"/>
      <c r="F2880" s="186"/>
      <c r="G2880" s="170" t="b">
        <f t="shared" ca="1" si="67"/>
        <v>1</v>
      </c>
      <c r="H2880" s="186"/>
      <c r="I2880" s="186"/>
      <c r="J2880" s="170" t="s">
        <v>479</v>
      </c>
      <c r="K2880" s="171" t="e">
        <f t="shared" ca="1" si="1"/>
        <v>#NAME?</v>
      </c>
      <c r="L2880" s="186"/>
      <c r="M2880" s="171">
        <v>540</v>
      </c>
      <c r="N2880" s="179" t="e">
        <f t="shared" ca="1" si="2"/>
        <v>#NAME?</v>
      </c>
      <c r="O2880" t="b">
        <f t="shared" si="3"/>
        <v>0</v>
      </c>
      <c r="S2880" s="180" t="b">
        <f t="shared" si="4"/>
        <v>0</v>
      </c>
      <c r="T2880" s="180">
        <f t="shared" ca="1" si="5"/>
        <v>0</v>
      </c>
    </row>
    <row r="2881" spans="1:20" ht="16" hidden="1">
      <c r="A2881" s="170">
        <f t="shared" si="6"/>
        <v>2880</v>
      </c>
      <c r="B2881" s="196" t="s">
        <v>3698</v>
      </c>
      <c r="C2881" s="186"/>
      <c r="D2881" s="178" t="s">
        <v>388</v>
      </c>
      <c r="E2881" s="178"/>
      <c r="F2881" s="186"/>
      <c r="G2881" s="170" t="b">
        <f t="shared" ca="1" si="67"/>
        <v>1</v>
      </c>
      <c r="H2881" s="186"/>
      <c r="I2881" s="186"/>
      <c r="J2881" s="170" t="s">
        <v>479</v>
      </c>
      <c r="K2881" s="171" t="e">
        <f t="shared" ca="1" si="1"/>
        <v>#NAME?</v>
      </c>
      <c r="L2881" s="186"/>
      <c r="M2881" s="171">
        <v>582</v>
      </c>
      <c r="N2881" s="179" t="e">
        <f t="shared" ca="1" si="2"/>
        <v>#NAME?</v>
      </c>
      <c r="O2881" t="b">
        <f t="shared" si="3"/>
        <v>0</v>
      </c>
      <c r="S2881" s="180" t="b">
        <f t="shared" si="4"/>
        <v>0</v>
      </c>
      <c r="T2881" s="180">
        <f t="shared" ca="1" si="5"/>
        <v>0</v>
      </c>
    </row>
    <row r="2882" spans="1:20" ht="16" hidden="1">
      <c r="A2882" s="170">
        <f t="shared" si="6"/>
        <v>2881</v>
      </c>
      <c r="B2882" s="196" t="s">
        <v>3699</v>
      </c>
      <c r="C2882" s="186"/>
      <c r="D2882" s="178" t="s">
        <v>388</v>
      </c>
      <c r="E2882" s="178"/>
      <c r="F2882" s="186"/>
      <c r="G2882" s="170" t="b">
        <f t="shared" ca="1" si="67"/>
        <v>1</v>
      </c>
      <c r="H2882" s="186"/>
      <c r="I2882" s="186"/>
      <c r="J2882" s="170" t="s">
        <v>479</v>
      </c>
      <c r="K2882" s="171" t="e">
        <f t="shared" ca="1" si="1"/>
        <v>#NAME?</v>
      </c>
      <c r="L2882" s="186"/>
      <c r="M2882" s="171">
        <v>2899</v>
      </c>
      <c r="N2882" s="179" t="e">
        <f t="shared" ca="1" si="2"/>
        <v>#NAME?</v>
      </c>
      <c r="O2882" t="b">
        <f t="shared" si="3"/>
        <v>0</v>
      </c>
      <c r="S2882" s="180" t="b">
        <f t="shared" si="4"/>
        <v>0</v>
      </c>
      <c r="T2882" s="180">
        <f t="shared" ca="1" si="5"/>
        <v>0</v>
      </c>
    </row>
    <row r="2883" spans="1:20" ht="16" hidden="1">
      <c r="A2883" s="170">
        <f t="shared" si="6"/>
        <v>2882</v>
      </c>
      <c r="B2883" s="196" t="s">
        <v>3700</v>
      </c>
      <c r="C2883" s="186"/>
      <c r="D2883" s="178" t="s">
        <v>388</v>
      </c>
      <c r="E2883" s="178"/>
      <c r="F2883" s="186"/>
      <c r="G2883" s="170" t="b">
        <f t="shared" ca="1" si="67"/>
        <v>1</v>
      </c>
      <c r="H2883" s="186"/>
      <c r="I2883" s="186"/>
      <c r="J2883" s="170" t="s">
        <v>479</v>
      </c>
      <c r="K2883" s="171" t="e">
        <f t="shared" ca="1" si="1"/>
        <v>#NAME?</v>
      </c>
      <c r="L2883" s="186"/>
      <c r="M2883" s="171">
        <v>2925</v>
      </c>
      <c r="N2883" s="179" t="e">
        <f t="shared" ca="1" si="2"/>
        <v>#NAME?</v>
      </c>
      <c r="O2883" t="b">
        <f t="shared" si="3"/>
        <v>0</v>
      </c>
      <c r="S2883" s="180" t="b">
        <f t="shared" si="4"/>
        <v>0</v>
      </c>
      <c r="T2883" s="180">
        <f t="shared" ca="1" si="5"/>
        <v>0</v>
      </c>
    </row>
    <row r="2884" spans="1:20" ht="16" hidden="1">
      <c r="A2884" s="170">
        <f t="shared" si="6"/>
        <v>2883</v>
      </c>
      <c r="B2884" s="196" t="s">
        <v>3701</v>
      </c>
      <c r="C2884" s="186"/>
      <c r="D2884" s="178" t="s">
        <v>388</v>
      </c>
      <c r="E2884" s="178"/>
      <c r="F2884" s="186"/>
      <c r="G2884" s="170" t="b">
        <f t="shared" ca="1" si="67"/>
        <v>1</v>
      </c>
      <c r="H2884" s="186"/>
      <c r="I2884" s="186"/>
      <c r="J2884" s="170" t="s">
        <v>479</v>
      </c>
      <c r="K2884" s="171" t="e">
        <f t="shared" ca="1" si="1"/>
        <v>#NAME?</v>
      </c>
      <c r="L2884" s="186"/>
      <c r="M2884" s="171">
        <v>1606</v>
      </c>
      <c r="N2884" s="179" t="e">
        <f t="shared" ca="1" si="2"/>
        <v>#NAME?</v>
      </c>
      <c r="O2884" t="b">
        <f t="shared" si="3"/>
        <v>0</v>
      </c>
      <c r="S2884" s="180" t="b">
        <f t="shared" si="4"/>
        <v>0</v>
      </c>
      <c r="T2884" s="180">
        <f t="shared" ca="1" si="5"/>
        <v>0</v>
      </c>
    </row>
    <row r="2885" spans="1:20" ht="16" hidden="1">
      <c r="A2885" s="170">
        <f t="shared" si="6"/>
        <v>2884</v>
      </c>
      <c r="B2885" s="196" t="s">
        <v>3702</v>
      </c>
      <c r="C2885" s="186"/>
      <c r="D2885" s="178" t="s">
        <v>388</v>
      </c>
      <c r="E2885" s="178"/>
      <c r="F2885" s="186"/>
      <c r="G2885" s="170" t="b">
        <f t="shared" ca="1" si="67"/>
        <v>1</v>
      </c>
      <c r="H2885" s="186"/>
      <c r="I2885" s="186"/>
      <c r="J2885" s="170" t="s">
        <v>479</v>
      </c>
      <c r="K2885" s="171" t="e">
        <f t="shared" ca="1" si="1"/>
        <v>#NAME?</v>
      </c>
      <c r="L2885" s="186"/>
      <c r="M2885" s="171">
        <v>1782</v>
      </c>
      <c r="N2885" s="179" t="e">
        <f t="shared" ca="1" si="2"/>
        <v>#NAME?</v>
      </c>
      <c r="O2885" t="b">
        <f t="shared" si="3"/>
        <v>0</v>
      </c>
      <c r="S2885" s="180" t="b">
        <f t="shared" si="4"/>
        <v>0</v>
      </c>
      <c r="T2885" s="180">
        <f t="shared" ca="1" si="5"/>
        <v>0</v>
      </c>
    </row>
    <row r="2886" spans="1:20" ht="16" hidden="1">
      <c r="A2886" s="170">
        <f t="shared" si="6"/>
        <v>2885</v>
      </c>
      <c r="B2886" s="196" t="s">
        <v>3703</v>
      </c>
      <c r="C2886" s="186"/>
      <c r="D2886" s="178" t="s">
        <v>388</v>
      </c>
      <c r="E2886" s="178"/>
      <c r="F2886" s="186"/>
      <c r="G2886" s="170" t="b">
        <f t="shared" ca="1" si="67"/>
        <v>1</v>
      </c>
      <c r="H2886" s="186"/>
      <c r="I2886" s="186"/>
      <c r="J2886" s="170" t="s">
        <v>479</v>
      </c>
      <c r="K2886" s="171" t="e">
        <f t="shared" ca="1" si="1"/>
        <v>#NAME?</v>
      </c>
      <c r="L2886" s="186"/>
      <c r="M2886" s="171">
        <v>238</v>
      </c>
      <c r="N2886" s="179" t="e">
        <f t="shared" ca="1" si="2"/>
        <v>#NAME?</v>
      </c>
      <c r="O2886" t="b">
        <f t="shared" si="3"/>
        <v>0</v>
      </c>
      <c r="S2886" s="180" t="b">
        <f t="shared" si="4"/>
        <v>0</v>
      </c>
      <c r="T2886" s="180">
        <f t="shared" ca="1" si="5"/>
        <v>0</v>
      </c>
    </row>
    <row r="2887" spans="1:20" ht="16" hidden="1">
      <c r="A2887" s="170">
        <f t="shared" si="6"/>
        <v>2886</v>
      </c>
      <c r="B2887" s="196" t="s">
        <v>1220</v>
      </c>
      <c r="C2887" s="186"/>
      <c r="D2887" s="178" t="s">
        <v>388</v>
      </c>
      <c r="E2887" s="178"/>
      <c r="F2887" s="186"/>
      <c r="G2887" s="170" t="b">
        <f t="shared" ca="1" si="67"/>
        <v>1</v>
      </c>
      <c r="H2887" s="186"/>
      <c r="I2887" s="186"/>
      <c r="J2887" s="170" t="s">
        <v>479</v>
      </c>
      <c r="K2887" s="171" t="e">
        <f t="shared" ca="1" si="1"/>
        <v>#NAME?</v>
      </c>
      <c r="L2887" s="186"/>
      <c r="M2887" s="171">
        <v>1104</v>
      </c>
      <c r="N2887" s="179" t="e">
        <f t="shared" ca="1" si="2"/>
        <v>#NAME?</v>
      </c>
      <c r="O2887" t="b">
        <f t="shared" si="3"/>
        <v>0</v>
      </c>
      <c r="S2887" s="180" t="b">
        <f t="shared" si="4"/>
        <v>0</v>
      </c>
      <c r="T2887" s="180">
        <f t="shared" ca="1" si="5"/>
        <v>0</v>
      </c>
    </row>
    <row r="2888" spans="1:20" ht="16" hidden="1">
      <c r="A2888" s="170">
        <f t="shared" si="6"/>
        <v>2887</v>
      </c>
      <c r="B2888" s="196" t="s">
        <v>3704</v>
      </c>
      <c r="C2888" s="186"/>
      <c r="D2888" s="178" t="s">
        <v>380</v>
      </c>
      <c r="E2888" s="178" t="s">
        <v>515</v>
      </c>
      <c r="F2888" s="187">
        <v>43967</v>
      </c>
      <c r="G2888" s="170" t="b">
        <f t="shared" ca="1" si="67"/>
        <v>1</v>
      </c>
      <c r="H2888" s="170" t="s">
        <v>471</v>
      </c>
      <c r="I2888" s="170">
        <v>0</v>
      </c>
      <c r="J2888" s="170" t="s">
        <v>479</v>
      </c>
      <c r="K2888" s="171" t="e">
        <f t="shared" ca="1" si="1"/>
        <v>#NAME?</v>
      </c>
      <c r="L2888" s="186"/>
      <c r="M2888" s="171">
        <v>1186</v>
      </c>
      <c r="N2888" s="179" t="e">
        <f t="shared" ca="1" si="2"/>
        <v>#NAME?</v>
      </c>
      <c r="O2888" t="b">
        <f t="shared" si="3"/>
        <v>0</v>
      </c>
      <c r="S2888" s="180" t="b">
        <f t="shared" ca="1" si="4"/>
        <v>0</v>
      </c>
      <c r="T2888" s="180">
        <f t="shared" ca="1" si="5"/>
        <v>0</v>
      </c>
    </row>
    <row r="2889" spans="1:20" ht="16" hidden="1">
      <c r="A2889" s="170">
        <f t="shared" si="6"/>
        <v>2888</v>
      </c>
      <c r="B2889" s="196" t="s">
        <v>3705</v>
      </c>
      <c r="C2889" s="186"/>
      <c r="D2889" s="178" t="s">
        <v>388</v>
      </c>
      <c r="E2889" s="178"/>
      <c r="F2889" s="186"/>
      <c r="G2889" s="170" t="b">
        <f t="shared" ca="1" si="67"/>
        <v>1</v>
      </c>
      <c r="H2889" s="186"/>
      <c r="I2889" s="186"/>
      <c r="J2889" s="170" t="s">
        <v>479</v>
      </c>
      <c r="K2889" s="171" t="e">
        <f t="shared" ca="1" si="1"/>
        <v>#NAME?</v>
      </c>
      <c r="L2889" s="186"/>
      <c r="M2889" s="171">
        <v>2248</v>
      </c>
      <c r="N2889" s="179" t="e">
        <f t="shared" ca="1" si="2"/>
        <v>#NAME?</v>
      </c>
      <c r="O2889" t="b">
        <f t="shared" si="3"/>
        <v>0</v>
      </c>
      <c r="S2889" s="180" t="b">
        <f t="shared" si="4"/>
        <v>0</v>
      </c>
      <c r="T2889" s="180">
        <f t="shared" ca="1" si="5"/>
        <v>0</v>
      </c>
    </row>
    <row r="2890" spans="1:20" ht="16" hidden="1">
      <c r="A2890" s="170">
        <f t="shared" si="6"/>
        <v>2889</v>
      </c>
      <c r="B2890" s="196" t="s">
        <v>3706</v>
      </c>
      <c r="C2890" s="186"/>
      <c r="D2890" s="178" t="s">
        <v>388</v>
      </c>
      <c r="E2890" s="178"/>
      <c r="F2890" s="186"/>
      <c r="G2890" s="170" t="b">
        <f t="shared" ca="1" si="67"/>
        <v>1</v>
      </c>
      <c r="H2890" s="186"/>
      <c r="I2890" s="186"/>
      <c r="J2890" s="170" t="s">
        <v>479</v>
      </c>
      <c r="K2890" s="171" t="e">
        <f t="shared" ca="1" si="1"/>
        <v>#NAME?</v>
      </c>
      <c r="L2890" s="186"/>
      <c r="M2890" s="171">
        <v>98</v>
      </c>
      <c r="N2890" s="179" t="e">
        <f t="shared" ca="1" si="2"/>
        <v>#NAME?</v>
      </c>
      <c r="O2890" t="b">
        <f t="shared" si="3"/>
        <v>0</v>
      </c>
      <c r="S2890" s="180" t="b">
        <f t="shared" si="4"/>
        <v>0</v>
      </c>
      <c r="T2890" s="180">
        <f t="shared" ca="1" si="5"/>
        <v>0</v>
      </c>
    </row>
    <row r="2891" spans="1:20" ht="16" hidden="1">
      <c r="A2891" s="170">
        <f t="shared" si="6"/>
        <v>2890</v>
      </c>
      <c r="B2891" s="196" t="s">
        <v>3707</v>
      </c>
      <c r="C2891" s="186"/>
      <c r="D2891" s="178" t="s">
        <v>388</v>
      </c>
      <c r="E2891" s="178"/>
      <c r="F2891" s="186"/>
      <c r="G2891" s="170" t="b">
        <f t="shared" ca="1" si="67"/>
        <v>1</v>
      </c>
      <c r="H2891" s="186"/>
      <c r="I2891" s="186"/>
      <c r="J2891" s="170" t="s">
        <v>479</v>
      </c>
      <c r="K2891" s="171" t="e">
        <f t="shared" ca="1" si="1"/>
        <v>#NAME?</v>
      </c>
      <c r="L2891" s="186"/>
      <c r="M2891" s="171">
        <v>2294</v>
      </c>
      <c r="N2891" s="179" t="e">
        <f t="shared" ca="1" si="2"/>
        <v>#NAME?</v>
      </c>
      <c r="O2891" t="b">
        <f t="shared" si="3"/>
        <v>0</v>
      </c>
      <c r="S2891" s="180" t="b">
        <f t="shared" si="4"/>
        <v>0</v>
      </c>
      <c r="T2891" s="180">
        <f t="shared" ca="1" si="5"/>
        <v>0</v>
      </c>
    </row>
    <row r="2892" spans="1:20" ht="16" hidden="1">
      <c r="A2892" s="170">
        <f t="shared" si="6"/>
        <v>2891</v>
      </c>
      <c r="B2892" s="196" t="s">
        <v>3708</v>
      </c>
      <c r="C2892" s="186"/>
      <c r="D2892" s="178" t="s">
        <v>388</v>
      </c>
      <c r="E2892" s="178"/>
      <c r="F2892" s="186"/>
      <c r="G2892" s="170" t="b">
        <f t="shared" ca="1" si="67"/>
        <v>1</v>
      </c>
      <c r="H2892" s="186"/>
      <c r="I2892" s="186"/>
      <c r="J2892" s="170" t="s">
        <v>479</v>
      </c>
      <c r="K2892" s="171" t="e">
        <f t="shared" ca="1" si="1"/>
        <v>#NAME?</v>
      </c>
      <c r="L2892" s="186"/>
      <c r="M2892" s="171">
        <v>3110</v>
      </c>
      <c r="N2892" s="179" t="e">
        <f t="shared" ca="1" si="2"/>
        <v>#NAME?</v>
      </c>
      <c r="O2892" t="b">
        <f t="shared" si="3"/>
        <v>0</v>
      </c>
      <c r="S2892" s="180" t="b">
        <f t="shared" si="4"/>
        <v>0</v>
      </c>
      <c r="T2892" s="180">
        <f t="shared" ca="1" si="5"/>
        <v>0</v>
      </c>
    </row>
    <row r="2893" spans="1:20" ht="16" hidden="1">
      <c r="A2893" s="170">
        <f t="shared" si="6"/>
        <v>2892</v>
      </c>
      <c r="B2893" s="196" t="s">
        <v>3709</v>
      </c>
      <c r="C2893" s="186"/>
      <c r="D2893" s="178" t="s">
        <v>388</v>
      </c>
      <c r="E2893" s="178"/>
      <c r="F2893" s="186"/>
      <c r="G2893" s="170" t="b">
        <f t="shared" ca="1" si="67"/>
        <v>1</v>
      </c>
      <c r="H2893" s="186"/>
      <c r="I2893" s="186"/>
      <c r="J2893" s="170" t="s">
        <v>479</v>
      </c>
      <c r="K2893" s="171" t="e">
        <f t="shared" ca="1" si="1"/>
        <v>#NAME?</v>
      </c>
      <c r="L2893" s="186"/>
      <c r="M2893" s="171">
        <v>2248</v>
      </c>
      <c r="N2893" s="179" t="e">
        <f t="shared" ca="1" si="2"/>
        <v>#NAME?</v>
      </c>
      <c r="O2893" t="b">
        <f t="shared" si="3"/>
        <v>0</v>
      </c>
      <c r="S2893" s="180" t="b">
        <f t="shared" si="4"/>
        <v>0</v>
      </c>
      <c r="T2893" s="180">
        <f t="shared" ca="1" si="5"/>
        <v>0</v>
      </c>
    </row>
    <row r="2894" spans="1:20" ht="16" hidden="1">
      <c r="A2894" s="170">
        <f t="shared" si="6"/>
        <v>2893</v>
      </c>
      <c r="B2894" s="196" t="s">
        <v>3710</v>
      </c>
      <c r="C2894" s="186"/>
      <c r="D2894" s="178" t="s">
        <v>388</v>
      </c>
      <c r="E2894" s="178"/>
      <c r="F2894" s="186"/>
      <c r="G2894" s="170" t="b">
        <f t="shared" ca="1" si="67"/>
        <v>1</v>
      </c>
      <c r="H2894" s="186"/>
      <c r="I2894" s="186"/>
      <c r="J2894" s="170" t="s">
        <v>479</v>
      </c>
      <c r="K2894" s="171" t="e">
        <f t="shared" ca="1" si="1"/>
        <v>#NAME?</v>
      </c>
      <c r="L2894" s="186"/>
      <c r="M2894" s="171">
        <v>1621</v>
      </c>
      <c r="N2894" s="179" t="e">
        <f t="shared" ca="1" si="2"/>
        <v>#NAME?</v>
      </c>
      <c r="O2894" t="b">
        <f t="shared" si="3"/>
        <v>0</v>
      </c>
      <c r="S2894" s="180" t="b">
        <f t="shared" si="4"/>
        <v>0</v>
      </c>
      <c r="T2894" s="180">
        <f t="shared" ca="1" si="5"/>
        <v>0</v>
      </c>
    </row>
    <row r="2895" spans="1:20" ht="16" hidden="1">
      <c r="A2895" s="170">
        <f t="shared" si="6"/>
        <v>2894</v>
      </c>
      <c r="B2895" s="196" t="s">
        <v>3711</v>
      </c>
      <c r="C2895" s="186"/>
      <c r="D2895" s="178" t="s">
        <v>380</v>
      </c>
      <c r="E2895" s="178" t="s">
        <v>668</v>
      </c>
      <c r="F2895" s="187">
        <v>43917</v>
      </c>
      <c r="G2895" s="170" t="b">
        <f t="shared" ca="1" si="67"/>
        <v>1</v>
      </c>
      <c r="H2895" s="170" t="s">
        <v>471</v>
      </c>
      <c r="I2895" s="186"/>
      <c r="J2895" s="170" t="s">
        <v>479</v>
      </c>
      <c r="K2895" s="171" t="e">
        <f t="shared" ca="1" si="1"/>
        <v>#NAME?</v>
      </c>
      <c r="L2895" s="186"/>
      <c r="M2895" s="171">
        <v>1985</v>
      </c>
      <c r="N2895" s="179" t="e">
        <f t="shared" ca="1" si="2"/>
        <v>#NAME?</v>
      </c>
      <c r="O2895" t="b">
        <f t="shared" si="3"/>
        <v>0</v>
      </c>
      <c r="S2895" s="180" t="b">
        <f t="shared" ca="1" si="4"/>
        <v>0</v>
      </c>
      <c r="T2895" s="180">
        <f t="shared" ca="1" si="5"/>
        <v>0</v>
      </c>
    </row>
    <row r="2896" spans="1:20" ht="16" hidden="1">
      <c r="A2896" s="170">
        <f t="shared" si="6"/>
        <v>2895</v>
      </c>
      <c r="B2896" s="196" t="s">
        <v>3712</v>
      </c>
      <c r="C2896" s="186"/>
      <c r="D2896" s="178" t="s">
        <v>388</v>
      </c>
      <c r="E2896" s="178"/>
      <c r="F2896" s="186"/>
      <c r="G2896" s="170" t="b">
        <f t="shared" ca="1" si="67"/>
        <v>1</v>
      </c>
      <c r="H2896" s="186"/>
      <c r="I2896" s="186"/>
      <c r="J2896" s="170" t="s">
        <v>479</v>
      </c>
      <c r="K2896" s="171" t="e">
        <f t="shared" ca="1" si="1"/>
        <v>#NAME?</v>
      </c>
      <c r="L2896" s="186"/>
      <c r="M2896" s="171">
        <v>1377</v>
      </c>
      <c r="N2896" s="179" t="e">
        <f t="shared" ca="1" si="2"/>
        <v>#NAME?</v>
      </c>
      <c r="O2896" t="b">
        <f t="shared" si="3"/>
        <v>0</v>
      </c>
      <c r="S2896" s="180" t="b">
        <f t="shared" si="4"/>
        <v>0</v>
      </c>
      <c r="T2896" s="180">
        <f t="shared" ca="1" si="5"/>
        <v>0</v>
      </c>
    </row>
    <row r="2897" spans="1:20" ht="16" hidden="1">
      <c r="A2897" s="170">
        <f t="shared" si="6"/>
        <v>2896</v>
      </c>
      <c r="B2897" s="196" t="s">
        <v>3713</v>
      </c>
      <c r="C2897" s="186"/>
      <c r="D2897" s="178" t="s">
        <v>380</v>
      </c>
      <c r="E2897" s="178" t="s">
        <v>515</v>
      </c>
      <c r="F2897" s="187">
        <v>43838</v>
      </c>
      <c r="G2897" s="170" t="b">
        <f t="shared" ca="1" si="67"/>
        <v>1</v>
      </c>
      <c r="H2897" s="170" t="s">
        <v>516</v>
      </c>
      <c r="I2897" s="186"/>
      <c r="J2897" s="170" t="s">
        <v>479</v>
      </c>
      <c r="K2897" s="171" t="e">
        <f t="shared" ca="1" si="1"/>
        <v>#NAME?</v>
      </c>
      <c r="L2897" s="186"/>
      <c r="M2897" s="171">
        <v>1510</v>
      </c>
      <c r="N2897" s="179" t="e">
        <f t="shared" ca="1" si="2"/>
        <v>#NAME?</v>
      </c>
      <c r="O2897" t="b">
        <f t="shared" si="3"/>
        <v>0</v>
      </c>
      <c r="S2897" s="180" t="b">
        <f t="shared" ca="1" si="4"/>
        <v>0</v>
      </c>
      <c r="T2897" s="180">
        <f t="shared" ca="1" si="5"/>
        <v>0</v>
      </c>
    </row>
    <row r="2898" spans="1:20" ht="16" hidden="1">
      <c r="A2898" s="170">
        <f t="shared" si="6"/>
        <v>2897</v>
      </c>
      <c r="B2898" s="196" t="s">
        <v>3714</v>
      </c>
      <c r="C2898" s="186"/>
      <c r="D2898" s="178" t="s">
        <v>388</v>
      </c>
      <c r="E2898" s="178"/>
      <c r="F2898" s="186"/>
      <c r="G2898" s="170" t="b">
        <f t="shared" ca="1" si="67"/>
        <v>1</v>
      </c>
      <c r="H2898" s="186"/>
      <c r="I2898" s="186"/>
      <c r="J2898" s="170" t="s">
        <v>479</v>
      </c>
      <c r="K2898" s="171" t="e">
        <f t="shared" ca="1" si="1"/>
        <v>#NAME?</v>
      </c>
      <c r="L2898" s="186"/>
      <c r="M2898" s="171">
        <v>2048</v>
      </c>
      <c r="N2898" s="179" t="e">
        <f t="shared" ca="1" si="2"/>
        <v>#NAME?</v>
      </c>
      <c r="O2898" t="b">
        <f t="shared" si="3"/>
        <v>0</v>
      </c>
      <c r="S2898" s="180" t="b">
        <f t="shared" si="4"/>
        <v>0</v>
      </c>
      <c r="T2898" s="180">
        <f t="shared" ca="1" si="5"/>
        <v>0</v>
      </c>
    </row>
    <row r="2899" spans="1:20" ht="16" hidden="1">
      <c r="A2899" s="170">
        <f t="shared" si="6"/>
        <v>2898</v>
      </c>
      <c r="B2899" s="196" t="s">
        <v>3715</v>
      </c>
      <c r="C2899" s="186"/>
      <c r="D2899" s="178" t="s">
        <v>388</v>
      </c>
      <c r="E2899" s="178"/>
      <c r="F2899" s="186"/>
      <c r="G2899" s="170" t="b">
        <f t="shared" ca="1" si="67"/>
        <v>1</v>
      </c>
      <c r="H2899" s="186"/>
      <c r="I2899" s="186"/>
      <c r="J2899" s="170" t="s">
        <v>479</v>
      </c>
      <c r="K2899" s="171" t="e">
        <f t="shared" ca="1" si="1"/>
        <v>#NAME?</v>
      </c>
      <c r="L2899" s="186"/>
      <c r="M2899" s="171">
        <v>2472</v>
      </c>
      <c r="N2899" s="179" t="e">
        <f t="shared" ca="1" si="2"/>
        <v>#NAME?</v>
      </c>
      <c r="O2899" t="b">
        <f t="shared" si="3"/>
        <v>0</v>
      </c>
      <c r="S2899" s="180" t="b">
        <f t="shared" si="4"/>
        <v>0</v>
      </c>
      <c r="T2899" s="180">
        <f t="shared" ca="1" si="5"/>
        <v>0</v>
      </c>
    </row>
    <row r="2900" spans="1:20" ht="16" hidden="1">
      <c r="A2900" s="170">
        <f t="shared" si="6"/>
        <v>2899</v>
      </c>
      <c r="B2900" s="196" t="s">
        <v>3716</v>
      </c>
      <c r="C2900" s="186"/>
      <c r="D2900" s="178" t="s">
        <v>388</v>
      </c>
      <c r="E2900" s="178"/>
      <c r="F2900" s="186"/>
      <c r="G2900" s="170" t="b">
        <f t="shared" ca="1" si="67"/>
        <v>1</v>
      </c>
      <c r="H2900" s="186"/>
      <c r="I2900" s="186"/>
      <c r="J2900" s="170" t="s">
        <v>479</v>
      </c>
      <c r="K2900" s="171" t="e">
        <f t="shared" ca="1" si="1"/>
        <v>#NAME?</v>
      </c>
      <c r="L2900" s="186"/>
      <c r="M2900" s="171">
        <v>548</v>
      </c>
      <c r="N2900" s="179" t="e">
        <f t="shared" ca="1" si="2"/>
        <v>#NAME?</v>
      </c>
      <c r="O2900" t="b">
        <f t="shared" si="3"/>
        <v>0</v>
      </c>
      <c r="S2900" s="180" t="b">
        <f t="shared" si="4"/>
        <v>0</v>
      </c>
      <c r="T2900" s="180">
        <f t="shared" ca="1" si="5"/>
        <v>0</v>
      </c>
    </row>
    <row r="2901" spans="1:20" ht="16" hidden="1">
      <c r="A2901" s="170">
        <f t="shared" si="6"/>
        <v>2900</v>
      </c>
      <c r="B2901" s="196" t="s">
        <v>3717</v>
      </c>
      <c r="C2901" s="186"/>
      <c r="D2901" s="178" t="s">
        <v>388</v>
      </c>
      <c r="E2901" s="178"/>
      <c r="F2901" s="186"/>
      <c r="G2901" s="170" t="b">
        <f t="shared" ca="1" si="67"/>
        <v>1</v>
      </c>
      <c r="H2901" s="186"/>
      <c r="I2901" s="186"/>
      <c r="J2901" s="170" t="s">
        <v>479</v>
      </c>
      <c r="K2901" s="171" t="e">
        <f t="shared" ca="1" si="1"/>
        <v>#NAME?</v>
      </c>
      <c r="L2901" s="186"/>
      <c r="M2901" s="171">
        <v>3043</v>
      </c>
      <c r="N2901" s="179" t="e">
        <f t="shared" ca="1" si="2"/>
        <v>#NAME?</v>
      </c>
      <c r="O2901" t="b">
        <f t="shared" si="3"/>
        <v>0</v>
      </c>
      <c r="S2901" s="180" t="b">
        <f t="shared" si="4"/>
        <v>0</v>
      </c>
      <c r="T2901" s="180">
        <f t="shared" ca="1" si="5"/>
        <v>0</v>
      </c>
    </row>
    <row r="2902" spans="1:20" ht="16" hidden="1">
      <c r="A2902" s="170">
        <f t="shared" si="6"/>
        <v>2901</v>
      </c>
      <c r="B2902" s="196" t="s">
        <v>3718</v>
      </c>
      <c r="C2902" s="186"/>
      <c r="D2902" s="178" t="s">
        <v>388</v>
      </c>
      <c r="E2902" s="178"/>
      <c r="F2902" s="186"/>
      <c r="G2902" s="170" t="b">
        <f t="shared" ca="1" si="67"/>
        <v>1</v>
      </c>
      <c r="H2902" s="186"/>
      <c r="I2902" s="186"/>
      <c r="J2902" s="170" t="s">
        <v>479</v>
      </c>
      <c r="K2902" s="171" t="e">
        <f t="shared" ca="1" si="1"/>
        <v>#NAME?</v>
      </c>
      <c r="L2902" s="186"/>
      <c r="M2902" s="171">
        <v>1189</v>
      </c>
      <c r="N2902" s="179" t="e">
        <f t="shared" ca="1" si="2"/>
        <v>#NAME?</v>
      </c>
      <c r="O2902" t="b">
        <f t="shared" si="3"/>
        <v>0</v>
      </c>
      <c r="S2902" s="180" t="b">
        <f t="shared" si="4"/>
        <v>0</v>
      </c>
      <c r="T2902" s="180">
        <f t="shared" ca="1" si="5"/>
        <v>0</v>
      </c>
    </row>
    <row r="2903" spans="1:20" ht="16" hidden="1">
      <c r="A2903" s="170">
        <f t="shared" si="6"/>
        <v>2902</v>
      </c>
      <c r="B2903" s="196" t="s">
        <v>3719</v>
      </c>
      <c r="C2903" s="186"/>
      <c r="D2903" s="178" t="s">
        <v>380</v>
      </c>
      <c r="E2903" s="178" t="s">
        <v>3720</v>
      </c>
      <c r="F2903" s="189">
        <v>43815</v>
      </c>
      <c r="G2903" s="170" t="b">
        <f t="shared" ca="1" si="67"/>
        <v>1</v>
      </c>
      <c r="H2903" s="170" t="s">
        <v>516</v>
      </c>
      <c r="I2903" s="186"/>
      <c r="J2903" s="170" t="s">
        <v>479</v>
      </c>
      <c r="K2903" s="171" t="e">
        <f t="shared" ca="1" si="1"/>
        <v>#NAME?</v>
      </c>
      <c r="L2903" s="186"/>
      <c r="M2903" s="171">
        <v>1043</v>
      </c>
      <c r="N2903" s="179" t="e">
        <f t="shared" ca="1" si="2"/>
        <v>#NAME?</v>
      </c>
      <c r="O2903" t="b">
        <f t="shared" si="3"/>
        <v>0</v>
      </c>
      <c r="S2903" s="180" t="b">
        <f t="shared" ca="1" si="4"/>
        <v>0</v>
      </c>
      <c r="T2903" s="180">
        <f t="shared" ca="1" si="5"/>
        <v>0</v>
      </c>
    </row>
    <row r="2904" spans="1:20" ht="16" hidden="1">
      <c r="A2904" s="170">
        <f t="shared" si="6"/>
        <v>2903</v>
      </c>
      <c r="B2904" s="196" t="s">
        <v>3721</v>
      </c>
      <c r="C2904" s="186"/>
      <c r="D2904" s="178" t="s">
        <v>380</v>
      </c>
      <c r="E2904" s="178" t="s">
        <v>1464</v>
      </c>
      <c r="F2904" s="189">
        <v>43828</v>
      </c>
      <c r="G2904" s="170" t="b">
        <f t="shared" ca="1" si="67"/>
        <v>1</v>
      </c>
      <c r="H2904" s="170" t="s">
        <v>516</v>
      </c>
      <c r="I2904" s="186"/>
      <c r="J2904" s="170" t="s">
        <v>479</v>
      </c>
      <c r="K2904" s="171" t="e">
        <f t="shared" ca="1" si="1"/>
        <v>#NAME?</v>
      </c>
      <c r="L2904" s="186"/>
      <c r="M2904" s="171">
        <v>901</v>
      </c>
      <c r="N2904" s="179" t="e">
        <f t="shared" ca="1" si="2"/>
        <v>#NAME?</v>
      </c>
      <c r="O2904" t="b">
        <f t="shared" si="3"/>
        <v>0</v>
      </c>
      <c r="S2904" s="180" t="b">
        <f t="shared" ca="1" si="4"/>
        <v>0</v>
      </c>
      <c r="T2904" s="180">
        <f t="shared" ca="1" si="5"/>
        <v>0</v>
      </c>
    </row>
    <row r="2905" spans="1:20" ht="16" hidden="1">
      <c r="A2905" s="170">
        <f t="shared" si="6"/>
        <v>2904</v>
      </c>
      <c r="B2905" s="196" t="s">
        <v>1130</v>
      </c>
      <c r="C2905" s="186"/>
      <c r="D2905" s="178" t="s">
        <v>388</v>
      </c>
      <c r="E2905" s="178"/>
      <c r="F2905" s="186"/>
      <c r="G2905" s="170" t="b">
        <f t="shared" ca="1" si="67"/>
        <v>1</v>
      </c>
      <c r="H2905" s="186"/>
      <c r="I2905" s="186"/>
      <c r="J2905" s="170" t="s">
        <v>479</v>
      </c>
      <c r="K2905" s="171" t="e">
        <f t="shared" ca="1" si="1"/>
        <v>#NAME?</v>
      </c>
      <c r="L2905" s="186"/>
      <c r="M2905" s="171">
        <v>68</v>
      </c>
      <c r="N2905" s="179" t="e">
        <f t="shared" ca="1" si="2"/>
        <v>#NAME?</v>
      </c>
      <c r="O2905" t="b">
        <f t="shared" si="3"/>
        <v>0</v>
      </c>
      <c r="S2905" s="180" t="b">
        <f t="shared" si="4"/>
        <v>0</v>
      </c>
      <c r="T2905" s="180">
        <f t="shared" ca="1" si="5"/>
        <v>0</v>
      </c>
    </row>
    <row r="2906" spans="1:20" ht="16" hidden="1">
      <c r="A2906" s="170">
        <f t="shared" si="6"/>
        <v>2905</v>
      </c>
      <c r="B2906" s="196" t="s">
        <v>3722</v>
      </c>
      <c r="C2906" s="186"/>
      <c r="D2906" s="178" t="s">
        <v>388</v>
      </c>
      <c r="E2906" s="178"/>
      <c r="F2906" s="186"/>
      <c r="G2906" s="170" t="b">
        <f t="shared" ca="1" si="67"/>
        <v>1</v>
      </c>
      <c r="H2906" s="186"/>
      <c r="I2906" s="186"/>
      <c r="J2906" s="170" t="s">
        <v>479</v>
      </c>
      <c r="K2906" s="171" t="e">
        <f t="shared" ca="1" si="1"/>
        <v>#NAME?</v>
      </c>
      <c r="L2906" s="186"/>
      <c r="M2906" s="171">
        <v>308</v>
      </c>
      <c r="N2906" s="179" t="e">
        <f t="shared" ca="1" si="2"/>
        <v>#NAME?</v>
      </c>
      <c r="O2906" t="b">
        <f t="shared" si="3"/>
        <v>0</v>
      </c>
      <c r="S2906" s="180" t="b">
        <f t="shared" si="4"/>
        <v>0</v>
      </c>
      <c r="T2906" s="180">
        <f t="shared" ca="1" si="5"/>
        <v>0</v>
      </c>
    </row>
    <row r="2907" spans="1:20" ht="16" hidden="1">
      <c r="A2907" s="170">
        <f t="shared" si="6"/>
        <v>2906</v>
      </c>
      <c r="B2907" s="196" t="s">
        <v>3723</v>
      </c>
      <c r="C2907" s="186"/>
      <c r="D2907" s="178" t="s">
        <v>388</v>
      </c>
      <c r="E2907" s="178"/>
      <c r="F2907" s="186"/>
      <c r="G2907" s="170" t="b">
        <f t="shared" ca="1" si="67"/>
        <v>1</v>
      </c>
      <c r="H2907" s="186"/>
      <c r="I2907" s="186"/>
      <c r="J2907" s="170" t="s">
        <v>479</v>
      </c>
      <c r="K2907" s="171" t="e">
        <f t="shared" ca="1" si="1"/>
        <v>#NAME?</v>
      </c>
      <c r="L2907" s="186"/>
      <c r="M2907" s="171">
        <v>2753</v>
      </c>
      <c r="N2907" s="179" t="e">
        <f t="shared" ca="1" si="2"/>
        <v>#NAME?</v>
      </c>
      <c r="O2907" t="b">
        <f t="shared" si="3"/>
        <v>0</v>
      </c>
      <c r="S2907" s="180" t="b">
        <f t="shared" si="4"/>
        <v>0</v>
      </c>
      <c r="T2907" s="180">
        <f t="shared" ca="1" si="5"/>
        <v>0</v>
      </c>
    </row>
    <row r="2908" spans="1:20" ht="16" hidden="1">
      <c r="A2908" s="170">
        <f t="shared" si="6"/>
        <v>2907</v>
      </c>
      <c r="B2908" s="196" t="s">
        <v>3724</v>
      </c>
      <c r="C2908" s="186"/>
      <c r="D2908" s="178" t="s">
        <v>388</v>
      </c>
      <c r="E2908" s="178"/>
      <c r="F2908" s="186"/>
      <c r="G2908" s="170" t="b">
        <f t="shared" ca="1" si="67"/>
        <v>1</v>
      </c>
      <c r="H2908" s="186"/>
      <c r="I2908" s="186"/>
      <c r="J2908" s="170" t="s">
        <v>479</v>
      </c>
      <c r="K2908" s="171" t="e">
        <f t="shared" ca="1" si="1"/>
        <v>#NAME?</v>
      </c>
      <c r="L2908" s="186"/>
      <c r="M2908" s="171">
        <v>2913</v>
      </c>
      <c r="N2908" s="179" t="e">
        <f t="shared" ca="1" si="2"/>
        <v>#NAME?</v>
      </c>
      <c r="O2908" t="b">
        <f t="shared" si="3"/>
        <v>0</v>
      </c>
      <c r="S2908" s="180" t="b">
        <f t="shared" si="4"/>
        <v>0</v>
      </c>
      <c r="T2908" s="180">
        <f t="shared" ca="1" si="5"/>
        <v>0</v>
      </c>
    </row>
    <row r="2909" spans="1:20" ht="16" hidden="1">
      <c r="A2909" s="170">
        <f t="shared" si="6"/>
        <v>2908</v>
      </c>
      <c r="B2909" s="196" t="s">
        <v>3725</v>
      </c>
      <c r="C2909" s="186"/>
      <c r="D2909" s="178" t="s">
        <v>380</v>
      </c>
      <c r="E2909" s="178" t="s">
        <v>3726</v>
      </c>
      <c r="F2909" s="189">
        <v>43818</v>
      </c>
      <c r="G2909" s="170" t="b">
        <f t="shared" ca="1" si="67"/>
        <v>1</v>
      </c>
      <c r="H2909" s="170" t="s">
        <v>471</v>
      </c>
      <c r="I2909" s="186"/>
      <c r="J2909" s="170" t="s">
        <v>479</v>
      </c>
      <c r="K2909" s="171" t="e">
        <f t="shared" ca="1" si="1"/>
        <v>#NAME?</v>
      </c>
      <c r="L2909" s="186"/>
      <c r="M2909" s="171">
        <v>800</v>
      </c>
      <c r="N2909" s="179" t="e">
        <f t="shared" ca="1" si="2"/>
        <v>#NAME?</v>
      </c>
      <c r="O2909" t="b">
        <f t="shared" si="3"/>
        <v>0</v>
      </c>
      <c r="S2909" s="180" t="b">
        <f t="shared" ca="1" si="4"/>
        <v>0</v>
      </c>
      <c r="T2909" s="180">
        <f t="shared" ca="1" si="5"/>
        <v>0</v>
      </c>
    </row>
    <row r="2910" spans="1:20" ht="16" hidden="1">
      <c r="A2910" s="170">
        <f t="shared" si="6"/>
        <v>2909</v>
      </c>
      <c r="B2910" s="196" t="s">
        <v>3727</v>
      </c>
      <c r="C2910" s="186"/>
      <c r="D2910" s="178" t="s">
        <v>388</v>
      </c>
      <c r="E2910" s="178"/>
      <c r="F2910" s="186"/>
      <c r="G2910" s="170" t="b">
        <f t="shared" ca="1" si="67"/>
        <v>1</v>
      </c>
      <c r="H2910" s="186"/>
      <c r="I2910" s="186"/>
      <c r="J2910" s="170" t="s">
        <v>479</v>
      </c>
      <c r="K2910" s="171" t="e">
        <f t="shared" ca="1" si="1"/>
        <v>#NAME?</v>
      </c>
      <c r="L2910" s="186"/>
      <c r="M2910" s="171">
        <v>3020</v>
      </c>
      <c r="N2910" s="179" t="e">
        <f t="shared" ca="1" si="2"/>
        <v>#NAME?</v>
      </c>
      <c r="O2910" t="b">
        <f t="shared" si="3"/>
        <v>0</v>
      </c>
      <c r="S2910" s="180" t="b">
        <f t="shared" si="4"/>
        <v>0</v>
      </c>
      <c r="T2910" s="180">
        <f t="shared" ca="1" si="5"/>
        <v>0</v>
      </c>
    </row>
    <row r="2911" spans="1:20" ht="16" hidden="1">
      <c r="A2911" s="170">
        <f t="shared" si="6"/>
        <v>2910</v>
      </c>
      <c r="B2911" s="196" t="s">
        <v>1586</v>
      </c>
      <c r="C2911" s="186"/>
      <c r="D2911" s="178" t="s">
        <v>388</v>
      </c>
      <c r="E2911" s="178"/>
      <c r="F2911" s="186"/>
      <c r="G2911" s="170" t="b">
        <f t="shared" ca="1" si="67"/>
        <v>1</v>
      </c>
      <c r="H2911" s="186"/>
      <c r="I2911" s="186"/>
      <c r="J2911" s="170" t="s">
        <v>479</v>
      </c>
      <c r="K2911" s="171" t="e">
        <f t="shared" ca="1" si="1"/>
        <v>#NAME?</v>
      </c>
      <c r="L2911" s="186"/>
      <c r="M2911" s="171">
        <v>2549</v>
      </c>
      <c r="N2911" s="179" t="e">
        <f t="shared" ca="1" si="2"/>
        <v>#NAME?</v>
      </c>
      <c r="O2911" t="b">
        <f t="shared" si="3"/>
        <v>0</v>
      </c>
      <c r="S2911" s="180" t="b">
        <f t="shared" si="4"/>
        <v>0</v>
      </c>
      <c r="T2911" s="180">
        <f t="shared" ca="1" si="5"/>
        <v>0</v>
      </c>
    </row>
    <row r="2912" spans="1:20" ht="16" hidden="1">
      <c r="A2912" s="170">
        <f t="shared" si="6"/>
        <v>2911</v>
      </c>
      <c r="B2912" s="196" t="s">
        <v>3728</v>
      </c>
      <c r="C2912" s="186"/>
      <c r="D2912" s="178" t="s">
        <v>388</v>
      </c>
      <c r="E2912" s="178"/>
      <c r="F2912" s="186"/>
      <c r="G2912" s="170" t="b">
        <f t="shared" ca="1" si="67"/>
        <v>1</v>
      </c>
      <c r="H2912" s="186"/>
      <c r="I2912" s="186"/>
      <c r="J2912" s="170" t="s">
        <v>479</v>
      </c>
      <c r="K2912" s="171" t="e">
        <f t="shared" ca="1" si="1"/>
        <v>#NAME?</v>
      </c>
      <c r="L2912" s="186"/>
      <c r="M2912" s="171">
        <v>1809</v>
      </c>
      <c r="N2912" s="179" t="e">
        <f t="shared" ca="1" si="2"/>
        <v>#NAME?</v>
      </c>
      <c r="O2912" t="b">
        <f t="shared" si="3"/>
        <v>0</v>
      </c>
      <c r="S2912" s="180" t="b">
        <f t="shared" si="4"/>
        <v>0</v>
      </c>
      <c r="T2912" s="180">
        <f t="shared" ca="1" si="5"/>
        <v>0</v>
      </c>
    </row>
    <row r="2913" spans="1:20" ht="16" hidden="1">
      <c r="A2913" s="170">
        <f t="shared" si="6"/>
        <v>2912</v>
      </c>
      <c r="B2913" s="196" t="s">
        <v>3729</v>
      </c>
      <c r="C2913" s="186"/>
      <c r="D2913" s="178" t="s">
        <v>388</v>
      </c>
      <c r="E2913" s="178"/>
      <c r="F2913" s="186"/>
      <c r="G2913" s="170" t="b">
        <f t="shared" ca="1" si="67"/>
        <v>1</v>
      </c>
      <c r="H2913" s="186"/>
      <c r="I2913" s="186"/>
      <c r="J2913" s="170" t="s">
        <v>479</v>
      </c>
      <c r="K2913" s="171" t="e">
        <f t="shared" ca="1" si="1"/>
        <v>#NAME?</v>
      </c>
      <c r="L2913" s="186"/>
      <c r="M2913" s="171">
        <v>2296</v>
      </c>
      <c r="N2913" s="179" t="e">
        <f t="shared" ca="1" si="2"/>
        <v>#NAME?</v>
      </c>
      <c r="O2913" t="b">
        <f t="shared" si="3"/>
        <v>0</v>
      </c>
      <c r="S2913" s="180" t="b">
        <f t="shared" si="4"/>
        <v>0</v>
      </c>
      <c r="T2913" s="180">
        <f t="shared" ca="1" si="5"/>
        <v>0</v>
      </c>
    </row>
    <row r="2914" spans="1:20" ht="16" hidden="1">
      <c r="A2914" s="170">
        <f t="shared" si="6"/>
        <v>2913</v>
      </c>
      <c r="B2914" s="196" t="s">
        <v>3730</v>
      </c>
      <c r="C2914" s="186"/>
      <c r="D2914" s="178" t="s">
        <v>388</v>
      </c>
      <c r="E2914" s="178"/>
      <c r="F2914" s="186"/>
      <c r="G2914" s="170" t="b">
        <f t="shared" ca="1" si="67"/>
        <v>1</v>
      </c>
      <c r="H2914" s="186"/>
      <c r="I2914" s="186"/>
      <c r="J2914" s="170" t="s">
        <v>479</v>
      </c>
      <c r="K2914" s="171" t="e">
        <f t="shared" ca="1" si="1"/>
        <v>#NAME?</v>
      </c>
      <c r="L2914" s="186"/>
      <c r="M2914" s="171">
        <v>2921</v>
      </c>
      <c r="N2914" s="179" t="e">
        <f t="shared" ca="1" si="2"/>
        <v>#NAME?</v>
      </c>
      <c r="O2914" t="b">
        <f t="shared" si="3"/>
        <v>0</v>
      </c>
      <c r="S2914" s="180" t="b">
        <f t="shared" si="4"/>
        <v>0</v>
      </c>
      <c r="T2914" s="180">
        <f t="shared" ca="1" si="5"/>
        <v>0</v>
      </c>
    </row>
    <row r="2915" spans="1:20" ht="16" hidden="1">
      <c r="A2915" s="170">
        <f t="shared" si="6"/>
        <v>2914</v>
      </c>
      <c r="B2915" s="196" t="s">
        <v>3731</v>
      </c>
      <c r="C2915" s="186"/>
      <c r="D2915" s="178" t="s">
        <v>388</v>
      </c>
      <c r="E2915" s="178"/>
      <c r="F2915" s="186"/>
      <c r="G2915" s="170" t="b">
        <f t="shared" ca="1" si="67"/>
        <v>1</v>
      </c>
      <c r="H2915" s="186"/>
      <c r="I2915" s="186"/>
      <c r="J2915" s="170" t="s">
        <v>479</v>
      </c>
      <c r="K2915" s="171" t="e">
        <f t="shared" ca="1" si="1"/>
        <v>#NAME?</v>
      </c>
      <c r="L2915" s="186"/>
      <c r="M2915" s="171">
        <v>2739</v>
      </c>
      <c r="N2915" s="179" t="e">
        <f t="shared" ca="1" si="2"/>
        <v>#NAME?</v>
      </c>
      <c r="O2915" t="b">
        <f t="shared" si="3"/>
        <v>0</v>
      </c>
      <c r="S2915" s="180" t="b">
        <f t="shared" si="4"/>
        <v>0</v>
      </c>
      <c r="T2915" s="180">
        <f t="shared" ca="1" si="5"/>
        <v>0</v>
      </c>
    </row>
    <row r="2916" spans="1:20" ht="16" hidden="1">
      <c r="A2916" s="170">
        <f t="shared" si="6"/>
        <v>2915</v>
      </c>
      <c r="B2916" s="196" t="s">
        <v>1522</v>
      </c>
      <c r="C2916" s="186"/>
      <c r="D2916" s="178" t="s">
        <v>388</v>
      </c>
      <c r="E2916" s="178"/>
      <c r="F2916" s="186"/>
      <c r="G2916" s="170" t="b">
        <f t="shared" ca="1" si="67"/>
        <v>1</v>
      </c>
      <c r="H2916" s="186"/>
      <c r="I2916" s="186"/>
      <c r="J2916" s="170" t="s">
        <v>479</v>
      </c>
      <c r="K2916" s="171" t="e">
        <f t="shared" ca="1" si="1"/>
        <v>#NAME?</v>
      </c>
      <c r="L2916" s="186"/>
      <c r="M2916" s="171">
        <v>1001</v>
      </c>
      <c r="N2916" s="179" t="e">
        <f t="shared" ca="1" si="2"/>
        <v>#NAME?</v>
      </c>
      <c r="O2916" t="b">
        <f t="shared" si="3"/>
        <v>0</v>
      </c>
      <c r="S2916" s="180" t="b">
        <f t="shared" si="4"/>
        <v>0</v>
      </c>
      <c r="T2916" s="180">
        <f t="shared" ca="1" si="5"/>
        <v>0</v>
      </c>
    </row>
    <row r="2917" spans="1:20" ht="16" hidden="1">
      <c r="A2917" s="170">
        <f t="shared" si="6"/>
        <v>2916</v>
      </c>
      <c r="B2917" s="196" t="s">
        <v>3732</v>
      </c>
      <c r="C2917" s="186"/>
      <c r="D2917" s="178" t="s">
        <v>388</v>
      </c>
      <c r="E2917" s="178"/>
      <c r="F2917" s="186"/>
      <c r="G2917" s="170" t="b">
        <f t="shared" ca="1" si="67"/>
        <v>1</v>
      </c>
      <c r="H2917" s="186"/>
      <c r="I2917" s="186"/>
      <c r="J2917" s="170" t="s">
        <v>479</v>
      </c>
      <c r="K2917" s="171" t="e">
        <f t="shared" ca="1" si="1"/>
        <v>#NAME?</v>
      </c>
      <c r="L2917" s="186"/>
      <c r="M2917" s="171">
        <v>1426</v>
      </c>
      <c r="N2917" s="179" t="e">
        <f t="shared" ca="1" si="2"/>
        <v>#NAME?</v>
      </c>
      <c r="O2917" t="b">
        <f t="shared" si="3"/>
        <v>0</v>
      </c>
      <c r="S2917" s="180" t="b">
        <f t="shared" si="4"/>
        <v>0</v>
      </c>
      <c r="T2917" s="180">
        <f t="shared" ca="1" si="5"/>
        <v>0</v>
      </c>
    </row>
    <row r="2918" spans="1:20" ht="16" hidden="1">
      <c r="A2918" s="170">
        <f t="shared" si="6"/>
        <v>2917</v>
      </c>
      <c r="B2918" s="196" t="s">
        <v>3733</v>
      </c>
      <c r="C2918" s="186"/>
      <c r="D2918" s="178" t="s">
        <v>388</v>
      </c>
      <c r="E2918" s="178"/>
      <c r="F2918" s="186"/>
      <c r="G2918" s="170" t="b">
        <f t="shared" ca="1" si="67"/>
        <v>1</v>
      </c>
      <c r="H2918" s="186"/>
      <c r="I2918" s="186"/>
      <c r="J2918" s="170" t="s">
        <v>479</v>
      </c>
      <c r="K2918" s="171" t="e">
        <f t="shared" ca="1" si="1"/>
        <v>#NAME?</v>
      </c>
      <c r="L2918" s="186"/>
      <c r="M2918" s="171">
        <v>1739</v>
      </c>
      <c r="N2918" s="179" t="e">
        <f t="shared" ca="1" si="2"/>
        <v>#NAME?</v>
      </c>
      <c r="O2918" t="b">
        <f t="shared" si="3"/>
        <v>0</v>
      </c>
      <c r="S2918" s="180" t="b">
        <f t="shared" si="4"/>
        <v>0</v>
      </c>
      <c r="T2918" s="180">
        <f t="shared" ca="1" si="5"/>
        <v>0</v>
      </c>
    </row>
    <row r="2919" spans="1:20" ht="16" hidden="1">
      <c r="A2919" s="170">
        <f t="shared" si="6"/>
        <v>2918</v>
      </c>
      <c r="B2919" s="196" t="s">
        <v>3734</v>
      </c>
      <c r="C2919" s="186"/>
      <c r="D2919" s="178" t="s">
        <v>388</v>
      </c>
      <c r="E2919" s="178"/>
      <c r="F2919" s="186"/>
      <c r="G2919" s="170" t="b">
        <f t="shared" ca="1" si="67"/>
        <v>1</v>
      </c>
      <c r="H2919" s="186"/>
      <c r="I2919" s="186"/>
      <c r="J2919" s="170" t="s">
        <v>479</v>
      </c>
      <c r="K2919" s="171" t="e">
        <f t="shared" ca="1" si="1"/>
        <v>#NAME?</v>
      </c>
      <c r="L2919" s="186"/>
      <c r="M2919" s="171">
        <v>3175</v>
      </c>
      <c r="N2919" s="179" t="e">
        <f t="shared" ca="1" si="2"/>
        <v>#NAME?</v>
      </c>
      <c r="O2919" t="b">
        <f t="shared" si="3"/>
        <v>0</v>
      </c>
      <c r="S2919" s="180" t="b">
        <f t="shared" si="4"/>
        <v>0</v>
      </c>
      <c r="T2919" s="180">
        <f t="shared" ca="1" si="5"/>
        <v>0</v>
      </c>
    </row>
    <row r="2920" spans="1:20" ht="16" hidden="1">
      <c r="A2920" s="170">
        <f t="shared" si="6"/>
        <v>2919</v>
      </c>
      <c r="B2920" s="196" t="s">
        <v>3735</v>
      </c>
      <c r="C2920" s="186"/>
      <c r="D2920" s="178" t="s">
        <v>388</v>
      </c>
      <c r="E2920" s="178"/>
      <c r="F2920" s="186"/>
      <c r="G2920" s="170" t="b">
        <f t="shared" ca="1" si="67"/>
        <v>1</v>
      </c>
      <c r="H2920" s="186"/>
      <c r="I2920" s="186"/>
      <c r="J2920" s="170" t="s">
        <v>479</v>
      </c>
      <c r="K2920" s="171" t="e">
        <f t="shared" ca="1" si="1"/>
        <v>#NAME?</v>
      </c>
      <c r="L2920" s="186"/>
      <c r="M2920" s="171">
        <v>1774</v>
      </c>
      <c r="N2920" s="179" t="e">
        <f t="shared" ca="1" si="2"/>
        <v>#NAME?</v>
      </c>
      <c r="O2920" t="b">
        <f t="shared" si="3"/>
        <v>0</v>
      </c>
      <c r="S2920" s="180" t="b">
        <f t="shared" si="4"/>
        <v>0</v>
      </c>
      <c r="T2920" s="180">
        <f t="shared" ca="1" si="5"/>
        <v>0</v>
      </c>
    </row>
    <row r="2921" spans="1:20" ht="16" hidden="1">
      <c r="A2921" s="170">
        <f t="shared" si="6"/>
        <v>2920</v>
      </c>
      <c r="B2921" s="196" t="s">
        <v>3736</v>
      </c>
      <c r="C2921" s="186"/>
      <c r="D2921" s="178" t="s">
        <v>388</v>
      </c>
      <c r="E2921" s="178"/>
      <c r="F2921" s="186"/>
      <c r="G2921" s="170" t="b">
        <f t="shared" ca="1" si="67"/>
        <v>1</v>
      </c>
      <c r="H2921" s="186"/>
      <c r="I2921" s="186"/>
      <c r="J2921" s="170" t="s">
        <v>479</v>
      </c>
      <c r="K2921" s="171" t="e">
        <f t="shared" ca="1" si="1"/>
        <v>#NAME?</v>
      </c>
      <c r="L2921" s="186"/>
      <c r="M2921" s="171">
        <v>1402</v>
      </c>
      <c r="N2921" s="179" t="e">
        <f t="shared" ca="1" si="2"/>
        <v>#NAME?</v>
      </c>
      <c r="O2921" t="b">
        <f t="shared" si="3"/>
        <v>0</v>
      </c>
      <c r="S2921" s="180" t="b">
        <f t="shared" si="4"/>
        <v>0</v>
      </c>
      <c r="T2921" s="180">
        <f t="shared" ca="1" si="5"/>
        <v>0</v>
      </c>
    </row>
    <row r="2922" spans="1:20" ht="16" hidden="1">
      <c r="A2922" s="170">
        <f t="shared" si="6"/>
        <v>2921</v>
      </c>
      <c r="B2922" s="196" t="s">
        <v>3737</v>
      </c>
      <c r="C2922" s="186"/>
      <c r="D2922" s="178" t="s">
        <v>388</v>
      </c>
      <c r="E2922" s="178"/>
      <c r="F2922" s="186"/>
      <c r="G2922" s="170" t="b">
        <f t="shared" ca="1" si="67"/>
        <v>1</v>
      </c>
      <c r="H2922" s="186"/>
      <c r="I2922" s="186"/>
      <c r="J2922" s="170" t="s">
        <v>479</v>
      </c>
      <c r="K2922" s="171" t="e">
        <f t="shared" ca="1" si="1"/>
        <v>#NAME?</v>
      </c>
      <c r="L2922" s="186"/>
      <c r="M2922" s="171">
        <v>718</v>
      </c>
      <c r="N2922" s="179" t="e">
        <f t="shared" ca="1" si="2"/>
        <v>#NAME?</v>
      </c>
      <c r="O2922" t="b">
        <f t="shared" si="3"/>
        <v>0</v>
      </c>
      <c r="S2922" s="180" t="b">
        <f t="shared" si="4"/>
        <v>0</v>
      </c>
      <c r="T2922" s="180">
        <f t="shared" ca="1" si="5"/>
        <v>0</v>
      </c>
    </row>
    <row r="2923" spans="1:20" ht="16" hidden="1">
      <c r="A2923" s="170">
        <f t="shared" si="6"/>
        <v>2922</v>
      </c>
      <c r="B2923" s="196" t="s">
        <v>3738</v>
      </c>
      <c r="C2923" s="186"/>
      <c r="D2923" s="178" t="s">
        <v>388</v>
      </c>
      <c r="E2923" s="178"/>
      <c r="F2923" s="186"/>
      <c r="G2923" s="170" t="b">
        <f t="shared" ca="1" si="67"/>
        <v>1</v>
      </c>
      <c r="H2923" s="186"/>
      <c r="I2923" s="186"/>
      <c r="J2923" s="170" t="s">
        <v>479</v>
      </c>
      <c r="K2923" s="171" t="e">
        <f t="shared" ca="1" si="1"/>
        <v>#NAME?</v>
      </c>
      <c r="L2923" s="186"/>
      <c r="M2923" s="171">
        <v>1154</v>
      </c>
      <c r="N2923" s="179" t="e">
        <f t="shared" ca="1" si="2"/>
        <v>#NAME?</v>
      </c>
      <c r="O2923" t="b">
        <f t="shared" si="3"/>
        <v>0</v>
      </c>
      <c r="S2923" s="180" t="b">
        <f t="shared" si="4"/>
        <v>0</v>
      </c>
      <c r="T2923" s="180">
        <f t="shared" ca="1" si="5"/>
        <v>0</v>
      </c>
    </row>
    <row r="2924" spans="1:20" ht="16" hidden="1">
      <c r="A2924" s="170">
        <f t="shared" si="6"/>
        <v>2923</v>
      </c>
      <c r="B2924" s="196" t="s">
        <v>546</v>
      </c>
      <c r="C2924" s="186"/>
      <c r="D2924" s="178" t="s">
        <v>388</v>
      </c>
      <c r="E2924" s="178"/>
      <c r="F2924" s="186"/>
      <c r="G2924" s="170" t="b">
        <f t="shared" ca="1" si="67"/>
        <v>1</v>
      </c>
      <c r="H2924" s="186"/>
      <c r="I2924" s="186"/>
      <c r="J2924" s="170" t="s">
        <v>479</v>
      </c>
      <c r="K2924" s="171" t="e">
        <f t="shared" ca="1" si="1"/>
        <v>#NAME?</v>
      </c>
      <c r="L2924" s="186"/>
      <c r="M2924" s="171">
        <v>202</v>
      </c>
      <c r="N2924" s="179" t="e">
        <f t="shared" ca="1" si="2"/>
        <v>#NAME?</v>
      </c>
      <c r="O2924" t="b">
        <f t="shared" si="3"/>
        <v>0</v>
      </c>
      <c r="S2924" s="180" t="b">
        <f t="shared" si="4"/>
        <v>0</v>
      </c>
      <c r="T2924" s="180">
        <f t="shared" ca="1" si="5"/>
        <v>0</v>
      </c>
    </row>
    <row r="2925" spans="1:20" ht="16" hidden="1">
      <c r="A2925" s="170">
        <f t="shared" si="6"/>
        <v>2924</v>
      </c>
      <c r="B2925" s="196" t="s">
        <v>1727</v>
      </c>
      <c r="C2925" s="186"/>
      <c r="D2925" s="178" t="s">
        <v>388</v>
      </c>
      <c r="E2925" s="178"/>
      <c r="F2925" s="186"/>
      <c r="G2925" s="170" t="b">
        <f t="shared" ca="1" si="67"/>
        <v>1</v>
      </c>
      <c r="H2925" s="186"/>
      <c r="I2925" s="186"/>
      <c r="J2925" s="170" t="s">
        <v>479</v>
      </c>
      <c r="K2925" s="171" t="e">
        <f t="shared" ca="1" si="1"/>
        <v>#NAME?</v>
      </c>
      <c r="L2925" s="186"/>
      <c r="M2925" s="171">
        <v>1550</v>
      </c>
      <c r="N2925" s="179" t="e">
        <f t="shared" ca="1" si="2"/>
        <v>#NAME?</v>
      </c>
      <c r="O2925" t="b">
        <f t="shared" si="3"/>
        <v>0</v>
      </c>
      <c r="S2925" s="180" t="b">
        <f t="shared" si="4"/>
        <v>0</v>
      </c>
      <c r="T2925" s="180">
        <f t="shared" ca="1" si="5"/>
        <v>0</v>
      </c>
    </row>
    <row r="2926" spans="1:20" ht="16" hidden="1">
      <c r="A2926" s="170">
        <f t="shared" si="6"/>
        <v>2925</v>
      </c>
      <c r="B2926" s="196" t="s">
        <v>1364</v>
      </c>
      <c r="C2926" s="186"/>
      <c r="D2926" s="178" t="s">
        <v>388</v>
      </c>
      <c r="E2926" s="178"/>
      <c r="F2926" s="186"/>
      <c r="G2926" s="170" t="b">
        <f t="shared" ca="1" si="67"/>
        <v>1</v>
      </c>
      <c r="H2926" s="186"/>
      <c r="I2926" s="186"/>
      <c r="J2926" s="170" t="s">
        <v>479</v>
      </c>
      <c r="K2926" s="171" t="e">
        <f t="shared" ca="1" si="1"/>
        <v>#NAME?</v>
      </c>
      <c r="L2926" s="186"/>
      <c r="M2926" s="171">
        <v>2028</v>
      </c>
      <c r="N2926" s="179" t="e">
        <f t="shared" ca="1" si="2"/>
        <v>#NAME?</v>
      </c>
      <c r="O2926" t="b">
        <f t="shared" si="3"/>
        <v>0</v>
      </c>
      <c r="S2926" s="180" t="b">
        <f t="shared" si="4"/>
        <v>0</v>
      </c>
      <c r="T2926" s="180">
        <f t="shared" ca="1" si="5"/>
        <v>0</v>
      </c>
    </row>
    <row r="2927" spans="1:20" ht="16" hidden="1">
      <c r="A2927" s="170">
        <f t="shared" si="6"/>
        <v>2926</v>
      </c>
      <c r="B2927" s="196" t="s">
        <v>3739</v>
      </c>
      <c r="C2927" s="186"/>
      <c r="D2927" s="178" t="s">
        <v>388</v>
      </c>
      <c r="E2927" s="178"/>
      <c r="F2927" s="186"/>
      <c r="G2927" s="170" t="b">
        <f t="shared" ca="1" si="67"/>
        <v>1</v>
      </c>
      <c r="H2927" s="186"/>
      <c r="I2927" s="186"/>
      <c r="J2927" s="170" t="s">
        <v>479</v>
      </c>
      <c r="K2927" s="171" t="e">
        <f t="shared" ca="1" si="1"/>
        <v>#NAME?</v>
      </c>
      <c r="L2927" s="186"/>
      <c r="M2927" s="171">
        <v>883</v>
      </c>
      <c r="N2927" s="179" t="e">
        <f t="shared" ca="1" si="2"/>
        <v>#NAME?</v>
      </c>
      <c r="O2927" t="b">
        <f t="shared" si="3"/>
        <v>0</v>
      </c>
      <c r="S2927" s="180" t="b">
        <f t="shared" si="4"/>
        <v>0</v>
      </c>
      <c r="T2927" s="180">
        <f t="shared" ca="1" si="5"/>
        <v>0</v>
      </c>
    </row>
    <row r="2928" spans="1:20" ht="16" hidden="1">
      <c r="A2928" s="170">
        <f t="shared" si="6"/>
        <v>2927</v>
      </c>
      <c r="B2928" s="196" t="s">
        <v>3740</v>
      </c>
      <c r="C2928" s="186"/>
      <c r="D2928" s="178" t="s">
        <v>388</v>
      </c>
      <c r="E2928" s="178"/>
      <c r="F2928" s="186"/>
      <c r="G2928" s="170" t="b">
        <f t="shared" ca="1" si="67"/>
        <v>1</v>
      </c>
      <c r="H2928" s="186"/>
      <c r="I2928" s="186"/>
      <c r="J2928" s="170" t="s">
        <v>479</v>
      </c>
      <c r="K2928" s="171" t="e">
        <f t="shared" ca="1" si="1"/>
        <v>#NAME?</v>
      </c>
      <c r="L2928" s="186"/>
      <c r="M2928" s="171">
        <v>1878</v>
      </c>
      <c r="N2928" s="179" t="e">
        <f t="shared" ca="1" si="2"/>
        <v>#NAME?</v>
      </c>
      <c r="O2928" t="b">
        <f t="shared" si="3"/>
        <v>0</v>
      </c>
      <c r="S2928" s="180" t="b">
        <f t="shared" si="4"/>
        <v>0</v>
      </c>
      <c r="T2928" s="180">
        <f t="shared" ca="1" si="5"/>
        <v>0</v>
      </c>
    </row>
    <row r="2929" spans="1:20" ht="16" hidden="1">
      <c r="A2929" s="170">
        <f t="shared" si="6"/>
        <v>2928</v>
      </c>
      <c r="B2929" s="196" t="s">
        <v>2111</v>
      </c>
      <c r="C2929" s="186"/>
      <c r="D2929" s="178" t="s">
        <v>388</v>
      </c>
      <c r="E2929" s="178"/>
      <c r="F2929" s="186"/>
      <c r="G2929" s="170" t="b">
        <f t="shared" ca="1" si="67"/>
        <v>1</v>
      </c>
      <c r="H2929" s="186"/>
      <c r="I2929" s="186"/>
      <c r="J2929" s="170" t="s">
        <v>479</v>
      </c>
      <c r="K2929" s="171" t="e">
        <f t="shared" ca="1" si="1"/>
        <v>#NAME?</v>
      </c>
      <c r="L2929" s="186"/>
      <c r="M2929" s="171">
        <v>618</v>
      </c>
      <c r="N2929" s="179" t="e">
        <f t="shared" ca="1" si="2"/>
        <v>#NAME?</v>
      </c>
      <c r="O2929" t="b">
        <f t="shared" si="3"/>
        <v>0</v>
      </c>
      <c r="S2929" s="180" t="b">
        <f t="shared" si="4"/>
        <v>0</v>
      </c>
      <c r="T2929" s="180">
        <f t="shared" ca="1" si="5"/>
        <v>0</v>
      </c>
    </row>
    <row r="2930" spans="1:20" ht="16" hidden="1">
      <c r="A2930" s="170">
        <f t="shared" si="6"/>
        <v>2929</v>
      </c>
      <c r="B2930" s="196" t="s">
        <v>3741</v>
      </c>
      <c r="C2930" s="186"/>
      <c r="D2930" s="178" t="s">
        <v>388</v>
      </c>
      <c r="E2930" s="178"/>
      <c r="F2930" s="186"/>
      <c r="G2930" s="170" t="b">
        <f t="shared" ca="1" si="67"/>
        <v>1</v>
      </c>
      <c r="H2930" s="186"/>
      <c r="I2930" s="186"/>
      <c r="J2930" s="170" t="s">
        <v>479</v>
      </c>
      <c r="K2930" s="171" t="e">
        <f t="shared" ca="1" si="1"/>
        <v>#NAME?</v>
      </c>
      <c r="L2930" s="186"/>
      <c r="M2930" s="171">
        <v>483</v>
      </c>
      <c r="N2930" s="179" t="e">
        <f t="shared" ca="1" si="2"/>
        <v>#NAME?</v>
      </c>
      <c r="O2930" t="b">
        <f t="shared" si="3"/>
        <v>0</v>
      </c>
      <c r="S2930" s="180" t="b">
        <f t="shared" si="4"/>
        <v>0</v>
      </c>
      <c r="T2930" s="180">
        <f t="shared" ca="1" si="5"/>
        <v>0</v>
      </c>
    </row>
    <row r="2931" spans="1:20" ht="16" hidden="1">
      <c r="A2931" s="170">
        <f t="shared" si="6"/>
        <v>2930</v>
      </c>
      <c r="B2931" s="196" t="s">
        <v>3742</v>
      </c>
      <c r="C2931" s="186"/>
      <c r="D2931" s="178" t="s">
        <v>380</v>
      </c>
      <c r="E2931" s="178" t="s">
        <v>556</v>
      </c>
      <c r="F2931" s="187">
        <v>43838</v>
      </c>
      <c r="G2931" s="170" t="b">
        <f t="shared" ca="1" si="67"/>
        <v>1</v>
      </c>
      <c r="H2931" s="170" t="s">
        <v>516</v>
      </c>
      <c r="I2931" s="186"/>
      <c r="J2931" s="170" t="s">
        <v>479</v>
      </c>
      <c r="K2931" s="171" t="e">
        <f t="shared" ca="1" si="1"/>
        <v>#NAME?</v>
      </c>
      <c r="L2931" s="186"/>
      <c r="M2931" s="171">
        <v>534</v>
      </c>
      <c r="N2931" s="179" t="e">
        <f t="shared" ca="1" si="2"/>
        <v>#NAME?</v>
      </c>
      <c r="O2931" t="b">
        <f t="shared" si="3"/>
        <v>0</v>
      </c>
      <c r="S2931" s="180" t="b">
        <f t="shared" ca="1" si="4"/>
        <v>0</v>
      </c>
      <c r="T2931" s="180">
        <f t="shared" ca="1" si="5"/>
        <v>0</v>
      </c>
    </row>
    <row r="2932" spans="1:20" ht="16" hidden="1">
      <c r="A2932" s="170">
        <f t="shared" si="6"/>
        <v>2931</v>
      </c>
      <c r="B2932" s="196" t="s">
        <v>3743</v>
      </c>
      <c r="C2932" s="186"/>
      <c r="D2932" s="178" t="s">
        <v>388</v>
      </c>
      <c r="E2932" s="178"/>
      <c r="F2932" s="186"/>
      <c r="G2932" s="170" t="b">
        <f t="shared" ca="1" si="67"/>
        <v>1</v>
      </c>
      <c r="H2932" s="186"/>
      <c r="I2932" s="186"/>
      <c r="J2932" s="170" t="s">
        <v>479</v>
      </c>
      <c r="K2932" s="171" t="e">
        <f t="shared" ca="1" si="1"/>
        <v>#NAME?</v>
      </c>
      <c r="L2932" s="186"/>
      <c r="M2932" s="171">
        <v>2385</v>
      </c>
      <c r="N2932" s="179" t="e">
        <f t="shared" ca="1" si="2"/>
        <v>#NAME?</v>
      </c>
      <c r="O2932" t="b">
        <f t="shared" si="3"/>
        <v>0</v>
      </c>
      <c r="S2932" s="180" t="b">
        <f t="shared" si="4"/>
        <v>0</v>
      </c>
      <c r="T2932" s="180">
        <f t="shared" ca="1" si="5"/>
        <v>0</v>
      </c>
    </row>
    <row r="2933" spans="1:20" ht="16" hidden="1">
      <c r="A2933" s="170">
        <f t="shared" si="6"/>
        <v>2932</v>
      </c>
      <c r="B2933" s="196" t="s">
        <v>3744</v>
      </c>
      <c r="C2933" s="186"/>
      <c r="D2933" s="178" t="s">
        <v>388</v>
      </c>
      <c r="E2933" s="178"/>
      <c r="F2933" s="186"/>
      <c r="G2933" s="170" t="b">
        <f t="shared" ca="1" si="67"/>
        <v>1</v>
      </c>
      <c r="H2933" s="186"/>
      <c r="I2933" s="186"/>
      <c r="J2933" s="170" t="s">
        <v>479</v>
      </c>
      <c r="K2933" s="171" t="e">
        <f t="shared" ca="1" si="1"/>
        <v>#NAME?</v>
      </c>
      <c r="L2933" s="186"/>
      <c r="M2933" s="171">
        <v>3118</v>
      </c>
      <c r="N2933" s="179" t="e">
        <f t="shared" ca="1" si="2"/>
        <v>#NAME?</v>
      </c>
      <c r="O2933" t="b">
        <f t="shared" si="3"/>
        <v>0</v>
      </c>
      <c r="S2933" s="180" t="b">
        <f t="shared" si="4"/>
        <v>0</v>
      </c>
      <c r="T2933" s="180">
        <f t="shared" ca="1" si="5"/>
        <v>0</v>
      </c>
    </row>
    <row r="2934" spans="1:20" ht="16" hidden="1">
      <c r="A2934" s="170">
        <f t="shared" si="6"/>
        <v>2933</v>
      </c>
      <c r="B2934" s="196" t="s">
        <v>3745</v>
      </c>
      <c r="C2934" s="186"/>
      <c r="D2934" s="178" t="s">
        <v>388</v>
      </c>
      <c r="E2934" s="178"/>
      <c r="F2934" s="186"/>
      <c r="G2934" s="170" t="b">
        <f t="shared" ca="1" si="67"/>
        <v>1</v>
      </c>
      <c r="H2934" s="186"/>
      <c r="I2934" s="186"/>
      <c r="J2934" s="170" t="s">
        <v>479</v>
      </c>
      <c r="K2934" s="171" t="e">
        <f t="shared" ca="1" si="1"/>
        <v>#NAME?</v>
      </c>
      <c r="L2934" s="186"/>
      <c r="M2934" s="171">
        <v>573</v>
      </c>
      <c r="N2934" s="179" t="e">
        <f t="shared" ca="1" si="2"/>
        <v>#NAME?</v>
      </c>
      <c r="O2934" t="b">
        <f t="shared" si="3"/>
        <v>0</v>
      </c>
      <c r="S2934" s="180" t="b">
        <f t="shared" si="4"/>
        <v>0</v>
      </c>
      <c r="T2934" s="180">
        <f t="shared" ca="1" si="5"/>
        <v>0</v>
      </c>
    </row>
    <row r="2935" spans="1:20" ht="16" hidden="1">
      <c r="A2935" s="170">
        <f t="shared" si="6"/>
        <v>2934</v>
      </c>
      <c r="B2935" s="196" t="s">
        <v>3746</v>
      </c>
      <c r="C2935" s="186"/>
      <c r="D2935" s="178" t="s">
        <v>388</v>
      </c>
      <c r="E2935" s="178"/>
      <c r="F2935" s="186"/>
      <c r="G2935" s="170" t="b">
        <f t="shared" ca="1" si="67"/>
        <v>1</v>
      </c>
      <c r="H2935" s="186"/>
      <c r="I2935" s="186"/>
      <c r="J2935" s="170" t="s">
        <v>479</v>
      </c>
      <c r="K2935" s="171" t="e">
        <f t="shared" ca="1" si="1"/>
        <v>#NAME?</v>
      </c>
      <c r="L2935" s="186"/>
      <c r="M2935" s="171">
        <v>1847</v>
      </c>
      <c r="N2935" s="179" t="e">
        <f t="shared" ca="1" si="2"/>
        <v>#NAME?</v>
      </c>
      <c r="O2935" t="b">
        <f t="shared" si="3"/>
        <v>0</v>
      </c>
      <c r="S2935" s="180" t="b">
        <f t="shared" si="4"/>
        <v>0</v>
      </c>
      <c r="T2935" s="180">
        <f t="shared" ca="1" si="5"/>
        <v>0</v>
      </c>
    </row>
    <row r="2936" spans="1:20" ht="16" hidden="1">
      <c r="A2936" s="170">
        <f t="shared" si="6"/>
        <v>2935</v>
      </c>
      <c r="B2936" s="196" t="s">
        <v>3747</v>
      </c>
      <c r="C2936" s="186"/>
      <c r="D2936" s="178" t="s">
        <v>380</v>
      </c>
      <c r="E2936" s="178" t="s">
        <v>556</v>
      </c>
      <c r="F2936" s="187">
        <v>43850</v>
      </c>
      <c r="G2936" s="170" t="b">
        <f t="shared" ca="1" si="67"/>
        <v>1</v>
      </c>
      <c r="H2936" s="170" t="s">
        <v>516</v>
      </c>
      <c r="I2936" s="186"/>
      <c r="J2936" s="170" t="s">
        <v>479</v>
      </c>
      <c r="K2936" s="171" t="e">
        <f t="shared" ca="1" si="1"/>
        <v>#NAME?</v>
      </c>
      <c r="L2936" s="186"/>
      <c r="M2936" s="171">
        <v>2576</v>
      </c>
      <c r="N2936" s="179" t="e">
        <f t="shared" ca="1" si="2"/>
        <v>#NAME?</v>
      </c>
      <c r="O2936" t="b">
        <f t="shared" si="3"/>
        <v>0</v>
      </c>
      <c r="S2936" s="180" t="b">
        <f t="shared" ca="1" si="4"/>
        <v>0</v>
      </c>
      <c r="T2936" s="180">
        <f t="shared" ca="1" si="5"/>
        <v>0</v>
      </c>
    </row>
    <row r="2937" spans="1:20" ht="16" hidden="1">
      <c r="A2937" s="170">
        <f t="shared" si="6"/>
        <v>2936</v>
      </c>
      <c r="B2937" s="196" t="s">
        <v>3748</v>
      </c>
      <c r="C2937" s="186"/>
      <c r="D2937" s="178" t="s">
        <v>388</v>
      </c>
      <c r="E2937" s="178"/>
      <c r="F2937" s="186"/>
      <c r="G2937" s="170" t="b">
        <f t="shared" ca="1" si="67"/>
        <v>1</v>
      </c>
      <c r="H2937" s="186"/>
      <c r="I2937" s="186"/>
      <c r="J2937" s="170" t="s">
        <v>479</v>
      </c>
      <c r="K2937" s="171" t="e">
        <f t="shared" ca="1" si="1"/>
        <v>#NAME?</v>
      </c>
      <c r="L2937" s="186"/>
      <c r="M2937" s="171">
        <v>409</v>
      </c>
      <c r="N2937" s="179" t="e">
        <f t="shared" ca="1" si="2"/>
        <v>#NAME?</v>
      </c>
      <c r="O2937" t="b">
        <f t="shared" si="3"/>
        <v>0</v>
      </c>
      <c r="S2937" s="180" t="b">
        <f t="shared" si="4"/>
        <v>0</v>
      </c>
      <c r="T2937" s="180">
        <f t="shared" ca="1" si="5"/>
        <v>0</v>
      </c>
    </row>
    <row r="2938" spans="1:20" ht="16" hidden="1">
      <c r="A2938" s="170">
        <f t="shared" si="6"/>
        <v>2937</v>
      </c>
      <c r="B2938" s="196" t="s">
        <v>3749</v>
      </c>
      <c r="C2938" s="186"/>
      <c r="D2938" s="178" t="s">
        <v>388</v>
      </c>
      <c r="E2938" s="178"/>
      <c r="F2938" s="186"/>
      <c r="G2938" s="170" t="b">
        <f t="shared" ca="1" si="67"/>
        <v>1</v>
      </c>
      <c r="H2938" s="186"/>
      <c r="I2938" s="186"/>
      <c r="J2938" s="170" t="s">
        <v>479</v>
      </c>
      <c r="K2938" s="171" t="e">
        <f t="shared" ca="1" si="1"/>
        <v>#NAME?</v>
      </c>
      <c r="L2938" s="186"/>
      <c r="M2938" s="171">
        <v>1168</v>
      </c>
      <c r="N2938" s="179" t="e">
        <f t="shared" ca="1" si="2"/>
        <v>#NAME?</v>
      </c>
      <c r="O2938" t="b">
        <f t="shared" si="3"/>
        <v>0</v>
      </c>
      <c r="S2938" s="180" t="b">
        <f t="shared" si="4"/>
        <v>0</v>
      </c>
      <c r="T2938" s="180">
        <f t="shared" ca="1" si="5"/>
        <v>0</v>
      </c>
    </row>
    <row r="2939" spans="1:20" ht="16" hidden="1">
      <c r="A2939" s="170">
        <f t="shared" si="6"/>
        <v>2938</v>
      </c>
      <c r="B2939" s="196" t="s">
        <v>3750</v>
      </c>
      <c r="C2939" s="186"/>
      <c r="D2939" s="178" t="s">
        <v>380</v>
      </c>
      <c r="E2939" s="178" t="s">
        <v>3751</v>
      </c>
      <c r="F2939" s="183">
        <v>43795</v>
      </c>
      <c r="G2939" s="170" t="b">
        <f t="shared" ca="1" si="67"/>
        <v>1</v>
      </c>
      <c r="H2939" s="170" t="s">
        <v>516</v>
      </c>
      <c r="I2939" s="170"/>
      <c r="J2939" s="170" t="s">
        <v>479</v>
      </c>
      <c r="K2939" s="171" t="e">
        <f t="shared" ca="1" si="1"/>
        <v>#NAME?</v>
      </c>
      <c r="L2939" s="186"/>
      <c r="M2939" s="171">
        <v>1507</v>
      </c>
      <c r="N2939" s="179" t="e">
        <f t="shared" ca="1" si="2"/>
        <v>#NAME?</v>
      </c>
      <c r="O2939" t="b">
        <f t="shared" si="3"/>
        <v>0</v>
      </c>
      <c r="S2939" s="180" t="b">
        <f t="shared" ca="1" si="4"/>
        <v>0</v>
      </c>
      <c r="T2939" s="180">
        <f t="shared" ca="1" si="5"/>
        <v>0</v>
      </c>
    </row>
    <row r="2940" spans="1:20" ht="16" hidden="1">
      <c r="A2940" s="170">
        <f t="shared" si="6"/>
        <v>2939</v>
      </c>
      <c r="B2940" s="196" t="s">
        <v>3752</v>
      </c>
      <c r="C2940" s="186"/>
      <c r="D2940" s="178" t="s">
        <v>388</v>
      </c>
      <c r="E2940" s="178"/>
      <c r="F2940" s="186"/>
      <c r="G2940" s="170" t="b">
        <f t="shared" ca="1" si="67"/>
        <v>1</v>
      </c>
      <c r="H2940" s="186"/>
      <c r="I2940" s="186"/>
      <c r="J2940" s="170" t="s">
        <v>479</v>
      </c>
      <c r="K2940" s="171" t="e">
        <f t="shared" ca="1" si="1"/>
        <v>#NAME?</v>
      </c>
      <c r="L2940" s="186"/>
      <c r="M2940" s="171">
        <v>3096</v>
      </c>
      <c r="N2940" s="179" t="e">
        <f t="shared" ca="1" si="2"/>
        <v>#NAME?</v>
      </c>
      <c r="O2940" t="b">
        <f t="shared" si="3"/>
        <v>0</v>
      </c>
      <c r="S2940" s="180" t="b">
        <f t="shared" si="4"/>
        <v>0</v>
      </c>
      <c r="T2940" s="180">
        <f t="shared" ca="1" si="5"/>
        <v>0</v>
      </c>
    </row>
    <row r="2941" spans="1:20" ht="16" hidden="1">
      <c r="A2941" s="170">
        <f t="shared" si="6"/>
        <v>2940</v>
      </c>
      <c r="B2941" s="196" t="s">
        <v>3753</v>
      </c>
      <c r="C2941" s="186"/>
      <c r="D2941" s="178" t="s">
        <v>380</v>
      </c>
      <c r="E2941" s="178"/>
      <c r="F2941" s="189">
        <v>43811</v>
      </c>
      <c r="G2941" s="170" t="b">
        <f t="shared" ca="1" si="67"/>
        <v>1</v>
      </c>
      <c r="H2941" s="170" t="s">
        <v>516</v>
      </c>
      <c r="I2941" s="186"/>
      <c r="J2941" s="170" t="s">
        <v>479</v>
      </c>
      <c r="K2941" s="171" t="e">
        <f t="shared" ca="1" si="1"/>
        <v>#NAME?</v>
      </c>
      <c r="L2941" s="186"/>
      <c r="M2941" s="171">
        <v>603</v>
      </c>
      <c r="N2941" s="179" t="e">
        <f t="shared" ca="1" si="2"/>
        <v>#NAME?</v>
      </c>
      <c r="O2941" t="b">
        <f t="shared" si="3"/>
        <v>0</v>
      </c>
      <c r="S2941" s="180" t="b">
        <f t="shared" ca="1" si="4"/>
        <v>0</v>
      </c>
      <c r="T2941" s="180">
        <f t="shared" ca="1" si="5"/>
        <v>0</v>
      </c>
    </row>
    <row r="2942" spans="1:20" ht="16" hidden="1">
      <c r="A2942" s="170">
        <f t="shared" si="6"/>
        <v>2941</v>
      </c>
      <c r="B2942" s="196" t="s">
        <v>3754</v>
      </c>
      <c r="C2942" s="186"/>
      <c r="D2942" s="178" t="s">
        <v>388</v>
      </c>
      <c r="E2942" s="178"/>
      <c r="F2942" s="186"/>
      <c r="G2942" s="170" t="b">
        <f t="shared" ca="1" si="67"/>
        <v>1</v>
      </c>
      <c r="H2942" s="186"/>
      <c r="I2942" s="186"/>
      <c r="J2942" s="170" t="s">
        <v>479</v>
      </c>
      <c r="K2942" s="171" t="e">
        <f t="shared" ca="1" si="1"/>
        <v>#NAME?</v>
      </c>
      <c r="L2942" s="186"/>
      <c r="M2942" s="171">
        <v>2516</v>
      </c>
      <c r="N2942" s="179" t="e">
        <f t="shared" ca="1" si="2"/>
        <v>#NAME?</v>
      </c>
      <c r="O2942" t="b">
        <f t="shared" si="3"/>
        <v>0</v>
      </c>
      <c r="S2942" s="180" t="b">
        <f t="shared" si="4"/>
        <v>0</v>
      </c>
      <c r="T2942" s="180">
        <f t="shared" ca="1" si="5"/>
        <v>0</v>
      </c>
    </row>
    <row r="2943" spans="1:20" ht="16" hidden="1">
      <c r="A2943" s="170">
        <f t="shared" si="6"/>
        <v>2942</v>
      </c>
      <c r="B2943" s="196" t="s">
        <v>3755</v>
      </c>
      <c r="C2943" s="186"/>
      <c r="D2943" s="178" t="s">
        <v>388</v>
      </c>
      <c r="E2943" s="178"/>
      <c r="F2943" s="186"/>
      <c r="G2943" s="170" t="b">
        <f t="shared" ca="1" si="67"/>
        <v>1</v>
      </c>
      <c r="H2943" s="186"/>
      <c r="I2943" s="186"/>
      <c r="J2943" s="170" t="s">
        <v>479</v>
      </c>
      <c r="K2943" s="171" t="e">
        <f t="shared" ca="1" si="1"/>
        <v>#NAME?</v>
      </c>
      <c r="L2943" s="186"/>
      <c r="M2943" s="171">
        <v>1454</v>
      </c>
      <c r="N2943" s="179" t="e">
        <f t="shared" ca="1" si="2"/>
        <v>#NAME?</v>
      </c>
      <c r="O2943" t="b">
        <f t="shared" si="3"/>
        <v>0</v>
      </c>
      <c r="S2943" s="180" t="b">
        <f t="shared" si="4"/>
        <v>0</v>
      </c>
      <c r="T2943" s="180">
        <f t="shared" ca="1" si="5"/>
        <v>0</v>
      </c>
    </row>
    <row r="2944" spans="1:20" ht="16" hidden="1">
      <c r="A2944" s="170">
        <f t="shared" si="6"/>
        <v>2943</v>
      </c>
      <c r="B2944" s="196" t="s">
        <v>3756</v>
      </c>
      <c r="C2944" s="186"/>
      <c r="D2944" s="178" t="s">
        <v>388</v>
      </c>
      <c r="E2944" s="178"/>
      <c r="F2944" s="186"/>
      <c r="G2944" s="170" t="b">
        <f t="shared" ca="1" si="67"/>
        <v>1</v>
      </c>
      <c r="H2944" s="186"/>
      <c r="I2944" s="186"/>
      <c r="J2944" s="170" t="s">
        <v>479</v>
      </c>
      <c r="K2944" s="171" t="e">
        <f t="shared" ca="1" si="1"/>
        <v>#NAME?</v>
      </c>
      <c r="L2944" s="186"/>
      <c r="M2944" s="171">
        <v>1099</v>
      </c>
      <c r="N2944" s="179" t="e">
        <f t="shared" ca="1" si="2"/>
        <v>#NAME?</v>
      </c>
      <c r="O2944" t="b">
        <f t="shared" si="3"/>
        <v>0</v>
      </c>
      <c r="S2944" s="180" t="b">
        <f t="shared" si="4"/>
        <v>0</v>
      </c>
      <c r="T2944" s="180">
        <f t="shared" ca="1" si="5"/>
        <v>0</v>
      </c>
    </row>
    <row r="2945" spans="1:20" ht="16" hidden="1">
      <c r="A2945" s="170">
        <f t="shared" si="6"/>
        <v>2944</v>
      </c>
      <c r="B2945" s="196" t="s">
        <v>3757</v>
      </c>
      <c r="C2945" s="186"/>
      <c r="D2945" s="178" t="s">
        <v>388</v>
      </c>
      <c r="E2945" s="178"/>
      <c r="F2945" s="186"/>
      <c r="G2945" s="170" t="b">
        <f t="shared" ca="1" si="67"/>
        <v>1</v>
      </c>
      <c r="H2945" s="186"/>
      <c r="I2945" s="186"/>
      <c r="J2945" s="170" t="s">
        <v>479</v>
      </c>
      <c r="K2945" s="171" t="e">
        <f t="shared" ca="1" si="1"/>
        <v>#NAME?</v>
      </c>
      <c r="L2945" s="186"/>
      <c r="M2945" s="171">
        <v>3069</v>
      </c>
      <c r="N2945" s="179" t="e">
        <f t="shared" ca="1" si="2"/>
        <v>#NAME?</v>
      </c>
      <c r="O2945" t="b">
        <f t="shared" si="3"/>
        <v>0</v>
      </c>
      <c r="S2945" s="180" t="b">
        <f t="shared" si="4"/>
        <v>0</v>
      </c>
      <c r="T2945" s="180">
        <f t="shared" ca="1" si="5"/>
        <v>0</v>
      </c>
    </row>
    <row r="2946" spans="1:20" ht="16" hidden="1">
      <c r="A2946" s="170">
        <f t="shared" si="6"/>
        <v>2945</v>
      </c>
      <c r="B2946" s="196" t="s">
        <v>3758</v>
      </c>
      <c r="C2946" s="186"/>
      <c r="D2946" s="178" t="s">
        <v>380</v>
      </c>
      <c r="E2946" s="178" t="s">
        <v>515</v>
      </c>
      <c r="F2946" s="187">
        <v>43921</v>
      </c>
      <c r="G2946" s="170" t="b">
        <f t="shared" ca="1" si="67"/>
        <v>1</v>
      </c>
      <c r="H2946" s="170" t="s">
        <v>471</v>
      </c>
      <c r="I2946" s="186"/>
      <c r="J2946" s="170" t="s">
        <v>479</v>
      </c>
      <c r="K2946" s="171" t="e">
        <f t="shared" ca="1" si="1"/>
        <v>#NAME?</v>
      </c>
      <c r="L2946" s="186"/>
      <c r="M2946" s="171">
        <v>139</v>
      </c>
      <c r="N2946" s="179" t="e">
        <f t="shared" ca="1" si="2"/>
        <v>#NAME?</v>
      </c>
      <c r="O2946" t="b">
        <f t="shared" si="3"/>
        <v>0</v>
      </c>
      <c r="S2946" s="180" t="b">
        <f t="shared" ca="1" si="4"/>
        <v>0</v>
      </c>
      <c r="T2946" s="180">
        <f t="shared" ca="1" si="5"/>
        <v>0</v>
      </c>
    </row>
    <row r="2947" spans="1:20" ht="16" hidden="1">
      <c r="A2947" s="170">
        <f t="shared" si="6"/>
        <v>2946</v>
      </c>
      <c r="B2947" s="196" t="s">
        <v>3759</v>
      </c>
      <c r="C2947" s="186"/>
      <c r="D2947" s="178" t="s">
        <v>388</v>
      </c>
      <c r="E2947" s="178"/>
      <c r="F2947" s="186"/>
      <c r="G2947" s="170" t="b">
        <f t="shared" ca="1" si="67"/>
        <v>1</v>
      </c>
      <c r="H2947" s="186"/>
      <c r="I2947" s="186"/>
      <c r="J2947" s="170" t="s">
        <v>479</v>
      </c>
      <c r="K2947" s="171" t="e">
        <f t="shared" ca="1" si="1"/>
        <v>#NAME?</v>
      </c>
      <c r="L2947" s="186"/>
      <c r="M2947" s="171">
        <v>264</v>
      </c>
      <c r="N2947" s="179" t="e">
        <f t="shared" ca="1" si="2"/>
        <v>#NAME?</v>
      </c>
      <c r="O2947" t="b">
        <f t="shared" si="3"/>
        <v>0</v>
      </c>
      <c r="S2947" s="180" t="b">
        <f t="shared" si="4"/>
        <v>0</v>
      </c>
      <c r="T2947" s="180">
        <f t="shared" ca="1" si="5"/>
        <v>0</v>
      </c>
    </row>
    <row r="2948" spans="1:20" ht="16" hidden="1">
      <c r="A2948" s="170">
        <f t="shared" si="6"/>
        <v>2947</v>
      </c>
      <c r="B2948" s="196" t="s">
        <v>3760</v>
      </c>
      <c r="C2948" s="186"/>
      <c r="D2948" s="178" t="s">
        <v>388</v>
      </c>
      <c r="E2948" s="178"/>
      <c r="F2948" s="186"/>
      <c r="G2948" s="170" t="b">
        <f t="shared" ca="1" si="67"/>
        <v>1</v>
      </c>
      <c r="H2948" s="186"/>
      <c r="I2948" s="186"/>
      <c r="J2948" s="170" t="s">
        <v>479</v>
      </c>
      <c r="K2948" s="171" t="e">
        <f t="shared" ca="1" si="1"/>
        <v>#NAME?</v>
      </c>
      <c r="L2948" s="186"/>
      <c r="M2948" s="171">
        <v>3195</v>
      </c>
      <c r="N2948" s="179" t="e">
        <f t="shared" ca="1" si="2"/>
        <v>#NAME?</v>
      </c>
      <c r="O2948" t="b">
        <f t="shared" si="3"/>
        <v>0</v>
      </c>
      <c r="S2948" s="180" t="b">
        <f t="shared" si="4"/>
        <v>0</v>
      </c>
      <c r="T2948" s="180">
        <f t="shared" ca="1" si="5"/>
        <v>0</v>
      </c>
    </row>
    <row r="2949" spans="1:20" ht="16" hidden="1">
      <c r="A2949" s="170">
        <f t="shared" si="6"/>
        <v>2948</v>
      </c>
      <c r="B2949" s="196" t="s">
        <v>3761</v>
      </c>
      <c r="C2949" s="186"/>
      <c r="D2949" s="178" t="s">
        <v>388</v>
      </c>
      <c r="E2949" s="178"/>
      <c r="F2949" s="186"/>
      <c r="G2949" s="170" t="b">
        <f t="shared" ca="1" si="67"/>
        <v>1</v>
      </c>
      <c r="H2949" s="186"/>
      <c r="I2949" s="186"/>
      <c r="J2949" s="170" t="s">
        <v>479</v>
      </c>
      <c r="K2949" s="171" t="e">
        <f t="shared" ca="1" si="1"/>
        <v>#NAME?</v>
      </c>
      <c r="L2949" s="186"/>
      <c r="M2949" s="171">
        <v>669</v>
      </c>
      <c r="N2949" s="179" t="e">
        <f t="shared" ca="1" si="2"/>
        <v>#NAME?</v>
      </c>
      <c r="O2949" t="b">
        <f t="shared" si="3"/>
        <v>0</v>
      </c>
      <c r="S2949" s="180" t="b">
        <f t="shared" si="4"/>
        <v>0</v>
      </c>
      <c r="T2949" s="180">
        <f t="shared" ca="1" si="5"/>
        <v>0</v>
      </c>
    </row>
    <row r="2950" spans="1:20" ht="16" hidden="1">
      <c r="A2950" s="170">
        <f t="shared" si="6"/>
        <v>2949</v>
      </c>
      <c r="B2950" s="196" t="s">
        <v>3762</v>
      </c>
      <c r="C2950" s="186"/>
      <c r="D2950" s="178" t="s">
        <v>388</v>
      </c>
      <c r="E2950" s="178"/>
      <c r="F2950" s="186"/>
      <c r="G2950" s="170" t="b">
        <f t="shared" ca="1" si="67"/>
        <v>1</v>
      </c>
      <c r="H2950" s="186"/>
      <c r="I2950" s="186"/>
      <c r="J2950" s="170" t="s">
        <v>479</v>
      </c>
      <c r="K2950" s="171" t="e">
        <f t="shared" ca="1" si="1"/>
        <v>#NAME?</v>
      </c>
      <c r="L2950" s="186"/>
      <c r="M2950" s="171">
        <v>3109</v>
      </c>
      <c r="N2950" s="179" t="e">
        <f t="shared" ca="1" si="2"/>
        <v>#NAME?</v>
      </c>
      <c r="O2950" t="b">
        <f t="shared" si="3"/>
        <v>0</v>
      </c>
      <c r="S2950" s="180" t="b">
        <f t="shared" si="4"/>
        <v>0</v>
      </c>
      <c r="T2950" s="180">
        <f t="shared" ca="1" si="5"/>
        <v>0</v>
      </c>
    </row>
    <row r="2951" spans="1:20" ht="16" hidden="1">
      <c r="A2951" s="170">
        <f t="shared" si="6"/>
        <v>2950</v>
      </c>
      <c r="B2951" s="196" t="s">
        <v>3763</v>
      </c>
      <c r="C2951" s="186"/>
      <c r="D2951" s="178" t="s">
        <v>380</v>
      </c>
      <c r="E2951" s="178" t="s">
        <v>3242</v>
      </c>
      <c r="F2951" s="187">
        <v>43965</v>
      </c>
      <c r="G2951" s="170" t="b">
        <f t="shared" ca="1" si="67"/>
        <v>1</v>
      </c>
      <c r="H2951" s="170" t="s">
        <v>516</v>
      </c>
      <c r="I2951" s="170">
        <v>0</v>
      </c>
      <c r="J2951" s="170" t="s">
        <v>479</v>
      </c>
      <c r="K2951" s="171" t="e">
        <f t="shared" ca="1" si="1"/>
        <v>#NAME?</v>
      </c>
      <c r="L2951" s="186"/>
      <c r="M2951" s="171">
        <v>222</v>
      </c>
      <c r="N2951" s="179" t="e">
        <f t="shared" ca="1" si="2"/>
        <v>#NAME?</v>
      </c>
      <c r="O2951" t="b">
        <f t="shared" si="3"/>
        <v>0</v>
      </c>
      <c r="S2951" s="180" t="b">
        <f t="shared" ca="1" si="4"/>
        <v>0</v>
      </c>
      <c r="T2951" s="180">
        <f t="shared" ca="1" si="5"/>
        <v>0</v>
      </c>
    </row>
    <row r="2952" spans="1:20" ht="16" hidden="1">
      <c r="A2952" s="170">
        <f t="shared" si="6"/>
        <v>2951</v>
      </c>
      <c r="B2952" s="196" t="s">
        <v>3764</v>
      </c>
      <c r="C2952" s="186"/>
      <c r="D2952" s="178" t="s">
        <v>388</v>
      </c>
      <c r="E2952" s="178"/>
      <c r="F2952" s="186"/>
      <c r="G2952" s="170" t="b">
        <f t="shared" ca="1" si="67"/>
        <v>1</v>
      </c>
      <c r="H2952" s="186"/>
      <c r="I2952" s="186"/>
      <c r="J2952" s="170" t="s">
        <v>479</v>
      </c>
      <c r="K2952" s="171" t="e">
        <f t="shared" ca="1" si="1"/>
        <v>#NAME?</v>
      </c>
      <c r="L2952" s="186"/>
      <c r="M2952" s="171">
        <v>1175</v>
      </c>
      <c r="N2952" s="179" t="e">
        <f t="shared" ca="1" si="2"/>
        <v>#NAME?</v>
      </c>
      <c r="O2952" t="b">
        <f t="shared" si="3"/>
        <v>0</v>
      </c>
      <c r="S2952" s="180" t="b">
        <f t="shared" si="4"/>
        <v>0</v>
      </c>
      <c r="T2952" s="180">
        <f t="shared" ca="1" si="5"/>
        <v>0</v>
      </c>
    </row>
    <row r="2953" spans="1:20" ht="16" hidden="1">
      <c r="A2953" s="170">
        <f t="shared" si="6"/>
        <v>2952</v>
      </c>
      <c r="B2953" s="196" t="s">
        <v>3765</v>
      </c>
      <c r="C2953" s="186"/>
      <c r="D2953" s="178" t="s">
        <v>388</v>
      </c>
      <c r="E2953" s="178"/>
      <c r="F2953" s="186"/>
      <c r="G2953" s="170" t="b">
        <f t="shared" ca="1" si="67"/>
        <v>1</v>
      </c>
      <c r="H2953" s="186"/>
      <c r="I2953" s="186"/>
      <c r="J2953" s="170" t="s">
        <v>479</v>
      </c>
      <c r="K2953" s="171" t="e">
        <f t="shared" ca="1" si="1"/>
        <v>#NAME?</v>
      </c>
      <c r="L2953" s="186"/>
      <c r="M2953" s="171">
        <v>2838</v>
      </c>
      <c r="N2953" s="179" t="e">
        <f t="shared" ca="1" si="2"/>
        <v>#NAME?</v>
      </c>
      <c r="O2953" t="b">
        <f t="shared" si="3"/>
        <v>0</v>
      </c>
      <c r="S2953" s="180" t="b">
        <f t="shared" si="4"/>
        <v>0</v>
      </c>
      <c r="T2953" s="180">
        <f t="shared" ca="1" si="5"/>
        <v>0</v>
      </c>
    </row>
    <row r="2954" spans="1:20" ht="16" hidden="1">
      <c r="A2954" s="170">
        <f t="shared" si="6"/>
        <v>2953</v>
      </c>
      <c r="B2954" s="196" t="s">
        <v>3766</v>
      </c>
      <c r="C2954" s="186"/>
      <c r="D2954" s="178" t="s">
        <v>388</v>
      </c>
      <c r="E2954" s="178"/>
      <c r="F2954" s="186"/>
      <c r="G2954" s="170" t="b">
        <f t="shared" ca="1" si="67"/>
        <v>1</v>
      </c>
      <c r="H2954" s="186"/>
      <c r="I2954" s="186"/>
      <c r="J2954" s="170" t="s">
        <v>479</v>
      </c>
      <c r="K2954" s="171" t="e">
        <f t="shared" ca="1" si="1"/>
        <v>#NAME?</v>
      </c>
      <c r="L2954" s="186"/>
      <c r="M2954" s="171">
        <v>959</v>
      </c>
      <c r="N2954" s="179" t="e">
        <f t="shared" ca="1" si="2"/>
        <v>#NAME?</v>
      </c>
      <c r="O2954" t="b">
        <f t="shared" si="3"/>
        <v>0</v>
      </c>
      <c r="S2954" s="180" t="b">
        <f t="shared" si="4"/>
        <v>0</v>
      </c>
      <c r="T2954" s="180">
        <f t="shared" ca="1" si="5"/>
        <v>0</v>
      </c>
    </row>
    <row r="2955" spans="1:20" ht="16" hidden="1">
      <c r="A2955" s="170">
        <f t="shared" si="6"/>
        <v>2954</v>
      </c>
      <c r="B2955" s="196" t="s">
        <v>3767</v>
      </c>
      <c r="C2955" s="186"/>
      <c r="D2955" s="178" t="s">
        <v>388</v>
      </c>
      <c r="E2955" s="178"/>
      <c r="F2955" s="186"/>
      <c r="G2955" s="170" t="b">
        <f t="shared" ca="1" si="67"/>
        <v>1</v>
      </c>
      <c r="H2955" s="186"/>
      <c r="I2955" s="186"/>
      <c r="J2955" s="170" t="s">
        <v>479</v>
      </c>
      <c r="K2955" s="171" t="e">
        <f t="shared" ca="1" si="1"/>
        <v>#NAME?</v>
      </c>
      <c r="L2955" s="186"/>
      <c r="M2955" s="171">
        <v>374</v>
      </c>
      <c r="N2955" s="179" t="e">
        <f t="shared" ca="1" si="2"/>
        <v>#NAME?</v>
      </c>
      <c r="O2955" t="b">
        <f t="shared" si="3"/>
        <v>0</v>
      </c>
      <c r="S2955" s="180" t="b">
        <f t="shared" si="4"/>
        <v>0</v>
      </c>
      <c r="T2955" s="180">
        <f t="shared" ca="1" si="5"/>
        <v>0</v>
      </c>
    </row>
    <row r="2956" spans="1:20" ht="16" hidden="1">
      <c r="A2956" s="170">
        <f t="shared" si="6"/>
        <v>2955</v>
      </c>
      <c r="B2956" s="196" t="s">
        <v>3768</v>
      </c>
      <c r="C2956" s="186"/>
      <c r="D2956" s="178" t="s">
        <v>388</v>
      </c>
      <c r="E2956" s="178"/>
      <c r="F2956" s="186"/>
      <c r="G2956" s="170" t="b">
        <f t="shared" ca="1" si="67"/>
        <v>1</v>
      </c>
      <c r="H2956" s="186"/>
      <c r="I2956" s="186"/>
      <c r="J2956" s="170" t="s">
        <v>479</v>
      </c>
      <c r="K2956" s="171" t="e">
        <f t="shared" ca="1" si="1"/>
        <v>#NAME?</v>
      </c>
      <c r="L2956" s="186"/>
      <c r="M2956" s="171">
        <v>2620</v>
      </c>
      <c r="N2956" s="179" t="e">
        <f t="shared" ca="1" si="2"/>
        <v>#NAME?</v>
      </c>
      <c r="O2956" t="b">
        <f t="shared" si="3"/>
        <v>0</v>
      </c>
      <c r="S2956" s="180" t="b">
        <f t="shared" si="4"/>
        <v>0</v>
      </c>
      <c r="T2956" s="180">
        <f t="shared" ca="1" si="5"/>
        <v>0</v>
      </c>
    </row>
    <row r="2957" spans="1:20" ht="16" hidden="1">
      <c r="A2957" s="170">
        <f t="shared" si="6"/>
        <v>2956</v>
      </c>
      <c r="B2957" s="196" t="s">
        <v>3769</v>
      </c>
      <c r="C2957" s="186"/>
      <c r="D2957" s="178" t="s">
        <v>388</v>
      </c>
      <c r="E2957" s="178"/>
      <c r="F2957" s="186"/>
      <c r="G2957" s="170" t="b">
        <f t="shared" ca="1" si="67"/>
        <v>1</v>
      </c>
      <c r="H2957" s="186"/>
      <c r="I2957" s="186"/>
      <c r="J2957" s="170" t="s">
        <v>479</v>
      </c>
      <c r="K2957" s="171" t="e">
        <f t="shared" ca="1" si="1"/>
        <v>#NAME?</v>
      </c>
      <c r="L2957" s="186"/>
      <c r="M2957" s="171">
        <v>2460</v>
      </c>
      <c r="N2957" s="179" t="e">
        <f t="shared" ca="1" si="2"/>
        <v>#NAME?</v>
      </c>
      <c r="O2957" t="b">
        <f t="shared" si="3"/>
        <v>0</v>
      </c>
      <c r="S2957" s="180" t="b">
        <f t="shared" si="4"/>
        <v>0</v>
      </c>
      <c r="T2957" s="180">
        <f t="shared" ca="1" si="5"/>
        <v>0</v>
      </c>
    </row>
    <row r="2958" spans="1:20" ht="16" hidden="1">
      <c r="A2958" s="170">
        <f t="shared" si="6"/>
        <v>2957</v>
      </c>
      <c r="B2958" s="196" t="s">
        <v>3770</v>
      </c>
      <c r="C2958" s="186"/>
      <c r="D2958" s="178" t="s">
        <v>388</v>
      </c>
      <c r="E2958" s="178"/>
      <c r="F2958" s="186"/>
      <c r="G2958" s="170" t="b">
        <f t="shared" ca="1" si="67"/>
        <v>1</v>
      </c>
      <c r="H2958" s="186"/>
      <c r="I2958" s="186"/>
      <c r="J2958" s="170" t="s">
        <v>479</v>
      </c>
      <c r="K2958" s="171" t="e">
        <f t="shared" ca="1" si="1"/>
        <v>#NAME?</v>
      </c>
      <c r="L2958" s="186"/>
      <c r="M2958" s="171">
        <v>1765</v>
      </c>
      <c r="N2958" s="179" t="e">
        <f t="shared" ca="1" si="2"/>
        <v>#NAME?</v>
      </c>
      <c r="O2958" t="b">
        <f t="shared" si="3"/>
        <v>0</v>
      </c>
      <c r="S2958" s="180" t="b">
        <f t="shared" si="4"/>
        <v>0</v>
      </c>
      <c r="T2958" s="180">
        <f t="shared" ca="1" si="5"/>
        <v>0</v>
      </c>
    </row>
    <row r="2959" spans="1:20" ht="16" hidden="1">
      <c r="A2959" s="170">
        <f t="shared" si="6"/>
        <v>2958</v>
      </c>
      <c r="B2959" s="196" t="s">
        <v>3771</v>
      </c>
      <c r="C2959" s="186"/>
      <c r="D2959" s="178" t="s">
        <v>380</v>
      </c>
      <c r="E2959" s="178" t="s">
        <v>515</v>
      </c>
      <c r="F2959" s="187">
        <v>43922</v>
      </c>
      <c r="G2959" s="170" t="b">
        <f t="shared" ca="1" si="67"/>
        <v>1</v>
      </c>
      <c r="H2959" s="170" t="s">
        <v>471</v>
      </c>
      <c r="I2959" s="186"/>
      <c r="J2959" s="170" t="s">
        <v>479</v>
      </c>
      <c r="K2959" s="171" t="e">
        <f t="shared" ca="1" si="1"/>
        <v>#NAME?</v>
      </c>
      <c r="L2959" s="186"/>
      <c r="M2959" s="171">
        <v>3203</v>
      </c>
      <c r="N2959" s="179" t="e">
        <f t="shared" ca="1" si="2"/>
        <v>#NAME?</v>
      </c>
      <c r="O2959" t="b">
        <f t="shared" si="3"/>
        <v>0</v>
      </c>
      <c r="S2959" s="180" t="b">
        <f t="shared" ca="1" si="4"/>
        <v>0</v>
      </c>
      <c r="T2959" s="180">
        <f t="shared" ca="1" si="5"/>
        <v>0</v>
      </c>
    </row>
    <row r="2960" spans="1:20" ht="16" hidden="1">
      <c r="A2960" s="170">
        <f t="shared" si="6"/>
        <v>2959</v>
      </c>
      <c r="B2960" s="196" t="s">
        <v>3772</v>
      </c>
      <c r="C2960" s="186"/>
      <c r="D2960" s="178" t="s">
        <v>388</v>
      </c>
      <c r="E2960" s="178"/>
      <c r="F2960" s="186"/>
      <c r="G2960" s="170" t="b">
        <f t="shared" ca="1" si="67"/>
        <v>1</v>
      </c>
      <c r="H2960" s="186"/>
      <c r="I2960" s="186"/>
      <c r="J2960" s="170" t="s">
        <v>479</v>
      </c>
      <c r="K2960" s="171" t="e">
        <f t="shared" ca="1" si="1"/>
        <v>#NAME?</v>
      </c>
      <c r="L2960" s="186"/>
      <c r="M2960" s="171">
        <v>1510</v>
      </c>
      <c r="N2960" s="179" t="e">
        <f t="shared" ca="1" si="2"/>
        <v>#NAME?</v>
      </c>
      <c r="O2960" t="b">
        <f t="shared" si="3"/>
        <v>0</v>
      </c>
      <c r="S2960" s="180" t="b">
        <f t="shared" si="4"/>
        <v>0</v>
      </c>
      <c r="T2960" s="180">
        <f t="shared" ca="1" si="5"/>
        <v>0</v>
      </c>
    </row>
    <row r="2961" spans="1:20" ht="16" hidden="1">
      <c r="A2961" s="170">
        <f t="shared" si="6"/>
        <v>2960</v>
      </c>
      <c r="B2961" s="196" t="s">
        <v>3773</v>
      </c>
      <c r="C2961" s="186"/>
      <c r="D2961" s="178" t="s">
        <v>388</v>
      </c>
      <c r="E2961" s="178"/>
      <c r="F2961" s="186"/>
      <c r="G2961" s="170" t="b">
        <f t="shared" ca="1" si="67"/>
        <v>1</v>
      </c>
      <c r="H2961" s="186"/>
      <c r="I2961" s="186"/>
      <c r="J2961" s="170" t="s">
        <v>479</v>
      </c>
      <c r="K2961" s="171" t="e">
        <f t="shared" ca="1" si="1"/>
        <v>#NAME?</v>
      </c>
      <c r="L2961" s="186"/>
      <c r="M2961" s="171">
        <v>1619</v>
      </c>
      <c r="N2961" s="179" t="e">
        <f t="shared" ca="1" si="2"/>
        <v>#NAME?</v>
      </c>
      <c r="O2961" t="b">
        <f t="shared" si="3"/>
        <v>0</v>
      </c>
      <c r="S2961" s="180" t="b">
        <f t="shared" si="4"/>
        <v>0</v>
      </c>
      <c r="T2961" s="180">
        <f t="shared" ca="1" si="5"/>
        <v>0</v>
      </c>
    </row>
    <row r="2962" spans="1:20" ht="16" hidden="1">
      <c r="A2962" s="170">
        <f t="shared" si="6"/>
        <v>2961</v>
      </c>
      <c r="B2962" s="196" t="s">
        <v>3774</v>
      </c>
      <c r="C2962" s="186"/>
      <c r="D2962" s="178" t="s">
        <v>380</v>
      </c>
      <c r="E2962" s="178" t="s">
        <v>556</v>
      </c>
      <c r="F2962" s="187">
        <v>43851</v>
      </c>
      <c r="G2962" s="170" t="b">
        <f t="shared" ca="1" si="67"/>
        <v>1</v>
      </c>
      <c r="H2962" s="170" t="s">
        <v>471</v>
      </c>
      <c r="I2962" s="186"/>
      <c r="J2962" s="170" t="s">
        <v>479</v>
      </c>
      <c r="K2962" s="171" t="e">
        <f t="shared" ca="1" si="1"/>
        <v>#NAME?</v>
      </c>
      <c r="L2962" s="186"/>
      <c r="M2962" s="171">
        <v>1449</v>
      </c>
      <c r="N2962" s="179" t="e">
        <f t="shared" ca="1" si="2"/>
        <v>#NAME?</v>
      </c>
      <c r="O2962" t="b">
        <f t="shared" si="3"/>
        <v>0</v>
      </c>
      <c r="S2962" s="180" t="b">
        <f t="shared" ca="1" si="4"/>
        <v>0</v>
      </c>
      <c r="T2962" s="180">
        <f t="shared" ca="1" si="5"/>
        <v>0</v>
      </c>
    </row>
    <row r="2963" spans="1:20" ht="16" hidden="1">
      <c r="A2963" s="170">
        <f t="shared" si="6"/>
        <v>2962</v>
      </c>
      <c r="B2963" s="196" t="s">
        <v>3775</v>
      </c>
      <c r="C2963" s="186"/>
      <c r="D2963" s="178" t="s">
        <v>388</v>
      </c>
      <c r="E2963" s="178"/>
      <c r="F2963" s="186"/>
      <c r="G2963" s="170" t="b">
        <f t="shared" ca="1" si="67"/>
        <v>1</v>
      </c>
      <c r="H2963" s="186"/>
      <c r="I2963" s="186"/>
      <c r="J2963" s="170" t="s">
        <v>479</v>
      </c>
      <c r="K2963" s="171" t="e">
        <f t="shared" ca="1" si="1"/>
        <v>#NAME?</v>
      </c>
      <c r="L2963" s="186"/>
      <c r="M2963" s="171">
        <v>2466</v>
      </c>
      <c r="N2963" s="179" t="e">
        <f t="shared" ca="1" si="2"/>
        <v>#NAME?</v>
      </c>
      <c r="O2963" t="b">
        <f t="shared" si="3"/>
        <v>0</v>
      </c>
      <c r="S2963" s="180" t="b">
        <f t="shared" si="4"/>
        <v>0</v>
      </c>
      <c r="T2963" s="180">
        <f t="shared" ca="1" si="5"/>
        <v>0</v>
      </c>
    </row>
    <row r="2964" spans="1:20" ht="16" hidden="1">
      <c r="A2964" s="170">
        <f t="shared" si="6"/>
        <v>2963</v>
      </c>
      <c r="B2964" s="196" t="s">
        <v>3776</v>
      </c>
      <c r="C2964" s="186"/>
      <c r="D2964" s="178" t="s">
        <v>388</v>
      </c>
      <c r="E2964" s="178"/>
      <c r="F2964" s="186"/>
      <c r="G2964" s="170" t="b">
        <f t="shared" ca="1" si="67"/>
        <v>1</v>
      </c>
      <c r="H2964" s="186"/>
      <c r="I2964" s="186"/>
      <c r="J2964" s="170" t="s">
        <v>479</v>
      </c>
      <c r="K2964" s="171" t="e">
        <f t="shared" ca="1" si="1"/>
        <v>#NAME?</v>
      </c>
      <c r="L2964" s="186"/>
      <c r="M2964" s="171">
        <v>2856</v>
      </c>
      <c r="N2964" s="179" t="e">
        <f t="shared" ca="1" si="2"/>
        <v>#NAME?</v>
      </c>
      <c r="O2964" t="b">
        <f t="shared" si="3"/>
        <v>0</v>
      </c>
      <c r="S2964" s="180" t="b">
        <f t="shared" si="4"/>
        <v>0</v>
      </c>
      <c r="T2964" s="180">
        <f t="shared" ca="1" si="5"/>
        <v>0</v>
      </c>
    </row>
    <row r="2965" spans="1:20" ht="16" hidden="1">
      <c r="A2965" s="170">
        <f t="shared" si="6"/>
        <v>2964</v>
      </c>
      <c r="B2965" s="196" t="s">
        <v>3777</v>
      </c>
      <c r="C2965" s="186"/>
      <c r="D2965" s="178" t="s">
        <v>388</v>
      </c>
      <c r="E2965" s="178"/>
      <c r="F2965" s="186"/>
      <c r="G2965" s="170" t="b">
        <f t="shared" ca="1" si="67"/>
        <v>1</v>
      </c>
      <c r="H2965" s="186"/>
      <c r="I2965" s="186"/>
      <c r="J2965" s="170" t="s">
        <v>479</v>
      </c>
      <c r="K2965" s="171" t="e">
        <f t="shared" ca="1" si="1"/>
        <v>#NAME?</v>
      </c>
      <c r="L2965" s="186"/>
      <c r="M2965" s="171">
        <v>3207</v>
      </c>
      <c r="N2965" s="179" t="e">
        <f t="shared" ca="1" si="2"/>
        <v>#NAME?</v>
      </c>
      <c r="O2965" t="b">
        <f t="shared" si="3"/>
        <v>0</v>
      </c>
      <c r="S2965" s="180" t="b">
        <f t="shared" si="4"/>
        <v>0</v>
      </c>
      <c r="T2965" s="180">
        <f t="shared" ca="1" si="5"/>
        <v>0</v>
      </c>
    </row>
    <row r="2966" spans="1:20" ht="16" hidden="1">
      <c r="A2966" s="170">
        <f t="shared" si="6"/>
        <v>2965</v>
      </c>
      <c r="B2966" s="196" t="s">
        <v>3778</v>
      </c>
      <c r="C2966" s="186"/>
      <c r="D2966" s="178" t="s">
        <v>388</v>
      </c>
      <c r="E2966" s="178"/>
      <c r="F2966" s="186"/>
      <c r="G2966" s="170" t="b">
        <f t="shared" ca="1" si="67"/>
        <v>1</v>
      </c>
      <c r="H2966" s="186"/>
      <c r="I2966" s="186"/>
      <c r="J2966" s="170" t="s">
        <v>479</v>
      </c>
      <c r="K2966" s="171" t="e">
        <f t="shared" ca="1" si="1"/>
        <v>#NAME?</v>
      </c>
      <c r="L2966" s="186"/>
      <c r="M2966" s="171">
        <v>224</v>
      </c>
      <c r="N2966" s="179" t="e">
        <f t="shared" ca="1" si="2"/>
        <v>#NAME?</v>
      </c>
      <c r="O2966" t="b">
        <f t="shared" si="3"/>
        <v>0</v>
      </c>
      <c r="S2966" s="180" t="b">
        <f t="shared" si="4"/>
        <v>0</v>
      </c>
      <c r="T2966" s="180">
        <f t="shared" ca="1" si="5"/>
        <v>0</v>
      </c>
    </row>
    <row r="2967" spans="1:20" ht="16" hidden="1">
      <c r="A2967" s="170">
        <f t="shared" si="6"/>
        <v>2966</v>
      </c>
      <c r="B2967" s="196" t="s">
        <v>3779</v>
      </c>
      <c r="C2967" s="186"/>
      <c r="D2967" s="178" t="s">
        <v>388</v>
      </c>
      <c r="E2967" s="178"/>
      <c r="F2967" s="186"/>
      <c r="G2967" s="170" t="b">
        <f t="shared" ca="1" si="67"/>
        <v>1</v>
      </c>
      <c r="H2967" s="186"/>
      <c r="I2967" s="186"/>
      <c r="J2967" s="170" t="s">
        <v>479</v>
      </c>
      <c r="K2967" s="171" t="e">
        <f t="shared" ca="1" si="1"/>
        <v>#NAME?</v>
      </c>
      <c r="L2967" s="186"/>
      <c r="M2967" s="171">
        <v>719</v>
      </c>
      <c r="N2967" s="179" t="e">
        <f t="shared" ca="1" si="2"/>
        <v>#NAME?</v>
      </c>
      <c r="O2967" t="b">
        <f t="shared" si="3"/>
        <v>0</v>
      </c>
      <c r="S2967" s="180" t="b">
        <f t="shared" si="4"/>
        <v>0</v>
      </c>
      <c r="T2967" s="180">
        <f t="shared" ca="1" si="5"/>
        <v>0</v>
      </c>
    </row>
    <row r="2968" spans="1:20" ht="16" hidden="1">
      <c r="A2968" s="170">
        <f t="shared" si="6"/>
        <v>2967</v>
      </c>
      <c r="B2968" s="196" t="s">
        <v>3780</v>
      </c>
      <c r="C2968" s="186"/>
      <c r="D2968" s="178" t="s">
        <v>388</v>
      </c>
      <c r="E2968" s="178"/>
      <c r="F2968" s="186"/>
      <c r="G2968" s="170" t="b">
        <f t="shared" ca="1" si="67"/>
        <v>1</v>
      </c>
      <c r="H2968" s="186"/>
      <c r="I2968" s="186"/>
      <c r="J2968" s="170" t="s">
        <v>479</v>
      </c>
      <c r="K2968" s="171" t="e">
        <f t="shared" ca="1" si="1"/>
        <v>#NAME?</v>
      </c>
      <c r="L2968" s="186"/>
      <c r="M2968" s="171">
        <v>1352</v>
      </c>
      <c r="N2968" s="179" t="e">
        <f t="shared" ca="1" si="2"/>
        <v>#NAME?</v>
      </c>
      <c r="O2968" t="b">
        <f t="shared" si="3"/>
        <v>0</v>
      </c>
      <c r="S2968" s="180" t="b">
        <f t="shared" si="4"/>
        <v>0</v>
      </c>
      <c r="T2968" s="180">
        <f t="shared" ca="1" si="5"/>
        <v>0</v>
      </c>
    </row>
    <row r="2969" spans="1:20" ht="16" hidden="1">
      <c r="A2969" s="170">
        <f t="shared" si="6"/>
        <v>2968</v>
      </c>
      <c r="B2969" s="196" t="s">
        <v>3781</v>
      </c>
      <c r="C2969" s="186"/>
      <c r="D2969" s="178" t="s">
        <v>388</v>
      </c>
      <c r="E2969" s="178"/>
      <c r="F2969" s="186"/>
      <c r="G2969" s="170" t="b">
        <f t="shared" ca="1" si="67"/>
        <v>1</v>
      </c>
      <c r="H2969" s="186"/>
      <c r="I2969" s="186"/>
      <c r="J2969" s="170" t="s">
        <v>479</v>
      </c>
      <c r="K2969" s="171" t="e">
        <f t="shared" ca="1" si="1"/>
        <v>#NAME?</v>
      </c>
      <c r="L2969" s="186"/>
      <c r="M2969" s="171">
        <v>647</v>
      </c>
      <c r="N2969" s="179" t="e">
        <f t="shared" ca="1" si="2"/>
        <v>#NAME?</v>
      </c>
      <c r="O2969" t="b">
        <f t="shared" si="3"/>
        <v>0</v>
      </c>
      <c r="S2969" s="180" t="b">
        <f t="shared" si="4"/>
        <v>0</v>
      </c>
      <c r="T2969" s="180">
        <f t="shared" ca="1" si="5"/>
        <v>0</v>
      </c>
    </row>
    <row r="2970" spans="1:20" ht="16" hidden="1">
      <c r="A2970" s="170">
        <f t="shared" si="6"/>
        <v>2969</v>
      </c>
      <c r="B2970" s="196" t="s">
        <v>1200</v>
      </c>
      <c r="C2970" s="186"/>
      <c r="D2970" s="178" t="s">
        <v>388</v>
      </c>
      <c r="E2970" s="178"/>
      <c r="F2970" s="186"/>
      <c r="G2970" s="170" t="b">
        <f t="shared" ca="1" si="67"/>
        <v>1</v>
      </c>
      <c r="H2970" s="186"/>
      <c r="I2970" s="186"/>
      <c r="J2970" s="170" t="s">
        <v>479</v>
      </c>
      <c r="K2970" s="171" t="e">
        <f t="shared" ca="1" si="1"/>
        <v>#NAME?</v>
      </c>
      <c r="L2970" s="186"/>
      <c r="M2970" s="171">
        <v>2997</v>
      </c>
      <c r="N2970" s="179" t="e">
        <f t="shared" ca="1" si="2"/>
        <v>#NAME?</v>
      </c>
      <c r="O2970" t="b">
        <f t="shared" si="3"/>
        <v>0</v>
      </c>
      <c r="S2970" s="180" t="b">
        <f t="shared" si="4"/>
        <v>0</v>
      </c>
      <c r="T2970" s="180">
        <f t="shared" ca="1" si="5"/>
        <v>0</v>
      </c>
    </row>
    <row r="2971" spans="1:20" ht="16" hidden="1">
      <c r="A2971" s="170">
        <f t="shared" si="6"/>
        <v>2970</v>
      </c>
      <c r="B2971" s="196" t="s">
        <v>3782</v>
      </c>
      <c r="C2971" s="186"/>
      <c r="D2971" s="178" t="s">
        <v>388</v>
      </c>
      <c r="E2971" s="178"/>
      <c r="F2971" s="186"/>
      <c r="G2971" s="170" t="b">
        <f t="shared" ca="1" si="67"/>
        <v>1</v>
      </c>
      <c r="H2971" s="186"/>
      <c r="I2971" s="186"/>
      <c r="J2971" s="170" t="s">
        <v>479</v>
      </c>
      <c r="K2971" s="171" t="e">
        <f t="shared" ca="1" si="1"/>
        <v>#NAME?</v>
      </c>
      <c r="L2971" s="186"/>
      <c r="M2971" s="171">
        <v>723</v>
      </c>
      <c r="N2971" s="179" t="e">
        <f t="shared" ca="1" si="2"/>
        <v>#NAME?</v>
      </c>
      <c r="O2971" t="b">
        <f t="shared" si="3"/>
        <v>0</v>
      </c>
      <c r="S2971" s="180" t="b">
        <f t="shared" si="4"/>
        <v>0</v>
      </c>
      <c r="T2971" s="180">
        <f t="shared" ca="1" si="5"/>
        <v>0</v>
      </c>
    </row>
    <row r="2972" spans="1:20" ht="16" hidden="1">
      <c r="A2972" s="170">
        <f t="shared" si="6"/>
        <v>2971</v>
      </c>
      <c r="B2972" s="196" t="s">
        <v>3783</v>
      </c>
      <c r="C2972" s="186"/>
      <c r="D2972" s="178" t="s">
        <v>380</v>
      </c>
      <c r="E2972" s="178" t="s">
        <v>3525</v>
      </c>
      <c r="F2972" s="187">
        <v>43926</v>
      </c>
      <c r="G2972" s="170" t="b">
        <f t="shared" ca="1" si="67"/>
        <v>1</v>
      </c>
      <c r="H2972" s="170" t="s">
        <v>516</v>
      </c>
      <c r="I2972" s="186"/>
      <c r="J2972" s="170" t="s">
        <v>479</v>
      </c>
      <c r="K2972" s="171" t="e">
        <f t="shared" ca="1" si="1"/>
        <v>#NAME?</v>
      </c>
      <c r="L2972" s="186"/>
      <c r="M2972" s="171">
        <v>340</v>
      </c>
      <c r="N2972" s="179" t="e">
        <f t="shared" ca="1" si="2"/>
        <v>#NAME?</v>
      </c>
      <c r="O2972" t="b">
        <f t="shared" si="3"/>
        <v>0</v>
      </c>
      <c r="S2972" s="180" t="b">
        <f t="shared" ca="1" si="4"/>
        <v>0</v>
      </c>
      <c r="T2972" s="180">
        <f t="shared" ca="1" si="5"/>
        <v>0</v>
      </c>
    </row>
    <row r="2973" spans="1:20" ht="16" hidden="1">
      <c r="A2973" s="170">
        <f t="shared" si="6"/>
        <v>2972</v>
      </c>
      <c r="B2973" s="196" t="s">
        <v>3784</v>
      </c>
      <c r="C2973" s="186"/>
      <c r="D2973" s="178" t="s">
        <v>388</v>
      </c>
      <c r="E2973" s="178"/>
      <c r="F2973" s="186"/>
      <c r="G2973" s="170" t="b">
        <f t="shared" ca="1" si="67"/>
        <v>1</v>
      </c>
      <c r="H2973" s="186"/>
      <c r="I2973" s="186"/>
      <c r="J2973" s="170" t="s">
        <v>479</v>
      </c>
      <c r="K2973" s="171" t="e">
        <f t="shared" ca="1" si="1"/>
        <v>#NAME?</v>
      </c>
      <c r="L2973" s="186"/>
      <c r="M2973" s="171">
        <v>930</v>
      </c>
      <c r="N2973" s="179" t="e">
        <f t="shared" ca="1" si="2"/>
        <v>#NAME?</v>
      </c>
      <c r="O2973" t="b">
        <f t="shared" si="3"/>
        <v>0</v>
      </c>
      <c r="S2973" s="180" t="b">
        <f t="shared" si="4"/>
        <v>0</v>
      </c>
      <c r="T2973" s="180">
        <f t="shared" ca="1" si="5"/>
        <v>0</v>
      </c>
    </row>
    <row r="2974" spans="1:20" ht="16" hidden="1">
      <c r="A2974" s="170">
        <f t="shared" si="6"/>
        <v>2973</v>
      </c>
      <c r="B2974" s="196" t="s">
        <v>1031</v>
      </c>
      <c r="C2974" s="186"/>
      <c r="D2974" s="178" t="s">
        <v>388</v>
      </c>
      <c r="E2974" s="178"/>
      <c r="F2974" s="186"/>
      <c r="G2974" s="170" t="b">
        <f t="shared" ca="1" si="67"/>
        <v>1</v>
      </c>
      <c r="H2974" s="186"/>
      <c r="I2974" s="186"/>
      <c r="J2974" s="170" t="s">
        <v>479</v>
      </c>
      <c r="K2974" s="171" t="e">
        <f t="shared" ca="1" si="1"/>
        <v>#NAME?</v>
      </c>
      <c r="L2974" s="186"/>
      <c r="M2974" s="171">
        <v>1942</v>
      </c>
      <c r="N2974" s="179" t="e">
        <f t="shared" ca="1" si="2"/>
        <v>#NAME?</v>
      </c>
      <c r="O2974" t="b">
        <f t="shared" si="3"/>
        <v>0</v>
      </c>
      <c r="S2974" s="180" t="b">
        <f t="shared" si="4"/>
        <v>0</v>
      </c>
      <c r="T2974" s="180">
        <f t="shared" ca="1" si="5"/>
        <v>0</v>
      </c>
    </row>
    <row r="2975" spans="1:20" ht="16" hidden="1">
      <c r="A2975" s="170">
        <f t="shared" si="6"/>
        <v>2974</v>
      </c>
      <c r="B2975" s="196" t="s">
        <v>3785</v>
      </c>
      <c r="C2975" s="186"/>
      <c r="D2975" s="178" t="s">
        <v>388</v>
      </c>
      <c r="E2975" s="178"/>
      <c r="F2975" s="186"/>
      <c r="G2975" s="170" t="b">
        <f t="shared" ca="1" si="67"/>
        <v>1</v>
      </c>
      <c r="H2975" s="186"/>
      <c r="I2975" s="186"/>
      <c r="J2975" s="170" t="s">
        <v>479</v>
      </c>
      <c r="K2975" s="171" t="e">
        <f t="shared" ca="1" si="1"/>
        <v>#NAME?</v>
      </c>
      <c r="L2975" s="186"/>
      <c r="M2975" s="171">
        <v>159</v>
      </c>
      <c r="N2975" s="179" t="e">
        <f t="shared" ca="1" si="2"/>
        <v>#NAME?</v>
      </c>
      <c r="O2975" t="b">
        <f t="shared" si="3"/>
        <v>0</v>
      </c>
      <c r="S2975" s="180" t="b">
        <f t="shared" si="4"/>
        <v>0</v>
      </c>
      <c r="T2975" s="180">
        <f t="shared" ca="1" si="5"/>
        <v>0</v>
      </c>
    </row>
    <row r="2976" spans="1:20" ht="16" hidden="1">
      <c r="A2976" s="170">
        <f t="shared" si="6"/>
        <v>2975</v>
      </c>
      <c r="B2976" s="196" t="s">
        <v>3786</v>
      </c>
      <c r="C2976" s="186"/>
      <c r="D2976" s="178" t="s">
        <v>380</v>
      </c>
      <c r="E2976" s="178" t="s">
        <v>515</v>
      </c>
      <c r="F2976" s="189">
        <v>43815</v>
      </c>
      <c r="G2976" s="170" t="b">
        <f t="shared" ca="1" si="67"/>
        <v>1</v>
      </c>
      <c r="H2976" s="170" t="s">
        <v>516</v>
      </c>
      <c r="I2976" s="170"/>
      <c r="J2976" s="170" t="s">
        <v>479</v>
      </c>
      <c r="K2976" s="171" t="e">
        <f t="shared" ca="1" si="1"/>
        <v>#NAME?</v>
      </c>
      <c r="L2976" s="186"/>
      <c r="M2976" s="171">
        <v>894</v>
      </c>
      <c r="N2976" s="179" t="e">
        <f t="shared" ca="1" si="2"/>
        <v>#NAME?</v>
      </c>
      <c r="O2976" t="b">
        <f t="shared" si="3"/>
        <v>0</v>
      </c>
      <c r="S2976" s="180" t="b">
        <f t="shared" ca="1" si="4"/>
        <v>0</v>
      </c>
      <c r="T2976" s="180">
        <f t="shared" ca="1" si="5"/>
        <v>0</v>
      </c>
    </row>
    <row r="2977" spans="1:20" ht="16" hidden="1">
      <c r="A2977" s="170">
        <f t="shared" si="6"/>
        <v>2976</v>
      </c>
      <c r="B2977" s="196" t="s">
        <v>3787</v>
      </c>
      <c r="C2977" s="186"/>
      <c r="D2977" s="178" t="s">
        <v>388</v>
      </c>
      <c r="E2977" s="178"/>
      <c r="F2977" s="186"/>
      <c r="G2977" s="170" t="b">
        <f t="shared" ca="1" si="67"/>
        <v>1</v>
      </c>
      <c r="H2977" s="186"/>
      <c r="I2977" s="186"/>
      <c r="J2977" s="170" t="s">
        <v>479</v>
      </c>
      <c r="K2977" s="171" t="e">
        <f t="shared" ca="1" si="1"/>
        <v>#NAME?</v>
      </c>
      <c r="L2977" s="186"/>
      <c r="M2977" s="171">
        <v>110</v>
      </c>
      <c r="N2977" s="179" t="e">
        <f t="shared" ca="1" si="2"/>
        <v>#NAME?</v>
      </c>
      <c r="O2977" t="b">
        <f t="shared" si="3"/>
        <v>0</v>
      </c>
      <c r="S2977" s="180" t="b">
        <f t="shared" si="4"/>
        <v>0</v>
      </c>
      <c r="T2977" s="180">
        <f t="shared" ca="1" si="5"/>
        <v>0</v>
      </c>
    </row>
    <row r="2978" spans="1:20" ht="16" hidden="1">
      <c r="A2978" s="170">
        <f t="shared" si="6"/>
        <v>2977</v>
      </c>
      <c r="B2978" s="196" t="s">
        <v>3788</v>
      </c>
      <c r="C2978" s="186"/>
      <c r="D2978" s="178" t="s">
        <v>388</v>
      </c>
      <c r="E2978" s="178"/>
      <c r="F2978" s="186"/>
      <c r="G2978" s="170" t="b">
        <f t="shared" ca="1" si="67"/>
        <v>1</v>
      </c>
      <c r="H2978" s="186"/>
      <c r="I2978" s="186"/>
      <c r="J2978" s="170" t="s">
        <v>479</v>
      </c>
      <c r="K2978" s="171" t="e">
        <f t="shared" ca="1" si="1"/>
        <v>#NAME?</v>
      </c>
      <c r="L2978" s="186"/>
      <c r="M2978" s="171">
        <v>2095</v>
      </c>
      <c r="N2978" s="179" t="e">
        <f t="shared" ca="1" si="2"/>
        <v>#NAME?</v>
      </c>
      <c r="O2978" t="b">
        <f t="shared" si="3"/>
        <v>0</v>
      </c>
      <c r="S2978" s="180" t="b">
        <f t="shared" si="4"/>
        <v>0</v>
      </c>
      <c r="T2978" s="180">
        <f t="shared" ca="1" si="5"/>
        <v>0</v>
      </c>
    </row>
    <row r="2979" spans="1:20" ht="16" hidden="1">
      <c r="A2979" s="170">
        <f t="shared" si="6"/>
        <v>2978</v>
      </c>
      <c r="B2979" s="196" t="s">
        <v>1193</v>
      </c>
      <c r="C2979" s="186"/>
      <c r="D2979" s="178" t="s">
        <v>380</v>
      </c>
      <c r="E2979" s="178"/>
      <c r="F2979" s="187">
        <v>43912</v>
      </c>
      <c r="G2979" s="170" t="b">
        <f t="shared" ca="1" si="67"/>
        <v>1</v>
      </c>
      <c r="H2979" s="186"/>
      <c r="I2979" s="186"/>
      <c r="J2979" s="170" t="s">
        <v>479</v>
      </c>
      <c r="K2979" s="171" t="e">
        <f t="shared" ca="1" si="1"/>
        <v>#NAME?</v>
      </c>
      <c r="L2979" s="186"/>
      <c r="M2979" s="171">
        <v>2995</v>
      </c>
      <c r="N2979" s="179" t="e">
        <f t="shared" ca="1" si="2"/>
        <v>#NAME?</v>
      </c>
      <c r="O2979" t="b">
        <f t="shared" si="3"/>
        <v>0</v>
      </c>
      <c r="S2979" s="180" t="b">
        <f t="shared" ca="1" si="4"/>
        <v>0</v>
      </c>
      <c r="T2979" s="180">
        <f t="shared" ca="1" si="5"/>
        <v>0</v>
      </c>
    </row>
    <row r="2980" spans="1:20" ht="16" hidden="1">
      <c r="A2980" s="170">
        <f t="shared" si="6"/>
        <v>2979</v>
      </c>
      <c r="B2980" s="196" t="s">
        <v>3789</v>
      </c>
      <c r="C2980" s="186"/>
      <c r="D2980" s="178" t="s">
        <v>388</v>
      </c>
      <c r="E2980" s="178"/>
      <c r="F2980" s="186"/>
      <c r="G2980" s="170" t="b">
        <f t="shared" ca="1" si="67"/>
        <v>1</v>
      </c>
      <c r="H2980" s="186"/>
      <c r="I2980" s="186"/>
      <c r="J2980" s="170" t="s">
        <v>479</v>
      </c>
      <c r="K2980" s="171" t="e">
        <f t="shared" ca="1" si="1"/>
        <v>#NAME?</v>
      </c>
      <c r="L2980" s="186"/>
      <c r="M2980" s="171">
        <v>2230</v>
      </c>
      <c r="N2980" s="179" t="e">
        <f t="shared" ca="1" si="2"/>
        <v>#NAME?</v>
      </c>
      <c r="O2980" t="b">
        <f t="shared" si="3"/>
        <v>0</v>
      </c>
      <c r="S2980" s="180" t="b">
        <f t="shared" si="4"/>
        <v>0</v>
      </c>
      <c r="T2980" s="180">
        <f t="shared" ca="1" si="5"/>
        <v>0</v>
      </c>
    </row>
    <row r="2981" spans="1:20" ht="16" hidden="1">
      <c r="A2981" s="170">
        <f t="shared" si="6"/>
        <v>2980</v>
      </c>
      <c r="B2981" s="196" t="s">
        <v>764</v>
      </c>
      <c r="C2981" s="186"/>
      <c r="D2981" s="178" t="s">
        <v>388</v>
      </c>
      <c r="E2981" s="178"/>
      <c r="F2981" s="186"/>
      <c r="G2981" s="170" t="b">
        <f t="shared" ca="1" si="67"/>
        <v>1</v>
      </c>
      <c r="H2981" s="186"/>
      <c r="I2981" s="186"/>
      <c r="J2981" s="170" t="s">
        <v>479</v>
      </c>
      <c r="K2981" s="171" t="e">
        <f t="shared" ca="1" si="1"/>
        <v>#NAME?</v>
      </c>
      <c r="L2981" s="186"/>
      <c r="M2981" s="171">
        <v>2390</v>
      </c>
      <c r="N2981" s="179" t="e">
        <f t="shared" ca="1" si="2"/>
        <v>#NAME?</v>
      </c>
      <c r="O2981" t="b">
        <f t="shared" si="3"/>
        <v>0</v>
      </c>
      <c r="S2981" s="180" t="b">
        <f t="shared" si="4"/>
        <v>0</v>
      </c>
      <c r="T2981" s="180">
        <f t="shared" ca="1" si="5"/>
        <v>0</v>
      </c>
    </row>
    <row r="2982" spans="1:20" ht="16" hidden="1">
      <c r="A2982" s="170">
        <f t="shared" si="6"/>
        <v>2981</v>
      </c>
      <c r="B2982" s="196" t="s">
        <v>3790</v>
      </c>
      <c r="C2982" s="186"/>
      <c r="D2982" s="178" t="s">
        <v>388</v>
      </c>
      <c r="E2982" s="178"/>
      <c r="F2982" s="186"/>
      <c r="G2982" s="170" t="b">
        <f t="shared" ca="1" si="67"/>
        <v>1</v>
      </c>
      <c r="H2982" s="186"/>
      <c r="I2982" s="186"/>
      <c r="J2982" s="170" t="s">
        <v>479</v>
      </c>
      <c r="K2982" s="171" t="e">
        <f t="shared" ca="1" si="1"/>
        <v>#NAME?</v>
      </c>
      <c r="L2982" s="186"/>
      <c r="M2982" s="171">
        <v>1572</v>
      </c>
      <c r="N2982" s="179" t="e">
        <f t="shared" ca="1" si="2"/>
        <v>#NAME?</v>
      </c>
      <c r="O2982" t="b">
        <f t="shared" si="3"/>
        <v>0</v>
      </c>
      <c r="S2982" s="180" t="b">
        <f t="shared" si="4"/>
        <v>0</v>
      </c>
      <c r="T2982" s="180">
        <f t="shared" ca="1" si="5"/>
        <v>0</v>
      </c>
    </row>
    <row r="2983" spans="1:20" ht="16" hidden="1">
      <c r="A2983" s="170">
        <f t="shared" si="6"/>
        <v>2982</v>
      </c>
      <c r="B2983" s="196" t="s">
        <v>3791</v>
      </c>
      <c r="C2983" s="186"/>
      <c r="D2983" s="178" t="s">
        <v>388</v>
      </c>
      <c r="E2983" s="178"/>
      <c r="F2983" s="186"/>
      <c r="G2983" s="170" t="b">
        <f t="shared" ca="1" si="67"/>
        <v>1</v>
      </c>
      <c r="H2983" s="186"/>
      <c r="I2983" s="186"/>
      <c r="J2983" s="170" t="s">
        <v>479</v>
      </c>
      <c r="K2983" s="171" t="e">
        <f t="shared" ca="1" si="1"/>
        <v>#NAME?</v>
      </c>
      <c r="L2983" s="186"/>
      <c r="M2983" s="171">
        <v>1671</v>
      </c>
      <c r="N2983" s="179" t="e">
        <f t="shared" ca="1" si="2"/>
        <v>#NAME?</v>
      </c>
      <c r="O2983" t="b">
        <f t="shared" si="3"/>
        <v>0</v>
      </c>
      <c r="S2983" s="180" t="b">
        <f t="shared" si="4"/>
        <v>0</v>
      </c>
      <c r="T2983" s="180">
        <f t="shared" ca="1" si="5"/>
        <v>0</v>
      </c>
    </row>
    <row r="2984" spans="1:20" ht="16" hidden="1">
      <c r="A2984" s="170">
        <f t="shared" si="6"/>
        <v>2983</v>
      </c>
      <c r="B2984" s="196" t="s">
        <v>3792</v>
      </c>
      <c r="C2984" s="186"/>
      <c r="D2984" s="178" t="s">
        <v>388</v>
      </c>
      <c r="E2984" s="178"/>
      <c r="F2984" s="186"/>
      <c r="G2984" s="170" t="b">
        <f t="shared" ca="1" si="67"/>
        <v>1</v>
      </c>
      <c r="H2984" s="186"/>
      <c r="I2984" s="186"/>
      <c r="J2984" s="170" t="s">
        <v>479</v>
      </c>
      <c r="K2984" s="171" t="e">
        <f t="shared" ca="1" si="1"/>
        <v>#NAME?</v>
      </c>
      <c r="L2984" s="186"/>
      <c r="M2984" s="171">
        <v>912</v>
      </c>
      <c r="N2984" s="179" t="e">
        <f t="shared" ca="1" si="2"/>
        <v>#NAME?</v>
      </c>
      <c r="O2984" t="b">
        <f t="shared" si="3"/>
        <v>0</v>
      </c>
      <c r="S2984" s="180" t="b">
        <f t="shared" si="4"/>
        <v>0</v>
      </c>
      <c r="T2984" s="180">
        <f t="shared" ca="1" si="5"/>
        <v>0</v>
      </c>
    </row>
    <row r="2985" spans="1:20" ht="16" hidden="1">
      <c r="A2985" s="170">
        <f t="shared" si="6"/>
        <v>2984</v>
      </c>
      <c r="B2985" s="196" t="s">
        <v>3793</v>
      </c>
      <c r="C2985" s="186"/>
      <c r="D2985" s="178" t="s">
        <v>380</v>
      </c>
      <c r="E2985" s="178" t="s">
        <v>1654</v>
      </c>
      <c r="F2985" s="187">
        <v>43926</v>
      </c>
      <c r="G2985" s="170" t="b">
        <f t="shared" ca="1" si="67"/>
        <v>1</v>
      </c>
      <c r="H2985" s="170" t="s">
        <v>516</v>
      </c>
      <c r="I2985" s="186"/>
      <c r="J2985" s="170" t="s">
        <v>479</v>
      </c>
      <c r="K2985" s="171" t="e">
        <f t="shared" ca="1" si="1"/>
        <v>#NAME?</v>
      </c>
      <c r="L2985" s="186"/>
      <c r="M2985" s="171">
        <v>702</v>
      </c>
      <c r="N2985" s="179" t="e">
        <f t="shared" ca="1" si="2"/>
        <v>#NAME?</v>
      </c>
      <c r="O2985" t="b">
        <f t="shared" si="3"/>
        <v>0</v>
      </c>
      <c r="S2985" s="180" t="b">
        <f t="shared" ca="1" si="4"/>
        <v>0</v>
      </c>
      <c r="T2985" s="180">
        <f t="shared" ca="1" si="5"/>
        <v>0</v>
      </c>
    </row>
    <row r="2986" spans="1:20" ht="16" hidden="1">
      <c r="A2986" s="170">
        <f t="shared" si="6"/>
        <v>2985</v>
      </c>
      <c r="B2986" s="196" t="s">
        <v>3794</v>
      </c>
      <c r="C2986" s="186"/>
      <c r="D2986" s="178" t="s">
        <v>380</v>
      </c>
      <c r="E2986" s="178" t="s">
        <v>1654</v>
      </c>
      <c r="F2986" s="187">
        <v>43921</v>
      </c>
      <c r="G2986" s="170" t="b">
        <f t="shared" ca="1" si="67"/>
        <v>1</v>
      </c>
      <c r="H2986" s="170" t="s">
        <v>471</v>
      </c>
      <c r="I2986" s="186"/>
      <c r="J2986" s="170" t="s">
        <v>479</v>
      </c>
      <c r="K2986" s="171" t="e">
        <f t="shared" ca="1" si="1"/>
        <v>#NAME?</v>
      </c>
      <c r="L2986" s="186"/>
      <c r="M2986" s="171">
        <v>219</v>
      </c>
      <c r="N2986" s="179" t="e">
        <f t="shared" ca="1" si="2"/>
        <v>#NAME?</v>
      </c>
      <c r="O2986" t="b">
        <f t="shared" si="3"/>
        <v>0</v>
      </c>
      <c r="S2986" s="180" t="b">
        <f t="shared" ca="1" si="4"/>
        <v>0</v>
      </c>
      <c r="T2986" s="180">
        <f t="shared" ca="1" si="5"/>
        <v>0</v>
      </c>
    </row>
    <row r="2987" spans="1:20" ht="16" hidden="1">
      <c r="A2987" s="170">
        <f t="shared" si="6"/>
        <v>2986</v>
      </c>
      <c r="B2987" s="196" t="s">
        <v>3795</v>
      </c>
      <c r="C2987" s="186"/>
      <c r="D2987" s="178" t="s">
        <v>388</v>
      </c>
      <c r="E2987" s="178"/>
      <c r="F2987" s="186"/>
      <c r="G2987" s="170" t="b">
        <f t="shared" ca="1" si="67"/>
        <v>1</v>
      </c>
      <c r="H2987" s="186"/>
      <c r="I2987" s="186"/>
      <c r="J2987" s="170" t="s">
        <v>479</v>
      </c>
      <c r="K2987" s="171" t="e">
        <f t="shared" ca="1" si="1"/>
        <v>#NAME?</v>
      </c>
      <c r="L2987" s="186"/>
      <c r="M2987" s="171">
        <v>1712</v>
      </c>
      <c r="N2987" s="179" t="e">
        <f t="shared" ca="1" si="2"/>
        <v>#NAME?</v>
      </c>
      <c r="O2987" t="b">
        <f t="shared" si="3"/>
        <v>0</v>
      </c>
      <c r="S2987" s="180" t="b">
        <f t="shared" si="4"/>
        <v>0</v>
      </c>
      <c r="T2987" s="180">
        <f t="shared" ca="1" si="5"/>
        <v>0</v>
      </c>
    </row>
    <row r="2988" spans="1:20" ht="16" hidden="1">
      <c r="A2988" s="170">
        <f t="shared" si="6"/>
        <v>2987</v>
      </c>
      <c r="B2988" s="196" t="s">
        <v>1220</v>
      </c>
      <c r="C2988" s="186"/>
      <c r="D2988" s="178" t="s">
        <v>388</v>
      </c>
      <c r="E2988" s="178"/>
      <c r="F2988" s="186"/>
      <c r="G2988" s="170" t="b">
        <f t="shared" ca="1" si="67"/>
        <v>1</v>
      </c>
      <c r="H2988" s="186"/>
      <c r="I2988" s="186"/>
      <c r="J2988" s="170" t="s">
        <v>479</v>
      </c>
      <c r="K2988" s="171" t="e">
        <f t="shared" ca="1" si="1"/>
        <v>#NAME?</v>
      </c>
      <c r="L2988" s="186"/>
      <c r="M2988" s="171">
        <v>3145</v>
      </c>
      <c r="N2988" s="179" t="e">
        <f t="shared" ca="1" si="2"/>
        <v>#NAME?</v>
      </c>
      <c r="O2988" t="b">
        <f t="shared" si="3"/>
        <v>0</v>
      </c>
      <c r="S2988" s="180" t="b">
        <f t="shared" si="4"/>
        <v>0</v>
      </c>
      <c r="T2988" s="180">
        <f t="shared" ca="1" si="5"/>
        <v>0</v>
      </c>
    </row>
    <row r="2989" spans="1:20" ht="16" hidden="1">
      <c r="A2989" s="170">
        <f t="shared" si="6"/>
        <v>2988</v>
      </c>
      <c r="B2989" s="196" t="s">
        <v>3796</v>
      </c>
      <c r="C2989" s="186"/>
      <c r="D2989" s="178" t="s">
        <v>388</v>
      </c>
      <c r="E2989" s="178"/>
      <c r="F2989" s="186"/>
      <c r="G2989" s="170" t="b">
        <f t="shared" ca="1" si="67"/>
        <v>1</v>
      </c>
      <c r="H2989" s="186"/>
      <c r="I2989" s="186"/>
      <c r="J2989" s="170" t="s">
        <v>479</v>
      </c>
      <c r="K2989" s="171" t="e">
        <f t="shared" ca="1" si="1"/>
        <v>#NAME?</v>
      </c>
      <c r="L2989" s="186"/>
      <c r="M2989" s="171">
        <v>3227</v>
      </c>
      <c r="N2989" s="179" t="e">
        <f t="shared" ca="1" si="2"/>
        <v>#NAME?</v>
      </c>
      <c r="O2989" t="b">
        <f t="shared" si="3"/>
        <v>0</v>
      </c>
      <c r="S2989" s="180" t="b">
        <f t="shared" si="4"/>
        <v>0</v>
      </c>
      <c r="T2989" s="180">
        <f t="shared" ca="1" si="5"/>
        <v>0</v>
      </c>
    </row>
    <row r="2990" spans="1:20" ht="16" hidden="1">
      <c r="A2990" s="170">
        <f t="shared" si="6"/>
        <v>2989</v>
      </c>
      <c r="B2990" s="196" t="s">
        <v>3797</v>
      </c>
      <c r="C2990" s="186"/>
      <c r="D2990" s="178" t="s">
        <v>388</v>
      </c>
      <c r="E2990" s="178"/>
      <c r="F2990" s="186"/>
      <c r="G2990" s="170" t="b">
        <f t="shared" ca="1" si="67"/>
        <v>1</v>
      </c>
      <c r="H2990" s="186"/>
      <c r="I2990" s="186"/>
      <c r="J2990" s="170" t="s">
        <v>479</v>
      </c>
      <c r="K2990" s="171" t="e">
        <f t="shared" ca="1" si="1"/>
        <v>#NAME?</v>
      </c>
      <c r="L2990" s="186"/>
      <c r="M2990" s="171">
        <v>2658</v>
      </c>
      <c r="N2990" s="179" t="e">
        <f t="shared" ca="1" si="2"/>
        <v>#NAME?</v>
      </c>
      <c r="O2990" t="b">
        <f t="shared" si="3"/>
        <v>0</v>
      </c>
      <c r="S2990" s="180" t="b">
        <f t="shared" si="4"/>
        <v>0</v>
      </c>
      <c r="T2990" s="180">
        <f t="shared" ca="1" si="5"/>
        <v>0</v>
      </c>
    </row>
    <row r="2991" spans="1:20" ht="16" hidden="1">
      <c r="A2991" s="170">
        <f t="shared" si="6"/>
        <v>2990</v>
      </c>
      <c r="B2991" s="196" t="s">
        <v>3798</v>
      </c>
      <c r="C2991" s="186"/>
      <c r="D2991" s="178" t="s">
        <v>380</v>
      </c>
      <c r="E2991" s="178" t="s">
        <v>556</v>
      </c>
      <c r="F2991" s="187">
        <v>43922</v>
      </c>
      <c r="G2991" s="170" t="b">
        <f t="shared" ca="1" si="67"/>
        <v>1</v>
      </c>
      <c r="H2991" s="170" t="s">
        <v>471</v>
      </c>
      <c r="I2991" s="170"/>
      <c r="J2991" s="170" t="s">
        <v>479</v>
      </c>
      <c r="K2991" s="171" t="e">
        <f t="shared" ca="1" si="1"/>
        <v>#NAME?</v>
      </c>
      <c r="L2991" s="186"/>
      <c r="M2991" s="171">
        <v>2015</v>
      </c>
      <c r="N2991" s="179" t="e">
        <f t="shared" ca="1" si="2"/>
        <v>#NAME?</v>
      </c>
      <c r="O2991" t="b">
        <f t="shared" si="3"/>
        <v>0</v>
      </c>
      <c r="S2991" s="180" t="b">
        <f t="shared" ca="1" si="4"/>
        <v>0</v>
      </c>
      <c r="T2991" s="180">
        <f t="shared" ca="1" si="5"/>
        <v>0</v>
      </c>
    </row>
    <row r="2992" spans="1:20" ht="16" hidden="1">
      <c r="A2992" s="170">
        <f t="shared" si="6"/>
        <v>2991</v>
      </c>
      <c r="B2992" s="196" t="s">
        <v>3799</v>
      </c>
      <c r="C2992" s="186"/>
      <c r="D2992" s="178" t="s">
        <v>388</v>
      </c>
      <c r="E2992" s="178"/>
      <c r="F2992" s="186"/>
      <c r="G2992" s="170" t="b">
        <f t="shared" ca="1" si="67"/>
        <v>1</v>
      </c>
      <c r="H2992" s="186"/>
      <c r="I2992" s="186"/>
      <c r="J2992" s="170" t="s">
        <v>479</v>
      </c>
      <c r="K2992" s="171" t="e">
        <f t="shared" ca="1" si="1"/>
        <v>#NAME?</v>
      </c>
      <c r="L2992" s="186"/>
      <c r="M2992" s="171">
        <v>402</v>
      </c>
      <c r="N2992" s="179" t="e">
        <f t="shared" ca="1" si="2"/>
        <v>#NAME?</v>
      </c>
      <c r="O2992" t="b">
        <f t="shared" si="3"/>
        <v>0</v>
      </c>
      <c r="S2992" s="180" t="b">
        <f t="shared" si="4"/>
        <v>0</v>
      </c>
      <c r="T2992" s="180">
        <f t="shared" ca="1" si="5"/>
        <v>0</v>
      </c>
    </row>
    <row r="2993" spans="1:20" ht="16" hidden="1">
      <c r="A2993" s="170">
        <f t="shared" si="6"/>
        <v>2992</v>
      </c>
      <c r="B2993" s="196" t="s">
        <v>1280</v>
      </c>
      <c r="C2993" s="186"/>
      <c r="D2993" s="178" t="s">
        <v>388</v>
      </c>
      <c r="E2993" s="178"/>
      <c r="F2993" s="186"/>
      <c r="G2993" s="170" t="b">
        <f t="shared" ca="1" si="67"/>
        <v>1</v>
      </c>
      <c r="H2993" s="186"/>
      <c r="I2993" s="186"/>
      <c r="J2993" s="170" t="s">
        <v>479</v>
      </c>
      <c r="K2993" s="171" t="e">
        <f t="shared" ca="1" si="1"/>
        <v>#NAME?</v>
      </c>
      <c r="L2993" s="186"/>
      <c r="M2993" s="171">
        <v>1941</v>
      </c>
      <c r="N2993" s="179" t="e">
        <f t="shared" ca="1" si="2"/>
        <v>#NAME?</v>
      </c>
      <c r="O2993" t="b">
        <f t="shared" si="3"/>
        <v>0</v>
      </c>
      <c r="S2993" s="180" t="b">
        <f t="shared" si="4"/>
        <v>0</v>
      </c>
      <c r="T2993" s="180">
        <f t="shared" ca="1" si="5"/>
        <v>0</v>
      </c>
    </row>
    <row r="2994" spans="1:20" ht="16" hidden="1">
      <c r="A2994" s="170">
        <f t="shared" si="6"/>
        <v>2993</v>
      </c>
      <c r="B2994" s="196" t="s">
        <v>3800</v>
      </c>
      <c r="C2994" s="186"/>
      <c r="D2994" s="178" t="s">
        <v>388</v>
      </c>
      <c r="E2994" s="178"/>
      <c r="F2994" s="186"/>
      <c r="G2994" s="170" t="b">
        <f t="shared" ca="1" si="67"/>
        <v>1</v>
      </c>
      <c r="H2994" s="186"/>
      <c r="I2994" s="186"/>
      <c r="J2994" s="170" t="s">
        <v>479</v>
      </c>
      <c r="K2994" s="171" t="e">
        <f t="shared" ca="1" si="1"/>
        <v>#NAME?</v>
      </c>
      <c r="L2994" s="186"/>
      <c r="M2994" s="171">
        <v>1108</v>
      </c>
      <c r="N2994" s="179" t="e">
        <f t="shared" ca="1" si="2"/>
        <v>#NAME?</v>
      </c>
      <c r="O2994" t="b">
        <f t="shared" si="3"/>
        <v>0</v>
      </c>
      <c r="S2994" s="180" t="b">
        <f t="shared" si="4"/>
        <v>0</v>
      </c>
      <c r="T2994" s="180">
        <f t="shared" ca="1" si="5"/>
        <v>0</v>
      </c>
    </row>
    <row r="2995" spans="1:20" ht="16" hidden="1">
      <c r="A2995" s="170">
        <f t="shared" si="6"/>
        <v>2994</v>
      </c>
      <c r="B2995" s="196" t="s">
        <v>1425</v>
      </c>
      <c r="C2995" s="186"/>
      <c r="D2995" s="178" t="s">
        <v>388</v>
      </c>
      <c r="E2995" s="178"/>
      <c r="F2995" s="186"/>
      <c r="G2995" s="170" t="b">
        <f t="shared" ca="1" si="67"/>
        <v>1</v>
      </c>
      <c r="H2995" s="186"/>
      <c r="I2995" s="186"/>
      <c r="J2995" s="170" t="s">
        <v>479</v>
      </c>
      <c r="K2995" s="171" t="e">
        <f t="shared" ca="1" si="1"/>
        <v>#NAME?</v>
      </c>
      <c r="L2995" s="186"/>
      <c r="M2995" s="171">
        <v>1268</v>
      </c>
      <c r="N2995" s="179" t="e">
        <f t="shared" ca="1" si="2"/>
        <v>#NAME?</v>
      </c>
      <c r="O2995" t="b">
        <f t="shared" si="3"/>
        <v>0</v>
      </c>
      <c r="S2995" s="180" t="b">
        <f t="shared" si="4"/>
        <v>0</v>
      </c>
      <c r="T2995" s="180">
        <f t="shared" ca="1" si="5"/>
        <v>0</v>
      </c>
    </row>
    <row r="2996" spans="1:20" ht="16" hidden="1">
      <c r="A2996" s="170">
        <f t="shared" si="6"/>
        <v>2995</v>
      </c>
      <c r="B2996" s="196" t="s">
        <v>3801</v>
      </c>
      <c r="C2996" s="186"/>
      <c r="D2996" s="178" t="s">
        <v>388</v>
      </c>
      <c r="E2996" s="178"/>
      <c r="F2996" s="186"/>
      <c r="G2996" s="170" t="b">
        <f t="shared" ca="1" si="67"/>
        <v>1</v>
      </c>
      <c r="H2996" s="186"/>
      <c r="I2996" s="186"/>
      <c r="J2996" s="170" t="s">
        <v>479</v>
      </c>
      <c r="K2996" s="171" t="e">
        <f t="shared" ca="1" si="1"/>
        <v>#NAME?</v>
      </c>
      <c r="L2996" s="186"/>
      <c r="M2996" s="171">
        <v>1156</v>
      </c>
      <c r="N2996" s="179" t="e">
        <f t="shared" ca="1" si="2"/>
        <v>#NAME?</v>
      </c>
      <c r="O2996" t="b">
        <f t="shared" si="3"/>
        <v>0</v>
      </c>
      <c r="S2996" s="180" t="b">
        <f t="shared" si="4"/>
        <v>0</v>
      </c>
      <c r="T2996" s="180">
        <f t="shared" ca="1" si="5"/>
        <v>0</v>
      </c>
    </row>
    <row r="2997" spans="1:20" ht="16" hidden="1">
      <c r="A2997" s="170">
        <f t="shared" si="6"/>
        <v>2996</v>
      </c>
      <c r="B2997" s="196" t="s">
        <v>1301</v>
      </c>
      <c r="C2997" s="186"/>
      <c r="D2997" s="178" t="s">
        <v>388</v>
      </c>
      <c r="E2997" s="178"/>
      <c r="F2997" s="186"/>
      <c r="G2997" s="170" t="b">
        <f t="shared" ca="1" si="67"/>
        <v>1</v>
      </c>
      <c r="H2997" s="186"/>
      <c r="I2997" s="186"/>
      <c r="J2997" s="170" t="s">
        <v>479</v>
      </c>
      <c r="K2997" s="171" t="e">
        <f t="shared" ca="1" si="1"/>
        <v>#NAME?</v>
      </c>
      <c r="L2997" s="186"/>
      <c r="M2997" s="171">
        <v>1737</v>
      </c>
      <c r="N2997" s="179" t="e">
        <f t="shared" ca="1" si="2"/>
        <v>#NAME?</v>
      </c>
      <c r="O2997" t="b">
        <f t="shared" si="3"/>
        <v>0</v>
      </c>
      <c r="S2997" s="180" t="b">
        <f t="shared" si="4"/>
        <v>0</v>
      </c>
      <c r="T2997" s="180">
        <f t="shared" ca="1" si="5"/>
        <v>0</v>
      </c>
    </row>
    <row r="2998" spans="1:20" ht="16" hidden="1">
      <c r="A2998" s="170">
        <f t="shared" si="6"/>
        <v>2997</v>
      </c>
      <c r="B2998" s="196" t="s">
        <v>3802</v>
      </c>
      <c r="C2998" s="186"/>
      <c r="D2998" s="178" t="s">
        <v>380</v>
      </c>
      <c r="E2998" s="178" t="s">
        <v>1296</v>
      </c>
      <c r="F2998" s="187">
        <v>43808</v>
      </c>
      <c r="G2998" s="170" t="b">
        <f t="shared" ca="1" si="67"/>
        <v>1</v>
      </c>
      <c r="H2998" s="170" t="s">
        <v>516</v>
      </c>
      <c r="I2998" s="186"/>
      <c r="J2998" s="170" t="s">
        <v>479</v>
      </c>
      <c r="K2998" s="171" t="e">
        <f t="shared" ca="1" si="1"/>
        <v>#NAME?</v>
      </c>
      <c r="L2998" s="186"/>
      <c r="M2998" s="171">
        <v>2323</v>
      </c>
      <c r="N2998" s="179" t="e">
        <f t="shared" ca="1" si="2"/>
        <v>#NAME?</v>
      </c>
      <c r="O2998" t="b">
        <f t="shared" si="3"/>
        <v>0</v>
      </c>
      <c r="S2998" s="180" t="b">
        <f t="shared" ca="1" si="4"/>
        <v>0</v>
      </c>
      <c r="T2998" s="180">
        <f t="shared" ca="1" si="5"/>
        <v>0</v>
      </c>
    </row>
    <row r="2999" spans="1:20" ht="16" hidden="1">
      <c r="A2999" s="170">
        <f t="shared" si="6"/>
        <v>2998</v>
      </c>
      <c r="B2999" s="196" t="s">
        <v>3803</v>
      </c>
      <c r="C2999" s="186"/>
      <c r="D2999" s="178" t="s">
        <v>388</v>
      </c>
      <c r="E2999" s="178"/>
      <c r="F2999" s="186"/>
      <c r="G2999" s="170" t="b">
        <f t="shared" ca="1" si="67"/>
        <v>1</v>
      </c>
      <c r="H2999" s="186"/>
      <c r="I2999" s="186"/>
      <c r="J2999" s="170" t="s">
        <v>479</v>
      </c>
      <c r="K2999" s="171" t="e">
        <f t="shared" ca="1" si="1"/>
        <v>#NAME?</v>
      </c>
      <c r="L2999" s="186"/>
      <c r="M2999" s="171">
        <v>1820</v>
      </c>
      <c r="N2999" s="179" t="e">
        <f t="shared" ca="1" si="2"/>
        <v>#NAME?</v>
      </c>
      <c r="O2999" t="b">
        <f t="shared" si="3"/>
        <v>0</v>
      </c>
      <c r="S2999" s="180" t="b">
        <f t="shared" si="4"/>
        <v>0</v>
      </c>
      <c r="T2999" s="180">
        <f t="shared" ca="1" si="5"/>
        <v>0</v>
      </c>
    </row>
    <row r="3000" spans="1:20" ht="16" hidden="1">
      <c r="A3000" s="170">
        <f t="shared" si="6"/>
        <v>2999</v>
      </c>
      <c r="B3000" s="196" t="s">
        <v>3804</v>
      </c>
      <c r="C3000" s="186"/>
      <c r="D3000" s="178" t="s">
        <v>388</v>
      </c>
      <c r="E3000" s="178"/>
      <c r="F3000" s="186"/>
      <c r="G3000" s="170" t="b">
        <f t="shared" ca="1" si="67"/>
        <v>1</v>
      </c>
      <c r="H3000" s="186"/>
      <c r="I3000" s="186"/>
      <c r="J3000" s="170" t="s">
        <v>479</v>
      </c>
      <c r="K3000" s="171" t="e">
        <f t="shared" ca="1" si="1"/>
        <v>#NAME?</v>
      </c>
      <c r="L3000" s="186"/>
      <c r="M3000" s="171">
        <v>1450</v>
      </c>
      <c r="N3000" s="179" t="e">
        <f t="shared" ca="1" si="2"/>
        <v>#NAME?</v>
      </c>
      <c r="O3000" t="b">
        <f t="shared" si="3"/>
        <v>0</v>
      </c>
      <c r="S3000" s="180" t="b">
        <f t="shared" si="4"/>
        <v>0</v>
      </c>
      <c r="T3000" s="180">
        <f t="shared" ca="1" si="5"/>
        <v>0</v>
      </c>
    </row>
    <row r="3001" spans="1:20" ht="16" hidden="1">
      <c r="A3001" s="170">
        <f t="shared" si="6"/>
        <v>3000</v>
      </c>
      <c r="B3001" s="196" t="s">
        <v>3805</v>
      </c>
      <c r="C3001" s="186"/>
      <c r="D3001" s="178" t="s">
        <v>388</v>
      </c>
      <c r="E3001" s="178"/>
      <c r="F3001" s="186"/>
      <c r="G3001" s="170" t="b">
        <f t="shared" ca="1" si="67"/>
        <v>1</v>
      </c>
      <c r="H3001" s="186"/>
      <c r="I3001" s="186"/>
      <c r="J3001" s="170" t="s">
        <v>479</v>
      </c>
      <c r="K3001" s="171" t="e">
        <f t="shared" ca="1" si="1"/>
        <v>#NAME?</v>
      </c>
      <c r="L3001" s="186"/>
      <c r="M3001" s="171">
        <v>2550</v>
      </c>
      <c r="N3001" s="179" t="e">
        <f t="shared" ca="1" si="2"/>
        <v>#NAME?</v>
      </c>
      <c r="O3001" t="b">
        <f t="shared" si="3"/>
        <v>0</v>
      </c>
      <c r="S3001" s="180" t="b">
        <f t="shared" si="4"/>
        <v>0</v>
      </c>
      <c r="T3001" s="180">
        <f t="shared" ca="1" si="5"/>
        <v>0</v>
      </c>
    </row>
    <row r="3002" spans="1:20" ht="16" hidden="1">
      <c r="A3002" s="170">
        <f t="shared" si="6"/>
        <v>3001</v>
      </c>
      <c r="B3002" s="196" t="s">
        <v>3806</v>
      </c>
      <c r="C3002" s="186"/>
      <c r="D3002" s="178" t="s">
        <v>388</v>
      </c>
      <c r="E3002" s="178"/>
      <c r="F3002" s="186"/>
      <c r="G3002" s="170" t="b">
        <f t="shared" ca="1" si="67"/>
        <v>1</v>
      </c>
      <c r="H3002" s="186"/>
      <c r="I3002" s="186"/>
      <c r="J3002" s="170" t="s">
        <v>479</v>
      </c>
      <c r="K3002" s="171" t="e">
        <f t="shared" ca="1" si="1"/>
        <v>#NAME?</v>
      </c>
      <c r="L3002" s="186"/>
      <c r="M3002" s="171">
        <v>868</v>
      </c>
      <c r="N3002" s="179" t="e">
        <f t="shared" ca="1" si="2"/>
        <v>#NAME?</v>
      </c>
      <c r="O3002" t="b">
        <f t="shared" si="3"/>
        <v>0</v>
      </c>
      <c r="S3002" s="180" t="b">
        <f t="shared" si="4"/>
        <v>0</v>
      </c>
      <c r="T3002" s="180">
        <f t="shared" ca="1" si="5"/>
        <v>0</v>
      </c>
    </row>
    <row r="3003" spans="1:20" ht="16" hidden="1">
      <c r="A3003" s="170">
        <f t="shared" si="6"/>
        <v>3002</v>
      </c>
      <c r="B3003" s="196" t="s">
        <v>3807</v>
      </c>
      <c r="C3003" s="186"/>
      <c r="D3003" s="178" t="s">
        <v>380</v>
      </c>
      <c r="E3003" s="178" t="s">
        <v>668</v>
      </c>
      <c r="F3003" s="183">
        <v>43795</v>
      </c>
      <c r="G3003" s="170" t="b">
        <f t="shared" ca="1" si="67"/>
        <v>1</v>
      </c>
      <c r="H3003" s="170" t="s">
        <v>471</v>
      </c>
      <c r="I3003" s="170">
        <v>0</v>
      </c>
      <c r="J3003" s="170" t="s">
        <v>479</v>
      </c>
      <c r="K3003" s="171" t="e">
        <f t="shared" ca="1" si="1"/>
        <v>#NAME?</v>
      </c>
      <c r="L3003" s="186"/>
      <c r="M3003" s="171">
        <v>1562</v>
      </c>
      <c r="N3003" s="179" t="e">
        <f t="shared" ca="1" si="2"/>
        <v>#NAME?</v>
      </c>
      <c r="O3003" t="b">
        <f t="shared" si="3"/>
        <v>0</v>
      </c>
      <c r="S3003" s="180" t="b">
        <f t="shared" ca="1" si="4"/>
        <v>0</v>
      </c>
      <c r="T3003" s="180">
        <f t="shared" ca="1" si="5"/>
        <v>0</v>
      </c>
    </row>
    <row r="3004" spans="1:20" ht="16" hidden="1">
      <c r="A3004" s="170">
        <f t="shared" si="6"/>
        <v>3003</v>
      </c>
      <c r="B3004" s="196" t="s">
        <v>1028</v>
      </c>
      <c r="C3004" s="186"/>
      <c r="D3004" s="178" t="s">
        <v>388</v>
      </c>
      <c r="E3004" s="178"/>
      <c r="F3004" s="186"/>
      <c r="G3004" s="170" t="b">
        <f t="shared" ca="1" si="67"/>
        <v>1</v>
      </c>
      <c r="H3004" s="186"/>
      <c r="I3004" s="186"/>
      <c r="J3004" s="170" t="s">
        <v>479</v>
      </c>
      <c r="K3004" s="171" t="e">
        <f t="shared" ca="1" si="1"/>
        <v>#NAME?</v>
      </c>
      <c r="L3004" s="186"/>
      <c r="M3004" s="171">
        <v>2947</v>
      </c>
      <c r="N3004" s="179" t="e">
        <f t="shared" ca="1" si="2"/>
        <v>#NAME?</v>
      </c>
      <c r="O3004" t="b">
        <f t="shared" si="3"/>
        <v>0</v>
      </c>
      <c r="S3004" s="180" t="b">
        <f t="shared" si="4"/>
        <v>0</v>
      </c>
      <c r="T3004" s="180">
        <f t="shared" ca="1" si="5"/>
        <v>0</v>
      </c>
    </row>
    <row r="3005" spans="1:20" ht="16" hidden="1">
      <c r="A3005" s="170">
        <f t="shared" si="6"/>
        <v>3004</v>
      </c>
      <c r="B3005" s="196" t="s">
        <v>3808</v>
      </c>
      <c r="C3005" s="186"/>
      <c r="D3005" s="178" t="s">
        <v>388</v>
      </c>
      <c r="E3005" s="178"/>
      <c r="F3005" s="186"/>
      <c r="G3005" s="170" t="b">
        <f t="shared" ca="1" si="67"/>
        <v>1</v>
      </c>
      <c r="H3005" s="186"/>
      <c r="I3005" s="186"/>
      <c r="J3005" s="170" t="s">
        <v>479</v>
      </c>
      <c r="K3005" s="171" t="e">
        <f t="shared" ca="1" si="1"/>
        <v>#NAME?</v>
      </c>
      <c r="L3005" s="186"/>
      <c r="M3005" s="171">
        <v>1932</v>
      </c>
      <c r="N3005" s="179" t="e">
        <f t="shared" ca="1" si="2"/>
        <v>#NAME?</v>
      </c>
      <c r="O3005" t="b">
        <f t="shared" si="3"/>
        <v>0</v>
      </c>
      <c r="S3005" s="180" t="b">
        <f t="shared" si="4"/>
        <v>0</v>
      </c>
      <c r="T3005" s="180">
        <f t="shared" ca="1" si="5"/>
        <v>0</v>
      </c>
    </row>
    <row r="3006" spans="1:20" ht="16" hidden="1">
      <c r="A3006" s="170">
        <f t="shared" si="6"/>
        <v>3005</v>
      </c>
      <c r="B3006" s="196" t="s">
        <v>3809</v>
      </c>
      <c r="C3006" s="186"/>
      <c r="D3006" s="178" t="s">
        <v>380</v>
      </c>
      <c r="E3006" s="178" t="s">
        <v>668</v>
      </c>
      <c r="F3006" s="187">
        <v>43967</v>
      </c>
      <c r="G3006" s="170" t="b">
        <f t="shared" ca="1" si="67"/>
        <v>1</v>
      </c>
      <c r="H3006" s="170" t="s">
        <v>471</v>
      </c>
      <c r="I3006" s="170">
        <v>0</v>
      </c>
      <c r="J3006" s="170" t="s">
        <v>479</v>
      </c>
      <c r="K3006" s="171" t="e">
        <f t="shared" ca="1" si="1"/>
        <v>#NAME?</v>
      </c>
      <c r="L3006" s="186"/>
      <c r="M3006" s="171">
        <v>2070</v>
      </c>
      <c r="N3006" s="179" t="e">
        <f t="shared" ca="1" si="2"/>
        <v>#NAME?</v>
      </c>
      <c r="O3006" t="b">
        <f t="shared" si="3"/>
        <v>0</v>
      </c>
      <c r="S3006" s="180" t="b">
        <f t="shared" ca="1" si="4"/>
        <v>0</v>
      </c>
      <c r="T3006" s="180">
        <f t="shared" ca="1" si="5"/>
        <v>0</v>
      </c>
    </row>
    <row r="3007" spans="1:20" ht="16" hidden="1">
      <c r="A3007" s="170">
        <f t="shared" si="6"/>
        <v>3006</v>
      </c>
      <c r="B3007" s="196" t="s">
        <v>3810</v>
      </c>
      <c r="C3007" s="186"/>
      <c r="D3007" s="178" t="s">
        <v>388</v>
      </c>
      <c r="E3007" s="178"/>
      <c r="F3007" s="186"/>
      <c r="G3007" s="170" t="b">
        <f t="shared" ca="1" si="67"/>
        <v>1</v>
      </c>
      <c r="H3007" s="186"/>
      <c r="I3007" s="186"/>
      <c r="J3007" s="170" t="s">
        <v>479</v>
      </c>
      <c r="K3007" s="171" t="e">
        <f t="shared" ca="1" si="1"/>
        <v>#NAME?</v>
      </c>
      <c r="L3007" s="186"/>
      <c r="M3007" s="171">
        <v>1946</v>
      </c>
      <c r="N3007" s="179" t="e">
        <f t="shared" ca="1" si="2"/>
        <v>#NAME?</v>
      </c>
      <c r="O3007" t="b">
        <f t="shared" si="3"/>
        <v>0</v>
      </c>
      <c r="S3007" s="180" t="b">
        <f t="shared" si="4"/>
        <v>0</v>
      </c>
      <c r="T3007" s="180">
        <f t="shared" ca="1" si="5"/>
        <v>0</v>
      </c>
    </row>
    <row r="3008" spans="1:20" ht="16" hidden="1">
      <c r="A3008" s="170">
        <f t="shared" si="6"/>
        <v>3007</v>
      </c>
      <c r="B3008" s="196" t="s">
        <v>3811</v>
      </c>
      <c r="C3008" s="186"/>
      <c r="D3008" s="178" t="s">
        <v>388</v>
      </c>
      <c r="E3008" s="178"/>
      <c r="F3008" s="186"/>
      <c r="G3008" s="170" t="b">
        <f t="shared" ca="1" si="67"/>
        <v>1</v>
      </c>
      <c r="H3008" s="186"/>
      <c r="I3008" s="186"/>
      <c r="J3008" s="170" t="s">
        <v>479</v>
      </c>
      <c r="K3008" s="171" t="e">
        <f t="shared" ca="1" si="1"/>
        <v>#NAME?</v>
      </c>
      <c r="L3008" s="186"/>
      <c r="M3008" s="171">
        <v>2337</v>
      </c>
      <c r="N3008" s="179" t="e">
        <f t="shared" ca="1" si="2"/>
        <v>#NAME?</v>
      </c>
      <c r="O3008" t="b">
        <f t="shared" si="3"/>
        <v>0</v>
      </c>
      <c r="S3008" s="180" t="b">
        <f t="shared" si="4"/>
        <v>0</v>
      </c>
      <c r="T3008" s="180">
        <f t="shared" ca="1" si="5"/>
        <v>0</v>
      </c>
    </row>
    <row r="3009" spans="1:20" ht="16" hidden="1">
      <c r="A3009" s="170">
        <f t="shared" si="6"/>
        <v>3008</v>
      </c>
      <c r="B3009" s="196" t="s">
        <v>1806</v>
      </c>
      <c r="C3009" s="186"/>
      <c r="D3009" s="178" t="s">
        <v>388</v>
      </c>
      <c r="E3009" s="178"/>
      <c r="F3009" s="186"/>
      <c r="G3009" s="170" t="b">
        <f t="shared" ca="1" si="67"/>
        <v>1</v>
      </c>
      <c r="H3009" s="186"/>
      <c r="I3009" s="186"/>
      <c r="J3009" s="170" t="s">
        <v>479</v>
      </c>
      <c r="K3009" s="171" t="e">
        <f t="shared" ca="1" si="1"/>
        <v>#NAME?</v>
      </c>
      <c r="L3009" s="186"/>
      <c r="M3009" s="171">
        <v>2568</v>
      </c>
      <c r="N3009" s="179" t="e">
        <f t="shared" ca="1" si="2"/>
        <v>#NAME?</v>
      </c>
      <c r="O3009" t="b">
        <f t="shared" si="3"/>
        <v>0</v>
      </c>
      <c r="S3009" s="180" t="b">
        <f t="shared" si="4"/>
        <v>0</v>
      </c>
      <c r="T3009" s="180">
        <f t="shared" ca="1" si="5"/>
        <v>0</v>
      </c>
    </row>
    <row r="3010" spans="1:20" ht="16" hidden="1">
      <c r="A3010" s="170">
        <f t="shared" si="6"/>
        <v>3009</v>
      </c>
      <c r="B3010" s="196" t="s">
        <v>3812</v>
      </c>
      <c r="C3010" s="186"/>
      <c r="D3010" s="178" t="s">
        <v>388</v>
      </c>
      <c r="E3010" s="178"/>
      <c r="F3010" s="186"/>
      <c r="G3010" s="170" t="b">
        <f t="shared" ca="1" si="67"/>
        <v>1</v>
      </c>
      <c r="H3010" s="186"/>
      <c r="I3010" s="186"/>
      <c r="J3010" s="170" t="s">
        <v>479</v>
      </c>
      <c r="K3010" s="171" t="e">
        <f t="shared" ca="1" si="1"/>
        <v>#NAME?</v>
      </c>
      <c r="L3010" s="186"/>
      <c r="M3010" s="171">
        <v>2962</v>
      </c>
      <c r="N3010" s="179" t="e">
        <f t="shared" ca="1" si="2"/>
        <v>#NAME?</v>
      </c>
      <c r="O3010" t="b">
        <f t="shared" si="3"/>
        <v>0</v>
      </c>
      <c r="S3010" s="180" t="b">
        <f t="shared" si="4"/>
        <v>0</v>
      </c>
      <c r="T3010" s="180">
        <f t="shared" ca="1" si="5"/>
        <v>0</v>
      </c>
    </row>
    <row r="3011" spans="1:20" ht="1.5" hidden="1" customHeight="1">
      <c r="A3011" s="170">
        <f t="shared" si="6"/>
        <v>3010</v>
      </c>
      <c r="B3011" s="196" t="s">
        <v>3813</v>
      </c>
      <c r="C3011" s="186"/>
      <c r="D3011" s="178" t="s">
        <v>380</v>
      </c>
      <c r="F3011" s="189">
        <v>43828</v>
      </c>
      <c r="G3011" s="170" t="b">
        <f t="shared" ca="1" si="67"/>
        <v>1</v>
      </c>
      <c r="H3011" s="170" t="s">
        <v>516</v>
      </c>
      <c r="I3011" s="170"/>
      <c r="J3011" s="170" t="s">
        <v>479</v>
      </c>
      <c r="K3011" s="171" t="e">
        <f t="shared" ca="1" si="1"/>
        <v>#NAME?</v>
      </c>
      <c r="L3011" s="186"/>
      <c r="M3011" s="171">
        <v>3017</v>
      </c>
      <c r="N3011" s="179" t="e">
        <f t="shared" ca="1" si="2"/>
        <v>#NAME?</v>
      </c>
      <c r="O3011" t="b">
        <f t="shared" si="3"/>
        <v>0</v>
      </c>
      <c r="S3011" s="180" t="b">
        <f t="shared" ca="1" si="4"/>
        <v>0</v>
      </c>
      <c r="T3011" s="180">
        <f t="shared" ca="1" si="5"/>
        <v>0</v>
      </c>
    </row>
    <row r="3012" spans="1:20" ht="16" hidden="1">
      <c r="A3012" s="170">
        <f t="shared" si="6"/>
        <v>3011</v>
      </c>
      <c r="B3012" s="196" t="s">
        <v>3814</v>
      </c>
      <c r="C3012" s="186"/>
      <c r="D3012" s="178" t="s">
        <v>380</v>
      </c>
      <c r="E3012" s="178" t="s">
        <v>885</v>
      </c>
      <c r="F3012" s="187">
        <v>43912</v>
      </c>
      <c r="G3012" s="170" t="b">
        <f t="shared" ca="1" si="67"/>
        <v>1</v>
      </c>
      <c r="H3012" s="170" t="s">
        <v>471</v>
      </c>
      <c r="I3012" s="186"/>
      <c r="J3012" s="170" t="s">
        <v>479</v>
      </c>
      <c r="K3012" s="171" t="e">
        <f t="shared" ca="1" si="1"/>
        <v>#NAME?</v>
      </c>
      <c r="L3012" s="186"/>
      <c r="M3012" s="171">
        <v>1103</v>
      </c>
      <c r="N3012" s="179" t="e">
        <f t="shared" ca="1" si="2"/>
        <v>#NAME?</v>
      </c>
      <c r="O3012" t="b">
        <f t="shared" si="3"/>
        <v>0</v>
      </c>
      <c r="S3012" s="180" t="b">
        <f t="shared" ca="1" si="4"/>
        <v>0</v>
      </c>
      <c r="T3012" s="180">
        <f t="shared" ca="1" si="5"/>
        <v>0</v>
      </c>
    </row>
    <row r="3013" spans="1:20" ht="16" hidden="1">
      <c r="A3013" s="170">
        <f t="shared" si="6"/>
        <v>3012</v>
      </c>
      <c r="B3013" s="196" t="s">
        <v>3815</v>
      </c>
      <c r="C3013" s="186"/>
      <c r="D3013" s="178" t="s">
        <v>388</v>
      </c>
      <c r="E3013" s="178"/>
      <c r="F3013" s="186"/>
      <c r="G3013" s="170" t="b">
        <f t="shared" ca="1" si="67"/>
        <v>1</v>
      </c>
      <c r="H3013" s="186"/>
      <c r="I3013" s="186"/>
      <c r="J3013" s="170" t="s">
        <v>479</v>
      </c>
      <c r="K3013" s="171" t="e">
        <f t="shared" ca="1" si="1"/>
        <v>#NAME?</v>
      </c>
      <c r="L3013" s="186"/>
      <c r="M3013" s="171">
        <v>1086</v>
      </c>
      <c r="N3013" s="179" t="e">
        <f t="shared" ca="1" si="2"/>
        <v>#NAME?</v>
      </c>
      <c r="O3013" t="b">
        <f t="shared" si="3"/>
        <v>0</v>
      </c>
      <c r="S3013" s="180" t="b">
        <f t="shared" si="4"/>
        <v>0</v>
      </c>
      <c r="T3013" s="180">
        <f t="shared" ca="1" si="5"/>
        <v>0</v>
      </c>
    </row>
    <row r="3014" spans="1:20" ht="16" hidden="1">
      <c r="A3014" s="170">
        <f t="shared" si="6"/>
        <v>3013</v>
      </c>
      <c r="B3014" s="196" t="s">
        <v>3816</v>
      </c>
      <c r="C3014" s="186"/>
      <c r="D3014" s="178" t="s">
        <v>388</v>
      </c>
      <c r="E3014" s="178"/>
      <c r="F3014" s="186"/>
      <c r="G3014" s="170" t="b">
        <f t="shared" ca="1" si="67"/>
        <v>1</v>
      </c>
      <c r="H3014" s="186"/>
      <c r="I3014" s="186"/>
      <c r="J3014" s="170" t="s">
        <v>479</v>
      </c>
      <c r="K3014" s="171" t="e">
        <f t="shared" ca="1" si="1"/>
        <v>#NAME?</v>
      </c>
      <c r="L3014" s="186"/>
      <c r="M3014" s="171">
        <v>1259</v>
      </c>
      <c r="N3014" s="179" t="e">
        <f t="shared" ca="1" si="2"/>
        <v>#NAME?</v>
      </c>
      <c r="O3014" t="b">
        <f t="shared" si="3"/>
        <v>0</v>
      </c>
      <c r="S3014" s="180" t="b">
        <f t="shared" si="4"/>
        <v>0</v>
      </c>
      <c r="T3014" s="180">
        <f t="shared" ca="1" si="5"/>
        <v>0</v>
      </c>
    </row>
    <row r="3015" spans="1:20" ht="16" hidden="1">
      <c r="A3015" s="170">
        <f t="shared" si="6"/>
        <v>3014</v>
      </c>
      <c r="B3015" s="196" t="s">
        <v>1017</v>
      </c>
      <c r="C3015" s="186"/>
      <c r="D3015" s="178" t="s">
        <v>388</v>
      </c>
      <c r="E3015" s="178"/>
      <c r="F3015" s="186"/>
      <c r="G3015" s="170" t="b">
        <f t="shared" ca="1" si="67"/>
        <v>1</v>
      </c>
      <c r="H3015" s="186"/>
      <c r="I3015" s="186"/>
      <c r="J3015" s="170" t="s">
        <v>479</v>
      </c>
      <c r="K3015" s="171" t="e">
        <f t="shared" ca="1" si="1"/>
        <v>#NAME?</v>
      </c>
      <c r="L3015" s="186"/>
      <c r="M3015" s="171">
        <v>1347</v>
      </c>
      <c r="N3015" s="179" t="e">
        <f t="shared" ca="1" si="2"/>
        <v>#NAME?</v>
      </c>
      <c r="O3015" t="b">
        <f t="shared" si="3"/>
        <v>0</v>
      </c>
      <c r="S3015" s="180" t="b">
        <f t="shared" si="4"/>
        <v>0</v>
      </c>
      <c r="T3015" s="180">
        <f t="shared" ca="1" si="5"/>
        <v>0</v>
      </c>
    </row>
    <row r="3016" spans="1:20" ht="16" hidden="1">
      <c r="A3016" s="170">
        <f t="shared" si="6"/>
        <v>3015</v>
      </c>
      <c r="B3016" s="196" t="s">
        <v>2654</v>
      </c>
      <c r="C3016" s="186"/>
      <c r="D3016" s="178" t="s">
        <v>388</v>
      </c>
      <c r="E3016" s="178"/>
      <c r="F3016" s="186"/>
      <c r="G3016" s="170" t="b">
        <f t="shared" ca="1" si="67"/>
        <v>1</v>
      </c>
      <c r="H3016" s="186"/>
      <c r="I3016" s="186"/>
      <c r="J3016" s="170" t="s">
        <v>479</v>
      </c>
      <c r="K3016" s="171" t="e">
        <f t="shared" ca="1" si="1"/>
        <v>#NAME?</v>
      </c>
      <c r="L3016" s="186"/>
      <c r="M3016" s="171">
        <v>2642</v>
      </c>
      <c r="N3016" s="179" t="e">
        <f t="shared" ca="1" si="2"/>
        <v>#NAME?</v>
      </c>
      <c r="O3016" t="b">
        <f t="shared" si="3"/>
        <v>0</v>
      </c>
      <c r="S3016" s="180" t="b">
        <f t="shared" si="4"/>
        <v>0</v>
      </c>
      <c r="T3016" s="180">
        <f t="shared" ca="1" si="5"/>
        <v>0</v>
      </c>
    </row>
    <row r="3017" spans="1:20" ht="16" hidden="1">
      <c r="A3017" s="170">
        <f t="shared" si="6"/>
        <v>3016</v>
      </c>
      <c r="B3017" s="196" t="s">
        <v>3817</v>
      </c>
      <c r="C3017" s="186"/>
      <c r="D3017" s="178" t="s">
        <v>388</v>
      </c>
      <c r="E3017" s="178"/>
      <c r="F3017" s="186"/>
      <c r="G3017" s="170" t="b">
        <f t="shared" ca="1" si="67"/>
        <v>1</v>
      </c>
      <c r="H3017" s="186"/>
      <c r="I3017" s="186"/>
      <c r="J3017" s="170" t="s">
        <v>479</v>
      </c>
      <c r="K3017" s="171" t="e">
        <f t="shared" ca="1" si="1"/>
        <v>#NAME?</v>
      </c>
      <c r="L3017" s="186"/>
      <c r="M3017" s="171">
        <v>1195</v>
      </c>
      <c r="N3017" s="179" t="e">
        <f t="shared" ca="1" si="2"/>
        <v>#NAME?</v>
      </c>
      <c r="O3017" t="b">
        <f t="shared" si="3"/>
        <v>0</v>
      </c>
      <c r="S3017" s="180" t="b">
        <f t="shared" si="4"/>
        <v>0</v>
      </c>
      <c r="T3017" s="180">
        <f t="shared" ca="1" si="5"/>
        <v>0</v>
      </c>
    </row>
    <row r="3018" spans="1:20" ht="16" hidden="1">
      <c r="A3018" s="170">
        <f t="shared" si="6"/>
        <v>3017</v>
      </c>
      <c r="B3018" s="196" t="s">
        <v>3818</v>
      </c>
      <c r="C3018" s="186"/>
      <c r="D3018" s="178" t="s">
        <v>388</v>
      </c>
      <c r="E3018" s="178"/>
      <c r="F3018" s="186"/>
      <c r="G3018" s="170" t="b">
        <f t="shared" ca="1" si="67"/>
        <v>1</v>
      </c>
      <c r="H3018" s="186"/>
      <c r="I3018" s="186"/>
      <c r="J3018" s="170" t="s">
        <v>479</v>
      </c>
      <c r="K3018" s="171" t="e">
        <f t="shared" ca="1" si="1"/>
        <v>#NAME?</v>
      </c>
      <c r="L3018" s="186"/>
      <c r="M3018" s="171">
        <v>504</v>
      </c>
      <c r="N3018" s="179" t="e">
        <f t="shared" ca="1" si="2"/>
        <v>#NAME?</v>
      </c>
      <c r="O3018" t="b">
        <f t="shared" si="3"/>
        <v>0</v>
      </c>
      <c r="S3018" s="180" t="b">
        <f t="shared" si="4"/>
        <v>0</v>
      </c>
      <c r="T3018" s="180">
        <f t="shared" ca="1" si="5"/>
        <v>0</v>
      </c>
    </row>
    <row r="3019" spans="1:20" ht="16" hidden="1">
      <c r="A3019" s="170">
        <f t="shared" si="6"/>
        <v>3018</v>
      </c>
      <c r="B3019" s="196" t="s">
        <v>3819</v>
      </c>
      <c r="C3019" s="186"/>
      <c r="D3019" s="178" t="s">
        <v>388</v>
      </c>
      <c r="E3019" s="178"/>
      <c r="F3019" s="186"/>
      <c r="G3019" s="170" t="b">
        <f t="shared" ca="1" si="67"/>
        <v>1</v>
      </c>
      <c r="H3019" s="186"/>
      <c r="I3019" s="186"/>
      <c r="J3019" s="170" t="s">
        <v>479</v>
      </c>
      <c r="K3019" s="171" t="e">
        <f t="shared" ca="1" si="1"/>
        <v>#NAME?</v>
      </c>
      <c r="L3019" s="186"/>
      <c r="M3019" s="171">
        <v>2204</v>
      </c>
      <c r="N3019" s="179" t="e">
        <f t="shared" ca="1" si="2"/>
        <v>#NAME?</v>
      </c>
      <c r="O3019" t="b">
        <f t="shared" si="3"/>
        <v>0</v>
      </c>
      <c r="S3019" s="180" t="b">
        <f t="shared" si="4"/>
        <v>0</v>
      </c>
      <c r="T3019" s="180">
        <f t="shared" ca="1" si="5"/>
        <v>0</v>
      </c>
    </row>
    <row r="3020" spans="1:20" ht="16" hidden="1">
      <c r="A3020" s="170">
        <f t="shared" si="6"/>
        <v>3019</v>
      </c>
      <c r="B3020" s="196" t="s">
        <v>3820</v>
      </c>
      <c r="C3020" s="186"/>
      <c r="D3020" s="178" t="s">
        <v>388</v>
      </c>
      <c r="E3020" s="178"/>
      <c r="F3020" s="186"/>
      <c r="G3020" s="170" t="b">
        <f t="shared" ca="1" si="67"/>
        <v>1</v>
      </c>
      <c r="H3020" s="186"/>
      <c r="I3020" s="186"/>
      <c r="J3020" s="170" t="s">
        <v>479</v>
      </c>
      <c r="K3020" s="171" t="e">
        <f t="shared" ca="1" si="1"/>
        <v>#NAME?</v>
      </c>
      <c r="L3020" s="186"/>
      <c r="M3020" s="171">
        <v>1073</v>
      </c>
      <c r="N3020" s="179" t="e">
        <f t="shared" ca="1" si="2"/>
        <v>#NAME?</v>
      </c>
      <c r="O3020" t="b">
        <f t="shared" si="3"/>
        <v>0</v>
      </c>
      <c r="S3020" s="180" t="b">
        <f t="shared" si="4"/>
        <v>0</v>
      </c>
      <c r="T3020" s="180">
        <f t="shared" ca="1" si="5"/>
        <v>0</v>
      </c>
    </row>
    <row r="3021" spans="1:20" ht="16" hidden="1">
      <c r="A3021" s="170">
        <f t="shared" si="6"/>
        <v>3020</v>
      </c>
      <c r="B3021" s="196" t="s">
        <v>2015</v>
      </c>
      <c r="C3021" s="186"/>
      <c r="D3021" s="178" t="s">
        <v>388</v>
      </c>
      <c r="E3021" s="178"/>
      <c r="F3021" s="186"/>
      <c r="G3021" s="170" t="b">
        <f t="shared" ca="1" si="67"/>
        <v>1</v>
      </c>
      <c r="H3021" s="186"/>
      <c r="I3021" s="186"/>
      <c r="J3021" s="170" t="s">
        <v>479</v>
      </c>
      <c r="K3021" s="171" t="e">
        <f t="shared" ca="1" si="1"/>
        <v>#NAME?</v>
      </c>
      <c r="L3021" s="186"/>
      <c r="M3021" s="171">
        <v>3047</v>
      </c>
      <c r="N3021" s="179" t="e">
        <f t="shared" ca="1" si="2"/>
        <v>#NAME?</v>
      </c>
      <c r="O3021" t="b">
        <f t="shared" si="3"/>
        <v>0</v>
      </c>
      <c r="S3021" s="180" t="b">
        <f t="shared" si="4"/>
        <v>0</v>
      </c>
      <c r="T3021" s="180">
        <f t="shared" ca="1" si="5"/>
        <v>0</v>
      </c>
    </row>
    <row r="3022" spans="1:20" ht="16" hidden="1">
      <c r="A3022" s="170">
        <f t="shared" si="6"/>
        <v>3021</v>
      </c>
      <c r="B3022" s="196" t="s">
        <v>3821</v>
      </c>
      <c r="C3022" s="186"/>
      <c r="D3022" s="178" t="s">
        <v>388</v>
      </c>
      <c r="E3022" s="178"/>
      <c r="F3022" s="186"/>
      <c r="G3022" s="170" t="b">
        <f t="shared" ca="1" si="67"/>
        <v>1</v>
      </c>
      <c r="H3022" s="186"/>
      <c r="I3022" s="186"/>
      <c r="J3022" s="170" t="s">
        <v>479</v>
      </c>
      <c r="K3022" s="171" t="e">
        <f t="shared" ca="1" si="1"/>
        <v>#NAME?</v>
      </c>
      <c r="L3022" s="186"/>
      <c r="M3022" s="171">
        <v>1677</v>
      </c>
      <c r="N3022" s="179" t="e">
        <f t="shared" ca="1" si="2"/>
        <v>#NAME?</v>
      </c>
      <c r="O3022" t="b">
        <f t="shared" si="3"/>
        <v>0</v>
      </c>
      <c r="S3022" s="180" t="b">
        <f t="shared" si="4"/>
        <v>0</v>
      </c>
      <c r="T3022" s="180">
        <f t="shared" ca="1" si="5"/>
        <v>0</v>
      </c>
    </row>
    <row r="3023" spans="1:20" ht="16" hidden="1">
      <c r="A3023" s="170">
        <f t="shared" si="6"/>
        <v>3022</v>
      </c>
      <c r="B3023" s="196" t="s">
        <v>959</v>
      </c>
      <c r="C3023" s="186"/>
      <c r="D3023" s="178" t="s">
        <v>380</v>
      </c>
      <c r="E3023" s="178" t="s">
        <v>3822</v>
      </c>
      <c r="F3023" s="187">
        <v>43922</v>
      </c>
      <c r="G3023" s="170" t="b">
        <f t="shared" ca="1" si="67"/>
        <v>1</v>
      </c>
      <c r="H3023" s="170" t="s">
        <v>471</v>
      </c>
      <c r="I3023" s="186"/>
      <c r="J3023" s="170" t="s">
        <v>479</v>
      </c>
      <c r="K3023" s="171" t="e">
        <f t="shared" ca="1" si="1"/>
        <v>#NAME?</v>
      </c>
      <c r="L3023" s="186"/>
      <c r="M3023" s="171">
        <v>3166</v>
      </c>
      <c r="N3023" s="179" t="e">
        <f t="shared" ca="1" si="2"/>
        <v>#NAME?</v>
      </c>
      <c r="O3023" t="b">
        <f t="shared" si="3"/>
        <v>0</v>
      </c>
      <c r="S3023" s="180" t="b">
        <f t="shared" ca="1" si="4"/>
        <v>0</v>
      </c>
      <c r="T3023" s="180">
        <f t="shared" ca="1" si="5"/>
        <v>0</v>
      </c>
    </row>
    <row r="3024" spans="1:20" ht="16" hidden="1">
      <c r="A3024" s="170">
        <f t="shared" si="6"/>
        <v>3023</v>
      </c>
      <c r="B3024" s="196" t="s">
        <v>507</v>
      </c>
      <c r="C3024" s="186"/>
      <c r="D3024" s="178" t="s">
        <v>388</v>
      </c>
      <c r="E3024" s="178"/>
      <c r="F3024" s="186"/>
      <c r="G3024" s="170"/>
      <c r="H3024" s="186"/>
      <c r="I3024" s="186"/>
      <c r="J3024" s="170"/>
      <c r="K3024" s="171" t="e">
        <f t="shared" ca="1" si="1"/>
        <v>#NAME?</v>
      </c>
      <c r="L3024" s="186"/>
      <c r="M3024" s="171">
        <v>2965</v>
      </c>
      <c r="N3024" s="179" t="e">
        <f t="shared" ca="1" si="2"/>
        <v>#NAME?</v>
      </c>
      <c r="O3024" t="b">
        <f t="shared" si="3"/>
        <v>1</v>
      </c>
      <c r="S3024" s="180" t="b">
        <f t="shared" si="4"/>
        <v>0</v>
      </c>
      <c r="T3024" s="180">
        <f t="shared" ca="1" si="5"/>
        <v>0</v>
      </c>
    </row>
    <row r="3025" spans="1:20" ht="16" hidden="1">
      <c r="A3025" s="170">
        <f t="shared" si="6"/>
        <v>3024</v>
      </c>
      <c r="B3025" s="196" t="s">
        <v>3823</v>
      </c>
      <c r="C3025" s="186"/>
      <c r="D3025" s="178" t="s">
        <v>388</v>
      </c>
      <c r="E3025" s="178"/>
      <c r="F3025" s="186"/>
      <c r="G3025" s="170" t="b">
        <f t="shared" ref="G3025:G3064" ca="1" si="68">OR((ISBLANK(F3025)),TODAY()-F3025 &gt;=90)</f>
        <v>1</v>
      </c>
      <c r="H3025" s="186"/>
      <c r="I3025" s="186"/>
      <c r="J3025" s="170" t="s">
        <v>479</v>
      </c>
      <c r="K3025" s="171" t="e">
        <f t="shared" ca="1" si="1"/>
        <v>#NAME?</v>
      </c>
      <c r="L3025" s="186"/>
      <c r="M3025" s="171">
        <v>1342</v>
      </c>
      <c r="N3025" s="179" t="e">
        <f t="shared" ca="1" si="2"/>
        <v>#NAME?</v>
      </c>
      <c r="O3025" t="b">
        <f t="shared" si="3"/>
        <v>0</v>
      </c>
      <c r="S3025" s="180" t="b">
        <f t="shared" si="4"/>
        <v>0</v>
      </c>
      <c r="T3025" s="180">
        <f t="shared" ca="1" si="5"/>
        <v>0</v>
      </c>
    </row>
    <row r="3026" spans="1:20" ht="16" hidden="1">
      <c r="A3026" s="170">
        <f t="shared" si="6"/>
        <v>3025</v>
      </c>
      <c r="B3026" s="196" t="s">
        <v>3824</v>
      </c>
      <c r="C3026" s="186"/>
      <c r="D3026" s="178" t="s">
        <v>388</v>
      </c>
      <c r="E3026" s="178"/>
      <c r="F3026" s="186"/>
      <c r="G3026" s="170" t="b">
        <f t="shared" ca="1" si="68"/>
        <v>1</v>
      </c>
      <c r="H3026" s="186"/>
      <c r="I3026" s="186"/>
      <c r="J3026" s="170" t="s">
        <v>479</v>
      </c>
      <c r="K3026" s="171" t="e">
        <f t="shared" ca="1" si="1"/>
        <v>#NAME?</v>
      </c>
      <c r="L3026" s="186"/>
      <c r="M3026" s="171">
        <v>1537</v>
      </c>
      <c r="N3026" s="179" t="e">
        <f t="shared" ca="1" si="2"/>
        <v>#NAME?</v>
      </c>
      <c r="O3026" t="b">
        <f t="shared" si="3"/>
        <v>0</v>
      </c>
      <c r="S3026" s="180" t="b">
        <f t="shared" si="4"/>
        <v>0</v>
      </c>
      <c r="T3026" s="180">
        <f t="shared" ca="1" si="5"/>
        <v>0</v>
      </c>
    </row>
    <row r="3027" spans="1:20" ht="16" hidden="1">
      <c r="A3027" s="170">
        <f t="shared" si="6"/>
        <v>3026</v>
      </c>
      <c r="B3027" s="196" t="s">
        <v>3825</v>
      </c>
      <c r="C3027" s="186"/>
      <c r="D3027" s="178" t="s">
        <v>388</v>
      </c>
      <c r="E3027" s="178"/>
      <c r="F3027" s="186"/>
      <c r="G3027" s="170" t="b">
        <f t="shared" ca="1" si="68"/>
        <v>1</v>
      </c>
      <c r="H3027" s="186"/>
      <c r="I3027" s="186"/>
      <c r="J3027" s="170" t="s">
        <v>479</v>
      </c>
      <c r="K3027" s="171" t="e">
        <f t="shared" ca="1" si="1"/>
        <v>#NAME?</v>
      </c>
      <c r="L3027" s="186"/>
      <c r="M3027" s="171">
        <v>3010</v>
      </c>
      <c r="N3027" s="179" t="e">
        <f t="shared" ca="1" si="2"/>
        <v>#NAME?</v>
      </c>
      <c r="O3027" t="b">
        <f t="shared" si="3"/>
        <v>0</v>
      </c>
      <c r="S3027" s="180" t="b">
        <f t="shared" si="4"/>
        <v>0</v>
      </c>
      <c r="T3027" s="180">
        <f t="shared" ca="1" si="5"/>
        <v>0</v>
      </c>
    </row>
    <row r="3028" spans="1:20" ht="16" hidden="1">
      <c r="A3028" s="170">
        <f t="shared" si="6"/>
        <v>3027</v>
      </c>
      <c r="B3028" s="196" t="s">
        <v>3826</v>
      </c>
      <c r="C3028" s="186"/>
      <c r="D3028" s="178" t="s">
        <v>388</v>
      </c>
      <c r="E3028" s="178"/>
      <c r="F3028" s="186"/>
      <c r="G3028" s="170" t="b">
        <f t="shared" ca="1" si="68"/>
        <v>1</v>
      </c>
      <c r="H3028" s="186"/>
      <c r="I3028" s="186"/>
      <c r="J3028" s="170" t="s">
        <v>479</v>
      </c>
      <c r="K3028" s="171" t="e">
        <f t="shared" ca="1" si="1"/>
        <v>#NAME?</v>
      </c>
      <c r="L3028" s="186"/>
      <c r="M3028" s="171">
        <v>1620</v>
      </c>
      <c r="N3028" s="179" t="e">
        <f t="shared" ca="1" si="2"/>
        <v>#NAME?</v>
      </c>
      <c r="O3028" t="b">
        <f t="shared" si="3"/>
        <v>0</v>
      </c>
      <c r="S3028" s="180" t="b">
        <f t="shared" si="4"/>
        <v>0</v>
      </c>
      <c r="T3028" s="180">
        <f t="shared" ca="1" si="5"/>
        <v>0</v>
      </c>
    </row>
    <row r="3029" spans="1:20" ht="16" hidden="1">
      <c r="A3029" s="170">
        <f t="shared" si="6"/>
        <v>3028</v>
      </c>
      <c r="B3029" s="196" t="s">
        <v>3827</v>
      </c>
      <c r="C3029" s="186"/>
      <c r="D3029" s="178" t="s">
        <v>380</v>
      </c>
      <c r="E3029" s="178" t="s">
        <v>556</v>
      </c>
      <c r="F3029" s="187">
        <v>43838</v>
      </c>
      <c r="G3029" s="170" t="b">
        <f t="shared" ca="1" si="68"/>
        <v>1</v>
      </c>
      <c r="H3029" s="170" t="s">
        <v>516</v>
      </c>
      <c r="I3029" s="186"/>
      <c r="J3029" s="170" t="s">
        <v>479</v>
      </c>
      <c r="K3029" s="171" t="e">
        <f t="shared" ca="1" si="1"/>
        <v>#NAME?</v>
      </c>
      <c r="L3029" s="186"/>
      <c r="M3029" s="171">
        <v>2420</v>
      </c>
      <c r="N3029" s="179" t="e">
        <f t="shared" ca="1" si="2"/>
        <v>#NAME?</v>
      </c>
      <c r="O3029" t="b">
        <f t="shared" si="3"/>
        <v>0</v>
      </c>
      <c r="S3029" s="180" t="b">
        <f t="shared" ca="1" si="4"/>
        <v>0</v>
      </c>
      <c r="T3029" s="180">
        <f t="shared" ca="1" si="5"/>
        <v>0</v>
      </c>
    </row>
    <row r="3030" spans="1:20" ht="16" hidden="1">
      <c r="A3030" s="170">
        <f t="shared" si="6"/>
        <v>3029</v>
      </c>
      <c r="B3030" s="196" t="s">
        <v>3828</v>
      </c>
      <c r="C3030" s="186"/>
      <c r="D3030" s="178" t="s">
        <v>388</v>
      </c>
      <c r="E3030" s="178"/>
      <c r="F3030" s="186"/>
      <c r="G3030" s="170" t="b">
        <f t="shared" ca="1" si="68"/>
        <v>1</v>
      </c>
      <c r="H3030" s="186"/>
      <c r="I3030" s="186"/>
      <c r="J3030" s="170" t="s">
        <v>479</v>
      </c>
      <c r="K3030" s="171" t="e">
        <f t="shared" ca="1" si="1"/>
        <v>#NAME?</v>
      </c>
      <c r="L3030" s="186"/>
      <c r="M3030" s="171">
        <v>758</v>
      </c>
      <c r="N3030" s="179" t="e">
        <f t="shared" ca="1" si="2"/>
        <v>#NAME?</v>
      </c>
      <c r="O3030" t="b">
        <f t="shared" si="3"/>
        <v>0</v>
      </c>
      <c r="S3030" s="180" t="b">
        <f t="shared" si="4"/>
        <v>0</v>
      </c>
      <c r="T3030" s="180">
        <f t="shared" ca="1" si="5"/>
        <v>0</v>
      </c>
    </row>
    <row r="3031" spans="1:20" ht="16" hidden="1">
      <c r="A3031" s="170">
        <f t="shared" si="6"/>
        <v>3030</v>
      </c>
      <c r="B3031" s="196" t="s">
        <v>3829</v>
      </c>
      <c r="C3031" s="186"/>
      <c r="D3031" s="178" t="s">
        <v>380</v>
      </c>
      <c r="E3031" s="178" t="s">
        <v>3830</v>
      </c>
      <c r="F3031" s="187">
        <v>43926</v>
      </c>
      <c r="G3031" s="170" t="b">
        <f t="shared" ca="1" si="68"/>
        <v>1</v>
      </c>
      <c r="H3031" s="170" t="s">
        <v>471</v>
      </c>
      <c r="I3031" s="186"/>
      <c r="J3031" s="170" t="s">
        <v>479</v>
      </c>
      <c r="K3031" s="171" t="e">
        <f t="shared" ca="1" si="1"/>
        <v>#NAME?</v>
      </c>
      <c r="L3031" s="186"/>
      <c r="M3031" s="171">
        <v>1039</v>
      </c>
      <c r="N3031" s="179" t="e">
        <f t="shared" ca="1" si="2"/>
        <v>#NAME?</v>
      </c>
      <c r="O3031" t="b">
        <f t="shared" si="3"/>
        <v>0</v>
      </c>
      <c r="S3031" s="180" t="b">
        <f t="shared" ca="1" si="4"/>
        <v>0</v>
      </c>
      <c r="T3031" s="180">
        <f t="shared" ca="1" si="5"/>
        <v>0</v>
      </c>
    </row>
    <row r="3032" spans="1:20" ht="16" hidden="1">
      <c r="A3032" s="170">
        <f t="shared" si="6"/>
        <v>3031</v>
      </c>
      <c r="B3032" s="196" t="s">
        <v>3831</v>
      </c>
      <c r="C3032" s="186"/>
      <c r="D3032" s="178" t="s">
        <v>388</v>
      </c>
      <c r="E3032" s="178"/>
      <c r="F3032" s="186"/>
      <c r="G3032" s="170" t="b">
        <f t="shared" ca="1" si="68"/>
        <v>1</v>
      </c>
      <c r="H3032" s="186"/>
      <c r="I3032" s="186"/>
      <c r="J3032" s="170" t="s">
        <v>479</v>
      </c>
      <c r="K3032" s="171" t="e">
        <f t="shared" ca="1" si="1"/>
        <v>#NAME?</v>
      </c>
      <c r="L3032" s="186"/>
      <c r="M3032" s="171">
        <v>2045</v>
      </c>
      <c r="N3032" s="179" t="e">
        <f t="shared" ca="1" si="2"/>
        <v>#NAME?</v>
      </c>
      <c r="O3032" t="b">
        <f t="shared" si="3"/>
        <v>0</v>
      </c>
      <c r="S3032" s="180" t="b">
        <f t="shared" si="4"/>
        <v>0</v>
      </c>
      <c r="T3032" s="180">
        <f t="shared" ca="1" si="5"/>
        <v>0</v>
      </c>
    </row>
    <row r="3033" spans="1:20" ht="16" hidden="1">
      <c r="A3033" s="170">
        <f t="shared" si="6"/>
        <v>3032</v>
      </c>
      <c r="B3033" s="196" t="s">
        <v>3832</v>
      </c>
      <c r="C3033" s="186"/>
      <c r="D3033" s="178" t="s">
        <v>388</v>
      </c>
      <c r="E3033" s="178"/>
      <c r="F3033" s="186"/>
      <c r="G3033" s="170" t="b">
        <f t="shared" ca="1" si="68"/>
        <v>1</v>
      </c>
      <c r="H3033" s="186"/>
      <c r="I3033" s="186"/>
      <c r="J3033" s="170" t="s">
        <v>479</v>
      </c>
      <c r="K3033" s="171" t="e">
        <f t="shared" ca="1" si="1"/>
        <v>#NAME?</v>
      </c>
      <c r="L3033" s="186"/>
      <c r="M3033" s="171">
        <v>337</v>
      </c>
      <c r="N3033" s="179" t="e">
        <f t="shared" ca="1" si="2"/>
        <v>#NAME?</v>
      </c>
      <c r="O3033" t="b">
        <f t="shared" si="3"/>
        <v>0</v>
      </c>
      <c r="S3033" s="180" t="b">
        <f t="shared" si="4"/>
        <v>0</v>
      </c>
      <c r="T3033" s="180">
        <f t="shared" ca="1" si="5"/>
        <v>0</v>
      </c>
    </row>
    <row r="3034" spans="1:20" ht="16" hidden="1">
      <c r="A3034" s="170">
        <f t="shared" si="6"/>
        <v>3033</v>
      </c>
      <c r="B3034" s="196" t="s">
        <v>1905</v>
      </c>
      <c r="C3034" s="186"/>
      <c r="D3034" s="178" t="s">
        <v>388</v>
      </c>
      <c r="E3034" s="178"/>
      <c r="F3034" s="186"/>
      <c r="G3034" s="170" t="b">
        <f t="shared" ca="1" si="68"/>
        <v>1</v>
      </c>
      <c r="H3034" s="186"/>
      <c r="I3034" s="186"/>
      <c r="J3034" s="170" t="s">
        <v>479</v>
      </c>
      <c r="K3034" s="171" t="e">
        <f t="shared" ca="1" si="1"/>
        <v>#NAME?</v>
      </c>
      <c r="L3034" s="186"/>
      <c r="M3034" s="171">
        <v>2556</v>
      </c>
      <c r="N3034" s="179" t="e">
        <f t="shared" ca="1" si="2"/>
        <v>#NAME?</v>
      </c>
      <c r="O3034" t="b">
        <f t="shared" si="3"/>
        <v>0</v>
      </c>
      <c r="S3034" s="180" t="b">
        <f t="shared" si="4"/>
        <v>0</v>
      </c>
      <c r="T3034" s="180">
        <f t="shared" ca="1" si="5"/>
        <v>0</v>
      </c>
    </row>
    <row r="3035" spans="1:20" ht="16" hidden="1">
      <c r="A3035" s="170">
        <f t="shared" si="6"/>
        <v>3034</v>
      </c>
      <c r="B3035" s="196" t="s">
        <v>1265</v>
      </c>
      <c r="C3035" s="186"/>
      <c r="D3035" s="178" t="s">
        <v>388</v>
      </c>
      <c r="E3035" s="178"/>
      <c r="F3035" s="186"/>
      <c r="G3035" s="170" t="b">
        <f t="shared" ca="1" si="68"/>
        <v>1</v>
      </c>
      <c r="H3035" s="186"/>
      <c r="I3035" s="186"/>
      <c r="J3035" s="170" t="s">
        <v>479</v>
      </c>
      <c r="K3035" s="171" t="e">
        <f t="shared" ca="1" si="1"/>
        <v>#NAME?</v>
      </c>
      <c r="L3035" s="186"/>
      <c r="M3035" s="171">
        <v>1176</v>
      </c>
      <c r="N3035" s="179" t="e">
        <f t="shared" ca="1" si="2"/>
        <v>#NAME?</v>
      </c>
      <c r="O3035" t="b">
        <f t="shared" si="3"/>
        <v>0</v>
      </c>
      <c r="S3035" s="180" t="b">
        <f t="shared" si="4"/>
        <v>0</v>
      </c>
      <c r="T3035" s="180">
        <f t="shared" ca="1" si="5"/>
        <v>0</v>
      </c>
    </row>
    <row r="3036" spans="1:20" ht="16" hidden="1">
      <c r="A3036" s="170">
        <f t="shared" si="6"/>
        <v>3035</v>
      </c>
      <c r="B3036" s="196" t="s">
        <v>676</v>
      </c>
      <c r="C3036" s="186"/>
      <c r="D3036" s="178" t="s">
        <v>380</v>
      </c>
      <c r="E3036" s="178" t="s">
        <v>668</v>
      </c>
      <c r="F3036" s="187">
        <v>43965</v>
      </c>
      <c r="G3036" s="170" t="b">
        <f t="shared" ca="1" si="68"/>
        <v>1</v>
      </c>
      <c r="H3036" s="170" t="s">
        <v>471</v>
      </c>
      <c r="I3036" s="170">
        <v>0</v>
      </c>
      <c r="J3036" s="170" t="s">
        <v>479</v>
      </c>
      <c r="K3036" s="171" t="e">
        <f t="shared" ca="1" si="1"/>
        <v>#NAME?</v>
      </c>
      <c r="L3036" s="186"/>
      <c r="M3036" s="171">
        <v>1421</v>
      </c>
      <c r="N3036" s="179" t="e">
        <f t="shared" ca="1" si="2"/>
        <v>#NAME?</v>
      </c>
      <c r="O3036" t="b">
        <f t="shared" si="3"/>
        <v>0</v>
      </c>
      <c r="S3036" s="180" t="b">
        <f t="shared" ca="1" si="4"/>
        <v>0</v>
      </c>
      <c r="T3036" s="180">
        <f t="shared" ca="1" si="5"/>
        <v>0</v>
      </c>
    </row>
    <row r="3037" spans="1:20" ht="16" hidden="1">
      <c r="A3037" s="170">
        <f t="shared" si="6"/>
        <v>3036</v>
      </c>
      <c r="B3037" s="196" t="s">
        <v>1170</v>
      </c>
      <c r="C3037" s="186"/>
      <c r="D3037" s="178" t="s">
        <v>380</v>
      </c>
      <c r="E3037" s="178"/>
      <c r="F3037" s="187">
        <v>43917</v>
      </c>
      <c r="G3037" s="170" t="b">
        <f t="shared" ca="1" si="68"/>
        <v>1</v>
      </c>
      <c r="H3037" s="186"/>
      <c r="I3037" s="186"/>
      <c r="J3037" s="170" t="s">
        <v>479</v>
      </c>
      <c r="K3037" s="171" t="e">
        <f t="shared" ca="1" si="1"/>
        <v>#NAME?</v>
      </c>
      <c r="L3037" s="186"/>
      <c r="M3037" s="171">
        <v>1918</v>
      </c>
      <c r="N3037" s="179" t="e">
        <f t="shared" ca="1" si="2"/>
        <v>#NAME?</v>
      </c>
      <c r="O3037" t="b">
        <f t="shared" si="3"/>
        <v>0</v>
      </c>
      <c r="S3037" s="180" t="b">
        <f t="shared" ca="1" si="4"/>
        <v>0</v>
      </c>
      <c r="T3037" s="180">
        <f t="shared" ca="1" si="5"/>
        <v>0</v>
      </c>
    </row>
    <row r="3038" spans="1:20" ht="16" hidden="1">
      <c r="A3038" s="170">
        <f t="shared" si="6"/>
        <v>3037</v>
      </c>
      <c r="B3038" s="196" t="s">
        <v>3833</v>
      </c>
      <c r="C3038" s="186"/>
      <c r="D3038" s="178" t="s">
        <v>388</v>
      </c>
      <c r="E3038" s="178"/>
      <c r="F3038" s="186"/>
      <c r="G3038" s="170" t="b">
        <f t="shared" ca="1" si="68"/>
        <v>1</v>
      </c>
      <c r="H3038" s="186"/>
      <c r="I3038" s="186"/>
      <c r="J3038" s="170" t="s">
        <v>479</v>
      </c>
      <c r="K3038" s="171" t="e">
        <f t="shared" ca="1" si="1"/>
        <v>#NAME?</v>
      </c>
      <c r="L3038" s="186"/>
      <c r="M3038" s="171">
        <v>277</v>
      </c>
      <c r="N3038" s="179" t="e">
        <f t="shared" ca="1" si="2"/>
        <v>#NAME?</v>
      </c>
      <c r="O3038" t="b">
        <f t="shared" si="3"/>
        <v>0</v>
      </c>
      <c r="S3038" s="180" t="b">
        <f t="shared" si="4"/>
        <v>0</v>
      </c>
      <c r="T3038" s="180">
        <f t="shared" ca="1" si="5"/>
        <v>0</v>
      </c>
    </row>
    <row r="3039" spans="1:20" ht="16" hidden="1">
      <c r="A3039" s="170">
        <f t="shared" si="6"/>
        <v>3038</v>
      </c>
      <c r="B3039" s="196" t="s">
        <v>1731</v>
      </c>
      <c r="C3039" s="186"/>
      <c r="D3039" s="178" t="s">
        <v>388</v>
      </c>
      <c r="E3039" s="178"/>
      <c r="F3039" s="186"/>
      <c r="G3039" s="170" t="b">
        <f t="shared" ca="1" si="68"/>
        <v>1</v>
      </c>
      <c r="H3039" s="186"/>
      <c r="I3039" s="186"/>
      <c r="J3039" s="170" t="s">
        <v>479</v>
      </c>
      <c r="K3039" s="171" t="e">
        <f t="shared" ca="1" si="1"/>
        <v>#NAME?</v>
      </c>
      <c r="L3039" s="186"/>
      <c r="M3039" s="171">
        <v>2431</v>
      </c>
      <c r="N3039" s="179" t="e">
        <f t="shared" ca="1" si="2"/>
        <v>#NAME?</v>
      </c>
      <c r="O3039" t="b">
        <f t="shared" si="3"/>
        <v>0</v>
      </c>
      <c r="S3039" s="180" t="b">
        <f t="shared" si="4"/>
        <v>0</v>
      </c>
      <c r="T3039" s="180">
        <f t="shared" ca="1" si="5"/>
        <v>0</v>
      </c>
    </row>
    <row r="3040" spans="1:20" ht="16" hidden="1">
      <c r="A3040" s="170">
        <f t="shared" si="6"/>
        <v>3039</v>
      </c>
      <c r="B3040" s="196" t="s">
        <v>3834</v>
      </c>
      <c r="C3040" s="186"/>
      <c r="D3040" s="178" t="s">
        <v>380</v>
      </c>
      <c r="E3040" s="178" t="s">
        <v>3835</v>
      </c>
      <c r="F3040" s="189">
        <v>43811</v>
      </c>
      <c r="G3040" s="170" t="b">
        <f t="shared" ca="1" si="68"/>
        <v>1</v>
      </c>
      <c r="H3040" s="170" t="s">
        <v>516</v>
      </c>
      <c r="I3040" s="186"/>
      <c r="J3040" s="170" t="s">
        <v>479</v>
      </c>
      <c r="K3040" s="171" t="e">
        <f t="shared" ca="1" si="1"/>
        <v>#NAME?</v>
      </c>
      <c r="L3040" s="186"/>
      <c r="M3040" s="171">
        <v>1330</v>
      </c>
      <c r="N3040" s="179" t="e">
        <f t="shared" ca="1" si="2"/>
        <v>#NAME?</v>
      </c>
      <c r="O3040" t="b">
        <f t="shared" si="3"/>
        <v>0</v>
      </c>
      <c r="S3040" s="180" t="b">
        <f t="shared" ca="1" si="4"/>
        <v>0</v>
      </c>
      <c r="T3040" s="180">
        <f t="shared" ca="1" si="5"/>
        <v>0</v>
      </c>
    </row>
    <row r="3041" spans="1:20" ht="16" hidden="1">
      <c r="A3041" s="170">
        <f t="shared" si="6"/>
        <v>3040</v>
      </c>
      <c r="B3041" s="196" t="s">
        <v>3836</v>
      </c>
      <c r="C3041" s="186"/>
      <c r="D3041" s="178" t="s">
        <v>388</v>
      </c>
      <c r="E3041" s="178"/>
      <c r="F3041" s="186"/>
      <c r="G3041" s="170" t="b">
        <f t="shared" ca="1" si="68"/>
        <v>1</v>
      </c>
      <c r="H3041" s="186"/>
      <c r="I3041" s="186"/>
      <c r="J3041" s="170" t="s">
        <v>479</v>
      </c>
      <c r="K3041" s="171" t="e">
        <f t="shared" ca="1" si="1"/>
        <v>#NAME?</v>
      </c>
      <c r="L3041" s="186"/>
      <c r="M3041" s="171">
        <v>2011</v>
      </c>
      <c r="N3041" s="179" t="e">
        <f t="shared" ca="1" si="2"/>
        <v>#NAME?</v>
      </c>
      <c r="O3041" t="b">
        <f t="shared" si="3"/>
        <v>0</v>
      </c>
      <c r="S3041" s="180" t="b">
        <f t="shared" si="4"/>
        <v>0</v>
      </c>
      <c r="T3041" s="180">
        <f t="shared" ca="1" si="5"/>
        <v>0</v>
      </c>
    </row>
    <row r="3042" spans="1:20" ht="16" hidden="1">
      <c r="A3042" s="170">
        <f t="shared" si="6"/>
        <v>3041</v>
      </c>
      <c r="B3042" s="196" t="s">
        <v>1202</v>
      </c>
      <c r="C3042" s="186"/>
      <c r="D3042" s="178" t="s">
        <v>388</v>
      </c>
      <c r="E3042" s="178"/>
      <c r="F3042" s="186"/>
      <c r="G3042" s="170" t="b">
        <f t="shared" ca="1" si="68"/>
        <v>1</v>
      </c>
      <c r="H3042" s="186"/>
      <c r="I3042" s="186"/>
      <c r="J3042" s="170" t="s">
        <v>479</v>
      </c>
      <c r="K3042" s="171" t="e">
        <f t="shared" ca="1" si="1"/>
        <v>#NAME?</v>
      </c>
      <c r="L3042" s="186"/>
      <c r="M3042" s="171">
        <v>499</v>
      </c>
      <c r="N3042" s="179" t="e">
        <f t="shared" ca="1" si="2"/>
        <v>#NAME?</v>
      </c>
      <c r="O3042" t="b">
        <f t="shared" si="3"/>
        <v>0</v>
      </c>
      <c r="S3042" s="180" t="b">
        <f t="shared" si="4"/>
        <v>0</v>
      </c>
      <c r="T3042" s="180">
        <f t="shared" ca="1" si="5"/>
        <v>0</v>
      </c>
    </row>
    <row r="3043" spans="1:20" ht="16" hidden="1">
      <c r="A3043" s="170">
        <f t="shared" si="6"/>
        <v>3042</v>
      </c>
      <c r="B3043" s="196" t="s">
        <v>3837</v>
      </c>
      <c r="C3043" s="186"/>
      <c r="D3043" s="178" t="s">
        <v>388</v>
      </c>
      <c r="E3043" s="178"/>
      <c r="F3043" s="186"/>
      <c r="G3043" s="170" t="b">
        <f t="shared" ca="1" si="68"/>
        <v>1</v>
      </c>
      <c r="H3043" s="186"/>
      <c r="I3043" s="186"/>
      <c r="J3043" s="170" t="s">
        <v>479</v>
      </c>
      <c r="K3043" s="171" t="e">
        <f t="shared" ca="1" si="1"/>
        <v>#NAME?</v>
      </c>
      <c r="L3043" s="186"/>
      <c r="M3043" s="171">
        <v>1056</v>
      </c>
      <c r="N3043" s="179" t="e">
        <f t="shared" ca="1" si="2"/>
        <v>#NAME?</v>
      </c>
      <c r="O3043" t="b">
        <f t="shared" si="3"/>
        <v>0</v>
      </c>
      <c r="S3043" s="180" t="b">
        <f t="shared" si="4"/>
        <v>0</v>
      </c>
      <c r="T3043" s="180">
        <f t="shared" ca="1" si="5"/>
        <v>0</v>
      </c>
    </row>
    <row r="3044" spans="1:20" ht="16" hidden="1">
      <c r="A3044" s="170">
        <f t="shared" si="6"/>
        <v>3043</v>
      </c>
      <c r="B3044" s="196" t="s">
        <v>1137</v>
      </c>
      <c r="C3044" s="186"/>
      <c r="D3044" s="178" t="s">
        <v>388</v>
      </c>
      <c r="E3044" s="178"/>
      <c r="F3044" s="186"/>
      <c r="G3044" s="170" t="b">
        <f t="shared" ca="1" si="68"/>
        <v>1</v>
      </c>
      <c r="H3044" s="186"/>
      <c r="I3044" s="186"/>
      <c r="J3044" s="170" t="s">
        <v>479</v>
      </c>
      <c r="K3044" s="171" t="e">
        <f t="shared" ca="1" si="1"/>
        <v>#NAME?</v>
      </c>
      <c r="L3044" s="186"/>
      <c r="M3044" s="171">
        <v>1909</v>
      </c>
      <c r="N3044" s="179" t="e">
        <f t="shared" ca="1" si="2"/>
        <v>#NAME?</v>
      </c>
      <c r="O3044" t="b">
        <f t="shared" si="3"/>
        <v>0</v>
      </c>
      <c r="S3044" s="180" t="b">
        <f t="shared" si="4"/>
        <v>0</v>
      </c>
      <c r="T3044" s="180">
        <f t="shared" ca="1" si="5"/>
        <v>0</v>
      </c>
    </row>
    <row r="3045" spans="1:20" ht="16" hidden="1">
      <c r="A3045" s="170">
        <f t="shared" si="6"/>
        <v>3044</v>
      </c>
      <c r="B3045" s="196" t="s">
        <v>3838</v>
      </c>
      <c r="C3045" s="186"/>
      <c r="D3045" s="178" t="s">
        <v>380</v>
      </c>
      <c r="E3045" s="178" t="s">
        <v>556</v>
      </c>
      <c r="F3045" s="187">
        <v>43967</v>
      </c>
      <c r="G3045" s="170" t="b">
        <f t="shared" ca="1" si="68"/>
        <v>1</v>
      </c>
      <c r="H3045" s="170" t="s">
        <v>471</v>
      </c>
      <c r="I3045" s="170">
        <v>0</v>
      </c>
      <c r="J3045" s="170" t="s">
        <v>479</v>
      </c>
      <c r="K3045" s="171" t="e">
        <f t="shared" ca="1" si="1"/>
        <v>#NAME?</v>
      </c>
      <c r="L3045" s="186"/>
      <c r="M3045" s="171">
        <v>3136</v>
      </c>
      <c r="N3045" s="179" t="e">
        <f t="shared" ca="1" si="2"/>
        <v>#NAME?</v>
      </c>
      <c r="O3045" t="b">
        <f t="shared" si="3"/>
        <v>0</v>
      </c>
      <c r="S3045" s="180" t="b">
        <f t="shared" ca="1" si="4"/>
        <v>0</v>
      </c>
      <c r="T3045" s="180">
        <f t="shared" ca="1" si="5"/>
        <v>0</v>
      </c>
    </row>
    <row r="3046" spans="1:20" ht="16" hidden="1">
      <c r="A3046" s="170">
        <f t="shared" si="6"/>
        <v>3045</v>
      </c>
      <c r="B3046" s="196" t="s">
        <v>3839</v>
      </c>
      <c r="C3046" s="186"/>
      <c r="D3046" s="178" t="s">
        <v>388</v>
      </c>
      <c r="E3046" s="178"/>
      <c r="F3046" s="186"/>
      <c r="G3046" s="170" t="b">
        <f t="shared" ca="1" si="68"/>
        <v>1</v>
      </c>
      <c r="H3046" s="186"/>
      <c r="I3046" s="186"/>
      <c r="J3046" s="170" t="s">
        <v>479</v>
      </c>
      <c r="K3046" s="171" t="e">
        <f t="shared" ca="1" si="1"/>
        <v>#NAME?</v>
      </c>
      <c r="L3046" s="186"/>
      <c r="M3046" s="171">
        <v>3205</v>
      </c>
      <c r="N3046" s="179" t="e">
        <f t="shared" ca="1" si="2"/>
        <v>#NAME?</v>
      </c>
      <c r="O3046" t="b">
        <f t="shared" si="3"/>
        <v>0</v>
      </c>
      <c r="S3046" s="180" t="b">
        <f t="shared" si="4"/>
        <v>0</v>
      </c>
      <c r="T3046" s="180">
        <f t="shared" ca="1" si="5"/>
        <v>0</v>
      </c>
    </row>
    <row r="3047" spans="1:20" ht="16" hidden="1">
      <c r="A3047" s="170">
        <f t="shared" si="6"/>
        <v>3046</v>
      </c>
      <c r="B3047" s="196" t="s">
        <v>1478</v>
      </c>
      <c r="C3047" s="186"/>
      <c r="D3047" s="178" t="s">
        <v>388</v>
      </c>
      <c r="E3047" s="178"/>
      <c r="F3047" s="186"/>
      <c r="G3047" s="170" t="b">
        <f t="shared" ca="1" si="68"/>
        <v>1</v>
      </c>
      <c r="H3047" s="186"/>
      <c r="I3047" s="186"/>
      <c r="J3047" s="170" t="s">
        <v>479</v>
      </c>
      <c r="K3047" s="171" t="e">
        <f t="shared" ca="1" si="1"/>
        <v>#NAME?</v>
      </c>
      <c r="L3047" s="186"/>
      <c r="M3047" s="171">
        <v>1220</v>
      </c>
      <c r="N3047" s="179" t="e">
        <f t="shared" ca="1" si="2"/>
        <v>#NAME?</v>
      </c>
      <c r="O3047" t="b">
        <f t="shared" si="3"/>
        <v>0</v>
      </c>
      <c r="S3047" s="180" t="b">
        <f t="shared" si="4"/>
        <v>0</v>
      </c>
      <c r="T3047" s="180">
        <f t="shared" ca="1" si="5"/>
        <v>0</v>
      </c>
    </row>
    <row r="3048" spans="1:20" ht="16" hidden="1">
      <c r="A3048" s="170">
        <f t="shared" si="6"/>
        <v>3047</v>
      </c>
      <c r="B3048" s="196" t="s">
        <v>3840</v>
      </c>
      <c r="C3048" s="186"/>
      <c r="D3048" s="178" t="s">
        <v>388</v>
      </c>
      <c r="E3048" s="178"/>
      <c r="F3048" s="186"/>
      <c r="G3048" s="170" t="b">
        <f t="shared" ca="1" si="68"/>
        <v>1</v>
      </c>
      <c r="H3048" s="186"/>
      <c r="I3048" s="186"/>
      <c r="J3048" s="170" t="s">
        <v>479</v>
      </c>
      <c r="K3048" s="171" t="e">
        <f t="shared" ca="1" si="1"/>
        <v>#NAME?</v>
      </c>
      <c r="L3048" s="186"/>
      <c r="M3048" s="171">
        <v>2032</v>
      </c>
      <c r="N3048" s="179" t="e">
        <f t="shared" ca="1" si="2"/>
        <v>#NAME?</v>
      </c>
      <c r="O3048" t="b">
        <f t="shared" si="3"/>
        <v>0</v>
      </c>
      <c r="S3048" s="180" t="b">
        <f t="shared" si="4"/>
        <v>0</v>
      </c>
      <c r="T3048" s="180">
        <f t="shared" ca="1" si="5"/>
        <v>0</v>
      </c>
    </row>
    <row r="3049" spans="1:20" ht="16" hidden="1">
      <c r="A3049" s="170">
        <f t="shared" si="6"/>
        <v>3048</v>
      </c>
      <c r="B3049" s="196" t="s">
        <v>3841</v>
      </c>
      <c r="C3049" s="186"/>
      <c r="D3049" s="178" t="s">
        <v>388</v>
      </c>
      <c r="E3049" s="178"/>
      <c r="F3049" s="186"/>
      <c r="G3049" s="170" t="b">
        <f t="shared" ca="1" si="68"/>
        <v>1</v>
      </c>
      <c r="H3049" s="186"/>
      <c r="I3049" s="186"/>
      <c r="J3049" s="170" t="s">
        <v>479</v>
      </c>
      <c r="K3049" s="171" t="e">
        <f t="shared" ca="1" si="1"/>
        <v>#NAME?</v>
      </c>
      <c r="L3049" s="186"/>
      <c r="M3049" s="171">
        <v>2144</v>
      </c>
      <c r="N3049" s="179" t="e">
        <f t="shared" ca="1" si="2"/>
        <v>#NAME?</v>
      </c>
      <c r="O3049" t="b">
        <f t="shared" si="3"/>
        <v>0</v>
      </c>
      <c r="S3049" s="180" t="b">
        <f t="shared" si="4"/>
        <v>0</v>
      </c>
      <c r="T3049" s="180">
        <f t="shared" ca="1" si="5"/>
        <v>0</v>
      </c>
    </row>
    <row r="3050" spans="1:20" ht="16" hidden="1">
      <c r="A3050" s="170">
        <f t="shared" si="6"/>
        <v>3049</v>
      </c>
      <c r="B3050" s="196" t="s">
        <v>1199</v>
      </c>
      <c r="C3050" s="186"/>
      <c r="D3050" s="178" t="s">
        <v>380</v>
      </c>
      <c r="E3050" s="178" t="s">
        <v>556</v>
      </c>
      <c r="F3050" s="187">
        <v>43918</v>
      </c>
      <c r="G3050" s="170" t="b">
        <f t="shared" ca="1" si="68"/>
        <v>1</v>
      </c>
      <c r="H3050" s="170" t="s">
        <v>471</v>
      </c>
      <c r="I3050" s="186"/>
      <c r="J3050" s="170" t="s">
        <v>479</v>
      </c>
      <c r="K3050" s="171" t="e">
        <f t="shared" ca="1" si="1"/>
        <v>#NAME?</v>
      </c>
      <c r="L3050" s="186"/>
      <c r="M3050" s="171">
        <v>1775</v>
      </c>
      <c r="N3050" s="179" t="e">
        <f t="shared" ca="1" si="2"/>
        <v>#NAME?</v>
      </c>
      <c r="O3050" t="b">
        <f t="shared" si="3"/>
        <v>0</v>
      </c>
      <c r="S3050" s="180" t="b">
        <f t="shared" ca="1" si="4"/>
        <v>0</v>
      </c>
      <c r="T3050" s="180">
        <f t="shared" ca="1" si="5"/>
        <v>0</v>
      </c>
    </row>
    <row r="3051" spans="1:20" ht="16" hidden="1">
      <c r="A3051" s="170">
        <f t="shared" si="6"/>
        <v>3050</v>
      </c>
      <c r="B3051" s="196" t="s">
        <v>3842</v>
      </c>
      <c r="C3051" s="186"/>
      <c r="D3051" s="178" t="s">
        <v>388</v>
      </c>
      <c r="E3051" s="178"/>
      <c r="F3051" s="186"/>
      <c r="G3051" s="170" t="b">
        <f t="shared" ca="1" si="68"/>
        <v>1</v>
      </c>
      <c r="H3051" s="186"/>
      <c r="I3051" s="186"/>
      <c r="J3051" s="170" t="s">
        <v>479</v>
      </c>
      <c r="K3051" s="171" t="e">
        <f t="shared" ca="1" si="1"/>
        <v>#NAME?</v>
      </c>
      <c r="L3051" s="186"/>
      <c r="M3051" s="171">
        <v>1444</v>
      </c>
      <c r="N3051" s="179" t="e">
        <f t="shared" ca="1" si="2"/>
        <v>#NAME?</v>
      </c>
      <c r="O3051" t="b">
        <f t="shared" si="3"/>
        <v>0</v>
      </c>
      <c r="S3051" s="180" t="b">
        <f t="shared" si="4"/>
        <v>0</v>
      </c>
      <c r="T3051" s="180">
        <f t="shared" ca="1" si="5"/>
        <v>0</v>
      </c>
    </row>
    <row r="3052" spans="1:20" ht="16" hidden="1">
      <c r="A3052" s="170">
        <f t="shared" si="6"/>
        <v>3051</v>
      </c>
      <c r="B3052" s="196" t="s">
        <v>3843</v>
      </c>
      <c r="C3052" s="186"/>
      <c r="D3052" s="178" t="s">
        <v>388</v>
      </c>
      <c r="E3052" s="178"/>
      <c r="F3052" s="186"/>
      <c r="G3052" s="170" t="b">
        <f t="shared" ca="1" si="68"/>
        <v>1</v>
      </c>
      <c r="H3052" s="186"/>
      <c r="I3052" s="186"/>
      <c r="J3052" s="170" t="s">
        <v>479</v>
      </c>
      <c r="K3052" s="171" t="e">
        <f t="shared" ca="1" si="1"/>
        <v>#NAME?</v>
      </c>
      <c r="L3052" s="186"/>
      <c r="M3052" s="171">
        <v>3068</v>
      </c>
      <c r="N3052" s="179" t="e">
        <f t="shared" ca="1" si="2"/>
        <v>#NAME?</v>
      </c>
      <c r="O3052" t="b">
        <f t="shared" si="3"/>
        <v>0</v>
      </c>
      <c r="S3052" s="180" t="b">
        <f t="shared" si="4"/>
        <v>0</v>
      </c>
      <c r="T3052" s="180">
        <f t="shared" ca="1" si="5"/>
        <v>0</v>
      </c>
    </row>
    <row r="3053" spans="1:20" ht="16" hidden="1">
      <c r="A3053" s="170">
        <f t="shared" si="6"/>
        <v>3052</v>
      </c>
      <c r="B3053" s="196" t="s">
        <v>1826</v>
      </c>
      <c r="C3053" s="186"/>
      <c r="D3053" s="178" t="s">
        <v>388</v>
      </c>
      <c r="E3053" s="178"/>
      <c r="F3053" s="186"/>
      <c r="G3053" s="170" t="b">
        <f t="shared" ca="1" si="68"/>
        <v>1</v>
      </c>
      <c r="H3053" s="186"/>
      <c r="I3053" s="186"/>
      <c r="J3053" s="170" t="s">
        <v>479</v>
      </c>
      <c r="K3053" s="171" t="e">
        <f t="shared" ca="1" si="1"/>
        <v>#NAME?</v>
      </c>
      <c r="L3053" s="186"/>
      <c r="M3053" s="171">
        <v>2334</v>
      </c>
      <c r="N3053" s="179" t="e">
        <f t="shared" ca="1" si="2"/>
        <v>#NAME?</v>
      </c>
      <c r="O3053" t="b">
        <f t="shared" si="3"/>
        <v>0</v>
      </c>
      <c r="S3053" s="180" t="b">
        <f t="shared" si="4"/>
        <v>0</v>
      </c>
      <c r="T3053" s="180">
        <f t="shared" ca="1" si="5"/>
        <v>0</v>
      </c>
    </row>
    <row r="3054" spans="1:20" ht="16" hidden="1">
      <c r="A3054" s="170">
        <f t="shared" si="6"/>
        <v>3053</v>
      </c>
      <c r="B3054" s="196" t="s">
        <v>3844</v>
      </c>
      <c r="C3054" s="186"/>
      <c r="D3054" s="178" t="s">
        <v>388</v>
      </c>
      <c r="E3054" s="178"/>
      <c r="F3054" s="186"/>
      <c r="G3054" s="170" t="b">
        <f t="shared" ca="1" si="68"/>
        <v>1</v>
      </c>
      <c r="H3054" s="186"/>
      <c r="I3054" s="186"/>
      <c r="J3054" s="170" t="s">
        <v>479</v>
      </c>
      <c r="K3054" s="171" t="e">
        <f t="shared" ca="1" si="1"/>
        <v>#NAME?</v>
      </c>
      <c r="L3054" s="186"/>
      <c r="M3054" s="171">
        <v>1321</v>
      </c>
      <c r="N3054" s="179" t="e">
        <f t="shared" ca="1" si="2"/>
        <v>#NAME?</v>
      </c>
      <c r="O3054" t="b">
        <f t="shared" si="3"/>
        <v>0</v>
      </c>
      <c r="S3054" s="180" t="b">
        <f t="shared" si="4"/>
        <v>0</v>
      </c>
      <c r="T3054" s="180">
        <f t="shared" ca="1" si="5"/>
        <v>0</v>
      </c>
    </row>
    <row r="3055" spans="1:20" ht="16" hidden="1">
      <c r="A3055" s="170">
        <f t="shared" si="6"/>
        <v>3054</v>
      </c>
      <c r="B3055" s="196" t="s">
        <v>3845</v>
      </c>
      <c r="C3055" s="186"/>
      <c r="D3055" s="178" t="s">
        <v>380</v>
      </c>
      <c r="E3055" s="178" t="s">
        <v>3846</v>
      </c>
      <c r="F3055" s="187">
        <v>43808</v>
      </c>
      <c r="G3055" s="170" t="b">
        <f t="shared" ca="1" si="68"/>
        <v>1</v>
      </c>
      <c r="H3055" s="170" t="s">
        <v>516</v>
      </c>
      <c r="I3055" s="186"/>
      <c r="J3055" s="170" t="s">
        <v>479</v>
      </c>
      <c r="K3055" s="171" t="e">
        <f t="shared" ca="1" si="1"/>
        <v>#NAME?</v>
      </c>
      <c r="L3055" s="186"/>
      <c r="M3055" s="171">
        <v>3182</v>
      </c>
      <c r="N3055" s="179" t="e">
        <f t="shared" ca="1" si="2"/>
        <v>#NAME?</v>
      </c>
      <c r="O3055" t="b">
        <f t="shared" si="3"/>
        <v>0</v>
      </c>
      <c r="S3055" s="180" t="b">
        <f t="shared" ca="1" si="4"/>
        <v>0</v>
      </c>
      <c r="T3055" s="180">
        <f t="shared" ca="1" si="5"/>
        <v>0</v>
      </c>
    </row>
    <row r="3056" spans="1:20" ht="16" hidden="1">
      <c r="A3056" s="170">
        <f t="shared" si="6"/>
        <v>3055</v>
      </c>
      <c r="B3056" s="196" t="s">
        <v>3847</v>
      </c>
      <c r="C3056" s="186"/>
      <c r="D3056" s="178" t="s">
        <v>388</v>
      </c>
      <c r="E3056" s="178"/>
      <c r="F3056" s="186"/>
      <c r="G3056" s="170" t="b">
        <f t="shared" ca="1" si="68"/>
        <v>1</v>
      </c>
      <c r="H3056" s="186"/>
      <c r="I3056" s="186"/>
      <c r="J3056" s="170" t="s">
        <v>479</v>
      </c>
      <c r="K3056" s="171" t="e">
        <f t="shared" ca="1" si="1"/>
        <v>#NAME?</v>
      </c>
      <c r="L3056" s="186"/>
      <c r="M3056" s="171">
        <v>3091</v>
      </c>
      <c r="N3056" s="179" t="e">
        <f t="shared" ca="1" si="2"/>
        <v>#NAME?</v>
      </c>
      <c r="O3056" t="b">
        <f t="shared" si="3"/>
        <v>0</v>
      </c>
      <c r="S3056" s="180" t="b">
        <f t="shared" si="4"/>
        <v>0</v>
      </c>
      <c r="T3056" s="180">
        <f t="shared" ca="1" si="5"/>
        <v>0</v>
      </c>
    </row>
    <row r="3057" spans="1:20" ht="16" hidden="1">
      <c r="A3057" s="170">
        <f t="shared" si="6"/>
        <v>3056</v>
      </c>
      <c r="B3057" s="196" t="s">
        <v>3848</v>
      </c>
      <c r="C3057" s="186"/>
      <c r="D3057" s="178" t="s">
        <v>388</v>
      </c>
      <c r="E3057" s="178"/>
      <c r="F3057" s="186"/>
      <c r="G3057" s="170" t="b">
        <f t="shared" ca="1" si="68"/>
        <v>1</v>
      </c>
      <c r="H3057" s="186"/>
      <c r="I3057" s="186"/>
      <c r="J3057" s="170" t="s">
        <v>479</v>
      </c>
      <c r="K3057" s="171" t="e">
        <f t="shared" ca="1" si="1"/>
        <v>#NAME?</v>
      </c>
      <c r="L3057" s="186"/>
      <c r="M3057" s="171">
        <v>254</v>
      </c>
      <c r="N3057" s="179" t="e">
        <f t="shared" ca="1" si="2"/>
        <v>#NAME?</v>
      </c>
      <c r="O3057" t="b">
        <f t="shared" si="3"/>
        <v>0</v>
      </c>
      <c r="S3057" s="180" t="b">
        <f t="shared" si="4"/>
        <v>0</v>
      </c>
      <c r="T3057" s="180">
        <f t="shared" ca="1" si="5"/>
        <v>0</v>
      </c>
    </row>
    <row r="3058" spans="1:20" ht="16" hidden="1">
      <c r="A3058" s="170">
        <f t="shared" si="6"/>
        <v>3057</v>
      </c>
      <c r="B3058" s="196" t="s">
        <v>1039</v>
      </c>
      <c r="C3058" s="186"/>
      <c r="D3058" s="178" t="s">
        <v>380</v>
      </c>
      <c r="E3058" s="178" t="s">
        <v>556</v>
      </c>
      <c r="F3058" s="187">
        <v>43920</v>
      </c>
      <c r="G3058" s="170" t="b">
        <f t="shared" ca="1" si="68"/>
        <v>1</v>
      </c>
      <c r="H3058" s="170" t="s">
        <v>471</v>
      </c>
      <c r="I3058" s="170"/>
      <c r="J3058" s="170" t="s">
        <v>479</v>
      </c>
      <c r="K3058" s="171" t="e">
        <f t="shared" ca="1" si="1"/>
        <v>#NAME?</v>
      </c>
      <c r="L3058" s="186"/>
      <c r="M3058" s="171">
        <v>619</v>
      </c>
      <c r="N3058" s="179" t="e">
        <f t="shared" ca="1" si="2"/>
        <v>#NAME?</v>
      </c>
      <c r="O3058" t="b">
        <f t="shared" si="3"/>
        <v>0</v>
      </c>
      <c r="S3058" s="180" t="b">
        <f t="shared" ca="1" si="4"/>
        <v>0</v>
      </c>
      <c r="T3058" s="180">
        <f t="shared" ca="1" si="5"/>
        <v>0</v>
      </c>
    </row>
    <row r="3059" spans="1:20" ht="16" hidden="1">
      <c r="A3059" s="170">
        <f t="shared" si="6"/>
        <v>3058</v>
      </c>
      <c r="B3059" s="196" t="s">
        <v>3849</v>
      </c>
      <c r="C3059" s="186"/>
      <c r="D3059" s="178" t="s">
        <v>380</v>
      </c>
      <c r="E3059" s="178" t="s">
        <v>1306</v>
      </c>
      <c r="F3059" s="183">
        <v>43801</v>
      </c>
      <c r="G3059" s="170" t="b">
        <f t="shared" ca="1" si="68"/>
        <v>1</v>
      </c>
      <c r="H3059" s="170" t="s">
        <v>471</v>
      </c>
      <c r="I3059" s="170"/>
      <c r="J3059" s="170" t="s">
        <v>479</v>
      </c>
      <c r="K3059" s="171" t="e">
        <f t="shared" ca="1" si="1"/>
        <v>#NAME?</v>
      </c>
      <c r="L3059" s="186"/>
      <c r="M3059" s="171">
        <v>1210</v>
      </c>
      <c r="N3059" s="179" t="e">
        <f t="shared" ca="1" si="2"/>
        <v>#NAME?</v>
      </c>
      <c r="O3059" t="b">
        <f t="shared" si="3"/>
        <v>0</v>
      </c>
      <c r="S3059" s="180" t="b">
        <f t="shared" ca="1" si="4"/>
        <v>0</v>
      </c>
      <c r="T3059" s="180">
        <f t="shared" ca="1" si="5"/>
        <v>0</v>
      </c>
    </row>
    <row r="3060" spans="1:20" ht="16" hidden="1">
      <c r="A3060" s="170">
        <f t="shared" si="6"/>
        <v>3059</v>
      </c>
      <c r="B3060" s="196" t="s">
        <v>3850</v>
      </c>
      <c r="C3060" s="186"/>
      <c r="D3060" s="178" t="s">
        <v>388</v>
      </c>
      <c r="E3060" s="178"/>
      <c r="F3060" s="186"/>
      <c r="G3060" s="170" t="b">
        <f t="shared" ca="1" si="68"/>
        <v>1</v>
      </c>
      <c r="H3060" s="186"/>
      <c r="I3060" s="186"/>
      <c r="J3060" s="170" t="s">
        <v>479</v>
      </c>
      <c r="K3060" s="171" t="e">
        <f t="shared" ca="1" si="1"/>
        <v>#NAME?</v>
      </c>
      <c r="L3060" s="186"/>
      <c r="M3060" s="171">
        <v>2652</v>
      </c>
      <c r="N3060" s="179" t="e">
        <f t="shared" ca="1" si="2"/>
        <v>#NAME?</v>
      </c>
      <c r="O3060" t="b">
        <f t="shared" si="3"/>
        <v>0</v>
      </c>
      <c r="S3060" s="180" t="b">
        <f t="shared" si="4"/>
        <v>0</v>
      </c>
      <c r="T3060" s="180">
        <f t="shared" ca="1" si="5"/>
        <v>0</v>
      </c>
    </row>
    <row r="3061" spans="1:20" ht="16" hidden="1">
      <c r="A3061" s="170">
        <f t="shared" si="6"/>
        <v>3060</v>
      </c>
      <c r="B3061" s="196" t="s">
        <v>1065</v>
      </c>
      <c r="C3061" s="186"/>
      <c r="D3061" s="178" t="s">
        <v>388</v>
      </c>
      <c r="E3061" s="178"/>
      <c r="F3061" s="186"/>
      <c r="G3061" s="170" t="b">
        <f t="shared" ca="1" si="68"/>
        <v>1</v>
      </c>
      <c r="H3061" s="186"/>
      <c r="I3061" s="186"/>
      <c r="J3061" s="170" t="s">
        <v>479</v>
      </c>
      <c r="K3061" s="171" t="e">
        <f t="shared" ca="1" si="1"/>
        <v>#NAME?</v>
      </c>
      <c r="L3061" s="186"/>
      <c r="M3061" s="171">
        <v>987</v>
      </c>
      <c r="N3061" s="179" t="e">
        <f t="shared" ca="1" si="2"/>
        <v>#NAME?</v>
      </c>
      <c r="O3061" t="b">
        <f t="shared" si="3"/>
        <v>0</v>
      </c>
      <c r="S3061" s="180" t="b">
        <f t="shared" si="4"/>
        <v>0</v>
      </c>
      <c r="T3061" s="180">
        <f t="shared" ca="1" si="5"/>
        <v>0</v>
      </c>
    </row>
    <row r="3062" spans="1:20" ht="16" hidden="1">
      <c r="A3062" s="170">
        <f t="shared" si="6"/>
        <v>3061</v>
      </c>
      <c r="B3062" s="196" t="s">
        <v>1538</v>
      </c>
      <c r="C3062" s="186"/>
      <c r="D3062" s="178" t="s">
        <v>380</v>
      </c>
      <c r="E3062" s="178" t="s">
        <v>668</v>
      </c>
      <c r="F3062" s="187">
        <v>43844</v>
      </c>
      <c r="G3062" s="170" t="b">
        <f t="shared" ca="1" si="68"/>
        <v>1</v>
      </c>
      <c r="H3062" s="170" t="s">
        <v>471</v>
      </c>
      <c r="I3062" s="170"/>
      <c r="J3062" s="170" t="s">
        <v>479</v>
      </c>
      <c r="K3062" s="171" t="e">
        <f t="shared" ca="1" si="1"/>
        <v>#NAME?</v>
      </c>
      <c r="L3062" s="186"/>
      <c r="M3062" s="171">
        <v>2217</v>
      </c>
      <c r="N3062" s="179" t="e">
        <f t="shared" ca="1" si="2"/>
        <v>#NAME?</v>
      </c>
      <c r="O3062" t="b">
        <f t="shared" si="3"/>
        <v>0</v>
      </c>
      <c r="S3062" s="180" t="b">
        <f t="shared" ca="1" si="4"/>
        <v>0</v>
      </c>
      <c r="T3062" s="180">
        <f t="shared" ca="1" si="5"/>
        <v>0</v>
      </c>
    </row>
    <row r="3063" spans="1:20" ht="16" hidden="1">
      <c r="A3063" s="170">
        <f t="shared" si="6"/>
        <v>3062</v>
      </c>
      <c r="B3063" s="196" t="s">
        <v>3851</v>
      </c>
      <c r="C3063" s="186"/>
      <c r="D3063" s="178" t="s">
        <v>388</v>
      </c>
      <c r="E3063" s="178"/>
      <c r="F3063" s="186"/>
      <c r="G3063" s="170" t="b">
        <f t="shared" ca="1" si="68"/>
        <v>1</v>
      </c>
      <c r="H3063" s="186"/>
      <c r="I3063" s="186"/>
      <c r="J3063" s="170" t="s">
        <v>479</v>
      </c>
      <c r="K3063" s="171" t="e">
        <f t="shared" ca="1" si="1"/>
        <v>#NAME?</v>
      </c>
      <c r="L3063" s="186"/>
      <c r="M3063" s="171">
        <v>2061</v>
      </c>
      <c r="N3063" s="179" t="e">
        <f t="shared" ca="1" si="2"/>
        <v>#NAME?</v>
      </c>
      <c r="O3063" t="b">
        <f t="shared" si="3"/>
        <v>0</v>
      </c>
      <c r="S3063" s="180" t="b">
        <f t="shared" si="4"/>
        <v>0</v>
      </c>
      <c r="T3063" s="180">
        <f t="shared" ca="1" si="5"/>
        <v>0</v>
      </c>
    </row>
    <row r="3064" spans="1:20" ht="16" hidden="1">
      <c r="A3064" s="170">
        <f t="shared" si="6"/>
        <v>3063</v>
      </c>
      <c r="B3064" s="196" t="s">
        <v>1862</v>
      </c>
      <c r="C3064" s="186"/>
      <c r="D3064" s="178" t="s">
        <v>388</v>
      </c>
      <c r="E3064" s="178"/>
      <c r="F3064" s="186"/>
      <c r="G3064" s="170" t="b">
        <f t="shared" ca="1" si="68"/>
        <v>1</v>
      </c>
      <c r="H3064" s="186"/>
      <c r="I3064" s="186"/>
      <c r="J3064" s="170" t="s">
        <v>479</v>
      </c>
      <c r="K3064" s="171" t="e">
        <f t="shared" ca="1" si="1"/>
        <v>#NAME?</v>
      </c>
      <c r="L3064" s="186"/>
      <c r="M3064" s="171">
        <v>2855</v>
      </c>
      <c r="N3064" s="179" t="e">
        <f t="shared" ca="1" si="2"/>
        <v>#NAME?</v>
      </c>
      <c r="O3064" t="b">
        <f t="shared" si="3"/>
        <v>0</v>
      </c>
      <c r="S3064" s="180" t="b">
        <f t="shared" si="4"/>
        <v>0</v>
      </c>
      <c r="T3064" s="180">
        <f t="shared" ca="1" si="5"/>
        <v>0</v>
      </c>
    </row>
    <row r="3065" spans="1:20" ht="16" hidden="1">
      <c r="A3065" s="170">
        <f t="shared" si="6"/>
        <v>3064</v>
      </c>
      <c r="B3065" s="196" t="s">
        <v>507</v>
      </c>
      <c r="C3065" s="186"/>
      <c r="D3065" s="178" t="s">
        <v>388</v>
      </c>
      <c r="E3065" s="178"/>
      <c r="F3065" s="186"/>
      <c r="G3065" s="170"/>
      <c r="H3065" s="186"/>
      <c r="I3065" s="186"/>
      <c r="J3065" s="170"/>
      <c r="K3065" s="171" t="e">
        <f t="shared" ca="1" si="1"/>
        <v>#NAME?</v>
      </c>
      <c r="L3065" s="186"/>
      <c r="M3065" s="171">
        <v>1035</v>
      </c>
      <c r="N3065" s="179" t="e">
        <f t="shared" ca="1" si="2"/>
        <v>#NAME?</v>
      </c>
      <c r="O3065" t="b">
        <f t="shared" si="3"/>
        <v>1</v>
      </c>
      <c r="S3065" s="180" t="b">
        <f t="shared" si="4"/>
        <v>0</v>
      </c>
      <c r="T3065" s="180">
        <f t="shared" ca="1" si="5"/>
        <v>0</v>
      </c>
    </row>
    <row r="3066" spans="1:20" ht="16" hidden="1">
      <c r="A3066" s="170">
        <f t="shared" si="6"/>
        <v>3065</v>
      </c>
      <c r="B3066" s="196" t="s">
        <v>3852</v>
      </c>
      <c r="C3066" s="186"/>
      <c r="D3066" s="178" t="s">
        <v>388</v>
      </c>
      <c r="E3066" s="178"/>
      <c r="F3066" s="186"/>
      <c r="G3066" s="170" t="b">
        <f t="shared" ref="G3066:G3075" ca="1" si="69">OR((ISBLANK(F3066)),TODAY()-F3066 &gt;=90)</f>
        <v>1</v>
      </c>
      <c r="H3066" s="186"/>
      <c r="I3066" s="186"/>
      <c r="J3066" s="170" t="s">
        <v>479</v>
      </c>
      <c r="K3066" s="171" t="e">
        <f t="shared" ca="1" si="1"/>
        <v>#NAME?</v>
      </c>
      <c r="L3066" s="186"/>
      <c r="M3066" s="171">
        <v>55</v>
      </c>
      <c r="N3066" s="179" t="e">
        <f t="shared" ca="1" si="2"/>
        <v>#NAME?</v>
      </c>
      <c r="O3066" t="b">
        <f t="shared" si="3"/>
        <v>0</v>
      </c>
      <c r="S3066" s="180" t="b">
        <f t="shared" si="4"/>
        <v>0</v>
      </c>
      <c r="T3066" s="180">
        <f t="shared" ca="1" si="5"/>
        <v>0</v>
      </c>
    </row>
    <row r="3067" spans="1:20" ht="16" hidden="1">
      <c r="A3067" s="170">
        <f t="shared" si="6"/>
        <v>3066</v>
      </c>
      <c r="B3067" s="196" t="s">
        <v>3853</v>
      </c>
      <c r="C3067" s="186"/>
      <c r="D3067" s="178" t="s">
        <v>388</v>
      </c>
      <c r="E3067" s="178"/>
      <c r="F3067" s="186"/>
      <c r="G3067" s="170" t="b">
        <f t="shared" ca="1" si="69"/>
        <v>1</v>
      </c>
      <c r="H3067" s="186"/>
      <c r="I3067" s="186"/>
      <c r="J3067" s="170" t="s">
        <v>479</v>
      </c>
      <c r="K3067" s="171" t="e">
        <f t="shared" ca="1" si="1"/>
        <v>#NAME?</v>
      </c>
      <c r="L3067" s="186"/>
      <c r="M3067" s="171">
        <v>2009</v>
      </c>
      <c r="N3067" s="179" t="e">
        <f t="shared" ca="1" si="2"/>
        <v>#NAME?</v>
      </c>
      <c r="O3067" t="b">
        <f t="shared" si="3"/>
        <v>0</v>
      </c>
      <c r="S3067" s="180" t="b">
        <f t="shared" si="4"/>
        <v>0</v>
      </c>
      <c r="T3067" s="180">
        <f t="shared" ca="1" si="5"/>
        <v>0</v>
      </c>
    </row>
    <row r="3068" spans="1:20" ht="16" hidden="1">
      <c r="A3068" s="170">
        <f t="shared" si="6"/>
        <v>3067</v>
      </c>
      <c r="B3068" s="196" t="s">
        <v>3854</v>
      </c>
      <c r="C3068" s="186"/>
      <c r="D3068" s="178" t="s">
        <v>388</v>
      </c>
      <c r="E3068" s="178"/>
      <c r="F3068" s="186"/>
      <c r="G3068" s="170" t="b">
        <f t="shared" ca="1" si="69"/>
        <v>1</v>
      </c>
      <c r="H3068" s="186"/>
      <c r="I3068" s="186"/>
      <c r="J3068" s="170" t="s">
        <v>479</v>
      </c>
      <c r="K3068" s="171" t="e">
        <f t="shared" ca="1" si="1"/>
        <v>#NAME?</v>
      </c>
      <c r="L3068" s="186"/>
      <c r="M3068" s="171">
        <v>417</v>
      </c>
      <c r="N3068" s="179" t="e">
        <f t="shared" ca="1" si="2"/>
        <v>#NAME?</v>
      </c>
      <c r="O3068" t="b">
        <f t="shared" si="3"/>
        <v>0</v>
      </c>
      <c r="S3068" s="180" t="b">
        <f t="shared" si="4"/>
        <v>0</v>
      </c>
      <c r="T3068" s="180">
        <f t="shared" ca="1" si="5"/>
        <v>0</v>
      </c>
    </row>
    <row r="3069" spans="1:20" ht="16" hidden="1">
      <c r="A3069" s="170">
        <f t="shared" si="6"/>
        <v>3068</v>
      </c>
      <c r="B3069" s="196" t="s">
        <v>1212</v>
      </c>
      <c r="C3069" s="186"/>
      <c r="D3069" s="178" t="s">
        <v>388</v>
      </c>
      <c r="E3069" s="178"/>
      <c r="F3069" s="186"/>
      <c r="G3069" s="170" t="b">
        <f t="shared" ca="1" si="69"/>
        <v>1</v>
      </c>
      <c r="H3069" s="186"/>
      <c r="I3069" s="186"/>
      <c r="J3069" s="170" t="s">
        <v>479</v>
      </c>
      <c r="K3069" s="171" t="e">
        <f t="shared" ca="1" si="1"/>
        <v>#NAME?</v>
      </c>
      <c r="L3069" s="186"/>
      <c r="M3069" s="171">
        <v>2872</v>
      </c>
      <c r="N3069" s="179" t="e">
        <f t="shared" ca="1" si="2"/>
        <v>#NAME?</v>
      </c>
      <c r="O3069" t="b">
        <f t="shared" si="3"/>
        <v>0</v>
      </c>
      <c r="S3069" s="180" t="b">
        <f t="shared" si="4"/>
        <v>0</v>
      </c>
      <c r="T3069" s="180">
        <f t="shared" ca="1" si="5"/>
        <v>0</v>
      </c>
    </row>
    <row r="3070" spans="1:20" ht="16" hidden="1">
      <c r="A3070" s="170">
        <f t="shared" si="6"/>
        <v>3069</v>
      </c>
      <c r="B3070" s="196" t="s">
        <v>3855</v>
      </c>
      <c r="C3070" s="186"/>
      <c r="D3070" s="178" t="s">
        <v>388</v>
      </c>
      <c r="E3070" s="178"/>
      <c r="F3070" s="186"/>
      <c r="G3070" s="170" t="b">
        <f t="shared" ca="1" si="69"/>
        <v>1</v>
      </c>
      <c r="H3070" s="186"/>
      <c r="I3070" s="186"/>
      <c r="J3070" s="170" t="s">
        <v>479</v>
      </c>
      <c r="K3070" s="171" t="e">
        <f t="shared" ca="1" si="1"/>
        <v>#NAME?</v>
      </c>
      <c r="L3070" s="186"/>
      <c r="M3070" s="171">
        <v>2950</v>
      </c>
      <c r="N3070" s="179" t="e">
        <f t="shared" ca="1" si="2"/>
        <v>#NAME?</v>
      </c>
      <c r="O3070" t="b">
        <f t="shared" si="3"/>
        <v>0</v>
      </c>
      <c r="S3070" s="180" t="b">
        <f t="shared" si="4"/>
        <v>0</v>
      </c>
      <c r="T3070" s="180">
        <f t="shared" ca="1" si="5"/>
        <v>0</v>
      </c>
    </row>
    <row r="3071" spans="1:20" ht="16" hidden="1">
      <c r="A3071" s="170">
        <f t="shared" si="6"/>
        <v>3070</v>
      </c>
      <c r="B3071" s="196" t="s">
        <v>1530</v>
      </c>
      <c r="C3071" s="186"/>
      <c r="D3071" s="178" t="s">
        <v>380</v>
      </c>
      <c r="E3071" s="178" t="s">
        <v>3242</v>
      </c>
      <c r="F3071" s="189">
        <v>43828</v>
      </c>
      <c r="G3071" s="170" t="b">
        <f t="shared" ca="1" si="69"/>
        <v>1</v>
      </c>
      <c r="H3071" s="170" t="s">
        <v>471</v>
      </c>
      <c r="I3071" s="186"/>
      <c r="J3071" s="170" t="s">
        <v>479</v>
      </c>
      <c r="K3071" s="171" t="e">
        <f t="shared" ca="1" si="1"/>
        <v>#NAME?</v>
      </c>
      <c r="L3071" s="186"/>
      <c r="M3071" s="171">
        <v>1804</v>
      </c>
      <c r="N3071" s="179" t="e">
        <f t="shared" ca="1" si="2"/>
        <v>#NAME?</v>
      </c>
      <c r="O3071" t="b">
        <f t="shared" si="3"/>
        <v>0</v>
      </c>
      <c r="S3071" s="180" t="b">
        <f t="shared" ca="1" si="4"/>
        <v>0</v>
      </c>
      <c r="T3071" s="180">
        <f t="shared" ca="1" si="5"/>
        <v>0</v>
      </c>
    </row>
    <row r="3072" spans="1:20" ht="16" hidden="1">
      <c r="A3072" s="170">
        <f t="shared" si="6"/>
        <v>3071</v>
      </c>
      <c r="B3072" s="196" t="s">
        <v>3856</v>
      </c>
      <c r="C3072" s="186"/>
      <c r="D3072" s="178" t="s">
        <v>380</v>
      </c>
      <c r="E3072" s="178" t="s">
        <v>556</v>
      </c>
      <c r="F3072" s="187">
        <v>43964</v>
      </c>
      <c r="G3072" s="170" t="b">
        <f t="shared" ca="1" si="69"/>
        <v>1</v>
      </c>
      <c r="H3072" s="170" t="s">
        <v>471</v>
      </c>
      <c r="I3072" s="170">
        <v>0</v>
      </c>
      <c r="J3072" s="170" t="s">
        <v>479</v>
      </c>
      <c r="K3072" s="171" t="e">
        <f t="shared" ca="1" si="1"/>
        <v>#NAME?</v>
      </c>
      <c r="L3072" s="186"/>
      <c r="M3072" s="171">
        <v>1600</v>
      </c>
      <c r="N3072" s="179" t="e">
        <f t="shared" ca="1" si="2"/>
        <v>#NAME?</v>
      </c>
      <c r="O3072" t="b">
        <f t="shared" si="3"/>
        <v>0</v>
      </c>
      <c r="S3072" s="180" t="b">
        <f t="shared" ca="1" si="4"/>
        <v>0</v>
      </c>
      <c r="T3072" s="180">
        <f t="shared" ca="1" si="5"/>
        <v>0</v>
      </c>
    </row>
    <row r="3073" spans="1:20" ht="16" hidden="1">
      <c r="A3073" s="170">
        <f t="shared" si="6"/>
        <v>3072</v>
      </c>
      <c r="B3073" s="196" t="s">
        <v>1185</v>
      </c>
      <c r="C3073" s="186"/>
      <c r="D3073" s="178" t="s">
        <v>388</v>
      </c>
      <c r="E3073" s="178"/>
      <c r="F3073" s="186"/>
      <c r="G3073" s="170" t="b">
        <f t="shared" ca="1" si="69"/>
        <v>1</v>
      </c>
      <c r="H3073" s="186"/>
      <c r="I3073" s="186"/>
      <c r="J3073" s="170" t="s">
        <v>479</v>
      </c>
      <c r="K3073" s="171" t="e">
        <f t="shared" ca="1" si="1"/>
        <v>#NAME?</v>
      </c>
      <c r="L3073" s="186"/>
      <c r="M3073" s="171">
        <v>1874</v>
      </c>
      <c r="N3073" s="179" t="e">
        <f t="shared" ca="1" si="2"/>
        <v>#NAME?</v>
      </c>
      <c r="O3073" t="b">
        <f t="shared" si="3"/>
        <v>0</v>
      </c>
      <c r="S3073" s="180" t="b">
        <f t="shared" si="4"/>
        <v>0</v>
      </c>
      <c r="T3073" s="180">
        <f t="shared" ca="1" si="5"/>
        <v>0</v>
      </c>
    </row>
    <row r="3074" spans="1:20" ht="16" hidden="1">
      <c r="A3074" s="170">
        <f t="shared" si="6"/>
        <v>3073</v>
      </c>
      <c r="B3074" s="196" t="s">
        <v>3857</v>
      </c>
      <c r="C3074" s="186"/>
      <c r="D3074" s="178" t="s">
        <v>380</v>
      </c>
      <c r="E3074" s="178" t="s">
        <v>556</v>
      </c>
      <c r="F3074" s="187">
        <v>43926</v>
      </c>
      <c r="G3074" s="170" t="b">
        <f t="shared" ca="1" si="69"/>
        <v>1</v>
      </c>
      <c r="H3074" s="170" t="s">
        <v>516</v>
      </c>
      <c r="I3074" s="186"/>
      <c r="J3074" s="170" t="s">
        <v>479</v>
      </c>
      <c r="K3074" s="171" t="e">
        <f t="shared" ca="1" si="1"/>
        <v>#NAME?</v>
      </c>
      <c r="L3074" s="186"/>
      <c r="M3074" s="171">
        <v>890</v>
      </c>
      <c r="N3074" s="179" t="e">
        <f t="shared" ca="1" si="2"/>
        <v>#NAME?</v>
      </c>
      <c r="O3074" t="b">
        <f t="shared" si="3"/>
        <v>0</v>
      </c>
      <c r="S3074" s="180" t="b">
        <f t="shared" ca="1" si="4"/>
        <v>0</v>
      </c>
      <c r="T3074" s="180">
        <f t="shared" ca="1" si="5"/>
        <v>0</v>
      </c>
    </row>
    <row r="3075" spans="1:20" ht="16" hidden="1">
      <c r="A3075" s="170">
        <f t="shared" si="6"/>
        <v>3074</v>
      </c>
      <c r="B3075" s="196" t="s">
        <v>3858</v>
      </c>
      <c r="C3075" s="186"/>
      <c r="D3075" s="178" t="s">
        <v>388</v>
      </c>
      <c r="E3075" s="178"/>
      <c r="F3075" s="186"/>
      <c r="G3075" s="170" t="b">
        <f t="shared" ca="1" si="69"/>
        <v>1</v>
      </c>
      <c r="H3075" s="186"/>
      <c r="I3075" s="186"/>
      <c r="J3075" s="170" t="s">
        <v>479</v>
      </c>
      <c r="K3075" s="171" t="e">
        <f t="shared" ca="1" si="1"/>
        <v>#NAME?</v>
      </c>
      <c r="L3075" s="186"/>
      <c r="M3075" s="171">
        <v>2254</v>
      </c>
      <c r="N3075" s="179" t="e">
        <f t="shared" ca="1" si="2"/>
        <v>#NAME?</v>
      </c>
      <c r="O3075" t="b">
        <f t="shared" si="3"/>
        <v>0</v>
      </c>
      <c r="S3075" s="180" t="b">
        <f t="shared" si="4"/>
        <v>0</v>
      </c>
      <c r="T3075" s="180">
        <f t="shared" ca="1" si="5"/>
        <v>0</v>
      </c>
    </row>
    <row r="3076" spans="1:20" ht="16" hidden="1">
      <c r="A3076" s="170">
        <f t="shared" si="6"/>
        <v>3075</v>
      </c>
      <c r="B3076" s="196" t="s">
        <v>507</v>
      </c>
      <c r="C3076" s="186"/>
      <c r="D3076" s="178" t="s">
        <v>388</v>
      </c>
      <c r="E3076" s="178"/>
      <c r="F3076" s="186"/>
      <c r="G3076" s="170"/>
      <c r="H3076" s="186"/>
      <c r="I3076" s="186"/>
      <c r="J3076" s="170"/>
      <c r="K3076" s="171" t="e">
        <f t="shared" ca="1" si="1"/>
        <v>#NAME?</v>
      </c>
      <c r="L3076" s="186"/>
      <c r="M3076" s="171">
        <v>31</v>
      </c>
      <c r="N3076" s="179" t="e">
        <f t="shared" ca="1" si="2"/>
        <v>#NAME?</v>
      </c>
      <c r="O3076" t="b">
        <f t="shared" si="3"/>
        <v>1</v>
      </c>
      <c r="S3076" s="180" t="b">
        <f t="shared" si="4"/>
        <v>0</v>
      </c>
      <c r="T3076" s="180">
        <f t="shared" ca="1" si="5"/>
        <v>0</v>
      </c>
    </row>
    <row r="3077" spans="1:20" ht="16" hidden="1">
      <c r="A3077" s="170">
        <f t="shared" si="6"/>
        <v>3076</v>
      </c>
      <c r="B3077" s="196" t="s">
        <v>3859</v>
      </c>
      <c r="C3077" s="186"/>
      <c r="D3077" s="178" t="s">
        <v>380</v>
      </c>
      <c r="E3077" s="178" t="s">
        <v>1464</v>
      </c>
      <c r="F3077" s="187">
        <v>43967</v>
      </c>
      <c r="G3077" s="170" t="b">
        <f t="shared" ref="G3077:G3178" ca="1" si="70">OR((ISBLANK(F3077)),TODAY()-F3077 &gt;=90)</f>
        <v>1</v>
      </c>
      <c r="H3077" s="170" t="s">
        <v>516</v>
      </c>
      <c r="I3077" s="170">
        <v>0</v>
      </c>
      <c r="J3077" s="170" t="s">
        <v>479</v>
      </c>
      <c r="K3077" s="171" t="e">
        <f t="shared" ca="1" si="1"/>
        <v>#NAME?</v>
      </c>
      <c r="L3077" s="186"/>
      <c r="M3077" s="171">
        <v>2627</v>
      </c>
      <c r="N3077" s="179" t="e">
        <f t="shared" ca="1" si="2"/>
        <v>#NAME?</v>
      </c>
      <c r="O3077" t="b">
        <f t="shared" si="3"/>
        <v>0</v>
      </c>
      <c r="S3077" s="180" t="b">
        <f t="shared" ca="1" si="4"/>
        <v>0</v>
      </c>
      <c r="T3077" s="180">
        <f t="shared" ca="1" si="5"/>
        <v>0</v>
      </c>
    </row>
    <row r="3078" spans="1:20" ht="16" hidden="1">
      <c r="A3078" s="170">
        <f t="shared" si="6"/>
        <v>3077</v>
      </c>
      <c r="B3078" s="196" t="s">
        <v>1272</v>
      </c>
      <c r="C3078" s="186"/>
      <c r="D3078" s="178" t="s">
        <v>388</v>
      </c>
      <c r="E3078" s="178"/>
      <c r="F3078" s="186"/>
      <c r="G3078" s="170" t="b">
        <f t="shared" ca="1" si="70"/>
        <v>1</v>
      </c>
      <c r="H3078" s="186"/>
      <c r="I3078" s="186"/>
      <c r="J3078" s="170" t="s">
        <v>479</v>
      </c>
      <c r="K3078" s="171" t="e">
        <f t="shared" ca="1" si="1"/>
        <v>#NAME?</v>
      </c>
      <c r="L3078" s="186"/>
      <c r="M3078" s="171">
        <v>2608</v>
      </c>
      <c r="N3078" s="179" t="e">
        <f t="shared" ca="1" si="2"/>
        <v>#NAME?</v>
      </c>
      <c r="O3078" t="b">
        <f t="shared" si="3"/>
        <v>0</v>
      </c>
      <c r="S3078" s="180" t="b">
        <f t="shared" si="4"/>
        <v>0</v>
      </c>
      <c r="T3078" s="180">
        <f t="shared" ca="1" si="5"/>
        <v>0</v>
      </c>
    </row>
    <row r="3079" spans="1:20" ht="16" hidden="1">
      <c r="A3079" s="170">
        <f t="shared" si="6"/>
        <v>3078</v>
      </c>
      <c r="B3079" s="196" t="s">
        <v>3860</v>
      </c>
      <c r="C3079" s="186"/>
      <c r="D3079" s="178" t="s">
        <v>388</v>
      </c>
      <c r="E3079" s="178"/>
      <c r="F3079" s="186"/>
      <c r="G3079" s="170" t="b">
        <f t="shared" ca="1" si="70"/>
        <v>1</v>
      </c>
      <c r="H3079" s="186"/>
      <c r="I3079" s="186"/>
      <c r="J3079" s="170" t="s">
        <v>479</v>
      </c>
      <c r="K3079" s="171" t="e">
        <f t="shared" ca="1" si="1"/>
        <v>#NAME?</v>
      </c>
      <c r="L3079" s="186"/>
      <c r="M3079" s="171">
        <v>411</v>
      </c>
      <c r="N3079" s="179" t="e">
        <f t="shared" ca="1" si="2"/>
        <v>#NAME?</v>
      </c>
      <c r="O3079" t="b">
        <f t="shared" si="3"/>
        <v>0</v>
      </c>
      <c r="S3079" s="180" t="b">
        <f t="shared" si="4"/>
        <v>0</v>
      </c>
      <c r="T3079" s="180">
        <f t="shared" ca="1" si="5"/>
        <v>0</v>
      </c>
    </row>
    <row r="3080" spans="1:20" ht="16" hidden="1">
      <c r="A3080" s="170">
        <f t="shared" si="6"/>
        <v>3079</v>
      </c>
      <c r="B3080" s="196" t="s">
        <v>3861</v>
      </c>
      <c r="C3080" s="186"/>
      <c r="D3080" s="178" t="s">
        <v>388</v>
      </c>
      <c r="E3080" s="178"/>
      <c r="F3080" s="186"/>
      <c r="G3080" s="170" t="b">
        <f t="shared" ca="1" si="70"/>
        <v>1</v>
      </c>
      <c r="H3080" s="186"/>
      <c r="I3080" s="186"/>
      <c r="J3080" s="170" t="s">
        <v>479</v>
      </c>
      <c r="K3080" s="171" t="e">
        <f t="shared" ca="1" si="1"/>
        <v>#NAME?</v>
      </c>
      <c r="L3080" s="186"/>
      <c r="M3080" s="171">
        <v>2837</v>
      </c>
      <c r="N3080" s="179" t="e">
        <f t="shared" ca="1" si="2"/>
        <v>#NAME?</v>
      </c>
      <c r="O3080" t="b">
        <f t="shared" si="3"/>
        <v>0</v>
      </c>
      <c r="S3080" s="180" t="b">
        <f t="shared" si="4"/>
        <v>0</v>
      </c>
      <c r="T3080" s="180">
        <f t="shared" ca="1" si="5"/>
        <v>0</v>
      </c>
    </row>
    <row r="3081" spans="1:20" ht="16" hidden="1">
      <c r="A3081" s="170">
        <f t="shared" si="6"/>
        <v>3080</v>
      </c>
      <c r="B3081" s="196" t="s">
        <v>3862</v>
      </c>
      <c r="C3081" s="186"/>
      <c r="D3081" s="178" t="s">
        <v>380</v>
      </c>
      <c r="E3081" s="178" t="s">
        <v>668</v>
      </c>
      <c r="F3081" s="187">
        <v>43920</v>
      </c>
      <c r="G3081" s="170" t="b">
        <f t="shared" ca="1" si="70"/>
        <v>1</v>
      </c>
      <c r="H3081" s="170" t="s">
        <v>516</v>
      </c>
      <c r="I3081" s="186"/>
      <c r="J3081" s="170" t="s">
        <v>479</v>
      </c>
      <c r="K3081" s="171" t="e">
        <f t="shared" ca="1" si="1"/>
        <v>#NAME?</v>
      </c>
      <c r="L3081" s="186"/>
      <c r="M3081" s="171">
        <v>2455</v>
      </c>
      <c r="N3081" s="179" t="e">
        <f t="shared" ca="1" si="2"/>
        <v>#NAME?</v>
      </c>
      <c r="O3081" t="b">
        <f t="shared" si="3"/>
        <v>0</v>
      </c>
      <c r="S3081" s="180" t="b">
        <f t="shared" ca="1" si="4"/>
        <v>0</v>
      </c>
      <c r="T3081" s="180">
        <f t="shared" ca="1" si="5"/>
        <v>0</v>
      </c>
    </row>
    <row r="3082" spans="1:20" ht="16" hidden="1">
      <c r="A3082" s="170">
        <f t="shared" si="6"/>
        <v>3081</v>
      </c>
      <c r="B3082" s="196" t="s">
        <v>3863</v>
      </c>
      <c r="C3082" s="186"/>
      <c r="D3082" s="178" t="s">
        <v>380</v>
      </c>
      <c r="E3082" s="178" t="s">
        <v>668</v>
      </c>
      <c r="F3082" s="187">
        <v>43922</v>
      </c>
      <c r="G3082" s="170" t="b">
        <f t="shared" ca="1" si="70"/>
        <v>1</v>
      </c>
      <c r="H3082" s="170" t="s">
        <v>471</v>
      </c>
      <c r="I3082" s="186"/>
      <c r="J3082" s="170" t="s">
        <v>479</v>
      </c>
      <c r="K3082" s="171" t="e">
        <f t="shared" ca="1" si="1"/>
        <v>#NAME?</v>
      </c>
      <c r="L3082" s="186"/>
      <c r="M3082" s="171">
        <v>1331</v>
      </c>
      <c r="N3082" s="179" t="e">
        <f t="shared" ca="1" si="2"/>
        <v>#NAME?</v>
      </c>
      <c r="O3082" t="b">
        <f t="shared" si="3"/>
        <v>0</v>
      </c>
      <c r="S3082" s="180" t="b">
        <f t="shared" ca="1" si="4"/>
        <v>0</v>
      </c>
      <c r="T3082" s="180">
        <f t="shared" ca="1" si="5"/>
        <v>0</v>
      </c>
    </row>
    <row r="3083" spans="1:20" ht="16" hidden="1">
      <c r="A3083" s="170">
        <f t="shared" si="6"/>
        <v>3082</v>
      </c>
      <c r="B3083" s="196" t="s">
        <v>1066</v>
      </c>
      <c r="C3083" s="186"/>
      <c r="D3083" s="178" t="s">
        <v>388</v>
      </c>
      <c r="E3083" s="178"/>
      <c r="F3083" s="186"/>
      <c r="G3083" s="170" t="b">
        <f t="shared" ca="1" si="70"/>
        <v>1</v>
      </c>
      <c r="H3083" s="186"/>
      <c r="I3083" s="186"/>
      <c r="J3083" s="170" t="s">
        <v>479</v>
      </c>
      <c r="K3083" s="171" t="e">
        <f t="shared" ca="1" si="1"/>
        <v>#NAME?</v>
      </c>
      <c r="L3083" s="186"/>
      <c r="M3083" s="171">
        <v>3215</v>
      </c>
      <c r="N3083" s="179" t="e">
        <f t="shared" ca="1" si="2"/>
        <v>#NAME?</v>
      </c>
      <c r="O3083" t="b">
        <f t="shared" si="3"/>
        <v>0</v>
      </c>
      <c r="S3083" s="180" t="b">
        <f t="shared" si="4"/>
        <v>0</v>
      </c>
      <c r="T3083" s="180">
        <f t="shared" ca="1" si="5"/>
        <v>0</v>
      </c>
    </row>
    <row r="3084" spans="1:20" ht="16" hidden="1">
      <c r="A3084" s="170">
        <f t="shared" si="6"/>
        <v>3083</v>
      </c>
      <c r="B3084" s="196" t="s">
        <v>1439</v>
      </c>
      <c r="C3084" s="186"/>
      <c r="D3084" s="178" t="s">
        <v>380</v>
      </c>
      <c r="E3084" s="178" t="s">
        <v>515</v>
      </c>
      <c r="F3084" s="189">
        <v>43811</v>
      </c>
      <c r="G3084" s="170" t="b">
        <f t="shared" ca="1" si="70"/>
        <v>1</v>
      </c>
      <c r="H3084" s="170" t="s">
        <v>471</v>
      </c>
      <c r="I3084" s="186"/>
      <c r="J3084" s="170" t="s">
        <v>479</v>
      </c>
      <c r="K3084" s="171" t="e">
        <f t="shared" ca="1" si="1"/>
        <v>#NAME?</v>
      </c>
      <c r="L3084" s="186"/>
      <c r="M3084" s="171">
        <v>2192</v>
      </c>
      <c r="N3084" s="179" t="e">
        <f t="shared" ca="1" si="2"/>
        <v>#NAME?</v>
      </c>
      <c r="O3084" t="b">
        <f t="shared" si="3"/>
        <v>0</v>
      </c>
      <c r="S3084" s="180" t="b">
        <f t="shared" ca="1" si="4"/>
        <v>0</v>
      </c>
      <c r="T3084" s="180">
        <f t="shared" ca="1" si="5"/>
        <v>0</v>
      </c>
    </row>
    <row r="3085" spans="1:20" ht="16" hidden="1">
      <c r="A3085" s="170">
        <f t="shared" si="6"/>
        <v>3084</v>
      </c>
      <c r="B3085" s="196" t="s">
        <v>1183</v>
      </c>
      <c r="C3085" s="186"/>
      <c r="D3085" s="178" t="s">
        <v>388</v>
      </c>
      <c r="E3085" s="178"/>
      <c r="F3085" s="186"/>
      <c r="G3085" s="170" t="b">
        <f t="shared" ca="1" si="70"/>
        <v>1</v>
      </c>
      <c r="H3085" s="186"/>
      <c r="I3085" s="186"/>
      <c r="J3085" s="170" t="s">
        <v>479</v>
      </c>
      <c r="K3085" s="171" t="e">
        <f t="shared" ca="1" si="1"/>
        <v>#NAME?</v>
      </c>
      <c r="L3085" s="186"/>
      <c r="M3085" s="171">
        <v>568</v>
      </c>
      <c r="N3085" s="179" t="e">
        <f t="shared" ca="1" si="2"/>
        <v>#NAME?</v>
      </c>
      <c r="O3085" t="b">
        <f t="shared" si="3"/>
        <v>0</v>
      </c>
      <c r="S3085" s="180" t="b">
        <f t="shared" si="4"/>
        <v>0</v>
      </c>
      <c r="T3085" s="180">
        <f t="shared" ca="1" si="5"/>
        <v>0</v>
      </c>
    </row>
    <row r="3086" spans="1:20" ht="16" hidden="1">
      <c r="A3086" s="170">
        <f t="shared" si="6"/>
        <v>3085</v>
      </c>
      <c r="B3086" s="196" t="s">
        <v>3864</v>
      </c>
      <c r="C3086" s="186"/>
      <c r="D3086" s="178" t="s">
        <v>388</v>
      </c>
      <c r="E3086" s="178"/>
      <c r="F3086" s="186"/>
      <c r="G3086" s="170" t="b">
        <f t="shared" ca="1" si="70"/>
        <v>1</v>
      </c>
      <c r="H3086" s="186"/>
      <c r="I3086" s="186"/>
      <c r="J3086" s="170" t="s">
        <v>479</v>
      </c>
      <c r="K3086" s="171" t="e">
        <f t="shared" ca="1" si="1"/>
        <v>#NAME?</v>
      </c>
      <c r="L3086" s="186"/>
      <c r="M3086" s="171">
        <v>1436</v>
      </c>
      <c r="N3086" s="179" t="e">
        <f t="shared" ca="1" si="2"/>
        <v>#NAME?</v>
      </c>
      <c r="O3086" t="b">
        <f t="shared" si="3"/>
        <v>0</v>
      </c>
      <c r="S3086" s="180" t="b">
        <f t="shared" si="4"/>
        <v>0</v>
      </c>
      <c r="T3086" s="180">
        <f t="shared" ca="1" si="5"/>
        <v>0</v>
      </c>
    </row>
    <row r="3087" spans="1:20" ht="16" hidden="1">
      <c r="A3087" s="170">
        <f t="shared" si="6"/>
        <v>3086</v>
      </c>
      <c r="B3087" s="196" t="s">
        <v>3865</v>
      </c>
      <c r="C3087" s="186"/>
      <c r="D3087" s="178" t="s">
        <v>388</v>
      </c>
      <c r="E3087" s="178"/>
      <c r="F3087" s="186"/>
      <c r="G3087" s="170" t="b">
        <f t="shared" ca="1" si="70"/>
        <v>1</v>
      </c>
      <c r="H3087" s="186"/>
      <c r="I3087" s="186"/>
      <c r="J3087" s="170" t="s">
        <v>479</v>
      </c>
      <c r="K3087" s="171" t="e">
        <f t="shared" ca="1" si="1"/>
        <v>#NAME?</v>
      </c>
      <c r="L3087" s="186"/>
      <c r="M3087" s="171">
        <v>289</v>
      </c>
      <c r="N3087" s="179" t="e">
        <f t="shared" ca="1" si="2"/>
        <v>#NAME?</v>
      </c>
      <c r="O3087" t="b">
        <f t="shared" si="3"/>
        <v>0</v>
      </c>
      <c r="S3087" s="180" t="b">
        <f t="shared" si="4"/>
        <v>0</v>
      </c>
      <c r="T3087" s="180">
        <f t="shared" ca="1" si="5"/>
        <v>0</v>
      </c>
    </row>
    <row r="3088" spans="1:20" ht="16" hidden="1">
      <c r="A3088" s="170">
        <f t="shared" si="6"/>
        <v>3087</v>
      </c>
      <c r="B3088" s="196" t="s">
        <v>1864</v>
      </c>
      <c r="C3088" s="186"/>
      <c r="D3088" s="178" t="s">
        <v>388</v>
      </c>
      <c r="E3088" s="178"/>
      <c r="F3088" s="186"/>
      <c r="G3088" s="170" t="b">
        <f t="shared" ca="1" si="70"/>
        <v>1</v>
      </c>
      <c r="H3088" s="186"/>
      <c r="I3088" s="186"/>
      <c r="J3088" s="170" t="s">
        <v>479</v>
      </c>
      <c r="K3088" s="171" t="e">
        <f t="shared" ca="1" si="1"/>
        <v>#NAME?</v>
      </c>
      <c r="L3088" s="186"/>
      <c r="M3088" s="171">
        <v>2463</v>
      </c>
      <c r="N3088" s="179" t="e">
        <f t="shared" ca="1" si="2"/>
        <v>#NAME?</v>
      </c>
      <c r="O3088" t="b">
        <f t="shared" si="3"/>
        <v>0</v>
      </c>
      <c r="S3088" s="180" t="b">
        <f t="shared" si="4"/>
        <v>0</v>
      </c>
      <c r="T3088" s="180">
        <f t="shared" ca="1" si="5"/>
        <v>0</v>
      </c>
    </row>
    <row r="3089" spans="1:20" ht="16" hidden="1">
      <c r="A3089" s="170">
        <f t="shared" si="6"/>
        <v>3088</v>
      </c>
      <c r="B3089" s="196" t="s">
        <v>3866</v>
      </c>
      <c r="C3089" s="186"/>
      <c r="D3089" s="178" t="s">
        <v>388</v>
      </c>
      <c r="E3089" s="178"/>
      <c r="F3089" s="186"/>
      <c r="G3089" s="170" t="b">
        <f t="shared" ca="1" si="70"/>
        <v>1</v>
      </c>
      <c r="H3089" s="186"/>
      <c r="I3089" s="186"/>
      <c r="J3089" s="170" t="s">
        <v>479</v>
      </c>
      <c r="K3089" s="171" t="e">
        <f t="shared" ca="1" si="1"/>
        <v>#NAME?</v>
      </c>
      <c r="L3089" s="186"/>
      <c r="M3089" s="171">
        <v>2179</v>
      </c>
      <c r="N3089" s="179" t="e">
        <f t="shared" ca="1" si="2"/>
        <v>#NAME?</v>
      </c>
      <c r="O3089" t="b">
        <f t="shared" si="3"/>
        <v>0</v>
      </c>
      <c r="S3089" s="180" t="b">
        <f t="shared" si="4"/>
        <v>0</v>
      </c>
      <c r="T3089" s="180">
        <f t="shared" ca="1" si="5"/>
        <v>0</v>
      </c>
    </row>
    <row r="3090" spans="1:20" ht="16" hidden="1">
      <c r="A3090" s="170">
        <f t="shared" si="6"/>
        <v>3089</v>
      </c>
      <c r="B3090" s="196" t="s">
        <v>3867</v>
      </c>
      <c r="C3090" s="186"/>
      <c r="D3090" s="178" t="s">
        <v>388</v>
      </c>
      <c r="E3090" s="178"/>
      <c r="F3090" s="186"/>
      <c r="G3090" s="170" t="b">
        <f t="shared" ca="1" si="70"/>
        <v>1</v>
      </c>
      <c r="H3090" s="186"/>
      <c r="I3090" s="186"/>
      <c r="J3090" s="170" t="s">
        <v>479</v>
      </c>
      <c r="K3090" s="171" t="e">
        <f t="shared" ca="1" si="1"/>
        <v>#NAME?</v>
      </c>
      <c r="L3090" s="186"/>
      <c r="M3090" s="171">
        <v>2131</v>
      </c>
      <c r="N3090" s="179" t="e">
        <f t="shared" ca="1" si="2"/>
        <v>#NAME?</v>
      </c>
      <c r="O3090" t="b">
        <f t="shared" si="3"/>
        <v>0</v>
      </c>
      <c r="S3090" s="180" t="b">
        <f t="shared" si="4"/>
        <v>0</v>
      </c>
      <c r="T3090" s="180">
        <f t="shared" ca="1" si="5"/>
        <v>0</v>
      </c>
    </row>
    <row r="3091" spans="1:20" ht="16">
      <c r="A3091" s="170">
        <f t="shared" si="6"/>
        <v>3090</v>
      </c>
      <c r="B3091" s="196" t="s">
        <v>1830</v>
      </c>
      <c r="C3091" s="186"/>
      <c r="D3091" s="178" t="s">
        <v>380</v>
      </c>
      <c r="E3091" s="178" t="s">
        <v>556</v>
      </c>
      <c r="F3091" s="187">
        <v>43976</v>
      </c>
      <c r="G3091" s="170" t="b">
        <f t="shared" ca="1" si="70"/>
        <v>1</v>
      </c>
      <c r="H3091" s="170" t="s">
        <v>471</v>
      </c>
      <c r="I3091" s="170">
        <v>0</v>
      </c>
      <c r="J3091" s="170" t="s">
        <v>479</v>
      </c>
      <c r="K3091" s="171" t="e">
        <f t="shared" ca="1" si="1"/>
        <v>#NAME?</v>
      </c>
      <c r="L3091" s="186"/>
      <c r="M3091" s="171">
        <v>467</v>
      </c>
      <c r="N3091" s="179" t="e">
        <f t="shared" ca="1" si="2"/>
        <v>#NAME?</v>
      </c>
      <c r="O3091" t="b">
        <f t="shared" si="3"/>
        <v>0</v>
      </c>
      <c r="S3091" s="180" t="b">
        <f t="shared" ca="1" si="4"/>
        <v>0</v>
      </c>
      <c r="T3091" s="180">
        <f t="shared" ca="1" si="5"/>
        <v>0</v>
      </c>
    </row>
    <row r="3092" spans="1:20" ht="16" hidden="1">
      <c r="A3092" s="170">
        <f t="shared" si="6"/>
        <v>3091</v>
      </c>
      <c r="B3092" s="196" t="s">
        <v>3868</v>
      </c>
      <c r="C3092" s="186"/>
      <c r="D3092" s="178" t="s">
        <v>388</v>
      </c>
      <c r="E3092" s="178"/>
      <c r="F3092" s="186"/>
      <c r="G3092" s="170" t="b">
        <f t="shared" ca="1" si="70"/>
        <v>1</v>
      </c>
      <c r="H3092" s="186"/>
      <c r="I3092" s="186"/>
      <c r="J3092" s="170" t="s">
        <v>479</v>
      </c>
      <c r="K3092" s="171" t="e">
        <f t="shared" ca="1" si="1"/>
        <v>#NAME?</v>
      </c>
      <c r="L3092" s="186"/>
      <c r="M3092" s="171">
        <v>2629</v>
      </c>
      <c r="N3092" s="179" t="e">
        <f t="shared" ca="1" si="2"/>
        <v>#NAME?</v>
      </c>
      <c r="O3092" t="b">
        <f t="shared" si="3"/>
        <v>0</v>
      </c>
      <c r="S3092" s="180" t="b">
        <f t="shared" si="4"/>
        <v>0</v>
      </c>
      <c r="T3092" s="180">
        <f t="shared" ca="1" si="5"/>
        <v>0</v>
      </c>
    </row>
    <row r="3093" spans="1:20" ht="16">
      <c r="A3093" s="170">
        <f t="shared" si="6"/>
        <v>3092</v>
      </c>
      <c r="B3093" s="196" t="s">
        <v>3869</v>
      </c>
      <c r="C3093" s="186"/>
      <c r="D3093" s="178" t="s">
        <v>380</v>
      </c>
      <c r="E3093" s="178" t="s">
        <v>668</v>
      </c>
      <c r="F3093" s="187">
        <v>43976</v>
      </c>
      <c r="G3093" s="170" t="b">
        <f t="shared" ca="1" si="70"/>
        <v>1</v>
      </c>
      <c r="H3093" s="170" t="s">
        <v>471</v>
      </c>
      <c r="I3093" s="170">
        <v>0</v>
      </c>
      <c r="J3093" s="170" t="s">
        <v>479</v>
      </c>
      <c r="K3093" s="171" t="e">
        <f t="shared" ca="1" si="1"/>
        <v>#NAME?</v>
      </c>
      <c r="L3093" s="186"/>
      <c r="M3093" s="171">
        <v>1817</v>
      </c>
      <c r="N3093" s="179" t="e">
        <f t="shared" ca="1" si="2"/>
        <v>#NAME?</v>
      </c>
      <c r="O3093" t="b">
        <f t="shared" si="3"/>
        <v>0</v>
      </c>
      <c r="S3093" s="180" t="b">
        <f t="shared" ca="1" si="4"/>
        <v>0</v>
      </c>
      <c r="T3093" s="180">
        <f t="shared" ca="1" si="5"/>
        <v>0</v>
      </c>
    </row>
    <row r="3094" spans="1:20" ht="16" hidden="1">
      <c r="A3094" s="170">
        <f t="shared" si="6"/>
        <v>3093</v>
      </c>
      <c r="B3094" s="196" t="s">
        <v>3870</v>
      </c>
      <c r="C3094" s="186"/>
      <c r="D3094" s="178" t="s">
        <v>388</v>
      </c>
      <c r="E3094" s="178"/>
      <c r="F3094" s="186"/>
      <c r="G3094" s="170" t="b">
        <f t="shared" ca="1" si="70"/>
        <v>1</v>
      </c>
      <c r="H3094" s="186"/>
      <c r="I3094" s="186"/>
      <c r="J3094" s="170" t="s">
        <v>479</v>
      </c>
      <c r="K3094" s="171" t="e">
        <f t="shared" ca="1" si="1"/>
        <v>#NAME?</v>
      </c>
      <c r="L3094" s="186"/>
      <c r="M3094" s="171">
        <v>2853</v>
      </c>
      <c r="N3094" s="179" t="e">
        <f t="shared" ca="1" si="2"/>
        <v>#NAME?</v>
      </c>
      <c r="O3094" t="b">
        <f t="shared" si="3"/>
        <v>0</v>
      </c>
      <c r="S3094" s="180" t="b">
        <f t="shared" si="4"/>
        <v>0</v>
      </c>
      <c r="T3094" s="180">
        <f t="shared" ca="1" si="5"/>
        <v>0</v>
      </c>
    </row>
    <row r="3095" spans="1:20" ht="16" hidden="1">
      <c r="A3095" s="170">
        <f t="shared" si="6"/>
        <v>3094</v>
      </c>
      <c r="B3095" s="196" t="s">
        <v>1165</v>
      </c>
      <c r="C3095" s="186"/>
      <c r="D3095" s="178" t="s">
        <v>388</v>
      </c>
      <c r="E3095" s="178"/>
      <c r="F3095" s="186"/>
      <c r="G3095" s="170" t="b">
        <f t="shared" ca="1" si="70"/>
        <v>1</v>
      </c>
      <c r="H3095" s="186"/>
      <c r="I3095" s="186"/>
      <c r="J3095" s="170" t="s">
        <v>479</v>
      </c>
      <c r="K3095" s="171" t="e">
        <f t="shared" ca="1" si="1"/>
        <v>#NAME?</v>
      </c>
      <c r="L3095" s="186"/>
      <c r="M3095" s="171">
        <v>937</v>
      </c>
      <c r="N3095" s="179" t="e">
        <f t="shared" ca="1" si="2"/>
        <v>#NAME?</v>
      </c>
      <c r="O3095" t="b">
        <f t="shared" si="3"/>
        <v>0</v>
      </c>
      <c r="S3095" s="180" t="b">
        <f t="shared" si="4"/>
        <v>0</v>
      </c>
      <c r="T3095" s="180">
        <f t="shared" ca="1" si="5"/>
        <v>0</v>
      </c>
    </row>
    <row r="3096" spans="1:20" ht="16" hidden="1">
      <c r="A3096" s="170">
        <f t="shared" si="6"/>
        <v>3095</v>
      </c>
      <c r="B3096" s="196" t="s">
        <v>3871</v>
      </c>
      <c r="C3096" s="186"/>
      <c r="D3096" s="178" t="s">
        <v>388</v>
      </c>
      <c r="E3096" s="178"/>
      <c r="F3096" s="186"/>
      <c r="G3096" s="170" t="b">
        <f t="shared" ca="1" si="70"/>
        <v>1</v>
      </c>
      <c r="H3096" s="186"/>
      <c r="I3096" s="186"/>
      <c r="J3096" s="170" t="s">
        <v>479</v>
      </c>
      <c r="K3096" s="171" t="e">
        <f t="shared" ca="1" si="1"/>
        <v>#NAME?</v>
      </c>
      <c r="L3096" s="186"/>
      <c r="M3096" s="171">
        <v>854</v>
      </c>
      <c r="N3096" s="179" t="e">
        <f t="shared" ca="1" si="2"/>
        <v>#NAME?</v>
      </c>
      <c r="O3096" t="b">
        <f t="shared" si="3"/>
        <v>0</v>
      </c>
      <c r="S3096" s="180" t="b">
        <f t="shared" si="4"/>
        <v>0</v>
      </c>
      <c r="T3096" s="180">
        <f t="shared" ca="1" si="5"/>
        <v>0</v>
      </c>
    </row>
    <row r="3097" spans="1:20" ht="16" hidden="1">
      <c r="A3097" s="170">
        <f t="shared" si="6"/>
        <v>3096</v>
      </c>
      <c r="B3097" s="196" t="s">
        <v>3872</v>
      </c>
      <c r="C3097" s="186"/>
      <c r="D3097" s="178" t="s">
        <v>388</v>
      </c>
      <c r="E3097" s="178"/>
      <c r="F3097" s="186"/>
      <c r="G3097" s="170" t="b">
        <f t="shared" ca="1" si="70"/>
        <v>1</v>
      </c>
      <c r="H3097" s="186"/>
      <c r="I3097" s="186"/>
      <c r="J3097" s="170" t="s">
        <v>479</v>
      </c>
      <c r="K3097" s="171" t="e">
        <f t="shared" ca="1" si="1"/>
        <v>#NAME?</v>
      </c>
      <c r="L3097" s="186"/>
      <c r="M3097" s="171">
        <v>419</v>
      </c>
      <c r="N3097" s="179" t="e">
        <f t="shared" ca="1" si="2"/>
        <v>#NAME?</v>
      </c>
      <c r="O3097" t="b">
        <f t="shared" si="3"/>
        <v>0</v>
      </c>
      <c r="S3097" s="180" t="b">
        <f t="shared" si="4"/>
        <v>0</v>
      </c>
      <c r="T3097" s="180">
        <f t="shared" ca="1" si="5"/>
        <v>0</v>
      </c>
    </row>
    <row r="3098" spans="1:20" ht="16" hidden="1">
      <c r="A3098" s="170">
        <f t="shared" si="6"/>
        <v>3097</v>
      </c>
      <c r="B3098" s="196" t="s">
        <v>3873</v>
      </c>
      <c r="C3098" s="186"/>
      <c r="D3098" s="178" t="s">
        <v>388</v>
      </c>
      <c r="E3098" s="178"/>
      <c r="F3098" s="186"/>
      <c r="G3098" s="170" t="b">
        <f t="shared" ca="1" si="70"/>
        <v>1</v>
      </c>
      <c r="H3098" s="186"/>
      <c r="I3098" s="186"/>
      <c r="J3098" s="170" t="s">
        <v>479</v>
      </c>
      <c r="K3098" s="171" t="e">
        <f t="shared" ca="1" si="1"/>
        <v>#NAME?</v>
      </c>
      <c r="L3098" s="186"/>
      <c r="M3098" s="171">
        <v>58</v>
      </c>
      <c r="N3098" s="179" t="e">
        <f t="shared" ca="1" si="2"/>
        <v>#NAME?</v>
      </c>
      <c r="O3098" t="b">
        <f t="shared" si="3"/>
        <v>0</v>
      </c>
      <c r="S3098" s="180" t="b">
        <f t="shared" si="4"/>
        <v>0</v>
      </c>
      <c r="T3098" s="180">
        <f t="shared" ca="1" si="5"/>
        <v>0</v>
      </c>
    </row>
    <row r="3099" spans="1:20" ht="16" hidden="1">
      <c r="A3099" s="170">
        <f t="shared" si="6"/>
        <v>3098</v>
      </c>
      <c r="B3099" s="196" t="s">
        <v>1150</v>
      </c>
      <c r="C3099" s="186"/>
      <c r="D3099" s="178" t="s">
        <v>380</v>
      </c>
      <c r="E3099" s="178" t="s">
        <v>556</v>
      </c>
      <c r="F3099" s="189">
        <v>43815</v>
      </c>
      <c r="G3099" s="170" t="b">
        <f t="shared" ca="1" si="70"/>
        <v>1</v>
      </c>
      <c r="H3099" s="170" t="s">
        <v>471</v>
      </c>
      <c r="I3099" s="170"/>
      <c r="J3099" s="170" t="s">
        <v>479</v>
      </c>
      <c r="K3099" s="171" t="e">
        <f t="shared" ca="1" si="1"/>
        <v>#NAME?</v>
      </c>
      <c r="L3099" s="186"/>
      <c r="M3099" s="171">
        <v>2527</v>
      </c>
      <c r="N3099" s="179" t="e">
        <f t="shared" ca="1" si="2"/>
        <v>#NAME?</v>
      </c>
      <c r="O3099" t="b">
        <f t="shared" si="3"/>
        <v>0</v>
      </c>
      <c r="S3099" s="180" t="b">
        <f t="shared" ca="1" si="4"/>
        <v>0</v>
      </c>
      <c r="T3099" s="180">
        <f t="shared" ca="1" si="5"/>
        <v>0</v>
      </c>
    </row>
    <row r="3100" spans="1:20" ht="16" hidden="1">
      <c r="A3100" s="170">
        <f t="shared" si="6"/>
        <v>3099</v>
      </c>
      <c r="B3100" s="196" t="s">
        <v>2869</v>
      </c>
      <c r="C3100" s="186"/>
      <c r="D3100" s="178" t="s">
        <v>388</v>
      </c>
      <c r="E3100" s="178"/>
      <c r="F3100" s="186"/>
      <c r="G3100" s="170" t="b">
        <f t="shared" ca="1" si="70"/>
        <v>1</v>
      </c>
      <c r="H3100" s="186"/>
      <c r="I3100" s="186"/>
      <c r="J3100" s="170" t="s">
        <v>479</v>
      </c>
      <c r="K3100" s="171" t="e">
        <f t="shared" ca="1" si="1"/>
        <v>#NAME?</v>
      </c>
      <c r="L3100" s="186"/>
      <c r="M3100" s="171">
        <v>3029</v>
      </c>
      <c r="N3100" s="179" t="e">
        <f t="shared" ca="1" si="2"/>
        <v>#NAME?</v>
      </c>
      <c r="O3100" t="b">
        <f t="shared" si="3"/>
        <v>0</v>
      </c>
      <c r="S3100" s="180" t="b">
        <f t="shared" si="4"/>
        <v>0</v>
      </c>
      <c r="T3100" s="180">
        <f t="shared" ca="1" si="5"/>
        <v>0</v>
      </c>
    </row>
    <row r="3101" spans="1:20" ht="16" hidden="1">
      <c r="A3101" s="170">
        <f t="shared" si="6"/>
        <v>3100</v>
      </c>
      <c r="B3101" s="196" t="s">
        <v>3874</v>
      </c>
      <c r="C3101" s="186"/>
      <c r="D3101" s="178" t="s">
        <v>388</v>
      </c>
      <c r="E3101" s="178"/>
      <c r="F3101" s="186"/>
      <c r="G3101" s="170" t="b">
        <f t="shared" ca="1" si="70"/>
        <v>1</v>
      </c>
      <c r="H3101" s="186"/>
      <c r="I3101" s="186"/>
      <c r="J3101" s="170" t="s">
        <v>479</v>
      </c>
      <c r="K3101" s="171" t="e">
        <f t="shared" ca="1" si="1"/>
        <v>#NAME?</v>
      </c>
      <c r="L3101" s="186"/>
      <c r="M3101" s="171">
        <v>621</v>
      </c>
      <c r="N3101" s="179" t="e">
        <f t="shared" ca="1" si="2"/>
        <v>#NAME?</v>
      </c>
      <c r="O3101" t="b">
        <f t="shared" si="3"/>
        <v>0</v>
      </c>
      <c r="S3101" s="180" t="b">
        <f t="shared" si="4"/>
        <v>0</v>
      </c>
      <c r="T3101" s="180">
        <f t="shared" ca="1" si="5"/>
        <v>0</v>
      </c>
    </row>
    <row r="3102" spans="1:20" ht="16" hidden="1">
      <c r="A3102" s="170">
        <f t="shared" si="6"/>
        <v>3101</v>
      </c>
      <c r="B3102" s="196" t="s">
        <v>1383</v>
      </c>
      <c r="C3102" s="186"/>
      <c r="D3102" s="178" t="s">
        <v>388</v>
      </c>
      <c r="E3102" s="178"/>
      <c r="F3102" s="186"/>
      <c r="G3102" s="170" t="b">
        <f t="shared" ca="1" si="70"/>
        <v>1</v>
      </c>
      <c r="H3102" s="186"/>
      <c r="I3102" s="186"/>
      <c r="J3102" s="170" t="s">
        <v>479</v>
      </c>
      <c r="K3102" s="171" t="e">
        <f t="shared" ca="1" si="1"/>
        <v>#NAME?</v>
      </c>
      <c r="L3102" s="186"/>
      <c r="M3102" s="171">
        <v>3162</v>
      </c>
      <c r="N3102" s="179" t="e">
        <f t="shared" ca="1" si="2"/>
        <v>#NAME?</v>
      </c>
      <c r="O3102" t="b">
        <f t="shared" si="3"/>
        <v>0</v>
      </c>
      <c r="S3102" s="180" t="b">
        <f t="shared" si="4"/>
        <v>0</v>
      </c>
      <c r="T3102" s="180">
        <f t="shared" ca="1" si="5"/>
        <v>0</v>
      </c>
    </row>
    <row r="3103" spans="1:20" ht="16" hidden="1">
      <c r="A3103" s="170">
        <f t="shared" si="6"/>
        <v>3102</v>
      </c>
      <c r="B3103" s="196" t="s">
        <v>1480</v>
      </c>
      <c r="C3103" s="186"/>
      <c r="D3103" s="178" t="s">
        <v>380</v>
      </c>
      <c r="E3103" s="178" t="s">
        <v>515</v>
      </c>
      <c r="F3103" s="187">
        <v>43845</v>
      </c>
      <c r="G3103" s="170" t="b">
        <f t="shared" ca="1" si="70"/>
        <v>1</v>
      </c>
      <c r="H3103" s="170" t="s">
        <v>471</v>
      </c>
      <c r="I3103" s="170"/>
      <c r="J3103" s="170" t="s">
        <v>479</v>
      </c>
      <c r="K3103" s="171" t="e">
        <f t="shared" ca="1" si="1"/>
        <v>#NAME?</v>
      </c>
      <c r="L3103" s="186"/>
      <c r="M3103" s="171">
        <v>1708</v>
      </c>
      <c r="N3103" s="179" t="e">
        <f t="shared" ca="1" si="2"/>
        <v>#NAME?</v>
      </c>
      <c r="O3103" t="b">
        <f t="shared" si="3"/>
        <v>0</v>
      </c>
      <c r="S3103" s="180" t="b">
        <f t="shared" ca="1" si="4"/>
        <v>0</v>
      </c>
      <c r="T3103" s="180">
        <f t="shared" ca="1" si="5"/>
        <v>0</v>
      </c>
    </row>
    <row r="3104" spans="1:20" ht="16" hidden="1">
      <c r="A3104" s="170">
        <f t="shared" si="6"/>
        <v>3103</v>
      </c>
      <c r="B3104" s="196" t="s">
        <v>3875</v>
      </c>
      <c r="C3104" s="186"/>
      <c r="D3104" s="178" t="s">
        <v>388</v>
      </c>
      <c r="E3104" s="178"/>
      <c r="F3104" s="186"/>
      <c r="G3104" s="170" t="b">
        <f t="shared" ca="1" si="70"/>
        <v>1</v>
      </c>
      <c r="H3104" s="186"/>
      <c r="I3104" s="186"/>
      <c r="J3104" s="170" t="s">
        <v>479</v>
      </c>
      <c r="K3104" s="171" t="e">
        <f t="shared" ca="1" si="1"/>
        <v>#NAME?</v>
      </c>
      <c r="L3104" s="186"/>
      <c r="M3104" s="171">
        <v>2725</v>
      </c>
      <c r="N3104" s="179" t="e">
        <f t="shared" ca="1" si="2"/>
        <v>#NAME?</v>
      </c>
      <c r="O3104" t="b">
        <f t="shared" si="3"/>
        <v>0</v>
      </c>
      <c r="S3104" s="180" t="b">
        <f t="shared" si="4"/>
        <v>0</v>
      </c>
      <c r="T3104" s="180">
        <f t="shared" ca="1" si="5"/>
        <v>0</v>
      </c>
    </row>
    <row r="3105" spans="1:20" ht="16" hidden="1">
      <c r="A3105" s="170">
        <f t="shared" si="6"/>
        <v>3104</v>
      </c>
      <c r="B3105" s="196" t="s">
        <v>3876</v>
      </c>
      <c r="C3105" s="186"/>
      <c r="D3105" s="178" t="s">
        <v>388</v>
      </c>
      <c r="E3105" s="178"/>
      <c r="F3105" s="186"/>
      <c r="G3105" s="170" t="b">
        <f t="shared" ca="1" si="70"/>
        <v>1</v>
      </c>
      <c r="H3105" s="186"/>
      <c r="I3105" s="186"/>
      <c r="J3105" s="170" t="s">
        <v>479</v>
      </c>
      <c r="K3105" s="171" t="e">
        <f t="shared" ca="1" si="1"/>
        <v>#NAME?</v>
      </c>
      <c r="L3105" s="186"/>
      <c r="M3105" s="171">
        <v>2483</v>
      </c>
      <c r="N3105" s="179" t="e">
        <f t="shared" ca="1" si="2"/>
        <v>#NAME?</v>
      </c>
      <c r="O3105" t="b">
        <f t="shared" si="3"/>
        <v>0</v>
      </c>
      <c r="S3105" s="180" t="b">
        <f t="shared" si="4"/>
        <v>0</v>
      </c>
      <c r="T3105" s="180">
        <f t="shared" ca="1" si="5"/>
        <v>0</v>
      </c>
    </row>
    <row r="3106" spans="1:20" ht="16" hidden="1">
      <c r="A3106" s="170">
        <f t="shared" si="6"/>
        <v>3105</v>
      </c>
      <c r="B3106" s="196" t="s">
        <v>3877</v>
      </c>
      <c r="C3106" s="186"/>
      <c r="D3106" s="178" t="s">
        <v>388</v>
      </c>
      <c r="E3106" s="178"/>
      <c r="F3106" s="186"/>
      <c r="G3106" s="170" t="b">
        <f t="shared" ca="1" si="70"/>
        <v>1</v>
      </c>
      <c r="H3106" s="186"/>
      <c r="I3106" s="186"/>
      <c r="J3106" s="170" t="s">
        <v>479</v>
      </c>
      <c r="K3106" s="171" t="e">
        <f t="shared" ca="1" si="1"/>
        <v>#NAME?</v>
      </c>
      <c r="L3106" s="186"/>
      <c r="M3106" s="171">
        <v>1767</v>
      </c>
      <c r="N3106" s="179" t="e">
        <f t="shared" ca="1" si="2"/>
        <v>#NAME?</v>
      </c>
      <c r="O3106" t="b">
        <f t="shared" si="3"/>
        <v>0</v>
      </c>
      <c r="S3106" s="180" t="b">
        <f t="shared" si="4"/>
        <v>0</v>
      </c>
      <c r="T3106" s="180">
        <f t="shared" ca="1" si="5"/>
        <v>0</v>
      </c>
    </row>
    <row r="3107" spans="1:20" ht="16" hidden="1">
      <c r="A3107" s="170">
        <f t="shared" si="6"/>
        <v>3106</v>
      </c>
      <c r="B3107" s="196" t="s">
        <v>1694</v>
      </c>
      <c r="C3107" s="186"/>
      <c r="D3107" s="178" t="s">
        <v>388</v>
      </c>
      <c r="E3107" s="178"/>
      <c r="F3107" s="186"/>
      <c r="G3107" s="170" t="b">
        <f t="shared" ca="1" si="70"/>
        <v>1</v>
      </c>
      <c r="H3107" s="186"/>
      <c r="I3107" s="186"/>
      <c r="J3107" s="170" t="s">
        <v>479</v>
      </c>
      <c r="K3107" s="171" t="e">
        <f t="shared" ca="1" si="1"/>
        <v>#NAME?</v>
      </c>
      <c r="L3107" s="186"/>
      <c r="M3107" s="171">
        <v>3053</v>
      </c>
      <c r="N3107" s="179" t="e">
        <f t="shared" ca="1" si="2"/>
        <v>#NAME?</v>
      </c>
      <c r="O3107" t="b">
        <f t="shared" si="3"/>
        <v>0</v>
      </c>
      <c r="S3107" s="180" t="b">
        <f t="shared" si="4"/>
        <v>0</v>
      </c>
      <c r="T3107" s="180">
        <f t="shared" ca="1" si="5"/>
        <v>0</v>
      </c>
    </row>
    <row r="3108" spans="1:20" ht="16" hidden="1">
      <c r="A3108" s="170">
        <f t="shared" si="6"/>
        <v>3107</v>
      </c>
      <c r="B3108" s="196" t="s">
        <v>3878</v>
      </c>
      <c r="C3108" s="186"/>
      <c r="D3108" s="178" t="s">
        <v>388</v>
      </c>
      <c r="E3108" s="178"/>
      <c r="F3108" s="186"/>
      <c r="G3108" s="170" t="b">
        <f t="shared" ca="1" si="70"/>
        <v>1</v>
      </c>
      <c r="H3108" s="186"/>
      <c r="I3108" s="186"/>
      <c r="J3108" s="170" t="s">
        <v>479</v>
      </c>
      <c r="K3108" s="171" t="e">
        <f t="shared" ca="1" si="1"/>
        <v>#NAME?</v>
      </c>
      <c r="L3108" s="186"/>
      <c r="M3108" s="171">
        <v>1744</v>
      </c>
      <c r="N3108" s="179" t="e">
        <f t="shared" ca="1" si="2"/>
        <v>#NAME?</v>
      </c>
      <c r="O3108" t="b">
        <f t="shared" si="3"/>
        <v>0</v>
      </c>
      <c r="S3108" s="180" t="b">
        <f t="shared" si="4"/>
        <v>0</v>
      </c>
      <c r="T3108" s="180">
        <f t="shared" ca="1" si="5"/>
        <v>0</v>
      </c>
    </row>
    <row r="3109" spans="1:20" ht="16" hidden="1">
      <c r="A3109" s="170">
        <f t="shared" si="6"/>
        <v>3108</v>
      </c>
      <c r="B3109" s="196" t="s">
        <v>3879</v>
      </c>
      <c r="C3109" s="186"/>
      <c r="D3109" s="178" t="s">
        <v>388</v>
      </c>
      <c r="E3109" s="178"/>
      <c r="F3109" s="186"/>
      <c r="G3109" s="170" t="b">
        <f t="shared" ca="1" si="70"/>
        <v>1</v>
      </c>
      <c r="H3109" s="186"/>
      <c r="I3109" s="186"/>
      <c r="J3109" s="170" t="s">
        <v>479</v>
      </c>
      <c r="K3109" s="171" t="e">
        <f t="shared" ca="1" si="1"/>
        <v>#NAME?</v>
      </c>
      <c r="L3109" s="186"/>
      <c r="M3109" s="171">
        <v>8</v>
      </c>
      <c r="N3109" s="179" t="e">
        <f t="shared" ca="1" si="2"/>
        <v>#NAME?</v>
      </c>
      <c r="O3109" t="b">
        <f t="shared" si="3"/>
        <v>0</v>
      </c>
      <c r="S3109" s="180" t="b">
        <f t="shared" si="4"/>
        <v>0</v>
      </c>
      <c r="T3109" s="180">
        <f t="shared" ca="1" si="5"/>
        <v>0</v>
      </c>
    </row>
    <row r="3110" spans="1:20" ht="16" hidden="1">
      <c r="A3110" s="170">
        <f t="shared" si="6"/>
        <v>3109</v>
      </c>
      <c r="B3110" s="196" t="s">
        <v>3880</v>
      </c>
      <c r="C3110" s="186"/>
      <c r="D3110" s="178" t="s">
        <v>388</v>
      </c>
      <c r="E3110" s="178"/>
      <c r="F3110" s="186"/>
      <c r="G3110" s="170" t="b">
        <f t="shared" ca="1" si="70"/>
        <v>1</v>
      </c>
      <c r="H3110" s="186"/>
      <c r="I3110" s="186"/>
      <c r="J3110" s="170" t="s">
        <v>479</v>
      </c>
      <c r="K3110" s="171" t="e">
        <f t="shared" ca="1" si="1"/>
        <v>#NAME?</v>
      </c>
      <c r="L3110" s="186"/>
      <c r="M3110" s="171">
        <v>3062</v>
      </c>
      <c r="N3110" s="179" t="e">
        <f t="shared" ca="1" si="2"/>
        <v>#NAME?</v>
      </c>
      <c r="O3110" t="b">
        <f t="shared" si="3"/>
        <v>0</v>
      </c>
      <c r="S3110" s="180" t="b">
        <f t="shared" si="4"/>
        <v>0</v>
      </c>
      <c r="T3110" s="180">
        <f t="shared" ca="1" si="5"/>
        <v>0</v>
      </c>
    </row>
    <row r="3111" spans="1:20" ht="16" hidden="1">
      <c r="A3111" s="170">
        <f t="shared" si="6"/>
        <v>3110</v>
      </c>
      <c r="B3111" s="196" t="s">
        <v>3881</v>
      </c>
      <c r="C3111" s="186"/>
      <c r="D3111" s="178" t="s">
        <v>388</v>
      </c>
      <c r="E3111" s="178"/>
      <c r="F3111" s="186"/>
      <c r="G3111" s="170" t="b">
        <f t="shared" ca="1" si="70"/>
        <v>1</v>
      </c>
      <c r="H3111" s="186"/>
      <c r="I3111" s="186"/>
      <c r="J3111" s="170" t="s">
        <v>479</v>
      </c>
      <c r="K3111" s="171" t="e">
        <f t="shared" ca="1" si="1"/>
        <v>#NAME?</v>
      </c>
      <c r="L3111" s="186"/>
      <c r="M3111" s="171">
        <v>1167</v>
      </c>
      <c r="N3111" s="179" t="e">
        <f t="shared" ca="1" si="2"/>
        <v>#NAME?</v>
      </c>
      <c r="O3111" t="b">
        <f t="shared" si="3"/>
        <v>0</v>
      </c>
      <c r="S3111" s="180" t="b">
        <f t="shared" si="4"/>
        <v>0</v>
      </c>
      <c r="T3111" s="180">
        <f t="shared" ca="1" si="5"/>
        <v>0</v>
      </c>
    </row>
    <row r="3112" spans="1:20" ht="16" hidden="1">
      <c r="A3112" s="170">
        <f t="shared" si="6"/>
        <v>3111</v>
      </c>
      <c r="B3112" s="196" t="s">
        <v>3882</v>
      </c>
      <c r="C3112" s="186"/>
      <c r="D3112" s="178" t="s">
        <v>388</v>
      </c>
      <c r="E3112" s="178"/>
      <c r="F3112" s="186"/>
      <c r="G3112" s="170" t="b">
        <f t="shared" ca="1" si="70"/>
        <v>1</v>
      </c>
      <c r="H3112" s="186"/>
      <c r="I3112" s="186"/>
      <c r="J3112" s="170" t="s">
        <v>479</v>
      </c>
      <c r="K3112" s="171" t="e">
        <f t="shared" ca="1" si="1"/>
        <v>#NAME?</v>
      </c>
      <c r="L3112" s="186"/>
      <c r="M3112" s="171">
        <v>2707</v>
      </c>
      <c r="N3112" s="179" t="e">
        <f t="shared" ca="1" si="2"/>
        <v>#NAME?</v>
      </c>
      <c r="O3112" t="b">
        <f t="shared" si="3"/>
        <v>0</v>
      </c>
      <c r="S3112" s="180" t="b">
        <f t="shared" si="4"/>
        <v>0</v>
      </c>
      <c r="T3112" s="180">
        <f t="shared" ca="1" si="5"/>
        <v>0</v>
      </c>
    </row>
    <row r="3113" spans="1:20" ht="16" hidden="1">
      <c r="A3113" s="170">
        <f t="shared" si="6"/>
        <v>3112</v>
      </c>
      <c r="B3113" s="196" t="s">
        <v>3883</v>
      </c>
      <c r="C3113" s="186"/>
      <c r="D3113" s="178" t="s">
        <v>388</v>
      </c>
      <c r="E3113" s="178"/>
      <c r="F3113" s="186"/>
      <c r="G3113" s="170" t="b">
        <f t="shared" ca="1" si="70"/>
        <v>1</v>
      </c>
      <c r="H3113" s="186"/>
      <c r="I3113" s="186"/>
      <c r="J3113" s="170" t="s">
        <v>479</v>
      </c>
      <c r="K3113" s="171" t="e">
        <f t="shared" ca="1" si="1"/>
        <v>#NAME?</v>
      </c>
      <c r="L3113" s="186"/>
      <c r="M3113" s="171">
        <v>2684</v>
      </c>
      <c r="N3113" s="179" t="e">
        <f t="shared" ca="1" si="2"/>
        <v>#NAME?</v>
      </c>
      <c r="O3113" t="b">
        <f t="shared" si="3"/>
        <v>0</v>
      </c>
      <c r="S3113" s="180" t="b">
        <f t="shared" si="4"/>
        <v>0</v>
      </c>
      <c r="T3113" s="180">
        <f t="shared" ca="1" si="5"/>
        <v>0</v>
      </c>
    </row>
    <row r="3114" spans="1:20" ht="16" hidden="1">
      <c r="A3114" s="170">
        <f t="shared" si="6"/>
        <v>3113</v>
      </c>
      <c r="B3114" s="196" t="s">
        <v>1675</v>
      </c>
      <c r="C3114" s="186"/>
      <c r="D3114" s="178" t="s">
        <v>380</v>
      </c>
      <c r="E3114" s="178" t="s">
        <v>556</v>
      </c>
      <c r="F3114" s="187">
        <v>43920</v>
      </c>
      <c r="G3114" s="170" t="b">
        <f t="shared" ca="1" si="70"/>
        <v>1</v>
      </c>
      <c r="H3114" s="170" t="s">
        <v>471</v>
      </c>
      <c r="I3114" s="186"/>
      <c r="J3114" s="170" t="s">
        <v>479</v>
      </c>
      <c r="K3114" s="171" t="e">
        <f t="shared" ca="1" si="1"/>
        <v>#NAME?</v>
      </c>
      <c r="L3114" s="186"/>
      <c r="M3114" s="171">
        <v>466</v>
      </c>
      <c r="N3114" s="179" t="e">
        <f t="shared" ca="1" si="2"/>
        <v>#NAME?</v>
      </c>
      <c r="O3114" t="b">
        <f t="shared" si="3"/>
        <v>0</v>
      </c>
      <c r="S3114" s="180" t="b">
        <f t="shared" ca="1" si="4"/>
        <v>0</v>
      </c>
      <c r="T3114" s="180">
        <f t="shared" ca="1" si="5"/>
        <v>0</v>
      </c>
    </row>
    <row r="3115" spans="1:20" ht="16" hidden="1">
      <c r="A3115" s="170">
        <f t="shared" si="6"/>
        <v>3114</v>
      </c>
      <c r="B3115" s="196" t="s">
        <v>3884</v>
      </c>
      <c r="C3115" s="186"/>
      <c r="D3115" s="178" t="s">
        <v>388</v>
      </c>
      <c r="E3115" s="178"/>
      <c r="F3115" s="186"/>
      <c r="G3115" s="170" t="b">
        <f t="shared" ca="1" si="70"/>
        <v>1</v>
      </c>
      <c r="H3115" s="186"/>
      <c r="I3115" s="186"/>
      <c r="J3115" s="170" t="s">
        <v>479</v>
      </c>
      <c r="K3115" s="171" t="e">
        <f t="shared" ca="1" si="1"/>
        <v>#NAME?</v>
      </c>
      <c r="L3115" s="186"/>
      <c r="M3115" s="171">
        <v>1779</v>
      </c>
      <c r="N3115" s="179" t="e">
        <f t="shared" ca="1" si="2"/>
        <v>#NAME?</v>
      </c>
      <c r="O3115" t="b">
        <f t="shared" si="3"/>
        <v>0</v>
      </c>
      <c r="S3115" s="180" t="b">
        <f t="shared" si="4"/>
        <v>0</v>
      </c>
      <c r="T3115" s="180">
        <f t="shared" ca="1" si="5"/>
        <v>0</v>
      </c>
    </row>
    <row r="3116" spans="1:20" ht="16" hidden="1">
      <c r="A3116" s="170">
        <f t="shared" si="6"/>
        <v>3115</v>
      </c>
      <c r="B3116" s="196" t="s">
        <v>3885</v>
      </c>
      <c r="C3116" s="186"/>
      <c r="D3116" s="178" t="s">
        <v>388</v>
      </c>
      <c r="E3116" s="178"/>
      <c r="F3116" s="186"/>
      <c r="G3116" s="170" t="b">
        <f t="shared" ca="1" si="70"/>
        <v>1</v>
      </c>
      <c r="H3116" s="186"/>
      <c r="I3116" s="186"/>
      <c r="J3116" s="170" t="s">
        <v>479</v>
      </c>
      <c r="K3116" s="171" t="e">
        <f t="shared" ca="1" si="1"/>
        <v>#NAME?</v>
      </c>
      <c r="L3116" s="186"/>
      <c r="M3116" s="171">
        <v>2998</v>
      </c>
      <c r="N3116" s="179" t="e">
        <f t="shared" ca="1" si="2"/>
        <v>#NAME?</v>
      </c>
      <c r="O3116" t="b">
        <f t="shared" si="3"/>
        <v>0</v>
      </c>
      <c r="S3116" s="180" t="b">
        <f t="shared" si="4"/>
        <v>0</v>
      </c>
      <c r="T3116" s="180">
        <f t="shared" ca="1" si="5"/>
        <v>0</v>
      </c>
    </row>
    <row r="3117" spans="1:20" ht="16" hidden="1">
      <c r="A3117" s="170">
        <f t="shared" si="6"/>
        <v>3116</v>
      </c>
      <c r="B3117" s="196" t="s">
        <v>3886</v>
      </c>
      <c r="C3117" s="186"/>
      <c r="D3117" s="178" t="s">
        <v>388</v>
      </c>
      <c r="E3117" s="178"/>
      <c r="F3117" s="186"/>
      <c r="G3117" s="170" t="b">
        <f t="shared" ca="1" si="70"/>
        <v>1</v>
      </c>
      <c r="H3117" s="186"/>
      <c r="I3117" s="186"/>
      <c r="J3117" s="170" t="s">
        <v>479</v>
      </c>
      <c r="K3117" s="171" t="e">
        <f t="shared" ca="1" si="1"/>
        <v>#NAME?</v>
      </c>
      <c r="L3117" s="186"/>
      <c r="M3117" s="171">
        <v>1404</v>
      </c>
      <c r="N3117" s="179" t="e">
        <f t="shared" ca="1" si="2"/>
        <v>#NAME?</v>
      </c>
      <c r="O3117" t="b">
        <f t="shared" si="3"/>
        <v>0</v>
      </c>
      <c r="S3117" s="180" t="b">
        <f t="shared" si="4"/>
        <v>0</v>
      </c>
      <c r="T3117" s="180">
        <f t="shared" ca="1" si="5"/>
        <v>0</v>
      </c>
    </row>
    <row r="3118" spans="1:20" ht="16" hidden="1">
      <c r="A3118" s="170">
        <f t="shared" si="6"/>
        <v>3117</v>
      </c>
      <c r="B3118" s="196" t="s">
        <v>3887</v>
      </c>
      <c r="C3118" s="186"/>
      <c r="D3118" s="178" t="s">
        <v>388</v>
      </c>
      <c r="E3118" s="178"/>
      <c r="F3118" s="186"/>
      <c r="G3118" s="170" t="b">
        <f t="shared" ca="1" si="70"/>
        <v>1</v>
      </c>
      <c r="H3118" s="186"/>
      <c r="I3118" s="186"/>
      <c r="J3118" s="170" t="s">
        <v>479</v>
      </c>
      <c r="K3118" s="171" t="e">
        <f t="shared" ca="1" si="1"/>
        <v>#NAME?</v>
      </c>
      <c r="L3118" s="186"/>
      <c r="M3118" s="171">
        <v>1525</v>
      </c>
      <c r="N3118" s="179" t="e">
        <f t="shared" ca="1" si="2"/>
        <v>#NAME?</v>
      </c>
      <c r="O3118" t="b">
        <f t="shared" si="3"/>
        <v>0</v>
      </c>
      <c r="S3118" s="180" t="b">
        <f t="shared" si="4"/>
        <v>0</v>
      </c>
      <c r="T3118" s="180">
        <f t="shared" ca="1" si="5"/>
        <v>0</v>
      </c>
    </row>
    <row r="3119" spans="1:20" ht="16" hidden="1">
      <c r="A3119" s="170">
        <f t="shared" si="6"/>
        <v>3118</v>
      </c>
      <c r="B3119" s="196" t="s">
        <v>3888</v>
      </c>
      <c r="C3119" s="186"/>
      <c r="D3119" s="178" t="s">
        <v>388</v>
      </c>
      <c r="E3119" s="178"/>
      <c r="F3119" s="186"/>
      <c r="G3119" s="170" t="b">
        <f t="shared" ca="1" si="70"/>
        <v>1</v>
      </c>
      <c r="H3119" s="186"/>
      <c r="I3119" s="186"/>
      <c r="J3119" s="170" t="s">
        <v>479</v>
      </c>
      <c r="K3119" s="171" t="e">
        <f t="shared" ca="1" si="1"/>
        <v>#NAME?</v>
      </c>
      <c r="L3119" s="186"/>
      <c r="M3119" s="171">
        <v>3010</v>
      </c>
      <c r="N3119" s="179" t="e">
        <f t="shared" ca="1" si="2"/>
        <v>#NAME?</v>
      </c>
      <c r="O3119" t="b">
        <f t="shared" si="3"/>
        <v>0</v>
      </c>
      <c r="S3119" s="180" t="b">
        <f t="shared" si="4"/>
        <v>0</v>
      </c>
      <c r="T3119" s="180">
        <f t="shared" ca="1" si="5"/>
        <v>0</v>
      </c>
    </row>
    <row r="3120" spans="1:20" ht="16" hidden="1">
      <c r="A3120" s="170">
        <f t="shared" si="6"/>
        <v>3119</v>
      </c>
      <c r="B3120" s="196" t="s">
        <v>1850</v>
      </c>
      <c r="C3120" s="186"/>
      <c r="D3120" s="178" t="s">
        <v>388</v>
      </c>
      <c r="E3120" s="178"/>
      <c r="F3120" s="186"/>
      <c r="G3120" s="170" t="b">
        <f t="shared" ca="1" si="70"/>
        <v>1</v>
      </c>
      <c r="H3120" s="186"/>
      <c r="I3120" s="186"/>
      <c r="J3120" s="170" t="s">
        <v>479</v>
      </c>
      <c r="K3120" s="171" t="e">
        <f t="shared" ca="1" si="1"/>
        <v>#NAME?</v>
      </c>
      <c r="L3120" s="186"/>
      <c r="M3120" s="171">
        <v>610</v>
      </c>
      <c r="N3120" s="179" t="e">
        <f t="shared" ca="1" si="2"/>
        <v>#NAME?</v>
      </c>
      <c r="O3120" t="b">
        <f t="shared" si="3"/>
        <v>0</v>
      </c>
      <c r="S3120" s="180" t="b">
        <f t="shared" si="4"/>
        <v>0</v>
      </c>
      <c r="T3120" s="180">
        <f t="shared" ca="1" si="5"/>
        <v>0</v>
      </c>
    </row>
    <row r="3121" spans="1:20" ht="16" hidden="1">
      <c r="A3121" s="170">
        <f t="shared" si="6"/>
        <v>3120</v>
      </c>
      <c r="B3121" s="196" t="s">
        <v>3889</v>
      </c>
      <c r="C3121" s="186"/>
      <c r="D3121" s="178" t="s">
        <v>388</v>
      </c>
      <c r="E3121" s="178"/>
      <c r="F3121" s="186"/>
      <c r="G3121" s="170" t="b">
        <f t="shared" ca="1" si="70"/>
        <v>1</v>
      </c>
      <c r="H3121" s="186"/>
      <c r="I3121" s="186"/>
      <c r="J3121" s="170" t="s">
        <v>479</v>
      </c>
      <c r="K3121" s="171" t="e">
        <f t="shared" ca="1" si="1"/>
        <v>#NAME?</v>
      </c>
      <c r="L3121" s="186"/>
      <c r="M3121" s="171">
        <v>722</v>
      </c>
      <c r="N3121" s="179" t="e">
        <f t="shared" ca="1" si="2"/>
        <v>#NAME?</v>
      </c>
      <c r="O3121" t="b">
        <f t="shared" si="3"/>
        <v>0</v>
      </c>
      <c r="S3121" s="180" t="b">
        <f t="shared" si="4"/>
        <v>0</v>
      </c>
      <c r="T3121" s="180">
        <f t="shared" ca="1" si="5"/>
        <v>0</v>
      </c>
    </row>
    <row r="3122" spans="1:20" ht="16" hidden="1">
      <c r="A3122" s="170">
        <f t="shared" si="6"/>
        <v>3121</v>
      </c>
      <c r="B3122" s="196" t="s">
        <v>3890</v>
      </c>
      <c r="C3122" s="186"/>
      <c r="D3122" s="178" t="s">
        <v>380</v>
      </c>
      <c r="E3122" s="178" t="s">
        <v>556</v>
      </c>
      <c r="F3122" s="187">
        <v>43922</v>
      </c>
      <c r="G3122" s="170" t="b">
        <f t="shared" ca="1" si="70"/>
        <v>1</v>
      </c>
      <c r="H3122" s="186"/>
      <c r="I3122" s="186"/>
      <c r="J3122" s="170" t="s">
        <v>479</v>
      </c>
      <c r="K3122" s="171" t="e">
        <f t="shared" ca="1" si="1"/>
        <v>#NAME?</v>
      </c>
      <c r="L3122" s="186"/>
      <c r="M3122" s="171">
        <v>790</v>
      </c>
      <c r="N3122" s="179" t="e">
        <f t="shared" ca="1" si="2"/>
        <v>#NAME?</v>
      </c>
      <c r="O3122" t="b">
        <f t="shared" si="3"/>
        <v>0</v>
      </c>
      <c r="S3122" s="180" t="b">
        <f t="shared" ca="1" si="4"/>
        <v>0</v>
      </c>
      <c r="T3122" s="180">
        <f t="shared" ca="1" si="5"/>
        <v>0</v>
      </c>
    </row>
    <row r="3123" spans="1:20" ht="16" hidden="1">
      <c r="A3123" s="170">
        <f t="shared" si="6"/>
        <v>3122</v>
      </c>
      <c r="B3123" s="196" t="s">
        <v>3891</v>
      </c>
      <c r="C3123" s="186"/>
      <c r="D3123" s="178" t="s">
        <v>388</v>
      </c>
      <c r="E3123" s="178"/>
      <c r="F3123" s="186"/>
      <c r="G3123" s="170" t="b">
        <f t="shared" ca="1" si="70"/>
        <v>1</v>
      </c>
      <c r="H3123" s="186"/>
      <c r="I3123" s="186"/>
      <c r="J3123" s="170" t="s">
        <v>479</v>
      </c>
      <c r="K3123" s="171" t="e">
        <f t="shared" ca="1" si="1"/>
        <v>#NAME?</v>
      </c>
      <c r="L3123" s="186"/>
      <c r="M3123" s="171">
        <v>2149</v>
      </c>
      <c r="N3123" s="179" t="e">
        <f t="shared" ca="1" si="2"/>
        <v>#NAME?</v>
      </c>
      <c r="O3123" t="b">
        <f t="shared" si="3"/>
        <v>0</v>
      </c>
      <c r="S3123" s="180" t="b">
        <f t="shared" si="4"/>
        <v>0</v>
      </c>
      <c r="T3123" s="180">
        <f t="shared" ca="1" si="5"/>
        <v>0</v>
      </c>
    </row>
    <row r="3124" spans="1:20" ht="16" hidden="1">
      <c r="A3124" s="170">
        <f t="shared" si="6"/>
        <v>3123</v>
      </c>
      <c r="B3124" s="196" t="s">
        <v>3892</v>
      </c>
      <c r="C3124" s="186"/>
      <c r="D3124" s="178" t="s">
        <v>380</v>
      </c>
      <c r="E3124" s="178" t="s">
        <v>3893</v>
      </c>
      <c r="F3124" s="189">
        <v>43829</v>
      </c>
      <c r="G3124" s="170" t="b">
        <f t="shared" ca="1" si="70"/>
        <v>1</v>
      </c>
      <c r="H3124" s="170" t="s">
        <v>516</v>
      </c>
      <c r="I3124" s="186"/>
      <c r="J3124" s="170" t="s">
        <v>479</v>
      </c>
      <c r="K3124" s="171" t="e">
        <f t="shared" ca="1" si="1"/>
        <v>#NAME?</v>
      </c>
      <c r="L3124" s="186"/>
      <c r="M3124" s="171">
        <v>136</v>
      </c>
      <c r="N3124" s="179" t="e">
        <f t="shared" ca="1" si="2"/>
        <v>#NAME?</v>
      </c>
      <c r="O3124" t="b">
        <f t="shared" si="3"/>
        <v>0</v>
      </c>
      <c r="S3124" s="180" t="b">
        <f t="shared" ca="1" si="4"/>
        <v>0</v>
      </c>
      <c r="T3124" s="180">
        <f t="shared" ca="1" si="5"/>
        <v>0</v>
      </c>
    </row>
    <row r="3125" spans="1:20" ht="16" hidden="1">
      <c r="A3125" s="170">
        <f t="shared" si="6"/>
        <v>3124</v>
      </c>
      <c r="B3125" s="196" t="s">
        <v>3894</v>
      </c>
      <c r="C3125" s="186"/>
      <c r="D3125" s="178" t="s">
        <v>380</v>
      </c>
      <c r="E3125" s="178" t="s">
        <v>515</v>
      </c>
      <c r="F3125" s="187">
        <v>43845</v>
      </c>
      <c r="G3125" s="170" t="b">
        <f t="shared" ca="1" si="70"/>
        <v>1</v>
      </c>
      <c r="H3125" s="170" t="s">
        <v>516</v>
      </c>
      <c r="I3125" s="170"/>
      <c r="J3125" s="170" t="s">
        <v>479</v>
      </c>
      <c r="K3125" s="171" t="e">
        <f t="shared" ca="1" si="1"/>
        <v>#NAME?</v>
      </c>
      <c r="L3125" s="186"/>
      <c r="M3125" s="171">
        <v>3057</v>
      </c>
      <c r="N3125" s="179" t="e">
        <f t="shared" ca="1" si="2"/>
        <v>#NAME?</v>
      </c>
      <c r="O3125" t="b">
        <f t="shared" si="3"/>
        <v>0</v>
      </c>
      <c r="S3125" s="180" t="b">
        <f t="shared" ca="1" si="4"/>
        <v>0</v>
      </c>
      <c r="T3125" s="180">
        <f t="shared" ca="1" si="5"/>
        <v>0</v>
      </c>
    </row>
    <row r="3126" spans="1:20" ht="16" hidden="1">
      <c r="A3126" s="170">
        <f t="shared" si="6"/>
        <v>3125</v>
      </c>
      <c r="B3126" s="196" t="s">
        <v>1237</v>
      </c>
      <c r="C3126" s="186"/>
      <c r="D3126" s="178" t="s">
        <v>388</v>
      </c>
      <c r="E3126" s="178"/>
      <c r="F3126" s="186"/>
      <c r="G3126" s="170" t="b">
        <f t="shared" ca="1" si="70"/>
        <v>1</v>
      </c>
      <c r="H3126" s="186"/>
      <c r="I3126" s="186"/>
      <c r="J3126" s="170" t="s">
        <v>479</v>
      </c>
      <c r="K3126" s="171" t="e">
        <f t="shared" ca="1" si="1"/>
        <v>#NAME?</v>
      </c>
      <c r="L3126" s="186"/>
      <c r="M3126" s="171">
        <v>1302</v>
      </c>
      <c r="N3126" s="179" t="e">
        <f t="shared" ca="1" si="2"/>
        <v>#NAME?</v>
      </c>
      <c r="O3126" t="b">
        <f t="shared" si="3"/>
        <v>0</v>
      </c>
      <c r="S3126" s="180" t="b">
        <f t="shared" si="4"/>
        <v>0</v>
      </c>
      <c r="T3126" s="180">
        <f t="shared" ca="1" si="5"/>
        <v>0</v>
      </c>
    </row>
    <row r="3127" spans="1:20" ht="16" hidden="1">
      <c r="A3127" s="170">
        <f t="shared" si="6"/>
        <v>3126</v>
      </c>
      <c r="B3127" s="196" t="s">
        <v>1741</v>
      </c>
      <c r="C3127" s="186"/>
      <c r="D3127" s="178" t="s">
        <v>388</v>
      </c>
      <c r="E3127" s="178"/>
      <c r="F3127" s="186"/>
      <c r="G3127" s="170" t="b">
        <f t="shared" ca="1" si="70"/>
        <v>1</v>
      </c>
      <c r="H3127" s="186"/>
      <c r="I3127" s="186"/>
      <c r="J3127" s="170" t="s">
        <v>479</v>
      </c>
      <c r="K3127" s="171" t="e">
        <f t="shared" ca="1" si="1"/>
        <v>#NAME?</v>
      </c>
      <c r="L3127" s="186"/>
      <c r="M3127" s="171">
        <v>535</v>
      </c>
      <c r="N3127" s="179" t="e">
        <f t="shared" ca="1" si="2"/>
        <v>#NAME?</v>
      </c>
      <c r="O3127" t="b">
        <f t="shared" si="3"/>
        <v>0</v>
      </c>
      <c r="S3127" s="180" t="b">
        <f t="shared" si="4"/>
        <v>0</v>
      </c>
      <c r="T3127" s="180">
        <f t="shared" ca="1" si="5"/>
        <v>0</v>
      </c>
    </row>
    <row r="3128" spans="1:20" ht="16" hidden="1">
      <c r="A3128" s="170">
        <f t="shared" si="6"/>
        <v>3127</v>
      </c>
      <c r="B3128" s="196" t="s">
        <v>3895</v>
      </c>
      <c r="C3128" s="186"/>
      <c r="D3128" s="178" t="s">
        <v>388</v>
      </c>
      <c r="E3128" s="178"/>
      <c r="F3128" s="186"/>
      <c r="G3128" s="170" t="b">
        <f t="shared" ca="1" si="70"/>
        <v>1</v>
      </c>
      <c r="H3128" s="186"/>
      <c r="I3128" s="186"/>
      <c r="J3128" s="170" t="s">
        <v>479</v>
      </c>
      <c r="K3128" s="171" t="e">
        <f t="shared" ca="1" si="1"/>
        <v>#NAME?</v>
      </c>
      <c r="L3128" s="186"/>
      <c r="M3128" s="171">
        <v>712</v>
      </c>
      <c r="N3128" s="179" t="e">
        <f t="shared" ca="1" si="2"/>
        <v>#NAME?</v>
      </c>
      <c r="O3128" t="b">
        <f t="shared" si="3"/>
        <v>0</v>
      </c>
      <c r="S3128" s="180" t="b">
        <f t="shared" si="4"/>
        <v>0</v>
      </c>
      <c r="T3128" s="180">
        <f t="shared" ca="1" si="5"/>
        <v>0</v>
      </c>
    </row>
    <row r="3129" spans="1:20" ht="16" hidden="1">
      <c r="A3129" s="170">
        <f t="shared" si="6"/>
        <v>3128</v>
      </c>
      <c r="B3129" s="196" t="s">
        <v>3896</v>
      </c>
      <c r="C3129" s="186"/>
      <c r="D3129" s="178" t="s">
        <v>388</v>
      </c>
      <c r="E3129" s="178"/>
      <c r="F3129" s="186"/>
      <c r="G3129" s="170" t="b">
        <f t="shared" ca="1" si="70"/>
        <v>1</v>
      </c>
      <c r="H3129" s="186"/>
      <c r="I3129" s="186"/>
      <c r="J3129" s="170" t="s">
        <v>479</v>
      </c>
      <c r="K3129" s="171" t="e">
        <f t="shared" ca="1" si="1"/>
        <v>#NAME?</v>
      </c>
      <c r="L3129" s="186"/>
      <c r="M3129" s="171">
        <v>1751</v>
      </c>
      <c r="N3129" s="179" t="e">
        <f t="shared" ca="1" si="2"/>
        <v>#NAME?</v>
      </c>
      <c r="O3129" t="b">
        <f t="shared" si="3"/>
        <v>0</v>
      </c>
      <c r="S3129" s="180" t="b">
        <f t="shared" si="4"/>
        <v>0</v>
      </c>
      <c r="T3129" s="180">
        <f t="shared" ca="1" si="5"/>
        <v>0</v>
      </c>
    </row>
    <row r="3130" spans="1:20" ht="16" hidden="1">
      <c r="A3130" s="170">
        <f t="shared" si="6"/>
        <v>3129</v>
      </c>
      <c r="B3130" s="196" t="s">
        <v>3897</v>
      </c>
      <c r="C3130" s="186"/>
      <c r="D3130" s="178" t="s">
        <v>388</v>
      </c>
      <c r="E3130" s="178"/>
      <c r="F3130" s="186"/>
      <c r="G3130" s="170" t="b">
        <f t="shared" ca="1" si="70"/>
        <v>1</v>
      </c>
      <c r="H3130" s="186"/>
      <c r="I3130" s="186"/>
      <c r="J3130" s="170" t="s">
        <v>479</v>
      </c>
      <c r="K3130" s="171" t="e">
        <f t="shared" ca="1" si="1"/>
        <v>#NAME?</v>
      </c>
      <c r="L3130" s="186"/>
      <c r="M3130" s="171">
        <v>325</v>
      </c>
      <c r="N3130" s="179" t="e">
        <f t="shared" ca="1" si="2"/>
        <v>#NAME?</v>
      </c>
      <c r="O3130" t="b">
        <f t="shared" si="3"/>
        <v>0</v>
      </c>
      <c r="S3130" s="180" t="b">
        <f t="shared" si="4"/>
        <v>0</v>
      </c>
      <c r="T3130" s="180">
        <f t="shared" ca="1" si="5"/>
        <v>0</v>
      </c>
    </row>
    <row r="3131" spans="1:20" ht="16" hidden="1">
      <c r="A3131" s="170">
        <f t="shared" si="6"/>
        <v>3130</v>
      </c>
      <c r="B3131" s="196" t="s">
        <v>1350</v>
      </c>
      <c r="C3131" s="186"/>
      <c r="D3131" s="178" t="s">
        <v>380</v>
      </c>
      <c r="E3131" s="178" t="s">
        <v>515</v>
      </c>
      <c r="F3131" s="187">
        <v>43873</v>
      </c>
      <c r="G3131" s="170" t="b">
        <f t="shared" ca="1" si="70"/>
        <v>1</v>
      </c>
      <c r="H3131" s="170" t="s">
        <v>471</v>
      </c>
      <c r="I3131" s="186"/>
      <c r="J3131" s="170" t="s">
        <v>479</v>
      </c>
      <c r="K3131" s="171" t="e">
        <f t="shared" ca="1" si="1"/>
        <v>#NAME?</v>
      </c>
      <c r="L3131" s="186"/>
      <c r="M3131" s="171">
        <v>1672</v>
      </c>
      <c r="N3131" s="179" t="e">
        <f t="shared" ca="1" si="2"/>
        <v>#NAME?</v>
      </c>
      <c r="O3131" t="b">
        <f t="shared" si="3"/>
        <v>0</v>
      </c>
      <c r="S3131" s="180" t="b">
        <f t="shared" ca="1" si="4"/>
        <v>0</v>
      </c>
      <c r="T3131" s="180">
        <f t="shared" ca="1" si="5"/>
        <v>0</v>
      </c>
    </row>
    <row r="3132" spans="1:20" ht="16" hidden="1">
      <c r="A3132" s="170">
        <f t="shared" si="6"/>
        <v>3131</v>
      </c>
      <c r="B3132" s="196" t="s">
        <v>3898</v>
      </c>
      <c r="C3132" s="186"/>
      <c r="D3132" s="178" t="s">
        <v>388</v>
      </c>
      <c r="E3132" s="178"/>
      <c r="F3132" s="186"/>
      <c r="G3132" s="170" t="b">
        <f t="shared" ca="1" si="70"/>
        <v>1</v>
      </c>
      <c r="H3132" s="186"/>
      <c r="I3132" s="186"/>
      <c r="J3132" s="170" t="s">
        <v>479</v>
      </c>
      <c r="K3132" s="171" t="e">
        <f t="shared" ca="1" si="1"/>
        <v>#NAME?</v>
      </c>
      <c r="L3132" s="186"/>
      <c r="M3132" s="171">
        <v>2350</v>
      </c>
      <c r="N3132" s="179" t="e">
        <f t="shared" ca="1" si="2"/>
        <v>#NAME?</v>
      </c>
      <c r="O3132" t="b">
        <f t="shared" si="3"/>
        <v>0</v>
      </c>
      <c r="S3132" s="180" t="b">
        <f t="shared" si="4"/>
        <v>0</v>
      </c>
      <c r="T3132" s="180">
        <f t="shared" ca="1" si="5"/>
        <v>0</v>
      </c>
    </row>
    <row r="3133" spans="1:20" ht="16" hidden="1">
      <c r="A3133" s="170">
        <f t="shared" si="6"/>
        <v>3132</v>
      </c>
      <c r="B3133" s="196" t="s">
        <v>3899</v>
      </c>
      <c r="C3133" s="186"/>
      <c r="D3133" s="178" t="s">
        <v>388</v>
      </c>
      <c r="E3133" s="178"/>
      <c r="F3133" s="186"/>
      <c r="G3133" s="170" t="b">
        <f t="shared" ca="1" si="70"/>
        <v>1</v>
      </c>
      <c r="H3133" s="186"/>
      <c r="I3133" s="186"/>
      <c r="J3133" s="170" t="s">
        <v>479</v>
      </c>
      <c r="K3133" s="171" t="e">
        <f t="shared" ca="1" si="1"/>
        <v>#NAME?</v>
      </c>
      <c r="L3133" s="186"/>
      <c r="M3133" s="171">
        <v>1668</v>
      </c>
      <c r="N3133" s="179" t="e">
        <f t="shared" ca="1" si="2"/>
        <v>#NAME?</v>
      </c>
      <c r="O3133" t="b">
        <f t="shared" si="3"/>
        <v>0</v>
      </c>
      <c r="S3133" s="180" t="b">
        <f t="shared" si="4"/>
        <v>0</v>
      </c>
      <c r="T3133" s="180">
        <f t="shared" ca="1" si="5"/>
        <v>0</v>
      </c>
    </row>
    <row r="3134" spans="1:20" ht="16" hidden="1">
      <c r="A3134" s="170">
        <f t="shared" si="6"/>
        <v>3133</v>
      </c>
      <c r="B3134" s="196" t="s">
        <v>507</v>
      </c>
      <c r="C3134" s="186"/>
      <c r="D3134" s="178" t="s">
        <v>388</v>
      </c>
      <c r="E3134" s="178"/>
      <c r="F3134" s="186"/>
      <c r="G3134" s="170" t="b">
        <f t="shared" ca="1" si="70"/>
        <v>1</v>
      </c>
      <c r="H3134" s="186"/>
      <c r="I3134" s="186"/>
      <c r="J3134" s="170" t="s">
        <v>479</v>
      </c>
      <c r="K3134" s="171" t="e">
        <f t="shared" ca="1" si="1"/>
        <v>#NAME?</v>
      </c>
      <c r="L3134" s="186"/>
      <c r="M3134" s="171">
        <v>1162</v>
      </c>
      <c r="N3134" s="179" t="e">
        <f t="shared" ca="1" si="2"/>
        <v>#NAME?</v>
      </c>
      <c r="O3134" t="b">
        <f t="shared" si="3"/>
        <v>1</v>
      </c>
      <c r="S3134" s="180" t="b">
        <f t="shared" si="4"/>
        <v>0</v>
      </c>
      <c r="T3134" s="180">
        <f t="shared" ca="1" si="5"/>
        <v>0</v>
      </c>
    </row>
    <row r="3135" spans="1:20" ht="16" hidden="1">
      <c r="A3135" s="170">
        <f t="shared" si="6"/>
        <v>3134</v>
      </c>
      <c r="B3135" s="196" t="s">
        <v>3900</v>
      </c>
      <c r="C3135" s="186"/>
      <c r="D3135" s="178" t="s">
        <v>388</v>
      </c>
      <c r="E3135" s="178"/>
      <c r="F3135" s="186"/>
      <c r="G3135" s="170" t="b">
        <f t="shared" ca="1" si="70"/>
        <v>1</v>
      </c>
      <c r="H3135" s="186"/>
      <c r="I3135" s="186"/>
      <c r="J3135" s="170" t="s">
        <v>479</v>
      </c>
      <c r="K3135" s="171" t="e">
        <f t="shared" ca="1" si="1"/>
        <v>#NAME?</v>
      </c>
      <c r="L3135" s="186"/>
      <c r="M3135" s="171">
        <v>2936</v>
      </c>
      <c r="N3135" s="179" t="e">
        <f t="shared" ca="1" si="2"/>
        <v>#NAME?</v>
      </c>
      <c r="O3135" t="b">
        <f t="shared" si="3"/>
        <v>0</v>
      </c>
      <c r="S3135" s="180" t="b">
        <f t="shared" si="4"/>
        <v>0</v>
      </c>
      <c r="T3135" s="180">
        <f t="shared" ca="1" si="5"/>
        <v>0</v>
      </c>
    </row>
    <row r="3136" spans="1:20" ht="16" hidden="1">
      <c r="A3136" s="170">
        <f t="shared" si="6"/>
        <v>3135</v>
      </c>
      <c r="B3136" s="196" t="s">
        <v>3901</v>
      </c>
      <c r="C3136" s="186"/>
      <c r="D3136" s="178" t="s">
        <v>388</v>
      </c>
      <c r="E3136" s="178"/>
      <c r="F3136" s="186"/>
      <c r="G3136" s="170" t="b">
        <f t="shared" ca="1" si="70"/>
        <v>1</v>
      </c>
      <c r="H3136" s="186"/>
      <c r="I3136" s="186"/>
      <c r="J3136" s="170" t="s">
        <v>479</v>
      </c>
      <c r="K3136" s="171" t="e">
        <f t="shared" ca="1" si="1"/>
        <v>#NAME?</v>
      </c>
      <c r="L3136" s="186"/>
      <c r="M3136" s="171">
        <v>1893</v>
      </c>
      <c r="N3136" s="179" t="e">
        <f t="shared" ca="1" si="2"/>
        <v>#NAME?</v>
      </c>
      <c r="O3136" t="b">
        <f t="shared" si="3"/>
        <v>0</v>
      </c>
      <c r="S3136" s="180" t="b">
        <f t="shared" si="4"/>
        <v>0</v>
      </c>
      <c r="T3136" s="180">
        <f t="shared" ca="1" si="5"/>
        <v>0</v>
      </c>
    </row>
    <row r="3137" spans="1:20" ht="16" hidden="1">
      <c r="A3137" s="170">
        <f t="shared" si="6"/>
        <v>3136</v>
      </c>
      <c r="B3137" s="196" t="s">
        <v>1191</v>
      </c>
      <c r="C3137" s="186"/>
      <c r="D3137" s="178" t="s">
        <v>380</v>
      </c>
      <c r="E3137" s="178"/>
      <c r="F3137" s="187">
        <v>43844</v>
      </c>
      <c r="G3137" s="170" t="b">
        <f t="shared" ca="1" si="70"/>
        <v>1</v>
      </c>
      <c r="H3137" s="186"/>
      <c r="I3137" s="186"/>
      <c r="J3137" s="170" t="s">
        <v>479</v>
      </c>
      <c r="K3137" s="171" t="e">
        <f t="shared" ca="1" si="1"/>
        <v>#NAME?</v>
      </c>
      <c r="L3137" s="186"/>
      <c r="M3137" s="171">
        <v>3035</v>
      </c>
      <c r="N3137" s="179" t="e">
        <f t="shared" ca="1" si="2"/>
        <v>#NAME?</v>
      </c>
      <c r="O3137" t="b">
        <f t="shared" si="3"/>
        <v>0</v>
      </c>
      <c r="S3137" s="180" t="b">
        <f t="shared" ca="1" si="4"/>
        <v>0</v>
      </c>
      <c r="T3137" s="180">
        <f t="shared" ca="1" si="5"/>
        <v>0</v>
      </c>
    </row>
    <row r="3138" spans="1:20" ht="16" hidden="1">
      <c r="A3138" s="170">
        <f t="shared" si="6"/>
        <v>3137</v>
      </c>
      <c r="B3138" s="196" t="s">
        <v>3902</v>
      </c>
      <c r="C3138" s="186"/>
      <c r="D3138" s="178" t="s">
        <v>388</v>
      </c>
      <c r="E3138" s="178"/>
      <c r="F3138" s="186"/>
      <c r="G3138" s="170" t="b">
        <f t="shared" ca="1" si="70"/>
        <v>1</v>
      </c>
      <c r="H3138" s="186"/>
      <c r="I3138" s="186"/>
      <c r="J3138" s="170" t="s">
        <v>479</v>
      </c>
      <c r="K3138" s="171" t="e">
        <f t="shared" ca="1" si="1"/>
        <v>#NAME?</v>
      </c>
      <c r="L3138" s="186"/>
      <c r="M3138" s="171">
        <v>1897</v>
      </c>
      <c r="N3138" s="179" t="e">
        <f t="shared" ca="1" si="2"/>
        <v>#NAME?</v>
      </c>
      <c r="O3138" t="b">
        <f t="shared" si="3"/>
        <v>0</v>
      </c>
      <c r="S3138" s="180" t="b">
        <f t="shared" si="4"/>
        <v>0</v>
      </c>
      <c r="T3138" s="180">
        <f t="shared" ca="1" si="5"/>
        <v>0</v>
      </c>
    </row>
    <row r="3139" spans="1:20" ht="16" hidden="1">
      <c r="A3139" s="170">
        <f t="shared" si="6"/>
        <v>3138</v>
      </c>
      <c r="B3139" s="196" t="s">
        <v>3903</v>
      </c>
      <c r="C3139" s="186"/>
      <c r="D3139" s="178" t="s">
        <v>388</v>
      </c>
      <c r="E3139" s="178"/>
      <c r="F3139" s="186"/>
      <c r="G3139" s="170" t="b">
        <f t="shared" ca="1" si="70"/>
        <v>1</v>
      </c>
      <c r="H3139" s="186"/>
      <c r="I3139" s="186"/>
      <c r="J3139" s="170" t="s">
        <v>479</v>
      </c>
      <c r="K3139" s="171" t="e">
        <f t="shared" ca="1" si="1"/>
        <v>#NAME?</v>
      </c>
      <c r="L3139" s="186"/>
      <c r="M3139" s="171">
        <v>1516</v>
      </c>
      <c r="N3139" s="179" t="e">
        <f t="shared" ca="1" si="2"/>
        <v>#NAME?</v>
      </c>
      <c r="O3139" t="b">
        <f t="shared" si="3"/>
        <v>0</v>
      </c>
      <c r="S3139" s="180" t="b">
        <f t="shared" si="4"/>
        <v>0</v>
      </c>
      <c r="T3139" s="180">
        <f t="shared" ca="1" si="5"/>
        <v>0</v>
      </c>
    </row>
    <row r="3140" spans="1:20" ht="16">
      <c r="A3140" s="170">
        <f t="shared" si="6"/>
        <v>3139</v>
      </c>
      <c r="B3140" s="196" t="s">
        <v>1966</v>
      </c>
      <c r="C3140" s="186"/>
      <c r="D3140" s="178" t="s">
        <v>380</v>
      </c>
      <c r="E3140" s="178" t="s">
        <v>3904</v>
      </c>
      <c r="F3140" s="187">
        <v>43976</v>
      </c>
      <c r="G3140" s="170" t="b">
        <f t="shared" ca="1" si="70"/>
        <v>1</v>
      </c>
      <c r="H3140" s="170" t="s">
        <v>471</v>
      </c>
      <c r="I3140" s="170">
        <v>0</v>
      </c>
      <c r="J3140" s="170" t="s">
        <v>479</v>
      </c>
      <c r="K3140" s="171" t="e">
        <f t="shared" ca="1" si="1"/>
        <v>#NAME?</v>
      </c>
      <c r="L3140" s="186"/>
      <c r="M3140" s="171">
        <v>633</v>
      </c>
      <c r="N3140" s="179" t="e">
        <f t="shared" ca="1" si="2"/>
        <v>#NAME?</v>
      </c>
      <c r="O3140" t="b">
        <f t="shared" si="3"/>
        <v>0</v>
      </c>
      <c r="S3140" s="180" t="b">
        <f t="shared" ca="1" si="4"/>
        <v>0</v>
      </c>
      <c r="T3140" s="180">
        <f t="shared" ca="1" si="5"/>
        <v>0</v>
      </c>
    </row>
    <row r="3141" spans="1:20" ht="16" hidden="1">
      <c r="A3141" s="170">
        <f t="shared" si="6"/>
        <v>3140</v>
      </c>
      <c r="B3141" s="196" t="s">
        <v>3905</v>
      </c>
      <c r="C3141" s="186"/>
      <c r="D3141" s="178" t="s">
        <v>388</v>
      </c>
      <c r="E3141" s="178"/>
      <c r="F3141" s="186"/>
      <c r="G3141" s="170" t="b">
        <f t="shared" ca="1" si="70"/>
        <v>1</v>
      </c>
      <c r="H3141" s="186"/>
      <c r="I3141" s="186"/>
      <c r="J3141" s="170" t="s">
        <v>479</v>
      </c>
      <c r="K3141" s="171" t="e">
        <f t="shared" ca="1" si="1"/>
        <v>#NAME?</v>
      </c>
      <c r="L3141" s="186"/>
      <c r="M3141" s="171">
        <v>2149</v>
      </c>
      <c r="N3141" s="179" t="e">
        <f t="shared" ca="1" si="2"/>
        <v>#NAME?</v>
      </c>
      <c r="O3141" t="b">
        <f t="shared" si="3"/>
        <v>0</v>
      </c>
      <c r="S3141" s="180" t="b">
        <f t="shared" si="4"/>
        <v>0</v>
      </c>
      <c r="T3141" s="180">
        <f t="shared" ca="1" si="5"/>
        <v>0</v>
      </c>
    </row>
    <row r="3142" spans="1:20" ht="16" hidden="1">
      <c r="A3142" s="170">
        <f t="shared" si="6"/>
        <v>3141</v>
      </c>
      <c r="B3142" s="196" t="s">
        <v>3906</v>
      </c>
      <c r="C3142" s="186"/>
      <c r="D3142" s="178" t="s">
        <v>388</v>
      </c>
      <c r="E3142" s="178"/>
      <c r="F3142" s="186"/>
      <c r="G3142" s="170" t="b">
        <f t="shared" ca="1" si="70"/>
        <v>1</v>
      </c>
      <c r="H3142" s="186"/>
      <c r="I3142" s="186"/>
      <c r="J3142" s="170" t="s">
        <v>479</v>
      </c>
      <c r="K3142" s="171" t="e">
        <f t="shared" ca="1" si="1"/>
        <v>#NAME?</v>
      </c>
      <c r="L3142" s="186"/>
      <c r="M3142" s="171">
        <v>2508</v>
      </c>
      <c r="N3142" s="179" t="e">
        <f t="shared" ca="1" si="2"/>
        <v>#NAME?</v>
      </c>
      <c r="O3142" t="b">
        <f t="shared" si="3"/>
        <v>0</v>
      </c>
      <c r="S3142" s="180" t="b">
        <f t="shared" si="4"/>
        <v>0</v>
      </c>
      <c r="T3142" s="180">
        <f t="shared" ca="1" si="5"/>
        <v>0</v>
      </c>
    </row>
    <row r="3143" spans="1:20" ht="16" hidden="1">
      <c r="A3143" s="170">
        <f t="shared" si="6"/>
        <v>3142</v>
      </c>
      <c r="B3143" s="196" t="s">
        <v>1250</v>
      </c>
      <c r="C3143" s="186"/>
      <c r="D3143" s="178" t="s">
        <v>388</v>
      </c>
      <c r="E3143" s="178"/>
      <c r="F3143" s="186"/>
      <c r="G3143" s="170" t="b">
        <f t="shared" ca="1" si="70"/>
        <v>1</v>
      </c>
      <c r="H3143" s="186"/>
      <c r="I3143" s="186"/>
      <c r="J3143" s="170" t="s">
        <v>479</v>
      </c>
      <c r="K3143" s="171" t="e">
        <f t="shared" ca="1" si="1"/>
        <v>#NAME?</v>
      </c>
      <c r="L3143" s="186"/>
      <c r="M3143" s="171">
        <v>2717</v>
      </c>
      <c r="N3143" s="179" t="e">
        <f t="shared" ca="1" si="2"/>
        <v>#NAME?</v>
      </c>
      <c r="O3143" t="b">
        <f t="shared" si="3"/>
        <v>0</v>
      </c>
      <c r="S3143" s="180" t="b">
        <f t="shared" si="4"/>
        <v>0</v>
      </c>
      <c r="T3143" s="180">
        <f t="shared" ca="1" si="5"/>
        <v>0</v>
      </c>
    </row>
    <row r="3144" spans="1:20" ht="16" hidden="1">
      <c r="A3144" s="170">
        <f t="shared" si="6"/>
        <v>3143</v>
      </c>
      <c r="B3144" s="196" t="s">
        <v>3907</v>
      </c>
      <c r="C3144" s="186"/>
      <c r="D3144" s="178" t="s">
        <v>388</v>
      </c>
      <c r="E3144" s="178"/>
      <c r="F3144" s="186"/>
      <c r="G3144" s="170" t="b">
        <f t="shared" ca="1" si="70"/>
        <v>1</v>
      </c>
      <c r="H3144" s="186"/>
      <c r="I3144" s="186"/>
      <c r="J3144" s="170" t="s">
        <v>479</v>
      </c>
      <c r="K3144" s="171" t="e">
        <f t="shared" ca="1" si="1"/>
        <v>#NAME?</v>
      </c>
      <c r="L3144" s="186"/>
      <c r="M3144" s="171">
        <v>2412</v>
      </c>
      <c r="N3144" s="179" t="e">
        <f t="shared" ca="1" si="2"/>
        <v>#NAME?</v>
      </c>
      <c r="O3144" t="b">
        <f t="shared" si="3"/>
        <v>0</v>
      </c>
      <c r="S3144" s="180" t="b">
        <f t="shared" si="4"/>
        <v>0</v>
      </c>
      <c r="T3144" s="180">
        <f t="shared" ca="1" si="5"/>
        <v>0</v>
      </c>
    </row>
    <row r="3145" spans="1:20" ht="16" hidden="1">
      <c r="A3145" s="170">
        <f t="shared" si="6"/>
        <v>3144</v>
      </c>
      <c r="B3145" s="196" t="s">
        <v>1406</v>
      </c>
      <c r="C3145" s="186"/>
      <c r="D3145" s="178" t="s">
        <v>388</v>
      </c>
      <c r="E3145" s="178"/>
      <c r="F3145" s="186"/>
      <c r="G3145" s="170" t="b">
        <f t="shared" ca="1" si="70"/>
        <v>1</v>
      </c>
      <c r="H3145" s="186"/>
      <c r="I3145" s="186"/>
      <c r="J3145" s="170" t="s">
        <v>479</v>
      </c>
      <c r="K3145" s="171" t="e">
        <f t="shared" ca="1" si="1"/>
        <v>#NAME?</v>
      </c>
      <c r="L3145" s="186"/>
      <c r="M3145" s="171">
        <v>3189</v>
      </c>
      <c r="N3145" s="179" t="e">
        <f t="shared" ca="1" si="2"/>
        <v>#NAME?</v>
      </c>
      <c r="O3145" t="b">
        <f t="shared" si="3"/>
        <v>0</v>
      </c>
      <c r="S3145" s="180" t="b">
        <f t="shared" si="4"/>
        <v>0</v>
      </c>
      <c r="T3145" s="180">
        <f t="shared" ca="1" si="5"/>
        <v>0</v>
      </c>
    </row>
    <row r="3146" spans="1:20" ht="16" hidden="1">
      <c r="A3146" s="170">
        <f t="shared" si="6"/>
        <v>3145</v>
      </c>
      <c r="B3146" s="196" t="s">
        <v>1283</v>
      </c>
      <c r="C3146" s="186"/>
      <c r="D3146" s="178" t="s">
        <v>388</v>
      </c>
      <c r="E3146" s="178"/>
      <c r="F3146" s="186"/>
      <c r="G3146" s="170" t="b">
        <f t="shared" ca="1" si="70"/>
        <v>1</v>
      </c>
      <c r="H3146" s="186"/>
      <c r="I3146" s="186"/>
      <c r="J3146" s="170" t="s">
        <v>479</v>
      </c>
      <c r="K3146" s="171" t="e">
        <f t="shared" ca="1" si="1"/>
        <v>#NAME?</v>
      </c>
      <c r="L3146" s="186"/>
      <c r="M3146" s="171">
        <v>2238</v>
      </c>
      <c r="N3146" s="179" t="e">
        <f t="shared" ca="1" si="2"/>
        <v>#NAME?</v>
      </c>
      <c r="O3146" t="b">
        <f t="shared" si="3"/>
        <v>0</v>
      </c>
      <c r="S3146" s="180" t="b">
        <f t="shared" si="4"/>
        <v>0</v>
      </c>
      <c r="T3146" s="180">
        <f t="shared" ca="1" si="5"/>
        <v>0</v>
      </c>
    </row>
    <row r="3147" spans="1:20" ht="16" hidden="1">
      <c r="A3147" s="170">
        <f t="shared" si="6"/>
        <v>3146</v>
      </c>
      <c r="B3147" s="196" t="s">
        <v>3908</v>
      </c>
      <c r="C3147" s="186"/>
      <c r="D3147" s="178" t="s">
        <v>388</v>
      </c>
      <c r="E3147" s="178"/>
      <c r="F3147" s="186"/>
      <c r="G3147" s="170" t="b">
        <f t="shared" ca="1" si="70"/>
        <v>1</v>
      </c>
      <c r="H3147" s="186"/>
      <c r="I3147" s="186"/>
      <c r="J3147" s="170" t="s">
        <v>479</v>
      </c>
      <c r="K3147" s="171" t="e">
        <f t="shared" ca="1" si="1"/>
        <v>#NAME?</v>
      </c>
      <c r="L3147" s="186"/>
      <c r="M3147" s="171">
        <v>1271</v>
      </c>
      <c r="N3147" s="179" t="e">
        <f t="shared" ca="1" si="2"/>
        <v>#NAME?</v>
      </c>
      <c r="O3147" t="b">
        <f t="shared" si="3"/>
        <v>0</v>
      </c>
      <c r="S3147" s="180" t="b">
        <f t="shared" si="4"/>
        <v>0</v>
      </c>
      <c r="T3147" s="180">
        <f t="shared" ca="1" si="5"/>
        <v>0</v>
      </c>
    </row>
    <row r="3148" spans="1:20" ht="16" hidden="1">
      <c r="A3148" s="170">
        <f t="shared" si="6"/>
        <v>3147</v>
      </c>
      <c r="B3148" s="196" t="s">
        <v>3909</v>
      </c>
      <c r="C3148" s="186"/>
      <c r="D3148" s="178" t="s">
        <v>380</v>
      </c>
      <c r="E3148" s="178" t="s">
        <v>556</v>
      </c>
      <c r="F3148" s="187">
        <v>43844</v>
      </c>
      <c r="G3148" s="170" t="b">
        <f t="shared" ca="1" si="70"/>
        <v>1</v>
      </c>
      <c r="H3148" s="170" t="s">
        <v>516</v>
      </c>
      <c r="I3148" s="186"/>
      <c r="J3148" s="170" t="s">
        <v>479</v>
      </c>
      <c r="K3148" s="171" t="e">
        <f t="shared" ca="1" si="1"/>
        <v>#NAME?</v>
      </c>
      <c r="L3148" s="186"/>
      <c r="M3148" s="171">
        <v>2176</v>
      </c>
      <c r="N3148" s="179" t="e">
        <f t="shared" ca="1" si="2"/>
        <v>#NAME?</v>
      </c>
      <c r="O3148" t="b">
        <f t="shared" si="3"/>
        <v>0</v>
      </c>
      <c r="S3148" s="180" t="b">
        <f t="shared" ca="1" si="4"/>
        <v>0</v>
      </c>
      <c r="T3148" s="180">
        <f t="shared" ca="1" si="5"/>
        <v>0</v>
      </c>
    </row>
    <row r="3149" spans="1:20" ht="16" hidden="1">
      <c r="A3149" s="170">
        <f t="shared" si="6"/>
        <v>3148</v>
      </c>
      <c r="B3149" s="196" t="s">
        <v>3910</v>
      </c>
      <c r="C3149" s="186"/>
      <c r="D3149" s="178" t="s">
        <v>388</v>
      </c>
      <c r="E3149" s="178"/>
      <c r="F3149" s="186"/>
      <c r="G3149" s="170" t="b">
        <f t="shared" ca="1" si="70"/>
        <v>1</v>
      </c>
      <c r="H3149" s="186"/>
      <c r="I3149" s="186"/>
      <c r="J3149" s="170" t="s">
        <v>479</v>
      </c>
      <c r="K3149" s="171" t="e">
        <f t="shared" ca="1" si="1"/>
        <v>#NAME?</v>
      </c>
      <c r="L3149" s="186"/>
      <c r="M3149" s="171">
        <v>2443</v>
      </c>
      <c r="N3149" s="179" t="e">
        <f t="shared" ca="1" si="2"/>
        <v>#NAME?</v>
      </c>
      <c r="O3149" t="b">
        <f t="shared" si="3"/>
        <v>0</v>
      </c>
      <c r="S3149" s="180" t="b">
        <f t="shared" si="4"/>
        <v>0</v>
      </c>
      <c r="T3149" s="180">
        <f t="shared" ca="1" si="5"/>
        <v>0</v>
      </c>
    </row>
    <row r="3150" spans="1:20" ht="16" hidden="1">
      <c r="A3150" s="170">
        <f t="shared" si="6"/>
        <v>3149</v>
      </c>
      <c r="B3150" s="196" t="s">
        <v>3911</v>
      </c>
      <c r="C3150" s="186"/>
      <c r="D3150" s="178" t="s">
        <v>388</v>
      </c>
      <c r="E3150" s="178"/>
      <c r="F3150" s="186"/>
      <c r="G3150" s="170" t="b">
        <f t="shared" ca="1" si="70"/>
        <v>1</v>
      </c>
      <c r="H3150" s="186"/>
      <c r="I3150" s="186"/>
      <c r="J3150" s="170" t="s">
        <v>479</v>
      </c>
      <c r="K3150" s="171" t="e">
        <f t="shared" ca="1" si="1"/>
        <v>#NAME?</v>
      </c>
      <c r="L3150" s="186"/>
      <c r="M3150" s="171">
        <v>636</v>
      </c>
      <c r="N3150" s="179" t="e">
        <f t="shared" ca="1" si="2"/>
        <v>#NAME?</v>
      </c>
      <c r="O3150" t="b">
        <f t="shared" si="3"/>
        <v>0</v>
      </c>
      <c r="S3150" s="180" t="b">
        <f t="shared" si="4"/>
        <v>0</v>
      </c>
      <c r="T3150" s="180">
        <f t="shared" ca="1" si="5"/>
        <v>0</v>
      </c>
    </row>
    <row r="3151" spans="1:20" ht="16" hidden="1">
      <c r="A3151" s="170">
        <f t="shared" si="6"/>
        <v>3150</v>
      </c>
      <c r="B3151" s="196" t="s">
        <v>1587</v>
      </c>
      <c r="C3151" s="186"/>
      <c r="D3151" s="178" t="s">
        <v>388</v>
      </c>
      <c r="E3151" s="178"/>
      <c r="F3151" s="186"/>
      <c r="G3151" s="170" t="b">
        <f t="shared" ca="1" si="70"/>
        <v>1</v>
      </c>
      <c r="H3151" s="186"/>
      <c r="I3151" s="186"/>
      <c r="J3151" s="170" t="s">
        <v>479</v>
      </c>
      <c r="K3151" s="171" t="e">
        <f t="shared" ca="1" si="1"/>
        <v>#NAME?</v>
      </c>
      <c r="L3151" s="186"/>
      <c r="M3151" s="171">
        <v>802</v>
      </c>
      <c r="N3151" s="179" t="e">
        <f t="shared" ca="1" si="2"/>
        <v>#NAME?</v>
      </c>
      <c r="O3151" t="b">
        <f t="shared" si="3"/>
        <v>0</v>
      </c>
      <c r="S3151" s="180" t="b">
        <f t="shared" si="4"/>
        <v>0</v>
      </c>
      <c r="T3151" s="180">
        <f t="shared" ca="1" si="5"/>
        <v>0</v>
      </c>
    </row>
    <row r="3152" spans="1:20" ht="16" hidden="1">
      <c r="A3152" s="170">
        <f t="shared" si="6"/>
        <v>3151</v>
      </c>
      <c r="B3152" s="196" t="s">
        <v>3912</v>
      </c>
      <c r="C3152" s="186"/>
      <c r="D3152" s="178" t="s">
        <v>388</v>
      </c>
      <c r="E3152" s="178"/>
      <c r="F3152" s="186"/>
      <c r="G3152" s="170" t="b">
        <f t="shared" ca="1" si="70"/>
        <v>1</v>
      </c>
      <c r="H3152" s="186"/>
      <c r="I3152" s="186"/>
      <c r="J3152" s="170" t="s">
        <v>479</v>
      </c>
      <c r="K3152" s="171" t="e">
        <f t="shared" ca="1" si="1"/>
        <v>#NAME?</v>
      </c>
      <c r="L3152" s="186"/>
      <c r="M3152" s="171">
        <v>1905</v>
      </c>
      <c r="N3152" s="179" t="e">
        <f t="shared" ca="1" si="2"/>
        <v>#NAME?</v>
      </c>
      <c r="O3152" t="b">
        <f t="shared" si="3"/>
        <v>0</v>
      </c>
      <c r="S3152" s="180" t="b">
        <f t="shared" si="4"/>
        <v>0</v>
      </c>
      <c r="T3152" s="180">
        <f t="shared" ca="1" si="5"/>
        <v>0</v>
      </c>
    </row>
    <row r="3153" spans="1:20" ht="16">
      <c r="A3153" s="170">
        <f t="shared" si="6"/>
        <v>3152</v>
      </c>
      <c r="B3153" s="196" t="s">
        <v>1527</v>
      </c>
      <c r="C3153" s="186"/>
      <c r="D3153" s="178" t="s">
        <v>380</v>
      </c>
      <c r="E3153" s="178" t="s">
        <v>3242</v>
      </c>
      <c r="F3153" s="187">
        <v>43976</v>
      </c>
      <c r="G3153" s="170" t="b">
        <f t="shared" ca="1" si="70"/>
        <v>1</v>
      </c>
      <c r="H3153" s="170" t="s">
        <v>471</v>
      </c>
      <c r="I3153" s="170">
        <v>0</v>
      </c>
      <c r="J3153" s="170" t="s">
        <v>479</v>
      </c>
      <c r="K3153" s="171" t="e">
        <f t="shared" ca="1" si="1"/>
        <v>#NAME?</v>
      </c>
      <c r="L3153" s="186"/>
      <c r="M3153" s="171">
        <v>2988</v>
      </c>
      <c r="N3153" s="179" t="e">
        <f t="shared" ca="1" si="2"/>
        <v>#NAME?</v>
      </c>
      <c r="O3153" t="b">
        <f t="shared" si="3"/>
        <v>0</v>
      </c>
      <c r="S3153" s="180" t="b">
        <f t="shared" ca="1" si="4"/>
        <v>0</v>
      </c>
      <c r="T3153" s="180">
        <f t="shared" ca="1" si="5"/>
        <v>0</v>
      </c>
    </row>
    <row r="3154" spans="1:20" ht="16" hidden="1">
      <c r="A3154" s="170">
        <f t="shared" si="6"/>
        <v>3153</v>
      </c>
      <c r="B3154" s="196" t="s">
        <v>1838</v>
      </c>
      <c r="C3154" s="186"/>
      <c r="D3154" s="178" t="s">
        <v>388</v>
      </c>
      <c r="E3154" s="178"/>
      <c r="F3154" s="186"/>
      <c r="G3154" s="170" t="b">
        <f t="shared" ca="1" si="70"/>
        <v>1</v>
      </c>
      <c r="H3154" s="186"/>
      <c r="I3154" s="186"/>
      <c r="J3154" s="170" t="s">
        <v>479</v>
      </c>
      <c r="K3154" s="171" t="e">
        <f t="shared" ca="1" si="1"/>
        <v>#NAME?</v>
      </c>
      <c r="L3154" s="186"/>
      <c r="M3154" s="171">
        <v>420</v>
      </c>
      <c r="N3154" s="179" t="e">
        <f t="shared" ca="1" si="2"/>
        <v>#NAME?</v>
      </c>
      <c r="O3154" t="b">
        <f t="shared" si="3"/>
        <v>0</v>
      </c>
      <c r="S3154" s="180" t="b">
        <f t="shared" si="4"/>
        <v>0</v>
      </c>
      <c r="T3154" s="180">
        <f t="shared" ca="1" si="5"/>
        <v>0</v>
      </c>
    </row>
    <row r="3155" spans="1:20" ht="16" hidden="1">
      <c r="A3155" s="170">
        <f t="shared" si="6"/>
        <v>3154</v>
      </c>
      <c r="B3155" s="196" t="s">
        <v>3913</v>
      </c>
      <c r="C3155" s="186"/>
      <c r="D3155" s="178" t="s">
        <v>388</v>
      </c>
      <c r="E3155" s="178"/>
      <c r="F3155" s="186"/>
      <c r="G3155" s="170" t="b">
        <f t="shared" ca="1" si="70"/>
        <v>1</v>
      </c>
      <c r="H3155" s="186"/>
      <c r="I3155" s="186"/>
      <c r="J3155" s="170" t="s">
        <v>479</v>
      </c>
      <c r="K3155" s="171" t="e">
        <f t="shared" ca="1" si="1"/>
        <v>#NAME?</v>
      </c>
      <c r="L3155" s="186"/>
      <c r="M3155" s="171">
        <v>564</v>
      </c>
      <c r="N3155" s="179" t="e">
        <f t="shared" ca="1" si="2"/>
        <v>#NAME?</v>
      </c>
      <c r="O3155" t="b">
        <f t="shared" si="3"/>
        <v>0</v>
      </c>
      <c r="S3155" s="180" t="b">
        <f t="shared" si="4"/>
        <v>0</v>
      </c>
      <c r="T3155" s="180">
        <f t="shared" ca="1" si="5"/>
        <v>0</v>
      </c>
    </row>
    <row r="3156" spans="1:20" ht="16" hidden="1">
      <c r="A3156" s="170">
        <f t="shared" si="6"/>
        <v>3155</v>
      </c>
      <c r="B3156" s="196" t="s">
        <v>1276</v>
      </c>
      <c r="C3156" s="186"/>
      <c r="D3156" s="178" t="s">
        <v>388</v>
      </c>
      <c r="E3156" s="178"/>
      <c r="F3156" s="186"/>
      <c r="G3156" s="170" t="b">
        <f t="shared" ca="1" si="70"/>
        <v>1</v>
      </c>
      <c r="H3156" s="186"/>
      <c r="I3156" s="186"/>
      <c r="J3156" s="170" t="s">
        <v>479</v>
      </c>
      <c r="K3156" s="171" t="e">
        <f t="shared" ca="1" si="1"/>
        <v>#NAME?</v>
      </c>
      <c r="L3156" s="186"/>
      <c r="M3156" s="171">
        <v>1486</v>
      </c>
      <c r="N3156" s="179" t="e">
        <f t="shared" ca="1" si="2"/>
        <v>#NAME?</v>
      </c>
      <c r="O3156" t="b">
        <f t="shared" si="3"/>
        <v>0</v>
      </c>
      <c r="S3156" s="180" t="b">
        <f t="shared" si="4"/>
        <v>0</v>
      </c>
      <c r="T3156" s="180">
        <f t="shared" ca="1" si="5"/>
        <v>0</v>
      </c>
    </row>
    <row r="3157" spans="1:20" ht="16" hidden="1">
      <c r="A3157" s="170">
        <f t="shared" si="6"/>
        <v>3156</v>
      </c>
      <c r="B3157" s="196" t="s">
        <v>1698</v>
      </c>
      <c r="C3157" s="186"/>
      <c r="D3157" s="178" t="s">
        <v>388</v>
      </c>
      <c r="E3157" s="178"/>
      <c r="F3157" s="186"/>
      <c r="G3157" s="170" t="b">
        <f t="shared" ca="1" si="70"/>
        <v>1</v>
      </c>
      <c r="H3157" s="186"/>
      <c r="I3157" s="186"/>
      <c r="J3157" s="170" t="s">
        <v>479</v>
      </c>
      <c r="K3157" s="171" t="e">
        <f t="shared" ca="1" si="1"/>
        <v>#NAME?</v>
      </c>
      <c r="L3157" s="186"/>
      <c r="M3157" s="171">
        <v>1940</v>
      </c>
      <c r="N3157" s="179" t="e">
        <f t="shared" ca="1" si="2"/>
        <v>#NAME?</v>
      </c>
      <c r="O3157" t="b">
        <f t="shared" si="3"/>
        <v>0</v>
      </c>
      <c r="S3157" s="180" t="b">
        <f t="shared" si="4"/>
        <v>0</v>
      </c>
      <c r="T3157" s="180">
        <f t="shared" ca="1" si="5"/>
        <v>0</v>
      </c>
    </row>
    <row r="3158" spans="1:20" ht="16" hidden="1">
      <c r="A3158" s="170">
        <f t="shared" si="6"/>
        <v>3157</v>
      </c>
      <c r="B3158" s="196" t="s">
        <v>3914</v>
      </c>
      <c r="C3158" s="186"/>
      <c r="D3158" s="178" t="s">
        <v>388</v>
      </c>
      <c r="E3158" s="178"/>
      <c r="F3158" s="186"/>
      <c r="G3158" s="170" t="b">
        <f t="shared" ca="1" si="70"/>
        <v>1</v>
      </c>
      <c r="H3158" s="186"/>
      <c r="I3158" s="186"/>
      <c r="J3158" s="170" t="s">
        <v>479</v>
      </c>
      <c r="K3158" s="171" t="e">
        <f t="shared" ca="1" si="1"/>
        <v>#NAME?</v>
      </c>
      <c r="L3158" s="186"/>
      <c r="M3158" s="171">
        <v>2812</v>
      </c>
      <c r="N3158" s="179" t="e">
        <f t="shared" ca="1" si="2"/>
        <v>#NAME?</v>
      </c>
      <c r="O3158" t="b">
        <f t="shared" si="3"/>
        <v>0</v>
      </c>
      <c r="S3158" s="180" t="b">
        <f t="shared" si="4"/>
        <v>0</v>
      </c>
      <c r="T3158" s="180">
        <f t="shared" ca="1" si="5"/>
        <v>0</v>
      </c>
    </row>
    <row r="3159" spans="1:20" ht="16" hidden="1">
      <c r="A3159" s="170">
        <f t="shared" si="6"/>
        <v>3158</v>
      </c>
      <c r="B3159" s="196" t="s">
        <v>1472</v>
      </c>
      <c r="C3159" s="186"/>
      <c r="D3159" s="178" t="s">
        <v>388</v>
      </c>
      <c r="E3159" s="178"/>
      <c r="F3159" s="186"/>
      <c r="G3159" s="170" t="b">
        <f t="shared" ca="1" si="70"/>
        <v>1</v>
      </c>
      <c r="H3159" s="186"/>
      <c r="I3159" s="186"/>
      <c r="J3159" s="170" t="s">
        <v>479</v>
      </c>
      <c r="K3159" s="171" t="e">
        <f t="shared" ca="1" si="1"/>
        <v>#NAME?</v>
      </c>
      <c r="L3159" s="186"/>
      <c r="M3159" s="171">
        <v>3189</v>
      </c>
      <c r="N3159" s="179" t="e">
        <f t="shared" ca="1" si="2"/>
        <v>#NAME?</v>
      </c>
      <c r="O3159" t="b">
        <f t="shared" si="3"/>
        <v>0</v>
      </c>
      <c r="S3159" s="180" t="b">
        <f t="shared" si="4"/>
        <v>0</v>
      </c>
      <c r="T3159" s="180">
        <f t="shared" ca="1" si="5"/>
        <v>0</v>
      </c>
    </row>
    <row r="3160" spans="1:20" ht="16" hidden="1">
      <c r="A3160" s="170">
        <f t="shared" si="6"/>
        <v>3159</v>
      </c>
      <c r="B3160" s="196" t="s">
        <v>1598</v>
      </c>
      <c r="C3160" s="186"/>
      <c r="D3160" s="178" t="s">
        <v>388</v>
      </c>
      <c r="E3160" s="178"/>
      <c r="F3160" s="186"/>
      <c r="G3160" s="170" t="b">
        <f t="shared" ca="1" si="70"/>
        <v>1</v>
      </c>
      <c r="H3160" s="186"/>
      <c r="I3160" s="186"/>
      <c r="J3160" s="170" t="s">
        <v>479</v>
      </c>
      <c r="K3160" s="171" t="e">
        <f t="shared" ca="1" si="1"/>
        <v>#NAME?</v>
      </c>
      <c r="L3160" s="186"/>
      <c r="M3160" s="171">
        <v>193</v>
      </c>
      <c r="N3160" s="179" t="e">
        <f t="shared" ca="1" si="2"/>
        <v>#NAME?</v>
      </c>
      <c r="O3160" t="b">
        <f t="shared" si="3"/>
        <v>0</v>
      </c>
      <c r="S3160" s="180" t="b">
        <f t="shared" si="4"/>
        <v>0</v>
      </c>
      <c r="T3160" s="180">
        <f t="shared" ca="1" si="5"/>
        <v>0</v>
      </c>
    </row>
    <row r="3161" spans="1:20" ht="16" hidden="1">
      <c r="A3161" s="170">
        <f t="shared" si="6"/>
        <v>3160</v>
      </c>
      <c r="B3161" s="196" t="s">
        <v>1229</v>
      </c>
      <c r="C3161" s="186"/>
      <c r="D3161" s="178" t="s">
        <v>388</v>
      </c>
      <c r="E3161" s="178"/>
      <c r="F3161" s="186"/>
      <c r="G3161" s="170" t="b">
        <f t="shared" ca="1" si="70"/>
        <v>1</v>
      </c>
      <c r="H3161" s="186"/>
      <c r="I3161" s="186"/>
      <c r="J3161" s="170" t="s">
        <v>479</v>
      </c>
      <c r="K3161" s="171" t="e">
        <f t="shared" ca="1" si="1"/>
        <v>#NAME?</v>
      </c>
      <c r="L3161" s="186"/>
      <c r="M3161" s="171">
        <v>3029</v>
      </c>
      <c r="N3161" s="179" t="e">
        <f t="shared" ca="1" si="2"/>
        <v>#NAME?</v>
      </c>
      <c r="O3161" t="b">
        <f t="shared" si="3"/>
        <v>0</v>
      </c>
      <c r="S3161" s="180" t="b">
        <f t="shared" si="4"/>
        <v>0</v>
      </c>
      <c r="T3161" s="180">
        <f t="shared" ca="1" si="5"/>
        <v>0</v>
      </c>
    </row>
    <row r="3162" spans="1:20" ht="16" hidden="1">
      <c r="A3162" s="170">
        <f t="shared" si="6"/>
        <v>3161</v>
      </c>
      <c r="B3162" s="196" t="s">
        <v>3915</v>
      </c>
      <c r="C3162" s="186"/>
      <c r="D3162" s="178" t="s">
        <v>388</v>
      </c>
      <c r="E3162" s="178"/>
      <c r="F3162" s="186"/>
      <c r="G3162" s="170" t="b">
        <f t="shared" ca="1" si="70"/>
        <v>1</v>
      </c>
      <c r="H3162" s="186"/>
      <c r="I3162" s="186"/>
      <c r="J3162" s="170" t="s">
        <v>479</v>
      </c>
      <c r="K3162" s="171" t="e">
        <f t="shared" ca="1" si="1"/>
        <v>#NAME?</v>
      </c>
      <c r="L3162" s="186"/>
      <c r="M3162" s="171">
        <v>2390</v>
      </c>
      <c r="N3162" s="179" t="e">
        <f t="shared" ca="1" si="2"/>
        <v>#NAME?</v>
      </c>
      <c r="O3162" t="b">
        <f t="shared" si="3"/>
        <v>0</v>
      </c>
      <c r="S3162" s="180" t="b">
        <f t="shared" si="4"/>
        <v>0</v>
      </c>
      <c r="T3162" s="180">
        <f t="shared" ca="1" si="5"/>
        <v>0</v>
      </c>
    </row>
    <row r="3163" spans="1:20" ht="16" hidden="1">
      <c r="A3163" s="170">
        <f t="shared" si="6"/>
        <v>3162</v>
      </c>
      <c r="B3163" s="196" t="s">
        <v>3916</v>
      </c>
      <c r="C3163" s="186"/>
      <c r="D3163" s="178" t="s">
        <v>388</v>
      </c>
      <c r="E3163" s="178"/>
      <c r="F3163" s="186"/>
      <c r="G3163" s="170" t="b">
        <f t="shared" ca="1" si="70"/>
        <v>1</v>
      </c>
      <c r="H3163" s="186"/>
      <c r="I3163" s="186"/>
      <c r="J3163" s="170" t="s">
        <v>479</v>
      </c>
      <c r="K3163" s="171" t="e">
        <f t="shared" ca="1" si="1"/>
        <v>#NAME?</v>
      </c>
      <c r="L3163" s="186"/>
      <c r="M3163" s="171">
        <v>904</v>
      </c>
      <c r="N3163" s="179" t="e">
        <f t="shared" ca="1" si="2"/>
        <v>#NAME?</v>
      </c>
      <c r="O3163" t="b">
        <f t="shared" si="3"/>
        <v>0</v>
      </c>
      <c r="S3163" s="180" t="b">
        <f t="shared" si="4"/>
        <v>0</v>
      </c>
      <c r="T3163" s="180">
        <f t="shared" ca="1" si="5"/>
        <v>0</v>
      </c>
    </row>
    <row r="3164" spans="1:20" ht="16" hidden="1">
      <c r="A3164" s="170">
        <f t="shared" si="6"/>
        <v>3163</v>
      </c>
      <c r="B3164" s="196" t="s">
        <v>3917</v>
      </c>
      <c r="C3164" s="186"/>
      <c r="D3164" s="178" t="s">
        <v>388</v>
      </c>
      <c r="E3164" s="178"/>
      <c r="F3164" s="186"/>
      <c r="G3164" s="170" t="b">
        <f t="shared" ca="1" si="70"/>
        <v>1</v>
      </c>
      <c r="H3164" s="186"/>
      <c r="I3164" s="186"/>
      <c r="J3164" s="170" t="s">
        <v>479</v>
      </c>
      <c r="K3164" s="171" t="e">
        <f t="shared" ca="1" si="1"/>
        <v>#NAME?</v>
      </c>
      <c r="L3164" s="186"/>
      <c r="M3164" s="171">
        <v>2918</v>
      </c>
      <c r="N3164" s="179" t="e">
        <f t="shared" ca="1" si="2"/>
        <v>#NAME?</v>
      </c>
      <c r="O3164" t="b">
        <f t="shared" si="3"/>
        <v>0</v>
      </c>
      <c r="S3164" s="180" t="b">
        <f t="shared" si="4"/>
        <v>0</v>
      </c>
      <c r="T3164" s="180">
        <f t="shared" ca="1" si="5"/>
        <v>0</v>
      </c>
    </row>
    <row r="3165" spans="1:20" ht="16" hidden="1">
      <c r="A3165" s="170">
        <f t="shared" si="6"/>
        <v>3164</v>
      </c>
      <c r="B3165" s="196" t="s">
        <v>3918</v>
      </c>
      <c r="C3165" s="186"/>
      <c r="D3165" s="178" t="s">
        <v>388</v>
      </c>
      <c r="E3165" s="178"/>
      <c r="F3165" s="186"/>
      <c r="G3165" s="170" t="b">
        <f t="shared" ca="1" si="70"/>
        <v>1</v>
      </c>
      <c r="H3165" s="186"/>
      <c r="I3165" s="186"/>
      <c r="J3165" s="170" t="s">
        <v>479</v>
      </c>
      <c r="K3165" s="171" t="e">
        <f t="shared" ca="1" si="1"/>
        <v>#NAME?</v>
      </c>
      <c r="L3165" s="186"/>
      <c r="M3165" s="171">
        <v>2049</v>
      </c>
      <c r="N3165" s="179" t="e">
        <f t="shared" ca="1" si="2"/>
        <v>#NAME?</v>
      </c>
      <c r="O3165" t="b">
        <f t="shared" si="3"/>
        <v>0</v>
      </c>
      <c r="S3165" s="180" t="b">
        <f t="shared" si="4"/>
        <v>0</v>
      </c>
      <c r="T3165" s="180">
        <f t="shared" ca="1" si="5"/>
        <v>0</v>
      </c>
    </row>
    <row r="3166" spans="1:20" ht="16" hidden="1">
      <c r="A3166" s="170">
        <f t="shared" si="6"/>
        <v>3165</v>
      </c>
      <c r="B3166" s="196" t="s">
        <v>1195</v>
      </c>
      <c r="C3166" s="186"/>
      <c r="D3166" s="178" t="s">
        <v>380</v>
      </c>
      <c r="E3166" s="178" t="s">
        <v>3919</v>
      </c>
      <c r="F3166" s="187">
        <v>43859</v>
      </c>
      <c r="G3166" s="170" t="b">
        <f t="shared" ca="1" si="70"/>
        <v>1</v>
      </c>
      <c r="H3166" s="170" t="s">
        <v>471</v>
      </c>
      <c r="I3166" s="186"/>
      <c r="J3166" s="170" t="s">
        <v>479</v>
      </c>
      <c r="K3166" s="171" t="e">
        <f t="shared" ca="1" si="1"/>
        <v>#NAME?</v>
      </c>
      <c r="L3166" s="186"/>
      <c r="M3166" s="171">
        <v>3051</v>
      </c>
      <c r="N3166" s="179" t="e">
        <f t="shared" ca="1" si="2"/>
        <v>#NAME?</v>
      </c>
      <c r="O3166" t="b">
        <f t="shared" si="3"/>
        <v>0</v>
      </c>
      <c r="S3166" s="180" t="b">
        <f t="shared" ca="1" si="4"/>
        <v>0</v>
      </c>
      <c r="T3166" s="180">
        <f t="shared" ca="1" si="5"/>
        <v>0</v>
      </c>
    </row>
    <row r="3167" spans="1:20" ht="16" hidden="1">
      <c r="A3167" s="170">
        <f t="shared" si="6"/>
        <v>3166</v>
      </c>
      <c r="B3167" s="196" t="s">
        <v>1445</v>
      </c>
      <c r="C3167" s="186"/>
      <c r="D3167" s="178" t="s">
        <v>380</v>
      </c>
      <c r="E3167" s="178" t="s">
        <v>556</v>
      </c>
      <c r="F3167" s="187">
        <v>43918</v>
      </c>
      <c r="G3167" s="170" t="b">
        <f t="shared" ca="1" si="70"/>
        <v>1</v>
      </c>
      <c r="H3167" s="170" t="s">
        <v>471</v>
      </c>
      <c r="I3167" s="186"/>
      <c r="J3167" s="170" t="s">
        <v>479</v>
      </c>
      <c r="K3167" s="171" t="e">
        <f t="shared" ca="1" si="1"/>
        <v>#NAME?</v>
      </c>
      <c r="L3167" s="186"/>
      <c r="M3167" s="171">
        <v>701</v>
      </c>
      <c r="N3167" s="179" t="e">
        <f t="shared" ca="1" si="2"/>
        <v>#NAME?</v>
      </c>
      <c r="O3167" t="b">
        <f t="shared" si="3"/>
        <v>0</v>
      </c>
      <c r="S3167" s="180" t="b">
        <f t="shared" ca="1" si="4"/>
        <v>0</v>
      </c>
      <c r="T3167" s="180">
        <f t="shared" ca="1" si="5"/>
        <v>0</v>
      </c>
    </row>
    <row r="3168" spans="1:20" ht="16" hidden="1">
      <c r="A3168" s="170">
        <f t="shared" si="6"/>
        <v>3167</v>
      </c>
      <c r="B3168" s="196" t="s">
        <v>3920</v>
      </c>
      <c r="C3168" s="186"/>
      <c r="D3168" s="178" t="s">
        <v>388</v>
      </c>
      <c r="E3168" s="178"/>
      <c r="F3168" s="186"/>
      <c r="G3168" s="170" t="b">
        <f t="shared" ca="1" si="70"/>
        <v>1</v>
      </c>
      <c r="H3168" s="186"/>
      <c r="I3168" s="186"/>
      <c r="J3168" s="170" t="s">
        <v>479</v>
      </c>
      <c r="K3168" s="171" t="e">
        <f t="shared" ca="1" si="1"/>
        <v>#NAME?</v>
      </c>
      <c r="L3168" s="186"/>
      <c r="M3168" s="171">
        <v>2928</v>
      </c>
      <c r="N3168" s="179" t="e">
        <f t="shared" ca="1" si="2"/>
        <v>#NAME?</v>
      </c>
      <c r="O3168" t="b">
        <f t="shared" si="3"/>
        <v>0</v>
      </c>
      <c r="S3168" s="180" t="b">
        <f t="shared" si="4"/>
        <v>0</v>
      </c>
      <c r="T3168" s="180">
        <f t="shared" ca="1" si="5"/>
        <v>0</v>
      </c>
    </row>
    <row r="3169" spans="1:20" ht="16" hidden="1">
      <c r="A3169" s="170">
        <f t="shared" si="6"/>
        <v>3168</v>
      </c>
      <c r="B3169" s="196" t="s">
        <v>1288</v>
      </c>
      <c r="C3169" s="186"/>
      <c r="D3169" s="178" t="s">
        <v>380</v>
      </c>
      <c r="E3169" s="178" t="s">
        <v>515</v>
      </c>
      <c r="F3169" s="187">
        <v>43912</v>
      </c>
      <c r="G3169" s="170" t="b">
        <f t="shared" ca="1" si="70"/>
        <v>1</v>
      </c>
      <c r="H3169" s="170" t="s">
        <v>471</v>
      </c>
      <c r="I3169" s="186"/>
      <c r="J3169" s="170" t="s">
        <v>479</v>
      </c>
      <c r="K3169" s="171" t="e">
        <f t="shared" ca="1" si="1"/>
        <v>#NAME?</v>
      </c>
      <c r="L3169" s="186"/>
      <c r="M3169" s="171">
        <v>1164</v>
      </c>
      <c r="N3169" s="179" t="e">
        <f t="shared" ca="1" si="2"/>
        <v>#NAME?</v>
      </c>
      <c r="O3169" t="b">
        <f t="shared" si="3"/>
        <v>0</v>
      </c>
      <c r="S3169" s="180" t="b">
        <f t="shared" ca="1" si="4"/>
        <v>0</v>
      </c>
      <c r="T3169" s="180">
        <f t="shared" ca="1" si="5"/>
        <v>0</v>
      </c>
    </row>
    <row r="3170" spans="1:20" ht="16" hidden="1">
      <c r="A3170" s="170">
        <f t="shared" si="6"/>
        <v>3169</v>
      </c>
      <c r="B3170" s="196" t="s">
        <v>3921</v>
      </c>
      <c r="C3170" s="186"/>
      <c r="D3170" s="178" t="s">
        <v>388</v>
      </c>
      <c r="E3170" s="178"/>
      <c r="F3170" s="186"/>
      <c r="G3170" s="170" t="b">
        <f t="shared" ca="1" si="70"/>
        <v>1</v>
      </c>
      <c r="H3170" s="186"/>
      <c r="I3170" s="186"/>
      <c r="J3170" s="170" t="s">
        <v>479</v>
      </c>
      <c r="K3170" s="171" t="e">
        <f t="shared" ca="1" si="1"/>
        <v>#NAME?</v>
      </c>
      <c r="L3170" s="186"/>
      <c r="M3170" s="171">
        <v>1980</v>
      </c>
      <c r="N3170" s="179" t="e">
        <f t="shared" ca="1" si="2"/>
        <v>#NAME?</v>
      </c>
      <c r="O3170" t="b">
        <f t="shared" si="3"/>
        <v>0</v>
      </c>
      <c r="S3170" s="180" t="b">
        <f t="shared" si="4"/>
        <v>0</v>
      </c>
      <c r="T3170" s="180">
        <f t="shared" ca="1" si="5"/>
        <v>0</v>
      </c>
    </row>
    <row r="3171" spans="1:20" ht="16" hidden="1">
      <c r="A3171" s="170">
        <f t="shared" si="6"/>
        <v>3170</v>
      </c>
      <c r="B3171" s="196" t="s">
        <v>3922</v>
      </c>
      <c r="C3171" s="186"/>
      <c r="D3171" s="178" t="s">
        <v>388</v>
      </c>
      <c r="E3171" s="178"/>
      <c r="F3171" s="186"/>
      <c r="G3171" s="170" t="b">
        <f t="shared" ca="1" si="70"/>
        <v>1</v>
      </c>
      <c r="H3171" s="186"/>
      <c r="I3171" s="186"/>
      <c r="J3171" s="170" t="s">
        <v>479</v>
      </c>
      <c r="K3171" s="171" t="e">
        <f t="shared" ca="1" si="1"/>
        <v>#NAME?</v>
      </c>
      <c r="L3171" s="186"/>
      <c r="M3171" s="171">
        <v>1985</v>
      </c>
      <c r="N3171" s="179" t="e">
        <f t="shared" ca="1" si="2"/>
        <v>#NAME?</v>
      </c>
      <c r="O3171" t="b">
        <f t="shared" si="3"/>
        <v>0</v>
      </c>
      <c r="S3171" s="180" t="b">
        <f t="shared" si="4"/>
        <v>0</v>
      </c>
      <c r="T3171" s="180">
        <f t="shared" ca="1" si="5"/>
        <v>0</v>
      </c>
    </row>
    <row r="3172" spans="1:20" ht="16" hidden="1">
      <c r="A3172" s="170">
        <f t="shared" si="6"/>
        <v>3171</v>
      </c>
      <c r="B3172" s="196" t="s">
        <v>1520</v>
      </c>
      <c r="C3172" s="186"/>
      <c r="D3172" s="178" t="s">
        <v>388</v>
      </c>
      <c r="E3172" s="178"/>
      <c r="F3172" s="186"/>
      <c r="G3172" s="170" t="b">
        <f t="shared" ca="1" si="70"/>
        <v>1</v>
      </c>
      <c r="H3172" s="186"/>
      <c r="I3172" s="186"/>
      <c r="J3172" s="170" t="s">
        <v>479</v>
      </c>
      <c r="K3172" s="171" t="e">
        <f t="shared" ca="1" si="1"/>
        <v>#NAME?</v>
      </c>
      <c r="L3172" s="186"/>
      <c r="M3172" s="171">
        <v>48</v>
      </c>
      <c r="N3172" s="179" t="e">
        <f t="shared" ca="1" si="2"/>
        <v>#NAME?</v>
      </c>
      <c r="O3172" t="b">
        <f t="shared" si="3"/>
        <v>0</v>
      </c>
      <c r="S3172" s="180" t="b">
        <f t="shared" si="4"/>
        <v>0</v>
      </c>
      <c r="T3172" s="180">
        <f t="shared" ca="1" si="5"/>
        <v>0</v>
      </c>
    </row>
    <row r="3173" spans="1:20" ht="16" hidden="1">
      <c r="A3173" s="170">
        <f t="shared" si="6"/>
        <v>3172</v>
      </c>
      <c r="B3173" s="196" t="s">
        <v>1467</v>
      </c>
      <c r="C3173" s="186"/>
      <c r="D3173" s="178" t="s">
        <v>388</v>
      </c>
      <c r="E3173" s="178"/>
      <c r="F3173" s="186"/>
      <c r="G3173" s="170" t="b">
        <f t="shared" ca="1" si="70"/>
        <v>1</v>
      </c>
      <c r="H3173" s="186"/>
      <c r="I3173" s="186"/>
      <c r="J3173" s="170" t="s">
        <v>479</v>
      </c>
      <c r="K3173" s="171" t="e">
        <f t="shared" ca="1" si="1"/>
        <v>#NAME?</v>
      </c>
      <c r="L3173" s="186"/>
      <c r="M3173" s="171">
        <v>600</v>
      </c>
      <c r="N3173" s="179" t="e">
        <f t="shared" ca="1" si="2"/>
        <v>#NAME?</v>
      </c>
      <c r="O3173" t="b">
        <f t="shared" si="3"/>
        <v>0</v>
      </c>
      <c r="S3173" s="180" t="b">
        <f t="shared" si="4"/>
        <v>0</v>
      </c>
      <c r="T3173" s="180">
        <f t="shared" ca="1" si="5"/>
        <v>0</v>
      </c>
    </row>
    <row r="3174" spans="1:20" ht="16" hidden="1">
      <c r="A3174" s="170">
        <f t="shared" si="6"/>
        <v>3173</v>
      </c>
      <c r="B3174" s="196" t="s">
        <v>3923</v>
      </c>
      <c r="C3174" s="186"/>
      <c r="D3174" s="178" t="s">
        <v>388</v>
      </c>
      <c r="E3174" s="178"/>
      <c r="F3174" s="186"/>
      <c r="G3174" s="170" t="b">
        <f t="shared" ca="1" si="70"/>
        <v>1</v>
      </c>
      <c r="H3174" s="186"/>
      <c r="I3174" s="186"/>
      <c r="J3174" s="170" t="s">
        <v>479</v>
      </c>
      <c r="K3174" s="171" t="e">
        <f t="shared" ca="1" si="1"/>
        <v>#NAME?</v>
      </c>
      <c r="L3174" s="186"/>
      <c r="M3174" s="171">
        <v>2618</v>
      </c>
      <c r="N3174" s="179" t="e">
        <f t="shared" ca="1" si="2"/>
        <v>#NAME?</v>
      </c>
      <c r="O3174" t="b">
        <f t="shared" si="3"/>
        <v>0</v>
      </c>
      <c r="S3174" s="180" t="b">
        <f t="shared" si="4"/>
        <v>0</v>
      </c>
      <c r="T3174" s="180">
        <f t="shared" ca="1" si="5"/>
        <v>0</v>
      </c>
    </row>
    <row r="3175" spans="1:20" ht="16" hidden="1">
      <c r="A3175" s="170">
        <f t="shared" si="6"/>
        <v>3174</v>
      </c>
      <c r="B3175" s="196" t="s">
        <v>1373</v>
      </c>
      <c r="C3175" s="186"/>
      <c r="D3175" s="178" t="s">
        <v>388</v>
      </c>
      <c r="E3175" s="178"/>
      <c r="F3175" s="186"/>
      <c r="G3175" s="170" t="b">
        <f t="shared" ca="1" si="70"/>
        <v>1</v>
      </c>
      <c r="H3175" s="186"/>
      <c r="I3175" s="186"/>
      <c r="J3175" s="170" t="s">
        <v>479</v>
      </c>
      <c r="K3175" s="171" t="e">
        <f t="shared" ca="1" si="1"/>
        <v>#NAME?</v>
      </c>
      <c r="L3175" s="186"/>
      <c r="M3175" s="171">
        <v>2398</v>
      </c>
      <c r="N3175" s="179" t="e">
        <f t="shared" ca="1" si="2"/>
        <v>#NAME?</v>
      </c>
      <c r="O3175" t="b">
        <f t="shared" si="3"/>
        <v>0</v>
      </c>
      <c r="S3175" s="180" t="b">
        <f t="shared" si="4"/>
        <v>0</v>
      </c>
      <c r="T3175" s="180">
        <f t="shared" ca="1" si="5"/>
        <v>0</v>
      </c>
    </row>
    <row r="3176" spans="1:20" ht="16" hidden="1">
      <c r="A3176" s="170">
        <f t="shared" si="6"/>
        <v>3175</v>
      </c>
      <c r="B3176" s="196" t="s">
        <v>3924</v>
      </c>
      <c r="C3176" s="186"/>
      <c r="D3176" s="178" t="s">
        <v>388</v>
      </c>
      <c r="E3176" s="178"/>
      <c r="F3176" s="186"/>
      <c r="G3176" s="170" t="b">
        <f t="shared" ca="1" si="70"/>
        <v>1</v>
      </c>
      <c r="H3176" s="186"/>
      <c r="I3176" s="186"/>
      <c r="J3176" s="170" t="s">
        <v>479</v>
      </c>
      <c r="K3176" s="171" t="e">
        <f t="shared" ca="1" si="1"/>
        <v>#NAME?</v>
      </c>
      <c r="L3176" s="186"/>
      <c r="M3176" s="171">
        <v>2956</v>
      </c>
      <c r="N3176" s="179" t="e">
        <f t="shared" ca="1" si="2"/>
        <v>#NAME?</v>
      </c>
      <c r="O3176" t="b">
        <f t="shared" si="3"/>
        <v>0</v>
      </c>
      <c r="S3176" s="180" t="b">
        <f t="shared" si="4"/>
        <v>0</v>
      </c>
      <c r="T3176" s="180">
        <f t="shared" ca="1" si="5"/>
        <v>0</v>
      </c>
    </row>
    <row r="3177" spans="1:20" ht="16" hidden="1">
      <c r="A3177" s="170">
        <f t="shared" si="6"/>
        <v>3176</v>
      </c>
      <c r="B3177" s="196" t="s">
        <v>3925</v>
      </c>
      <c r="C3177" s="186"/>
      <c r="D3177" s="178" t="s">
        <v>380</v>
      </c>
      <c r="E3177" s="178" t="s">
        <v>515</v>
      </c>
      <c r="F3177" s="187">
        <v>43921</v>
      </c>
      <c r="G3177" s="170" t="b">
        <f t="shared" ca="1" si="70"/>
        <v>1</v>
      </c>
      <c r="H3177" s="170" t="s">
        <v>471</v>
      </c>
      <c r="I3177" s="186"/>
      <c r="J3177" s="170" t="s">
        <v>479</v>
      </c>
      <c r="K3177" s="171" t="e">
        <f t="shared" ca="1" si="1"/>
        <v>#NAME?</v>
      </c>
      <c r="L3177" s="186"/>
      <c r="M3177" s="171">
        <v>3083</v>
      </c>
      <c r="N3177" s="179" t="e">
        <f t="shared" ca="1" si="2"/>
        <v>#NAME?</v>
      </c>
      <c r="O3177" t="b">
        <f t="shared" si="3"/>
        <v>0</v>
      </c>
      <c r="S3177" s="180" t="b">
        <f t="shared" ca="1" si="4"/>
        <v>0</v>
      </c>
      <c r="T3177" s="180">
        <f t="shared" ca="1" si="5"/>
        <v>0</v>
      </c>
    </row>
    <row r="3178" spans="1:20" ht="16" hidden="1">
      <c r="A3178" s="170">
        <f t="shared" si="6"/>
        <v>3177</v>
      </c>
      <c r="B3178" s="196" t="s">
        <v>3926</v>
      </c>
      <c r="C3178" s="186"/>
      <c r="D3178" s="178" t="s">
        <v>388</v>
      </c>
      <c r="E3178" s="178"/>
      <c r="F3178" s="186"/>
      <c r="G3178" s="170" t="b">
        <f t="shared" ca="1" si="70"/>
        <v>1</v>
      </c>
      <c r="H3178" s="186"/>
      <c r="I3178" s="186"/>
      <c r="J3178" s="170" t="s">
        <v>479</v>
      </c>
      <c r="K3178" s="171" t="e">
        <f t="shared" ca="1" si="1"/>
        <v>#NAME?</v>
      </c>
      <c r="L3178" s="186"/>
      <c r="M3178" s="171">
        <v>349</v>
      </c>
      <c r="N3178" s="179" t="e">
        <f t="shared" ca="1" si="2"/>
        <v>#NAME?</v>
      </c>
      <c r="O3178" t="b">
        <f t="shared" si="3"/>
        <v>0</v>
      </c>
      <c r="S3178" s="180" t="b">
        <f t="shared" si="4"/>
        <v>0</v>
      </c>
      <c r="T3178" s="180">
        <f t="shared" ca="1" si="5"/>
        <v>0</v>
      </c>
    </row>
    <row r="3179" spans="1:20" ht="16" hidden="1">
      <c r="A3179" s="170">
        <f t="shared" si="6"/>
        <v>3178</v>
      </c>
      <c r="B3179" s="196" t="s">
        <v>507</v>
      </c>
      <c r="C3179" s="186"/>
      <c r="D3179" s="178" t="s">
        <v>388</v>
      </c>
      <c r="E3179" s="178"/>
      <c r="F3179" s="186"/>
      <c r="G3179" s="170"/>
      <c r="H3179" s="186"/>
      <c r="I3179" s="186"/>
      <c r="J3179" s="170"/>
      <c r="K3179" s="171" t="e">
        <f t="shared" ca="1" si="1"/>
        <v>#NAME?</v>
      </c>
      <c r="L3179" s="186"/>
      <c r="M3179" s="171">
        <v>375</v>
      </c>
      <c r="N3179" s="179" t="e">
        <f t="shared" ca="1" si="2"/>
        <v>#NAME?</v>
      </c>
      <c r="O3179" t="b">
        <f t="shared" si="3"/>
        <v>1</v>
      </c>
      <c r="S3179" s="180" t="b">
        <f t="shared" si="4"/>
        <v>0</v>
      </c>
      <c r="T3179" s="180">
        <f t="shared" ca="1" si="5"/>
        <v>0</v>
      </c>
    </row>
    <row r="3180" spans="1:20" ht="16" hidden="1">
      <c r="A3180" s="170">
        <f t="shared" si="6"/>
        <v>3179</v>
      </c>
      <c r="B3180" s="196" t="s">
        <v>1198</v>
      </c>
      <c r="C3180" s="186"/>
      <c r="D3180" s="178" t="s">
        <v>388</v>
      </c>
      <c r="E3180" s="178"/>
      <c r="F3180" s="186"/>
      <c r="G3180" s="170" t="b">
        <f t="shared" ref="G3180:G3206" ca="1" si="71">OR((ISBLANK(F3180)),TODAY()-F3180 &gt;=90)</f>
        <v>1</v>
      </c>
      <c r="H3180" s="186"/>
      <c r="I3180" s="186"/>
      <c r="J3180" s="170" t="s">
        <v>479</v>
      </c>
      <c r="K3180" s="171" t="e">
        <f t="shared" ca="1" si="1"/>
        <v>#NAME?</v>
      </c>
      <c r="L3180" s="186"/>
      <c r="M3180" s="171">
        <v>2330</v>
      </c>
      <c r="N3180" s="179" t="e">
        <f t="shared" ca="1" si="2"/>
        <v>#NAME?</v>
      </c>
      <c r="O3180" t="b">
        <f t="shared" si="3"/>
        <v>0</v>
      </c>
      <c r="S3180" s="180" t="b">
        <f t="shared" si="4"/>
        <v>0</v>
      </c>
      <c r="T3180" s="180">
        <f t="shared" ca="1" si="5"/>
        <v>0</v>
      </c>
    </row>
    <row r="3181" spans="1:20" ht="16" hidden="1">
      <c r="A3181" s="170">
        <f t="shared" si="6"/>
        <v>3180</v>
      </c>
      <c r="B3181" s="196" t="s">
        <v>3927</v>
      </c>
      <c r="C3181" s="186"/>
      <c r="D3181" s="178" t="s">
        <v>380</v>
      </c>
      <c r="E3181" s="178" t="s">
        <v>515</v>
      </c>
      <c r="F3181" s="187">
        <v>43926</v>
      </c>
      <c r="G3181" s="170" t="b">
        <f t="shared" ca="1" si="71"/>
        <v>1</v>
      </c>
      <c r="H3181" s="186"/>
      <c r="I3181" s="186"/>
      <c r="J3181" s="170" t="s">
        <v>479</v>
      </c>
      <c r="K3181" s="171" t="e">
        <f t="shared" ca="1" si="1"/>
        <v>#NAME?</v>
      </c>
      <c r="L3181" s="186"/>
      <c r="M3181" s="171">
        <v>1961</v>
      </c>
      <c r="N3181" s="179" t="e">
        <f t="shared" ca="1" si="2"/>
        <v>#NAME?</v>
      </c>
      <c r="O3181" t="b">
        <f t="shared" si="3"/>
        <v>0</v>
      </c>
      <c r="S3181" s="180" t="b">
        <f t="shared" ca="1" si="4"/>
        <v>0</v>
      </c>
      <c r="T3181" s="180">
        <f t="shared" ca="1" si="5"/>
        <v>0</v>
      </c>
    </row>
    <row r="3182" spans="1:20" ht="16" hidden="1">
      <c r="A3182" s="170">
        <f t="shared" si="6"/>
        <v>3181</v>
      </c>
      <c r="B3182" s="196" t="s">
        <v>1865</v>
      </c>
      <c r="C3182" s="186"/>
      <c r="D3182" s="178" t="s">
        <v>388</v>
      </c>
      <c r="E3182" s="178"/>
      <c r="F3182" s="186"/>
      <c r="G3182" s="170" t="b">
        <f t="shared" ca="1" si="71"/>
        <v>1</v>
      </c>
      <c r="H3182" s="186"/>
      <c r="I3182" s="186"/>
      <c r="J3182" s="170" t="s">
        <v>479</v>
      </c>
      <c r="K3182" s="171" t="e">
        <f t="shared" ca="1" si="1"/>
        <v>#NAME?</v>
      </c>
      <c r="L3182" s="186"/>
      <c r="M3182" s="171">
        <v>1292</v>
      </c>
      <c r="N3182" s="179" t="e">
        <f t="shared" ca="1" si="2"/>
        <v>#NAME?</v>
      </c>
      <c r="O3182" t="b">
        <f t="shared" si="3"/>
        <v>0</v>
      </c>
      <c r="S3182" s="180" t="b">
        <f t="shared" si="4"/>
        <v>0</v>
      </c>
      <c r="T3182" s="180">
        <f t="shared" ca="1" si="5"/>
        <v>0</v>
      </c>
    </row>
    <row r="3183" spans="1:20" ht="16" hidden="1">
      <c r="A3183" s="170">
        <f t="shared" si="6"/>
        <v>3182</v>
      </c>
      <c r="B3183" s="196" t="s">
        <v>3928</v>
      </c>
      <c r="C3183" s="186"/>
      <c r="D3183" s="178" t="s">
        <v>388</v>
      </c>
      <c r="E3183" s="178"/>
      <c r="F3183" s="186"/>
      <c r="G3183" s="170" t="b">
        <f t="shared" ca="1" si="71"/>
        <v>1</v>
      </c>
      <c r="H3183" s="186"/>
      <c r="I3183" s="186"/>
      <c r="J3183" s="170" t="s">
        <v>479</v>
      </c>
      <c r="K3183" s="171" t="e">
        <f t="shared" ca="1" si="1"/>
        <v>#NAME?</v>
      </c>
      <c r="L3183" s="186"/>
      <c r="M3183" s="171">
        <v>115</v>
      </c>
      <c r="N3183" s="179" t="e">
        <f t="shared" ca="1" si="2"/>
        <v>#NAME?</v>
      </c>
      <c r="O3183" t="b">
        <f t="shared" si="3"/>
        <v>0</v>
      </c>
      <c r="S3183" s="180" t="b">
        <f t="shared" si="4"/>
        <v>0</v>
      </c>
      <c r="T3183" s="180">
        <f t="shared" ca="1" si="5"/>
        <v>0</v>
      </c>
    </row>
    <row r="3184" spans="1:20" ht="16" hidden="1">
      <c r="A3184" s="170">
        <f t="shared" si="6"/>
        <v>3183</v>
      </c>
      <c r="B3184" s="196" t="s">
        <v>3929</v>
      </c>
      <c r="C3184" s="186"/>
      <c r="D3184" s="178" t="s">
        <v>380</v>
      </c>
      <c r="E3184" s="178" t="s">
        <v>3930</v>
      </c>
      <c r="F3184" s="187">
        <v>43845</v>
      </c>
      <c r="G3184" s="170" t="b">
        <f t="shared" ca="1" si="71"/>
        <v>1</v>
      </c>
      <c r="H3184" s="170" t="s">
        <v>471</v>
      </c>
      <c r="I3184" s="186"/>
      <c r="J3184" s="170" t="s">
        <v>479</v>
      </c>
      <c r="K3184" s="171" t="e">
        <f t="shared" ca="1" si="1"/>
        <v>#NAME?</v>
      </c>
      <c r="L3184" s="186"/>
      <c r="M3184" s="171">
        <v>770</v>
      </c>
      <c r="N3184" s="179" t="e">
        <f t="shared" ca="1" si="2"/>
        <v>#NAME?</v>
      </c>
      <c r="O3184" t="b">
        <f t="shared" si="3"/>
        <v>0</v>
      </c>
      <c r="S3184" s="180" t="b">
        <f t="shared" ca="1" si="4"/>
        <v>0</v>
      </c>
      <c r="T3184" s="180">
        <f t="shared" ca="1" si="5"/>
        <v>0</v>
      </c>
    </row>
    <row r="3185" spans="1:20" ht="16" hidden="1">
      <c r="A3185" s="170">
        <f t="shared" si="6"/>
        <v>3184</v>
      </c>
      <c r="B3185" s="196" t="s">
        <v>1819</v>
      </c>
      <c r="C3185" s="186"/>
      <c r="D3185" s="178" t="s">
        <v>388</v>
      </c>
      <c r="E3185" s="178"/>
      <c r="F3185" s="186"/>
      <c r="G3185" s="170" t="b">
        <f t="shared" ca="1" si="71"/>
        <v>1</v>
      </c>
      <c r="H3185" s="186"/>
      <c r="I3185" s="186"/>
      <c r="J3185" s="170" t="s">
        <v>479</v>
      </c>
      <c r="K3185" s="171" t="e">
        <f t="shared" ca="1" si="1"/>
        <v>#NAME?</v>
      </c>
      <c r="L3185" s="186"/>
      <c r="M3185" s="171">
        <v>2081</v>
      </c>
      <c r="N3185" s="179" t="e">
        <f t="shared" ca="1" si="2"/>
        <v>#NAME?</v>
      </c>
      <c r="O3185" t="b">
        <f t="shared" si="3"/>
        <v>0</v>
      </c>
      <c r="S3185" s="180" t="b">
        <f t="shared" si="4"/>
        <v>0</v>
      </c>
      <c r="T3185" s="180">
        <f t="shared" ca="1" si="5"/>
        <v>0</v>
      </c>
    </row>
    <row r="3186" spans="1:20" ht="16" hidden="1">
      <c r="A3186" s="170">
        <f t="shared" si="6"/>
        <v>3185</v>
      </c>
      <c r="B3186" s="196" t="s">
        <v>3931</v>
      </c>
      <c r="C3186" s="186"/>
      <c r="D3186" s="178" t="s">
        <v>380</v>
      </c>
      <c r="E3186" s="178" t="s">
        <v>3932</v>
      </c>
      <c r="F3186" s="189">
        <v>43815</v>
      </c>
      <c r="G3186" s="170" t="b">
        <f t="shared" ca="1" si="71"/>
        <v>1</v>
      </c>
      <c r="H3186" s="170" t="s">
        <v>471</v>
      </c>
      <c r="I3186" s="170">
        <v>0</v>
      </c>
      <c r="J3186" s="170" t="s">
        <v>479</v>
      </c>
      <c r="K3186" s="171" t="e">
        <f t="shared" ca="1" si="1"/>
        <v>#NAME?</v>
      </c>
      <c r="L3186" s="186"/>
      <c r="M3186" s="171">
        <v>615</v>
      </c>
      <c r="N3186" s="179" t="e">
        <f t="shared" ca="1" si="2"/>
        <v>#NAME?</v>
      </c>
      <c r="O3186" t="b">
        <f t="shared" si="3"/>
        <v>0</v>
      </c>
      <c r="S3186" s="180" t="b">
        <f t="shared" ca="1" si="4"/>
        <v>0</v>
      </c>
      <c r="T3186" s="180">
        <f t="shared" ca="1" si="5"/>
        <v>0</v>
      </c>
    </row>
    <row r="3187" spans="1:20" ht="16" hidden="1">
      <c r="A3187" s="170">
        <f t="shared" si="6"/>
        <v>3186</v>
      </c>
      <c r="B3187" s="196" t="s">
        <v>3933</v>
      </c>
      <c r="C3187" s="186"/>
      <c r="D3187" s="178" t="s">
        <v>380</v>
      </c>
      <c r="E3187" s="178" t="s">
        <v>556</v>
      </c>
      <c r="F3187" s="189">
        <v>43815</v>
      </c>
      <c r="G3187" s="170" t="b">
        <f t="shared" ca="1" si="71"/>
        <v>1</v>
      </c>
      <c r="H3187" s="170" t="s">
        <v>471</v>
      </c>
      <c r="I3187" s="186"/>
      <c r="J3187" s="170" t="s">
        <v>479</v>
      </c>
      <c r="K3187" s="171" t="e">
        <f t="shared" ca="1" si="1"/>
        <v>#NAME?</v>
      </c>
      <c r="L3187" s="186"/>
      <c r="M3187" s="171">
        <v>2569</v>
      </c>
      <c r="N3187" s="179" t="e">
        <f t="shared" ca="1" si="2"/>
        <v>#NAME?</v>
      </c>
      <c r="O3187" t="b">
        <f t="shared" si="3"/>
        <v>0</v>
      </c>
      <c r="S3187" s="180" t="b">
        <f t="shared" ca="1" si="4"/>
        <v>0</v>
      </c>
      <c r="T3187" s="180">
        <f t="shared" ca="1" si="5"/>
        <v>0</v>
      </c>
    </row>
    <row r="3188" spans="1:20" ht="16" hidden="1">
      <c r="A3188" s="170">
        <f t="shared" si="6"/>
        <v>3187</v>
      </c>
      <c r="B3188" s="196" t="s">
        <v>1775</v>
      </c>
      <c r="C3188" s="186"/>
      <c r="D3188" s="178" t="s">
        <v>388</v>
      </c>
      <c r="E3188" s="178"/>
      <c r="F3188" s="186"/>
      <c r="G3188" s="170" t="b">
        <f t="shared" ca="1" si="71"/>
        <v>1</v>
      </c>
      <c r="H3188" s="186"/>
      <c r="I3188" s="186"/>
      <c r="J3188" s="170" t="s">
        <v>479</v>
      </c>
      <c r="K3188" s="171" t="e">
        <f t="shared" ca="1" si="1"/>
        <v>#NAME?</v>
      </c>
      <c r="L3188" s="186"/>
      <c r="M3188" s="171">
        <v>3189</v>
      </c>
      <c r="N3188" s="179" t="e">
        <f t="shared" ca="1" si="2"/>
        <v>#NAME?</v>
      </c>
      <c r="O3188" t="b">
        <f t="shared" si="3"/>
        <v>0</v>
      </c>
      <c r="S3188" s="180" t="b">
        <f t="shared" si="4"/>
        <v>0</v>
      </c>
      <c r="T3188" s="180">
        <f t="shared" ca="1" si="5"/>
        <v>0</v>
      </c>
    </row>
    <row r="3189" spans="1:20" ht="16" hidden="1">
      <c r="A3189" s="170">
        <f t="shared" si="6"/>
        <v>3188</v>
      </c>
      <c r="B3189" s="196" t="s">
        <v>1429</v>
      </c>
      <c r="C3189" s="186"/>
      <c r="D3189" s="178" t="s">
        <v>380</v>
      </c>
      <c r="E3189" s="178" t="s">
        <v>515</v>
      </c>
      <c r="F3189" s="189">
        <v>43828</v>
      </c>
      <c r="G3189" s="170" t="b">
        <f t="shared" ca="1" si="71"/>
        <v>1</v>
      </c>
      <c r="H3189" s="170" t="s">
        <v>471</v>
      </c>
      <c r="I3189" s="186"/>
      <c r="J3189" s="170" t="s">
        <v>479</v>
      </c>
      <c r="K3189" s="171" t="e">
        <f t="shared" ca="1" si="1"/>
        <v>#NAME?</v>
      </c>
      <c r="L3189" s="186"/>
      <c r="M3189" s="171">
        <v>911</v>
      </c>
      <c r="N3189" s="179" t="e">
        <f t="shared" ca="1" si="2"/>
        <v>#NAME?</v>
      </c>
      <c r="O3189" t="b">
        <f t="shared" si="3"/>
        <v>0</v>
      </c>
      <c r="S3189" s="180" t="b">
        <f t="shared" ca="1" si="4"/>
        <v>0</v>
      </c>
      <c r="T3189" s="180">
        <f t="shared" ca="1" si="5"/>
        <v>0</v>
      </c>
    </row>
    <row r="3190" spans="1:20" ht="16" hidden="1">
      <c r="A3190" s="170">
        <f t="shared" si="6"/>
        <v>3189</v>
      </c>
      <c r="B3190" s="196" t="s">
        <v>3934</v>
      </c>
      <c r="C3190" s="186"/>
      <c r="D3190" s="178" t="s">
        <v>388</v>
      </c>
      <c r="E3190" s="178"/>
      <c r="F3190" s="186"/>
      <c r="G3190" s="170" t="b">
        <f t="shared" ca="1" si="71"/>
        <v>1</v>
      </c>
      <c r="H3190" s="186"/>
      <c r="I3190" s="186"/>
      <c r="J3190" s="170" t="s">
        <v>479</v>
      </c>
      <c r="K3190" s="171" t="e">
        <f t="shared" ca="1" si="1"/>
        <v>#NAME?</v>
      </c>
      <c r="L3190" s="186"/>
      <c r="M3190" s="171">
        <v>1563</v>
      </c>
      <c r="N3190" s="179" t="e">
        <f t="shared" ca="1" si="2"/>
        <v>#NAME?</v>
      </c>
      <c r="O3190" t="b">
        <f t="shared" si="3"/>
        <v>0</v>
      </c>
      <c r="S3190" s="180" t="b">
        <f t="shared" si="4"/>
        <v>0</v>
      </c>
      <c r="T3190" s="180">
        <f t="shared" ca="1" si="5"/>
        <v>0</v>
      </c>
    </row>
    <row r="3191" spans="1:20" ht="16" hidden="1">
      <c r="A3191" s="170">
        <f t="shared" si="6"/>
        <v>3190</v>
      </c>
      <c r="B3191" s="196" t="s">
        <v>3935</v>
      </c>
      <c r="C3191" s="186"/>
      <c r="D3191" s="178" t="s">
        <v>388</v>
      </c>
      <c r="E3191" s="178"/>
      <c r="F3191" s="186"/>
      <c r="G3191" s="170" t="b">
        <f t="shared" ca="1" si="71"/>
        <v>1</v>
      </c>
      <c r="H3191" s="186"/>
      <c r="I3191" s="186"/>
      <c r="J3191" s="170" t="s">
        <v>479</v>
      </c>
      <c r="K3191" s="171" t="e">
        <f t="shared" ca="1" si="1"/>
        <v>#NAME?</v>
      </c>
      <c r="L3191" s="186"/>
      <c r="M3191" s="171">
        <v>917</v>
      </c>
      <c r="N3191" s="179" t="e">
        <f t="shared" ca="1" si="2"/>
        <v>#NAME?</v>
      </c>
      <c r="O3191" t="b">
        <f t="shared" si="3"/>
        <v>0</v>
      </c>
      <c r="S3191" s="180" t="b">
        <f t="shared" si="4"/>
        <v>0</v>
      </c>
      <c r="T3191" s="180">
        <f t="shared" ca="1" si="5"/>
        <v>0</v>
      </c>
    </row>
    <row r="3192" spans="1:20" ht="16" hidden="1">
      <c r="A3192" s="170">
        <f t="shared" si="6"/>
        <v>3191</v>
      </c>
      <c r="B3192" s="196" t="s">
        <v>3936</v>
      </c>
      <c r="C3192" s="186"/>
      <c r="D3192" s="178" t="s">
        <v>388</v>
      </c>
      <c r="E3192" s="178"/>
      <c r="F3192" s="186"/>
      <c r="G3192" s="170" t="b">
        <f t="shared" ca="1" si="71"/>
        <v>1</v>
      </c>
      <c r="H3192" s="186"/>
      <c r="I3192" s="186"/>
      <c r="J3192" s="170" t="s">
        <v>479</v>
      </c>
      <c r="K3192" s="171" t="e">
        <f t="shared" ca="1" si="1"/>
        <v>#NAME?</v>
      </c>
      <c r="L3192" s="186"/>
      <c r="M3192" s="171">
        <v>2216</v>
      </c>
      <c r="N3192" s="179" t="e">
        <f t="shared" ca="1" si="2"/>
        <v>#NAME?</v>
      </c>
      <c r="O3192" t="b">
        <f t="shared" si="3"/>
        <v>0</v>
      </c>
      <c r="S3192" s="180" t="b">
        <f t="shared" si="4"/>
        <v>0</v>
      </c>
      <c r="T3192" s="180">
        <f t="shared" ca="1" si="5"/>
        <v>0</v>
      </c>
    </row>
    <row r="3193" spans="1:20" ht="16" hidden="1">
      <c r="A3193" s="170">
        <f t="shared" si="6"/>
        <v>3192</v>
      </c>
      <c r="B3193" s="196" t="s">
        <v>3937</v>
      </c>
      <c r="C3193" s="186"/>
      <c r="D3193" s="178" t="s">
        <v>388</v>
      </c>
      <c r="E3193" s="178"/>
      <c r="F3193" s="186"/>
      <c r="G3193" s="170" t="b">
        <f t="shared" ca="1" si="71"/>
        <v>1</v>
      </c>
      <c r="H3193" s="186"/>
      <c r="I3193" s="186"/>
      <c r="J3193" s="170" t="s">
        <v>479</v>
      </c>
      <c r="K3193" s="171" t="e">
        <f t="shared" ca="1" si="1"/>
        <v>#NAME?</v>
      </c>
      <c r="L3193" s="186"/>
      <c r="M3193" s="171">
        <v>1189</v>
      </c>
      <c r="N3193" s="179" t="e">
        <f t="shared" ca="1" si="2"/>
        <v>#NAME?</v>
      </c>
      <c r="O3193" t="b">
        <f t="shared" si="3"/>
        <v>0</v>
      </c>
      <c r="S3193" s="180" t="b">
        <f t="shared" si="4"/>
        <v>0</v>
      </c>
      <c r="T3193" s="180">
        <f t="shared" ca="1" si="5"/>
        <v>0</v>
      </c>
    </row>
    <row r="3194" spans="1:20" ht="16" hidden="1">
      <c r="A3194" s="170">
        <f t="shared" si="6"/>
        <v>3193</v>
      </c>
      <c r="B3194" s="196" t="s">
        <v>3938</v>
      </c>
      <c r="C3194" s="186"/>
      <c r="D3194" s="178" t="s">
        <v>388</v>
      </c>
      <c r="E3194" s="178"/>
      <c r="F3194" s="186"/>
      <c r="G3194" s="170" t="b">
        <f t="shared" ca="1" si="71"/>
        <v>1</v>
      </c>
      <c r="H3194" s="186"/>
      <c r="I3194" s="186"/>
      <c r="J3194" s="170" t="s">
        <v>479</v>
      </c>
      <c r="K3194" s="171" t="e">
        <f t="shared" ca="1" si="1"/>
        <v>#NAME?</v>
      </c>
      <c r="L3194" s="186"/>
      <c r="M3194" s="171">
        <v>2472</v>
      </c>
      <c r="N3194" s="179" t="e">
        <f t="shared" ca="1" si="2"/>
        <v>#NAME?</v>
      </c>
      <c r="O3194" t="b">
        <f t="shared" si="3"/>
        <v>0</v>
      </c>
      <c r="S3194" s="180" t="b">
        <f t="shared" si="4"/>
        <v>0</v>
      </c>
      <c r="T3194" s="180">
        <f t="shared" ca="1" si="5"/>
        <v>0</v>
      </c>
    </row>
    <row r="3195" spans="1:20" ht="16" hidden="1">
      <c r="A3195" s="170">
        <f t="shared" si="6"/>
        <v>3194</v>
      </c>
      <c r="B3195" s="196" t="s">
        <v>1318</v>
      </c>
      <c r="C3195" s="186"/>
      <c r="D3195" s="178" t="s">
        <v>380</v>
      </c>
      <c r="E3195" s="178" t="s">
        <v>556</v>
      </c>
      <c r="F3195" s="189">
        <v>43815</v>
      </c>
      <c r="G3195" s="170" t="b">
        <f t="shared" ca="1" si="71"/>
        <v>1</v>
      </c>
      <c r="H3195" s="170" t="s">
        <v>471</v>
      </c>
      <c r="I3195" s="186"/>
      <c r="J3195" s="170" t="s">
        <v>479</v>
      </c>
      <c r="K3195" s="171" t="e">
        <f t="shared" ca="1" si="1"/>
        <v>#NAME?</v>
      </c>
      <c r="L3195" s="186"/>
      <c r="M3195" s="171">
        <v>575</v>
      </c>
      <c r="N3195" s="179" t="e">
        <f t="shared" ca="1" si="2"/>
        <v>#NAME?</v>
      </c>
      <c r="O3195" t="b">
        <f t="shared" si="3"/>
        <v>0</v>
      </c>
      <c r="S3195" s="180" t="b">
        <f t="shared" ca="1" si="4"/>
        <v>0</v>
      </c>
      <c r="T3195" s="180">
        <f t="shared" ca="1" si="5"/>
        <v>0</v>
      </c>
    </row>
    <row r="3196" spans="1:20" ht="16" hidden="1">
      <c r="A3196" s="170">
        <f t="shared" si="6"/>
        <v>3195</v>
      </c>
      <c r="B3196" s="196" t="s">
        <v>1327</v>
      </c>
      <c r="C3196" s="186"/>
      <c r="D3196" s="178" t="s">
        <v>388</v>
      </c>
      <c r="E3196" s="178"/>
      <c r="F3196" s="186"/>
      <c r="G3196" s="170" t="b">
        <f t="shared" ca="1" si="71"/>
        <v>1</v>
      </c>
      <c r="H3196" s="186"/>
      <c r="I3196" s="186"/>
      <c r="J3196" s="170" t="s">
        <v>479</v>
      </c>
      <c r="K3196" s="171" t="e">
        <f t="shared" ca="1" si="1"/>
        <v>#NAME?</v>
      </c>
      <c r="L3196" s="186"/>
      <c r="M3196" s="171">
        <v>972</v>
      </c>
      <c r="N3196" s="179" t="e">
        <f t="shared" ca="1" si="2"/>
        <v>#NAME?</v>
      </c>
      <c r="O3196" t="b">
        <f t="shared" si="3"/>
        <v>0</v>
      </c>
      <c r="S3196" s="180" t="b">
        <f t="shared" si="4"/>
        <v>0</v>
      </c>
      <c r="T3196" s="180">
        <f t="shared" ca="1" si="5"/>
        <v>0</v>
      </c>
    </row>
    <row r="3197" spans="1:20" ht="16" hidden="1">
      <c r="A3197" s="170">
        <f t="shared" si="6"/>
        <v>3196</v>
      </c>
      <c r="B3197" s="196" t="s">
        <v>659</v>
      </c>
      <c r="C3197" s="186"/>
      <c r="D3197" s="178" t="s">
        <v>388</v>
      </c>
      <c r="E3197" s="178"/>
      <c r="F3197" s="186"/>
      <c r="G3197" s="170" t="b">
        <f t="shared" ca="1" si="71"/>
        <v>1</v>
      </c>
      <c r="H3197" s="186"/>
      <c r="I3197" s="186"/>
      <c r="J3197" s="170" t="s">
        <v>479</v>
      </c>
      <c r="K3197" s="171" t="e">
        <f t="shared" ca="1" si="1"/>
        <v>#NAME?</v>
      </c>
      <c r="L3197" s="186"/>
      <c r="M3197" s="171">
        <v>2549</v>
      </c>
      <c r="N3197" s="179" t="e">
        <f t="shared" ca="1" si="2"/>
        <v>#NAME?</v>
      </c>
      <c r="O3197" t="b">
        <f t="shared" si="3"/>
        <v>0</v>
      </c>
      <c r="S3197" s="180" t="b">
        <f t="shared" si="4"/>
        <v>0</v>
      </c>
      <c r="T3197" s="180">
        <f t="shared" ca="1" si="5"/>
        <v>0</v>
      </c>
    </row>
    <row r="3198" spans="1:20" ht="16" hidden="1">
      <c r="A3198" s="170">
        <f t="shared" si="6"/>
        <v>3197</v>
      </c>
      <c r="B3198" s="196" t="s">
        <v>3939</v>
      </c>
      <c r="C3198" s="186"/>
      <c r="D3198" s="178" t="s">
        <v>388</v>
      </c>
      <c r="E3198" s="178"/>
      <c r="F3198" s="186"/>
      <c r="G3198" s="170" t="b">
        <f t="shared" ca="1" si="71"/>
        <v>1</v>
      </c>
      <c r="H3198" s="186"/>
      <c r="I3198" s="186"/>
      <c r="J3198" s="170" t="s">
        <v>479</v>
      </c>
      <c r="K3198" s="171" t="e">
        <f t="shared" ca="1" si="1"/>
        <v>#NAME?</v>
      </c>
      <c r="L3198" s="186"/>
      <c r="M3198" s="171">
        <v>882</v>
      </c>
      <c r="N3198" s="179" t="e">
        <f t="shared" ca="1" si="2"/>
        <v>#NAME?</v>
      </c>
      <c r="O3198" t="b">
        <f t="shared" si="3"/>
        <v>0</v>
      </c>
      <c r="S3198" s="180" t="b">
        <f t="shared" si="4"/>
        <v>0</v>
      </c>
      <c r="T3198" s="180">
        <f t="shared" ca="1" si="5"/>
        <v>0</v>
      </c>
    </row>
    <row r="3199" spans="1:20" ht="16" hidden="1">
      <c r="A3199" s="170">
        <f t="shared" si="6"/>
        <v>3198</v>
      </c>
      <c r="B3199" s="196" t="s">
        <v>3940</v>
      </c>
      <c r="C3199" s="186"/>
      <c r="D3199" s="178" t="s">
        <v>388</v>
      </c>
      <c r="E3199" s="178"/>
      <c r="F3199" s="186"/>
      <c r="G3199" s="170" t="b">
        <f t="shared" ca="1" si="71"/>
        <v>1</v>
      </c>
      <c r="H3199" s="186"/>
      <c r="I3199" s="186"/>
      <c r="J3199" s="170" t="s">
        <v>479</v>
      </c>
      <c r="K3199" s="171" t="e">
        <f t="shared" ca="1" si="1"/>
        <v>#NAME?</v>
      </c>
      <c r="L3199" s="186"/>
      <c r="M3199" s="171">
        <v>99</v>
      </c>
      <c r="N3199" s="179" t="e">
        <f t="shared" ca="1" si="2"/>
        <v>#NAME?</v>
      </c>
      <c r="O3199" t="b">
        <f t="shared" si="3"/>
        <v>0</v>
      </c>
      <c r="S3199" s="180" t="b">
        <f t="shared" si="4"/>
        <v>0</v>
      </c>
      <c r="T3199" s="180">
        <f t="shared" ca="1" si="5"/>
        <v>0</v>
      </c>
    </row>
    <row r="3200" spans="1:20" ht="16" hidden="1">
      <c r="A3200" s="170">
        <f t="shared" si="6"/>
        <v>3199</v>
      </c>
      <c r="B3200" s="196" t="s">
        <v>1763</v>
      </c>
      <c r="C3200" s="186"/>
      <c r="D3200" s="178" t="s">
        <v>388</v>
      </c>
      <c r="E3200" s="178"/>
      <c r="F3200" s="186"/>
      <c r="G3200" s="170" t="b">
        <f t="shared" ca="1" si="71"/>
        <v>1</v>
      </c>
      <c r="H3200" s="186"/>
      <c r="I3200" s="186"/>
      <c r="J3200" s="170" t="s">
        <v>479</v>
      </c>
      <c r="K3200" s="171" t="e">
        <f t="shared" ca="1" si="1"/>
        <v>#NAME?</v>
      </c>
      <c r="L3200" s="186"/>
      <c r="M3200" s="171">
        <v>274</v>
      </c>
      <c r="N3200" s="179" t="e">
        <f t="shared" ca="1" si="2"/>
        <v>#NAME?</v>
      </c>
      <c r="O3200" t="b">
        <f t="shared" si="3"/>
        <v>0</v>
      </c>
      <c r="S3200" s="180" t="b">
        <f t="shared" si="4"/>
        <v>0</v>
      </c>
      <c r="T3200" s="180">
        <f t="shared" ca="1" si="5"/>
        <v>0</v>
      </c>
    </row>
    <row r="3201" spans="1:20" ht="16" hidden="1">
      <c r="A3201" s="170">
        <f t="shared" si="6"/>
        <v>3200</v>
      </c>
      <c r="B3201" s="196" t="s">
        <v>3941</v>
      </c>
      <c r="C3201" s="186"/>
      <c r="D3201" s="178" t="s">
        <v>388</v>
      </c>
      <c r="E3201" s="178"/>
      <c r="F3201" s="186"/>
      <c r="G3201" s="170" t="b">
        <f t="shared" ca="1" si="71"/>
        <v>1</v>
      </c>
      <c r="H3201" s="186"/>
      <c r="I3201" s="186"/>
      <c r="J3201" s="170" t="s">
        <v>479</v>
      </c>
      <c r="K3201" s="171" t="e">
        <f t="shared" ca="1" si="1"/>
        <v>#NAME?</v>
      </c>
      <c r="L3201" s="186"/>
      <c r="M3201" s="171">
        <v>3004</v>
      </c>
      <c r="N3201" s="179" t="e">
        <f t="shared" ca="1" si="2"/>
        <v>#NAME?</v>
      </c>
      <c r="O3201" t="b">
        <f t="shared" si="3"/>
        <v>0</v>
      </c>
      <c r="S3201" s="180" t="b">
        <f t="shared" si="4"/>
        <v>0</v>
      </c>
      <c r="T3201" s="180">
        <f t="shared" ca="1" si="5"/>
        <v>0</v>
      </c>
    </row>
    <row r="3202" spans="1:20" ht="16" hidden="1">
      <c r="A3202" s="170">
        <f t="shared" si="6"/>
        <v>3201</v>
      </c>
      <c r="B3202" s="196" t="s">
        <v>3942</v>
      </c>
      <c r="C3202" s="186"/>
      <c r="D3202" s="178" t="s">
        <v>380</v>
      </c>
      <c r="E3202" s="178" t="s">
        <v>3943</v>
      </c>
      <c r="F3202" s="187">
        <v>43846</v>
      </c>
      <c r="G3202" s="170" t="b">
        <f t="shared" ca="1" si="71"/>
        <v>1</v>
      </c>
      <c r="H3202" s="170" t="s">
        <v>471</v>
      </c>
      <c r="I3202" s="170"/>
      <c r="J3202" s="170" t="s">
        <v>479</v>
      </c>
      <c r="K3202" s="171" t="e">
        <f t="shared" ca="1" si="1"/>
        <v>#NAME?</v>
      </c>
      <c r="L3202" s="186"/>
      <c r="M3202" s="171">
        <v>3023</v>
      </c>
      <c r="N3202" s="179" t="e">
        <f t="shared" ca="1" si="2"/>
        <v>#NAME?</v>
      </c>
      <c r="O3202" t="b">
        <f t="shared" si="3"/>
        <v>0</v>
      </c>
      <c r="S3202" s="180" t="b">
        <f t="shared" ca="1" si="4"/>
        <v>0</v>
      </c>
      <c r="T3202" s="180">
        <f t="shared" ca="1" si="5"/>
        <v>0</v>
      </c>
    </row>
    <row r="3203" spans="1:20" ht="16" hidden="1">
      <c r="A3203" s="170">
        <f t="shared" si="6"/>
        <v>3202</v>
      </c>
      <c r="B3203" s="196" t="s">
        <v>3944</v>
      </c>
      <c r="C3203" s="186"/>
      <c r="D3203" s="178" t="s">
        <v>388</v>
      </c>
      <c r="E3203" s="178"/>
      <c r="F3203" s="186"/>
      <c r="G3203" s="170" t="b">
        <f t="shared" ca="1" si="71"/>
        <v>1</v>
      </c>
      <c r="H3203" s="186"/>
      <c r="I3203" s="186"/>
      <c r="J3203" s="170" t="s">
        <v>479</v>
      </c>
      <c r="K3203" s="171" t="e">
        <f t="shared" ca="1" si="1"/>
        <v>#NAME?</v>
      </c>
      <c r="L3203" s="186"/>
      <c r="M3203" s="171">
        <v>1163</v>
      </c>
      <c r="N3203" s="179" t="e">
        <f t="shared" ca="1" si="2"/>
        <v>#NAME?</v>
      </c>
      <c r="O3203" t="b">
        <f t="shared" si="3"/>
        <v>0</v>
      </c>
      <c r="S3203" s="180" t="b">
        <f t="shared" si="4"/>
        <v>0</v>
      </c>
      <c r="T3203" s="180">
        <f t="shared" ca="1" si="5"/>
        <v>0</v>
      </c>
    </row>
    <row r="3204" spans="1:20" ht="16" hidden="1">
      <c r="A3204" s="170">
        <f t="shared" si="6"/>
        <v>3203</v>
      </c>
      <c r="B3204" s="196" t="s">
        <v>2029</v>
      </c>
      <c r="C3204" s="186"/>
      <c r="D3204" s="178" t="s">
        <v>388</v>
      </c>
      <c r="E3204" s="178"/>
      <c r="F3204" s="186"/>
      <c r="G3204" s="170" t="b">
        <f t="shared" ca="1" si="71"/>
        <v>1</v>
      </c>
      <c r="H3204" s="186"/>
      <c r="I3204" s="186"/>
      <c r="J3204" s="170" t="s">
        <v>479</v>
      </c>
      <c r="K3204" s="171" t="e">
        <f t="shared" ca="1" si="1"/>
        <v>#NAME?</v>
      </c>
      <c r="L3204" s="186"/>
      <c r="M3204" s="171">
        <v>824</v>
      </c>
      <c r="N3204" s="179" t="e">
        <f t="shared" ca="1" si="2"/>
        <v>#NAME?</v>
      </c>
      <c r="O3204" t="b">
        <f t="shared" si="3"/>
        <v>0</v>
      </c>
      <c r="S3204" s="180" t="b">
        <f t="shared" si="4"/>
        <v>0</v>
      </c>
      <c r="T3204" s="180">
        <f t="shared" ca="1" si="5"/>
        <v>0</v>
      </c>
    </row>
    <row r="3205" spans="1:20" ht="16" hidden="1">
      <c r="A3205" s="170">
        <f t="shared" si="6"/>
        <v>3204</v>
      </c>
      <c r="B3205" s="196" t="s">
        <v>507</v>
      </c>
      <c r="C3205" s="186"/>
      <c r="D3205" s="178" t="s">
        <v>388</v>
      </c>
      <c r="E3205" s="178"/>
      <c r="F3205" s="186"/>
      <c r="G3205" s="170" t="b">
        <f t="shared" ca="1" si="71"/>
        <v>1</v>
      </c>
      <c r="H3205" s="186"/>
      <c r="I3205" s="186"/>
      <c r="J3205" s="170" t="s">
        <v>479</v>
      </c>
      <c r="K3205" s="171" t="e">
        <f t="shared" ca="1" si="1"/>
        <v>#NAME?</v>
      </c>
      <c r="L3205" s="186"/>
      <c r="M3205" s="171">
        <v>2354</v>
      </c>
      <c r="N3205" s="179" t="e">
        <f t="shared" ca="1" si="2"/>
        <v>#NAME?</v>
      </c>
      <c r="O3205" t="b">
        <f t="shared" si="3"/>
        <v>1</v>
      </c>
      <c r="S3205" s="180" t="b">
        <f t="shared" si="4"/>
        <v>0</v>
      </c>
      <c r="T3205" s="180">
        <f t="shared" ca="1" si="5"/>
        <v>0</v>
      </c>
    </row>
    <row r="3206" spans="1:20" ht="16" hidden="1">
      <c r="A3206" s="170">
        <f t="shared" si="6"/>
        <v>3205</v>
      </c>
      <c r="B3206" s="196" t="s">
        <v>1783</v>
      </c>
      <c r="C3206" s="186"/>
      <c r="D3206" s="178" t="s">
        <v>388</v>
      </c>
      <c r="E3206" s="178"/>
      <c r="F3206" s="186"/>
      <c r="G3206" s="170" t="b">
        <f t="shared" ca="1" si="71"/>
        <v>1</v>
      </c>
      <c r="H3206" s="186"/>
      <c r="I3206" s="186"/>
      <c r="J3206" s="170" t="s">
        <v>479</v>
      </c>
      <c r="K3206" s="171" t="e">
        <f t="shared" ca="1" si="1"/>
        <v>#NAME?</v>
      </c>
      <c r="L3206" s="186"/>
      <c r="M3206" s="171">
        <v>2828</v>
      </c>
      <c r="N3206" s="179" t="e">
        <f t="shared" ca="1" si="2"/>
        <v>#NAME?</v>
      </c>
      <c r="O3206" t="b">
        <f t="shared" si="3"/>
        <v>0</v>
      </c>
      <c r="S3206" s="180" t="b">
        <f t="shared" si="4"/>
        <v>0</v>
      </c>
      <c r="T3206" s="180">
        <f t="shared" ca="1" si="5"/>
        <v>0</v>
      </c>
    </row>
    <row r="3207" spans="1:20" ht="16" hidden="1">
      <c r="A3207" s="170">
        <f t="shared" si="6"/>
        <v>3206</v>
      </c>
      <c r="B3207" s="196" t="s">
        <v>507</v>
      </c>
      <c r="C3207" s="186"/>
      <c r="D3207" s="178" t="s">
        <v>388</v>
      </c>
      <c r="E3207" s="178"/>
      <c r="F3207" s="186"/>
      <c r="G3207" s="170"/>
      <c r="H3207" s="186"/>
      <c r="I3207" s="186"/>
      <c r="J3207" s="170"/>
      <c r="K3207" s="171" t="e">
        <f t="shared" ca="1" si="1"/>
        <v>#NAME?</v>
      </c>
      <c r="L3207" s="186"/>
      <c r="M3207" s="171">
        <v>824</v>
      </c>
      <c r="N3207" s="179" t="e">
        <f t="shared" ca="1" si="2"/>
        <v>#NAME?</v>
      </c>
      <c r="O3207" t="b">
        <f t="shared" si="3"/>
        <v>1</v>
      </c>
      <c r="S3207" s="180" t="b">
        <f t="shared" si="4"/>
        <v>0</v>
      </c>
      <c r="T3207" s="180">
        <f t="shared" ca="1" si="5"/>
        <v>0</v>
      </c>
    </row>
    <row r="3208" spans="1:20" ht="16" hidden="1">
      <c r="A3208" s="170">
        <f t="shared" si="6"/>
        <v>3207</v>
      </c>
      <c r="B3208" s="196" t="s">
        <v>1849</v>
      </c>
      <c r="C3208" s="186"/>
      <c r="D3208" s="178" t="s">
        <v>388</v>
      </c>
      <c r="E3208" s="178"/>
      <c r="F3208" s="186"/>
      <c r="G3208" s="170" t="b">
        <f t="shared" ref="G3208:G3223" ca="1" si="72">OR((ISBLANK(F3208)),TODAY()-F3208 &gt;=90)</f>
        <v>1</v>
      </c>
      <c r="H3208" s="186"/>
      <c r="I3208" s="186"/>
      <c r="J3208" s="170" t="s">
        <v>479</v>
      </c>
      <c r="K3208" s="171" t="e">
        <f t="shared" ca="1" si="1"/>
        <v>#NAME?</v>
      </c>
      <c r="L3208" s="186"/>
      <c r="M3208" s="171">
        <v>269</v>
      </c>
      <c r="N3208" s="179" t="e">
        <f t="shared" ca="1" si="2"/>
        <v>#NAME?</v>
      </c>
      <c r="O3208" t="b">
        <f t="shared" si="3"/>
        <v>0</v>
      </c>
      <c r="S3208" s="180" t="b">
        <f t="shared" si="4"/>
        <v>0</v>
      </c>
      <c r="T3208" s="180">
        <f t="shared" ca="1" si="5"/>
        <v>0</v>
      </c>
    </row>
    <row r="3209" spans="1:20" ht="16" hidden="1">
      <c r="A3209" s="170">
        <f t="shared" si="6"/>
        <v>3208</v>
      </c>
      <c r="B3209" s="196" t="s">
        <v>3945</v>
      </c>
      <c r="C3209" s="186"/>
      <c r="D3209" s="178" t="s">
        <v>388</v>
      </c>
      <c r="E3209" s="178"/>
      <c r="F3209" s="186"/>
      <c r="G3209" s="170" t="b">
        <f t="shared" ca="1" si="72"/>
        <v>1</v>
      </c>
      <c r="H3209" s="186"/>
      <c r="I3209" s="186"/>
      <c r="J3209" s="170" t="s">
        <v>479</v>
      </c>
      <c r="K3209" s="171" t="e">
        <f t="shared" ca="1" si="1"/>
        <v>#NAME?</v>
      </c>
      <c r="L3209" s="186"/>
      <c r="M3209" s="171">
        <v>3226</v>
      </c>
      <c r="N3209" s="179" t="e">
        <f t="shared" ca="1" si="2"/>
        <v>#NAME?</v>
      </c>
      <c r="O3209" t="b">
        <f t="shared" si="3"/>
        <v>0</v>
      </c>
      <c r="S3209" s="180" t="b">
        <f t="shared" si="4"/>
        <v>0</v>
      </c>
      <c r="T3209" s="180">
        <f t="shared" ca="1" si="5"/>
        <v>0</v>
      </c>
    </row>
    <row r="3210" spans="1:20" ht="16" hidden="1">
      <c r="A3210" s="170">
        <f t="shared" si="6"/>
        <v>3209</v>
      </c>
      <c r="B3210" s="196" t="s">
        <v>2097</v>
      </c>
      <c r="C3210" s="186"/>
      <c r="D3210" s="178" t="s">
        <v>388</v>
      </c>
      <c r="E3210" s="178"/>
      <c r="F3210" s="186"/>
      <c r="G3210" s="170" t="b">
        <f t="shared" ca="1" si="72"/>
        <v>1</v>
      </c>
      <c r="H3210" s="186"/>
      <c r="I3210" s="186"/>
      <c r="J3210" s="170" t="s">
        <v>479</v>
      </c>
      <c r="K3210" s="171" t="e">
        <f t="shared" ca="1" si="1"/>
        <v>#NAME?</v>
      </c>
      <c r="L3210" s="186"/>
      <c r="M3210" s="171">
        <v>1150</v>
      </c>
      <c r="N3210" s="179" t="e">
        <f t="shared" ca="1" si="2"/>
        <v>#NAME?</v>
      </c>
      <c r="O3210" t="b">
        <f t="shared" si="3"/>
        <v>0</v>
      </c>
      <c r="S3210" s="180" t="b">
        <f t="shared" si="4"/>
        <v>0</v>
      </c>
      <c r="T3210" s="180">
        <f t="shared" ca="1" si="5"/>
        <v>0</v>
      </c>
    </row>
    <row r="3211" spans="1:20" ht="16" hidden="1">
      <c r="A3211" s="170">
        <f t="shared" si="6"/>
        <v>3210</v>
      </c>
      <c r="B3211" s="196" t="s">
        <v>1077</v>
      </c>
      <c r="C3211" s="186"/>
      <c r="D3211" s="178" t="s">
        <v>388</v>
      </c>
      <c r="E3211" s="178"/>
      <c r="F3211" s="186"/>
      <c r="G3211" s="170" t="b">
        <f t="shared" ca="1" si="72"/>
        <v>1</v>
      </c>
      <c r="H3211" s="186"/>
      <c r="I3211" s="186"/>
      <c r="J3211" s="170" t="s">
        <v>479</v>
      </c>
      <c r="K3211" s="171" t="e">
        <f t="shared" ca="1" si="1"/>
        <v>#NAME?</v>
      </c>
      <c r="L3211" s="186"/>
      <c r="M3211" s="171">
        <v>409</v>
      </c>
      <c r="N3211" s="179" t="e">
        <f t="shared" ca="1" si="2"/>
        <v>#NAME?</v>
      </c>
      <c r="O3211" t="b">
        <f t="shared" si="3"/>
        <v>0</v>
      </c>
      <c r="S3211" s="180" t="b">
        <f t="shared" si="4"/>
        <v>0</v>
      </c>
      <c r="T3211" s="180">
        <f t="shared" ca="1" si="5"/>
        <v>0</v>
      </c>
    </row>
    <row r="3212" spans="1:20" ht="16" hidden="1">
      <c r="A3212" s="170">
        <f t="shared" si="6"/>
        <v>3211</v>
      </c>
      <c r="B3212" s="196" t="s">
        <v>3946</v>
      </c>
      <c r="C3212" s="186"/>
      <c r="D3212" s="178" t="s">
        <v>380</v>
      </c>
      <c r="E3212" s="178" t="s">
        <v>556</v>
      </c>
      <c r="F3212" s="189">
        <v>43822</v>
      </c>
      <c r="G3212" s="170" t="b">
        <f t="shared" ca="1" si="72"/>
        <v>1</v>
      </c>
      <c r="H3212" s="170" t="s">
        <v>471</v>
      </c>
      <c r="I3212" s="186"/>
      <c r="J3212" s="170" t="s">
        <v>479</v>
      </c>
      <c r="K3212" s="171" t="e">
        <f t="shared" ca="1" si="1"/>
        <v>#NAME?</v>
      </c>
      <c r="L3212" s="186"/>
      <c r="M3212" s="171">
        <v>709</v>
      </c>
      <c r="N3212" s="179" t="e">
        <f t="shared" ca="1" si="2"/>
        <v>#NAME?</v>
      </c>
      <c r="O3212" t="b">
        <f t="shared" si="3"/>
        <v>0</v>
      </c>
      <c r="S3212" s="180" t="b">
        <f t="shared" ca="1" si="4"/>
        <v>0</v>
      </c>
      <c r="T3212" s="180">
        <f t="shared" ca="1" si="5"/>
        <v>0</v>
      </c>
    </row>
    <row r="3213" spans="1:20" ht="16" hidden="1">
      <c r="A3213" s="170">
        <f t="shared" si="6"/>
        <v>3212</v>
      </c>
      <c r="B3213" s="196" t="s">
        <v>3947</v>
      </c>
      <c r="C3213" s="186"/>
      <c r="D3213" s="178" t="s">
        <v>388</v>
      </c>
      <c r="E3213" s="178"/>
      <c r="F3213" s="186"/>
      <c r="G3213" s="170" t="b">
        <f t="shared" ca="1" si="72"/>
        <v>1</v>
      </c>
      <c r="H3213" s="186"/>
      <c r="I3213" s="186"/>
      <c r="J3213" s="170" t="s">
        <v>479</v>
      </c>
      <c r="K3213" s="171" t="e">
        <f t="shared" ca="1" si="1"/>
        <v>#NAME?</v>
      </c>
      <c r="L3213" s="186"/>
      <c r="M3213" s="171">
        <v>3217</v>
      </c>
      <c r="N3213" s="179" t="e">
        <f t="shared" ca="1" si="2"/>
        <v>#NAME?</v>
      </c>
      <c r="O3213" t="b">
        <f t="shared" si="3"/>
        <v>0</v>
      </c>
      <c r="S3213" s="180" t="b">
        <f t="shared" si="4"/>
        <v>0</v>
      </c>
      <c r="T3213" s="180">
        <f t="shared" ca="1" si="5"/>
        <v>0</v>
      </c>
    </row>
    <row r="3214" spans="1:20" ht="16" hidden="1">
      <c r="A3214" s="170">
        <f t="shared" si="6"/>
        <v>3213</v>
      </c>
      <c r="B3214" s="196" t="s">
        <v>1376</v>
      </c>
      <c r="C3214" s="186"/>
      <c r="D3214" s="178" t="s">
        <v>380</v>
      </c>
      <c r="E3214" s="178" t="s">
        <v>556</v>
      </c>
      <c r="F3214" s="187">
        <v>43851</v>
      </c>
      <c r="G3214" s="170" t="b">
        <f t="shared" ca="1" si="72"/>
        <v>1</v>
      </c>
      <c r="H3214" s="170" t="s">
        <v>471</v>
      </c>
      <c r="I3214" s="186"/>
      <c r="J3214" s="170" t="s">
        <v>479</v>
      </c>
      <c r="K3214" s="171" t="e">
        <f t="shared" ca="1" si="1"/>
        <v>#NAME?</v>
      </c>
      <c r="L3214" s="186"/>
      <c r="M3214" s="171">
        <v>1306</v>
      </c>
      <c r="N3214" s="179" t="e">
        <f t="shared" ca="1" si="2"/>
        <v>#NAME?</v>
      </c>
      <c r="O3214" t="b">
        <f t="shared" si="3"/>
        <v>0</v>
      </c>
      <c r="S3214" s="180" t="b">
        <f t="shared" ca="1" si="4"/>
        <v>0</v>
      </c>
      <c r="T3214" s="180">
        <f t="shared" ca="1" si="5"/>
        <v>0</v>
      </c>
    </row>
    <row r="3215" spans="1:20" ht="16" hidden="1">
      <c r="A3215" s="170">
        <f t="shared" si="6"/>
        <v>3214</v>
      </c>
      <c r="B3215" s="196" t="s">
        <v>3948</v>
      </c>
      <c r="C3215" s="186"/>
      <c r="D3215" s="178" t="s">
        <v>388</v>
      </c>
      <c r="E3215" s="178"/>
      <c r="F3215" s="186"/>
      <c r="G3215" s="170" t="b">
        <f t="shared" ca="1" si="72"/>
        <v>1</v>
      </c>
      <c r="H3215" s="186"/>
      <c r="I3215" s="186"/>
      <c r="J3215" s="170" t="s">
        <v>479</v>
      </c>
      <c r="K3215" s="171" t="e">
        <f t="shared" ca="1" si="1"/>
        <v>#NAME?</v>
      </c>
      <c r="L3215" s="186"/>
      <c r="M3215" s="171">
        <v>3105</v>
      </c>
      <c r="N3215" s="179" t="e">
        <f t="shared" ca="1" si="2"/>
        <v>#NAME?</v>
      </c>
      <c r="O3215" t="b">
        <f t="shared" si="3"/>
        <v>0</v>
      </c>
      <c r="S3215" s="180" t="b">
        <f t="shared" si="4"/>
        <v>0</v>
      </c>
      <c r="T3215" s="180">
        <f t="shared" ca="1" si="5"/>
        <v>0</v>
      </c>
    </row>
    <row r="3216" spans="1:20" ht="16" hidden="1">
      <c r="A3216" s="170">
        <f t="shared" si="6"/>
        <v>3215</v>
      </c>
      <c r="B3216" s="196" t="s">
        <v>1319</v>
      </c>
      <c r="C3216" s="186"/>
      <c r="D3216" s="178" t="s">
        <v>388</v>
      </c>
      <c r="E3216" s="178"/>
      <c r="F3216" s="186"/>
      <c r="G3216" s="170" t="b">
        <f t="shared" ca="1" si="72"/>
        <v>1</v>
      </c>
      <c r="H3216" s="186"/>
      <c r="I3216" s="186"/>
      <c r="J3216" s="170" t="s">
        <v>479</v>
      </c>
      <c r="K3216" s="171" t="e">
        <f t="shared" ca="1" si="1"/>
        <v>#NAME?</v>
      </c>
      <c r="L3216" s="186"/>
      <c r="M3216" s="171">
        <v>3223</v>
      </c>
      <c r="N3216" s="179" t="e">
        <f t="shared" ca="1" si="2"/>
        <v>#NAME?</v>
      </c>
      <c r="O3216" t="b">
        <f t="shared" si="3"/>
        <v>0</v>
      </c>
      <c r="S3216" s="180" t="b">
        <f t="shared" si="4"/>
        <v>0</v>
      </c>
      <c r="T3216" s="180">
        <f t="shared" ca="1" si="5"/>
        <v>0</v>
      </c>
    </row>
    <row r="3217" spans="1:20" ht="16" hidden="1">
      <c r="A3217" s="170">
        <f t="shared" si="6"/>
        <v>3216</v>
      </c>
      <c r="B3217" s="196" t="s">
        <v>932</v>
      </c>
      <c r="C3217" s="186"/>
      <c r="D3217" s="178" t="s">
        <v>388</v>
      </c>
      <c r="E3217" s="178"/>
      <c r="F3217" s="186"/>
      <c r="G3217" s="170" t="b">
        <f t="shared" ca="1" si="72"/>
        <v>1</v>
      </c>
      <c r="H3217" s="186"/>
      <c r="I3217" s="186"/>
      <c r="J3217" s="170" t="s">
        <v>479</v>
      </c>
      <c r="K3217" s="171" t="e">
        <f t="shared" ca="1" si="1"/>
        <v>#NAME?</v>
      </c>
      <c r="L3217" s="186"/>
      <c r="M3217" s="171">
        <v>2107</v>
      </c>
      <c r="N3217" s="179" t="e">
        <f t="shared" ca="1" si="2"/>
        <v>#NAME?</v>
      </c>
      <c r="O3217" t="b">
        <f t="shared" si="3"/>
        <v>0</v>
      </c>
      <c r="S3217" s="180" t="b">
        <f t="shared" si="4"/>
        <v>0</v>
      </c>
      <c r="T3217" s="180">
        <f t="shared" ca="1" si="5"/>
        <v>0</v>
      </c>
    </row>
    <row r="3218" spans="1:20" ht="16" hidden="1">
      <c r="A3218" s="170">
        <f t="shared" si="6"/>
        <v>3217</v>
      </c>
      <c r="B3218" s="196" t="s">
        <v>1098</v>
      </c>
      <c r="C3218" s="186"/>
      <c r="D3218" s="178" t="s">
        <v>388</v>
      </c>
      <c r="E3218" s="178"/>
      <c r="F3218" s="186"/>
      <c r="G3218" s="170" t="b">
        <f t="shared" ca="1" si="72"/>
        <v>1</v>
      </c>
      <c r="H3218" s="186"/>
      <c r="I3218" s="186"/>
      <c r="J3218" s="170" t="s">
        <v>479</v>
      </c>
      <c r="K3218" s="171" t="e">
        <f t="shared" ca="1" si="1"/>
        <v>#NAME?</v>
      </c>
      <c r="L3218" s="186"/>
      <c r="M3218" s="171">
        <v>359</v>
      </c>
      <c r="N3218" s="179" t="e">
        <f t="shared" ca="1" si="2"/>
        <v>#NAME?</v>
      </c>
      <c r="O3218" t="b">
        <f t="shared" si="3"/>
        <v>0</v>
      </c>
      <c r="S3218" s="180" t="b">
        <f t="shared" si="4"/>
        <v>0</v>
      </c>
      <c r="T3218" s="180">
        <f t="shared" ca="1" si="5"/>
        <v>0</v>
      </c>
    </row>
    <row r="3219" spans="1:20" ht="16" hidden="1">
      <c r="A3219" s="170">
        <f t="shared" si="6"/>
        <v>3218</v>
      </c>
      <c r="B3219" s="196" t="s">
        <v>1774</v>
      </c>
      <c r="C3219" s="186"/>
      <c r="D3219" s="178" t="s">
        <v>388</v>
      </c>
      <c r="E3219" s="178"/>
      <c r="F3219" s="186"/>
      <c r="G3219" s="170" t="b">
        <f t="shared" ca="1" si="72"/>
        <v>1</v>
      </c>
      <c r="H3219" s="186"/>
      <c r="I3219" s="186"/>
      <c r="J3219" s="170" t="s">
        <v>479</v>
      </c>
      <c r="K3219" s="171" t="e">
        <f t="shared" ca="1" si="1"/>
        <v>#NAME?</v>
      </c>
      <c r="L3219" s="186"/>
      <c r="M3219" s="171">
        <v>2743</v>
      </c>
      <c r="N3219" s="179" t="e">
        <f t="shared" ca="1" si="2"/>
        <v>#NAME?</v>
      </c>
      <c r="O3219" t="b">
        <f t="shared" si="3"/>
        <v>0</v>
      </c>
      <c r="S3219" s="180" t="b">
        <f t="shared" si="4"/>
        <v>0</v>
      </c>
      <c r="T3219" s="180">
        <f t="shared" ca="1" si="5"/>
        <v>0</v>
      </c>
    </row>
    <row r="3220" spans="1:20" ht="16" hidden="1">
      <c r="A3220" s="170">
        <f t="shared" si="6"/>
        <v>3219</v>
      </c>
      <c r="B3220" s="196" t="s">
        <v>3949</v>
      </c>
      <c r="C3220" s="186"/>
      <c r="D3220" s="178" t="s">
        <v>388</v>
      </c>
      <c r="E3220" s="178"/>
      <c r="F3220" s="186"/>
      <c r="G3220" s="170" t="b">
        <f t="shared" ca="1" si="72"/>
        <v>1</v>
      </c>
      <c r="H3220" s="186"/>
      <c r="I3220" s="186"/>
      <c r="J3220" s="170" t="s">
        <v>479</v>
      </c>
      <c r="K3220" s="171" t="e">
        <f t="shared" ca="1" si="1"/>
        <v>#NAME?</v>
      </c>
      <c r="L3220" s="186"/>
      <c r="M3220" s="171">
        <v>1081</v>
      </c>
      <c r="N3220" s="179" t="e">
        <f t="shared" ca="1" si="2"/>
        <v>#NAME?</v>
      </c>
      <c r="O3220" t="b">
        <f t="shared" si="3"/>
        <v>0</v>
      </c>
      <c r="S3220" s="180" t="b">
        <f t="shared" si="4"/>
        <v>0</v>
      </c>
      <c r="T3220" s="180">
        <f t="shared" ca="1" si="5"/>
        <v>0</v>
      </c>
    </row>
    <row r="3221" spans="1:20" ht="16" hidden="1">
      <c r="A3221" s="170">
        <f t="shared" si="6"/>
        <v>3220</v>
      </c>
      <c r="B3221" s="196" t="s">
        <v>3950</v>
      </c>
      <c r="C3221" s="186"/>
      <c r="D3221" s="178" t="s">
        <v>388</v>
      </c>
      <c r="E3221" s="178"/>
      <c r="F3221" s="186"/>
      <c r="G3221" s="170" t="b">
        <f t="shared" ca="1" si="72"/>
        <v>1</v>
      </c>
      <c r="H3221" s="186"/>
      <c r="I3221" s="186"/>
      <c r="J3221" s="170" t="s">
        <v>479</v>
      </c>
      <c r="K3221" s="171" t="e">
        <f t="shared" ca="1" si="1"/>
        <v>#NAME?</v>
      </c>
      <c r="L3221" s="186"/>
      <c r="M3221" s="171">
        <v>1632</v>
      </c>
      <c r="N3221" s="179" t="e">
        <f t="shared" ca="1" si="2"/>
        <v>#NAME?</v>
      </c>
      <c r="O3221" t="b">
        <f t="shared" si="3"/>
        <v>0</v>
      </c>
      <c r="S3221" s="180" t="b">
        <f t="shared" si="4"/>
        <v>0</v>
      </c>
      <c r="T3221" s="180">
        <f t="shared" ca="1" si="5"/>
        <v>0</v>
      </c>
    </row>
    <row r="3222" spans="1:20" ht="16" hidden="1">
      <c r="A3222" s="170">
        <f t="shared" si="6"/>
        <v>3221</v>
      </c>
      <c r="B3222" s="196" t="s">
        <v>1659</v>
      </c>
      <c r="C3222" s="186"/>
      <c r="D3222" s="178" t="s">
        <v>388</v>
      </c>
      <c r="E3222" s="178"/>
      <c r="F3222" s="186"/>
      <c r="G3222" s="170" t="b">
        <f t="shared" ca="1" si="72"/>
        <v>1</v>
      </c>
      <c r="H3222" s="186"/>
      <c r="I3222" s="186"/>
      <c r="J3222" s="170" t="s">
        <v>479</v>
      </c>
      <c r="K3222" s="171" t="e">
        <f t="shared" ca="1" si="1"/>
        <v>#NAME?</v>
      </c>
      <c r="L3222" s="186"/>
      <c r="M3222" s="171">
        <v>2571</v>
      </c>
      <c r="N3222" s="179" t="e">
        <f t="shared" ca="1" si="2"/>
        <v>#NAME?</v>
      </c>
      <c r="O3222" t="b">
        <f t="shared" si="3"/>
        <v>0</v>
      </c>
      <c r="S3222" s="180" t="b">
        <f t="shared" si="4"/>
        <v>0</v>
      </c>
      <c r="T3222" s="180">
        <f t="shared" ca="1" si="5"/>
        <v>0</v>
      </c>
    </row>
    <row r="3223" spans="1:20" ht="16" hidden="1">
      <c r="A3223" s="170">
        <f t="shared" si="6"/>
        <v>3222</v>
      </c>
      <c r="B3223" s="196" t="s">
        <v>3951</v>
      </c>
      <c r="C3223" s="186"/>
      <c r="D3223" s="178" t="s">
        <v>388</v>
      </c>
      <c r="E3223" s="178"/>
      <c r="F3223" s="186"/>
      <c r="G3223" s="170" t="b">
        <f t="shared" ca="1" si="72"/>
        <v>1</v>
      </c>
      <c r="H3223" s="186"/>
      <c r="I3223" s="186"/>
      <c r="J3223" s="170" t="s">
        <v>479</v>
      </c>
      <c r="K3223" s="171" t="e">
        <f t="shared" ca="1" si="1"/>
        <v>#NAME?</v>
      </c>
      <c r="L3223" s="186"/>
      <c r="M3223" s="171">
        <v>1995</v>
      </c>
      <c r="N3223" s="179" t="e">
        <f t="shared" ca="1" si="2"/>
        <v>#NAME?</v>
      </c>
      <c r="O3223" t="b">
        <f t="shared" si="3"/>
        <v>0</v>
      </c>
      <c r="S3223" s="180" t="b">
        <f t="shared" si="4"/>
        <v>0</v>
      </c>
      <c r="T3223" s="180">
        <f t="shared" ca="1" si="5"/>
        <v>0</v>
      </c>
    </row>
    <row r="3224" spans="1:20" ht="16" hidden="1">
      <c r="A3224" s="170">
        <f t="shared" si="6"/>
        <v>3223</v>
      </c>
      <c r="B3224" s="196" t="s">
        <v>507</v>
      </c>
      <c r="C3224" s="186"/>
      <c r="D3224" s="178" t="s">
        <v>388</v>
      </c>
      <c r="E3224" s="178"/>
      <c r="F3224" s="186"/>
      <c r="G3224" s="170"/>
      <c r="H3224" s="186"/>
      <c r="I3224" s="186"/>
      <c r="J3224" s="170"/>
      <c r="K3224" s="171" t="e">
        <f t="shared" ca="1" si="1"/>
        <v>#NAME?</v>
      </c>
      <c r="L3224" s="186"/>
      <c r="M3224" s="171">
        <v>1865</v>
      </c>
      <c r="N3224" s="179" t="e">
        <f t="shared" ca="1" si="2"/>
        <v>#NAME?</v>
      </c>
      <c r="O3224" t="b">
        <f t="shared" si="3"/>
        <v>1</v>
      </c>
      <c r="S3224" s="180" t="b">
        <f t="shared" si="4"/>
        <v>0</v>
      </c>
      <c r="T3224" s="180">
        <f t="shared" ca="1" si="5"/>
        <v>0</v>
      </c>
    </row>
    <row r="3225" spans="1:20" ht="16" hidden="1">
      <c r="A3225" s="170">
        <f t="shared" si="6"/>
        <v>3224</v>
      </c>
      <c r="B3225" s="196" t="s">
        <v>1792</v>
      </c>
      <c r="C3225" s="186"/>
      <c r="D3225" s="178" t="s">
        <v>388</v>
      </c>
      <c r="E3225" s="178"/>
      <c r="F3225" s="186"/>
      <c r="G3225" s="170" t="b">
        <f t="shared" ref="G3225:G4429" ca="1" si="73">OR((ISBLANK(F3225)),TODAY()-F3225 &gt;=90)</f>
        <v>1</v>
      </c>
      <c r="H3225" s="186"/>
      <c r="I3225" s="186"/>
      <c r="J3225" s="170" t="s">
        <v>479</v>
      </c>
      <c r="K3225" s="171" t="e">
        <f t="shared" ca="1" si="1"/>
        <v>#NAME?</v>
      </c>
      <c r="L3225" s="186"/>
      <c r="M3225" s="171">
        <v>353</v>
      </c>
      <c r="N3225" s="179" t="e">
        <f t="shared" ca="1" si="2"/>
        <v>#NAME?</v>
      </c>
      <c r="O3225" t="b">
        <f t="shared" si="3"/>
        <v>0</v>
      </c>
      <c r="S3225" s="180" t="b">
        <f t="shared" si="4"/>
        <v>0</v>
      </c>
      <c r="T3225" s="180">
        <f t="shared" ca="1" si="5"/>
        <v>0</v>
      </c>
    </row>
    <row r="3226" spans="1:20" ht="16" hidden="1">
      <c r="A3226" s="170">
        <f t="shared" si="6"/>
        <v>3225</v>
      </c>
      <c r="B3226" s="196" t="s">
        <v>1699</v>
      </c>
      <c r="C3226" s="186"/>
      <c r="D3226" s="178" t="s">
        <v>388</v>
      </c>
      <c r="E3226" s="178"/>
      <c r="F3226" s="186"/>
      <c r="G3226" s="170" t="b">
        <f t="shared" ca="1" si="73"/>
        <v>1</v>
      </c>
      <c r="H3226" s="186"/>
      <c r="I3226" s="186"/>
      <c r="J3226" s="170" t="s">
        <v>479</v>
      </c>
      <c r="K3226" s="171" t="e">
        <f t="shared" ca="1" si="1"/>
        <v>#NAME?</v>
      </c>
      <c r="L3226" s="186"/>
      <c r="M3226" s="171">
        <v>2567</v>
      </c>
      <c r="N3226" s="179" t="e">
        <f t="shared" ca="1" si="2"/>
        <v>#NAME?</v>
      </c>
      <c r="O3226" t="b">
        <f t="shared" si="3"/>
        <v>0</v>
      </c>
      <c r="S3226" s="180" t="b">
        <f t="shared" si="4"/>
        <v>0</v>
      </c>
      <c r="T3226" s="180">
        <f t="shared" ca="1" si="5"/>
        <v>0</v>
      </c>
    </row>
    <row r="3227" spans="1:20" ht="16" hidden="1">
      <c r="A3227" s="170">
        <f t="shared" si="6"/>
        <v>3226</v>
      </c>
      <c r="B3227" s="196" t="s">
        <v>1405</v>
      </c>
      <c r="C3227" s="186"/>
      <c r="D3227" s="178" t="s">
        <v>380</v>
      </c>
      <c r="E3227" s="178" t="s">
        <v>556</v>
      </c>
      <c r="F3227" s="187">
        <v>43850</v>
      </c>
      <c r="G3227" s="170" t="b">
        <f t="shared" ca="1" si="73"/>
        <v>1</v>
      </c>
      <c r="H3227" s="170" t="s">
        <v>471</v>
      </c>
      <c r="I3227" s="186"/>
      <c r="J3227" s="170" t="s">
        <v>479</v>
      </c>
      <c r="K3227" s="171" t="e">
        <f t="shared" ca="1" si="1"/>
        <v>#NAME?</v>
      </c>
      <c r="L3227" s="186"/>
      <c r="M3227" s="171">
        <v>351</v>
      </c>
      <c r="N3227" s="179" t="e">
        <f t="shared" ca="1" si="2"/>
        <v>#NAME?</v>
      </c>
      <c r="O3227" t="b">
        <f t="shared" si="3"/>
        <v>0</v>
      </c>
      <c r="S3227" s="180" t="b">
        <f t="shared" ca="1" si="4"/>
        <v>0</v>
      </c>
      <c r="T3227" s="180">
        <f t="shared" ca="1" si="5"/>
        <v>0</v>
      </c>
    </row>
    <row r="3228" spans="1:20" ht="16" hidden="1">
      <c r="A3228" s="170">
        <f t="shared" si="6"/>
        <v>3227</v>
      </c>
      <c r="B3228" s="196" t="s">
        <v>3952</v>
      </c>
      <c r="C3228" s="186"/>
      <c r="D3228" s="178" t="s">
        <v>388</v>
      </c>
      <c r="E3228" s="178"/>
      <c r="F3228" s="186"/>
      <c r="G3228" s="170" t="b">
        <f t="shared" ca="1" si="73"/>
        <v>1</v>
      </c>
      <c r="H3228" s="186"/>
      <c r="I3228" s="186"/>
      <c r="J3228" s="170" t="s">
        <v>479</v>
      </c>
      <c r="K3228" s="171" t="e">
        <f t="shared" ca="1" si="1"/>
        <v>#NAME?</v>
      </c>
      <c r="L3228" s="186"/>
      <c r="M3228" s="171">
        <v>1042</v>
      </c>
      <c r="N3228" s="179" t="e">
        <f t="shared" ca="1" si="2"/>
        <v>#NAME?</v>
      </c>
      <c r="O3228" t="b">
        <f t="shared" si="3"/>
        <v>0</v>
      </c>
      <c r="S3228" s="180" t="b">
        <f t="shared" si="4"/>
        <v>0</v>
      </c>
      <c r="T3228" s="180">
        <f t="shared" ca="1" si="5"/>
        <v>0</v>
      </c>
    </row>
    <row r="3229" spans="1:20" ht="16" hidden="1">
      <c r="A3229" s="170">
        <f t="shared" si="6"/>
        <v>3228</v>
      </c>
      <c r="B3229" s="196" t="s">
        <v>3953</v>
      </c>
      <c r="C3229" s="186"/>
      <c r="D3229" s="178" t="s">
        <v>388</v>
      </c>
      <c r="E3229" s="178"/>
      <c r="F3229" s="186"/>
      <c r="G3229" s="170" t="b">
        <f t="shared" ca="1" si="73"/>
        <v>1</v>
      </c>
      <c r="H3229" s="186"/>
      <c r="I3229" s="186"/>
      <c r="J3229" s="170" t="s">
        <v>479</v>
      </c>
      <c r="K3229" s="171" t="e">
        <f t="shared" ca="1" si="1"/>
        <v>#NAME?</v>
      </c>
      <c r="L3229" s="186"/>
      <c r="M3229" s="171">
        <v>2102</v>
      </c>
      <c r="N3229" s="179" t="e">
        <f t="shared" ca="1" si="2"/>
        <v>#NAME?</v>
      </c>
      <c r="O3229" t="b">
        <f t="shared" si="3"/>
        <v>0</v>
      </c>
      <c r="S3229" s="180" t="b">
        <f t="shared" si="4"/>
        <v>0</v>
      </c>
      <c r="T3229" s="180">
        <f t="shared" ca="1" si="5"/>
        <v>0</v>
      </c>
    </row>
    <row r="3230" spans="1:20" ht="16" hidden="1">
      <c r="A3230" s="170">
        <f t="shared" si="6"/>
        <v>3229</v>
      </c>
      <c r="B3230" s="196" t="s">
        <v>1914</v>
      </c>
      <c r="C3230" s="186"/>
      <c r="D3230" s="178" t="s">
        <v>388</v>
      </c>
      <c r="E3230" s="178"/>
      <c r="F3230" s="186"/>
      <c r="G3230" s="170" t="b">
        <f t="shared" ca="1" si="73"/>
        <v>1</v>
      </c>
      <c r="H3230" s="186"/>
      <c r="I3230" s="186"/>
      <c r="J3230" s="170" t="s">
        <v>479</v>
      </c>
      <c r="K3230" s="171" t="e">
        <f t="shared" ca="1" si="1"/>
        <v>#NAME?</v>
      </c>
      <c r="L3230" s="186"/>
      <c r="M3230" s="171">
        <v>2034</v>
      </c>
      <c r="N3230" s="179" t="e">
        <f t="shared" ca="1" si="2"/>
        <v>#NAME?</v>
      </c>
      <c r="O3230" t="b">
        <f t="shared" si="3"/>
        <v>0</v>
      </c>
      <c r="S3230" s="180" t="b">
        <f t="shared" si="4"/>
        <v>0</v>
      </c>
      <c r="T3230" s="180">
        <f t="shared" ca="1" si="5"/>
        <v>0</v>
      </c>
    </row>
    <row r="3231" spans="1:20" ht="16" hidden="1">
      <c r="A3231" s="170">
        <f t="shared" si="6"/>
        <v>3230</v>
      </c>
      <c r="B3231" s="196" t="s">
        <v>3954</v>
      </c>
      <c r="C3231" s="186"/>
      <c r="D3231" s="178" t="s">
        <v>388</v>
      </c>
      <c r="E3231" s="178"/>
      <c r="F3231" s="186"/>
      <c r="G3231" s="170" t="b">
        <f t="shared" ca="1" si="73"/>
        <v>1</v>
      </c>
      <c r="H3231" s="186"/>
      <c r="I3231" s="186"/>
      <c r="J3231" s="170" t="s">
        <v>479</v>
      </c>
      <c r="K3231" s="171" t="e">
        <f t="shared" ca="1" si="1"/>
        <v>#NAME?</v>
      </c>
      <c r="L3231" s="186"/>
      <c r="M3231" s="171">
        <v>71</v>
      </c>
      <c r="N3231" s="179" t="e">
        <f t="shared" ca="1" si="2"/>
        <v>#NAME?</v>
      </c>
      <c r="O3231" t="b">
        <f t="shared" si="3"/>
        <v>0</v>
      </c>
      <c r="S3231" s="180" t="b">
        <f t="shared" si="4"/>
        <v>0</v>
      </c>
      <c r="T3231" s="180">
        <f t="shared" ca="1" si="5"/>
        <v>0</v>
      </c>
    </row>
    <row r="3232" spans="1:20" ht="16" hidden="1">
      <c r="A3232" s="170">
        <f t="shared" si="6"/>
        <v>3231</v>
      </c>
      <c r="B3232" s="196" t="s">
        <v>3955</v>
      </c>
      <c r="C3232" s="186"/>
      <c r="D3232" s="178" t="s">
        <v>388</v>
      </c>
      <c r="E3232" s="178"/>
      <c r="F3232" s="186"/>
      <c r="G3232" s="170" t="b">
        <f t="shared" ca="1" si="73"/>
        <v>1</v>
      </c>
      <c r="H3232" s="186"/>
      <c r="I3232" s="186"/>
      <c r="J3232" s="170" t="s">
        <v>479</v>
      </c>
      <c r="K3232" s="171" t="e">
        <f t="shared" ca="1" si="1"/>
        <v>#NAME?</v>
      </c>
      <c r="L3232" s="186"/>
      <c r="M3232" s="171">
        <v>2570</v>
      </c>
      <c r="N3232" s="179" t="e">
        <f t="shared" ca="1" si="2"/>
        <v>#NAME?</v>
      </c>
      <c r="O3232" t="b">
        <f t="shared" si="3"/>
        <v>0</v>
      </c>
      <c r="S3232" s="180" t="b">
        <f t="shared" si="4"/>
        <v>0</v>
      </c>
      <c r="T3232" s="180">
        <f t="shared" ca="1" si="5"/>
        <v>0</v>
      </c>
    </row>
    <row r="3233" spans="1:20" ht="16" hidden="1">
      <c r="A3233" s="170">
        <f t="shared" si="6"/>
        <v>0</v>
      </c>
      <c r="B3233" s="186"/>
      <c r="C3233" s="186"/>
      <c r="D3233" s="178" t="s">
        <v>388</v>
      </c>
      <c r="E3233" s="178"/>
      <c r="F3233" s="186"/>
      <c r="G3233" s="170" t="b">
        <f t="shared" ca="1" si="73"/>
        <v>1</v>
      </c>
      <c r="H3233" s="186"/>
      <c r="I3233" s="186"/>
      <c r="J3233" s="170"/>
      <c r="K3233" s="171" t="e">
        <f t="shared" ca="1" si="1"/>
        <v>#NAME?</v>
      </c>
      <c r="L3233" s="186"/>
      <c r="M3233" s="171">
        <v>1744</v>
      </c>
      <c r="N3233" s="179" t="e">
        <f t="shared" ca="1" si="2"/>
        <v>#NAME?</v>
      </c>
      <c r="O3233" t="b">
        <f t="shared" si="3"/>
        <v>1</v>
      </c>
      <c r="S3233" s="180" t="b">
        <f t="shared" si="4"/>
        <v>0</v>
      </c>
      <c r="T3233" s="180">
        <f t="shared" ca="1" si="5"/>
        <v>0</v>
      </c>
    </row>
    <row r="3234" spans="1:20" ht="16" hidden="1">
      <c r="A3234" s="170">
        <f t="shared" si="6"/>
        <v>0</v>
      </c>
      <c r="B3234" s="186"/>
      <c r="C3234" s="186"/>
      <c r="D3234" s="178" t="s">
        <v>388</v>
      </c>
      <c r="E3234" s="178"/>
      <c r="F3234" s="186"/>
      <c r="G3234" s="170" t="b">
        <f t="shared" ca="1" si="73"/>
        <v>1</v>
      </c>
      <c r="H3234" s="186"/>
      <c r="I3234" s="186"/>
      <c r="J3234" s="170"/>
      <c r="K3234" s="171" t="e">
        <f t="shared" ca="1" si="1"/>
        <v>#NAME?</v>
      </c>
      <c r="L3234" s="186"/>
      <c r="M3234" s="171">
        <v>2293</v>
      </c>
      <c r="N3234" s="179" t="e">
        <f t="shared" ca="1" si="2"/>
        <v>#NAME?</v>
      </c>
      <c r="O3234" t="b">
        <f t="shared" si="3"/>
        <v>1</v>
      </c>
      <c r="S3234" s="180" t="b">
        <f t="shared" si="4"/>
        <v>0</v>
      </c>
      <c r="T3234" s="180">
        <f t="shared" ca="1" si="5"/>
        <v>0</v>
      </c>
    </row>
    <row r="3235" spans="1:20" ht="16" hidden="1">
      <c r="A3235" s="170">
        <f t="shared" si="6"/>
        <v>0</v>
      </c>
      <c r="B3235" s="186"/>
      <c r="C3235" s="186"/>
      <c r="D3235" s="178" t="s">
        <v>388</v>
      </c>
      <c r="E3235" s="178"/>
      <c r="F3235" s="186"/>
      <c r="G3235" s="170" t="b">
        <f t="shared" ca="1" si="73"/>
        <v>1</v>
      </c>
      <c r="H3235" s="186"/>
      <c r="I3235" s="186"/>
      <c r="J3235" s="170"/>
      <c r="K3235" s="171" t="e">
        <f t="shared" ca="1" si="1"/>
        <v>#NAME?</v>
      </c>
      <c r="L3235" s="186"/>
      <c r="M3235" s="171">
        <v>851</v>
      </c>
      <c r="N3235" s="179" t="e">
        <f t="shared" ca="1" si="2"/>
        <v>#NAME?</v>
      </c>
      <c r="O3235" t="b">
        <f t="shared" si="3"/>
        <v>1</v>
      </c>
      <c r="S3235" s="180" t="b">
        <f t="shared" si="4"/>
        <v>0</v>
      </c>
      <c r="T3235" s="180">
        <f t="shared" ca="1" si="5"/>
        <v>0</v>
      </c>
    </row>
    <row r="3236" spans="1:20" ht="16" hidden="1">
      <c r="A3236" s="170">
        <f t="shared" si="6"/>
        <v>0</v>
      </c>
      <c r="B3236" s="186"/>
      <c r="C3236" s="186"/>
      <c r="D3236" s="178" t="s">
        <v>388</v>
      </c>
      <c r="E3236" s="178"/>
      <c r="F3236" s="186"/>
      <c r="G3236" s="170" t="b">
        <f t="shared" ca="1" si="73"/>
        <v>1</v>
      </c>
      <c r="H3236" s="186"/>
      <c r="I3236" s="186"/>
      <c r="J3236" s="170"/>
      <c r="K3236" s="171" t="e">
        <f t="shared" ca="1" si="1"/>
        <v>#NAME?</v>
      </c>
      <c r="L3236" s="186"/>
      <c r="M3236" s="171">
        <v>2742</v>
      </c>
      <c r="N3236" s="179" t="e">
        <f t="shared" ca="1" si="2"/>
        <v>#NAME?</v>
      </c>
      <c r="O3236" t="b">
        <f t="shared" si="3"/>
        <v>1</v>
      </c>
      <c r="S3236" s="180" t="b">
        <f t="shared" si="4"/>
        <v>0</v>
      </c>
      <c r="T3236" s="180">
        <f t="shared" ca="1" si="5"/>
        <v>0</v>
      </c>
    </row>
    <row r="3237" spans="1:20" ht="16" hidden="1">
      <c r="A3237" s="170">
        <f t="shared" si="6"/>
        <v>0</v>
      </c>
      <c r="B3237" s="186"/>
      <c r="C3237" s="186"/>
      <c r="D3237" s="178" t="s">
        <v>388</v>
      </c>
      <c r="E3237" s="178"/>
      <c r="F3237" s="186"/>
      <c r="G3237" s="170" t="b">
        <f t="shared" ca="1" si="73"/>
        <v>1</v>
      </c>
      <c r="H3237" s="186"/>
      <c r="I3237" s="186"/>
      <c r="J3237" s="170"/>
      <c r="K3237" s="171" t="e">
        <f t="shared" ca="1" si="1"/>
        <v>#NAME?</v>
      </c>
      <c r="L3237" s="186"/>
      <c r="M3237" s="171">
        <v>24</v>
      </c>
      <c r="N3237" s="179" t="e">
        <f t="shared" ca="1" si="2"/>
        <v>#NAME?</v>
      </c>
      <c r="O3237" t="b">
        <f t="shared" si="3"/>
        <v>1</v>
      </c>
      <c r="S3237" s="180" t="b">
        <f t="shared" si="4"/>
        <v>0</v>
      </c>
      <c r="T3237" s="180">
        <f t="shared" ca="1" si="5"/>
        <v>0</v>
      </c>
    </row>
    <row r="3238" spans="1:20" ht="16" hidden="1">
      <c r="A3238" s="170">
        <f t="shared" si="6"/>
        <v>0</v>
      </c>
      <c r="B3238" s="186"/>
      <c r="C3238" s="186"/>
      <c r="D3238" s="178" t="s">
        <v>388</v>
      </c>
      <c r="E3238" s="178"/>
      <c r="F3238" s="186"/>
      <c r="G3238" s="170" t="b">
        <f t="shared" ca="1" si="73"/>
        <v>1</v>
      </c>
      <c r="H3238" s="186"/>
      <c r="I3238" s="186"/>
      <c r="J3238" s="170"/>
      <c r="K3238" s="171" t="e">
        <f t="shared" ca="1" si="1"/>
        <v>#NAME?</v>
      </c>
      <c r="L3238" s="186"/>
      <c r="M3238" s="171">
        <v>1639</v>
      </c>
      <c r="N3238" s="179" t="e">
        <f t="shared" ca="1" si="2"/>
        <v>#NAME?</v>
      </c>
      <c r="O3238" t="b">
        <f t="shared" si="3"/>
        <v>1</v>
      </c>
      <c r="S3238" s="180" t="b">
        <f t="shared" si="4"/>
        <v>0</v>
      </c>
      <c r="T3238" s="180">
        <f t="shared" ca="1" si="5"/>
        <v>0</v>
      </c>
    </row>
    <row r="3239" spans="1:20" ht="16" hidden="1">
      <c r="A3239" s="170">
        <f t="shared" si="6"/>
        <v>0</v>
      </c>
      <c r="B3239" s="186"/>
      <c r="C3239" s="186"/>
      <c r="D3239" s="178" t="s">
        <v>388</v>
      </c>
      <c r="E3239" s="178"/>
      <c r="F3239" s="186"/>
      <c r="G3239" s="170" t="b">
        <f t="shared" ca="1" si="73"/>
        <v>1</v>
      </c>
      <c r="H3239" s="186"/>
      <c r="I3239" s="186"/>
      <c r="J3239" s="170"/>
      <c r="K3239" s="171" t="e">
        <f t="shared" ca="1" si="1"/>
        <v>#NAME?</v>
      </c>
      <c r="L3239" s="186"/>
      <c r="M3239" s="171">
        <v>1390</v>
      </c>
      <c r="N3239" s="179" t="e">
        <f t="shared" ca="1" si="2"/>
        <v>#NAME?</v>
      </c>
      <c r="O3239" t="b">
        <f t="shared" si="3"/>
        <v>1</v>
      </c>
      <c r="S3239" s="180" t="b">
        <f t="shared" si="4"/>
        <v>0</v>
      </c>
      <c r="T3239" s="180">
        <f t="shared" ca="1" si="5"/>
        <v>0</v>
      </c>
    </row>
    <row r="3240" spans="1:20" ht="16" hidden="1">
      <c r="A3240" s="170">
        <f t="shared" si="6"/>
        <v>0</v>
      </c>
      <c r="B3240" s="186"/>
      <c r="C3240" s="186"/>
      <c r="D3240" s="178" t="s">
        <v>388</v>
      </c>
      <c r="E3240" s="178"/>
      <c r="F3240" s="186"/>
      <c r="G3240" s="170" t="b">
        <f t="shared" ca="1" si="73"/>
        <v>1</v>
      </c>
      <c r="H3240" s="186"/>
      <c r="I3240" s="186"/>
      <c r="J3240" s="170"/>
      <c r="K3240" s="171" t="e">
        <f t="shared" ca="1" si="1"/>
        <v>#NAME?</v>
      </c>
      <c r="L3240" s="186"/>
      <c r="M3240" s="171">
        <v>89</v>
      </c>
      <c r="N3240" s="179" t="e">
        <f t="shared" ca="1" si="2"/>
        <v>#NAME?</v>
      </c>
      <c r="O3240" t="b">
        <f t="shared" si="3"/>
        <v>1</v>
      </c>
      <c r="S3240" s="180" t="b">
        <f t="shared" si="4"/>
        <v>0</v>
      </c>
      <c r="T3240" s="180">
        <f t="shared" ca="1" si="5"/>
        <v>0</v>
      </c>
    </row>
    <row r="3241" spans="1:20" ht="16" hidden="1">
      <c r="A3241" s="170">
        <f t="shared" si="6"/>
        <v>0</v>
      </c>
      <c r="B3241" s="186"/>
      <c r="C3241" s="186"/>
      <c r="D3241" s="178" t="s">
        <v>388</v>
      </c>
      <c r="E3241" s="178"/>
      <c r="F3241" s="186"/>
      <c r="G3241" s="170" t="b">
        <f t="shared" ca="1" si="73"/>
        <v>1</v>
      </c>
      <c r="H3241" s="186"/>
      <c r="I3241" s="186"/>
      <c r="J3241" s="170"/>
      <c r="K3241" s="171" t="e">
        <f t="shared" ca="1" si="1"/>
        <v>#NAME?</v>
      </c>
      <c r="L3241" s="186"/>
      <c r="M3241" s="171">
        <v>338</v>
      </c>
      <c r="N3241" s="179" t="e">
        <f t="shared" ca="1" si="2"/>
        <v>#NAME?</v>
      </c>
      <c r="O3241" t="b">
        <f t="shared" si="3"/>
        <v>1</v>
      </c>
      <c r="S3241" s="180" t="b">
        <f t="shared" si="4"/>
        <v>0</v>
      </c>
      <c r="T3241" s="180">
        <f t="shared" ca="1" si="5"/>
        <v>0</v>
      </c>
    </row>
    <row r="3242" spans="1:20" ht="16" hidden="1">
      <c r="A3242" s="170">
        <f t="shared" si="6"/>
        <v>0</v>
      </c>
      <c r="B3242" s="186"/>
      <c r="C3242" s="186"/>
      <c r="D3242" s="178" t="s">
        <v>388</v>
      </c>
      <c r="E3242" s="178"/>
      <c r="F3242" s="186"/>
      <c r="G3242" s="170" t="b">
        <f t="shared" ca="1" si="73"/>
        <v>1</v>
      </c>
      <c r="H3242" s="186"/>
      <c r="I3242" s="186"/>
      <c r="J3242" s="170"/>
      <c r="K3242" s="171" t="e">
        <f t="shared" ca="1" si="1"/>
        <v>#NAME?</v>
      </c>
      <c r="L3242" s="186"/>
      <c r="M3242" s="171">
        <v>1219</v>
      </c>
      <c r="N3242" s="179" t="e">
        <f t="shared" ca="1" si="2"/>
        <v>#NAME?</v>
      </c>
      <c r="O3242" t="b">
        <f t="shared" si="3"/>
        <v>1</v>
      </c>
      <c r="S3242" s="180" t="b">
        <f t="shared" si="4"/>
        <v>0</v>
      </c>
      <c r="T3242" s="180">
        <f t="shared" ca="1" si="5"/>
        <v>0</v>
      </c>
    </row>
    <row r="3243" spans="1:20" ht="16" hidden="1">
      <c r="A3243" s="170">
        <f t="shared" si="6"/>
        <v>0</v>
      </c>
      <c r="B3243" s="186"/>
      <c r="C3243" s="186"/>
      <c r="D3243" s="178" t="s">
        <v>388</v>
      </c>
      <c r="E3243" s="178"/>
      <c r="F3243" s="186"/>
      <c r="G3243" s="170" t="b">
        <f t="shared" ca="1" si="73"/>
        <v>1</v>
      </c>
      <c r="H3243" s="186"/>
      <c r="I3243" s="186"/>
      <c r="J3243" s="170"/>
      <c r="K3243" s="171" t="e">
        <f t="shared" ca="1" si="1"/>
        <v>#NAME?</v>
      </c>
      <c r="L3243" s="186"/>
      <c r="M3243" s="171">
        <v>1311</v>
      </c>
      <c r="N3243" s="179" t="e">
        <f t="shared" ca="1" si="2"/>
        <v>#NAME?</v>
      </c>
      <c r="O3243" t="b">
        <f t="shared" si="3"/>
        <v>1</v>
      </c>
      <c r="S3243" s="180" t="b">
        <f t="shared" si="4"/>
        <v>0</v>
      </c>
      <c r="T3243" s="180">
        <f t="shared" ca="1" si="5"/>
        <v>0</v>
      </c>
    </row>
    <row r="3244" spans="1:20" ht="16" hidden="1">
      <c r="A3244" s="170">
        <f t="shared" si="6"/>
        <v>0</v>
      </c>
      <c r="B3244" s="186"/>
      <c r="C3244" s="186"/>
      <c r="D3244" s="178" t="s">
        <v>388</v>
      </c>
      <c r="E3244" s="178"/>
      <c r="F3244" s="186"/>
      <c r="G3244" s="170" t="b">
        <f t="shared" ca="1" si="73"/>
        <v>1</v>
      </c>
      <c r="H3244" s="186"/>
      <c r="I3244" s="186"/>
      <c r="J3244" s="170"/>
      <c r="K3244" s="171" t="e">
        <f t="shared" ca="1" si="1"/>
        <v>#NAME?</v>
      </c>
      <c r="L3244" s="186"/>
      <c r="M3244" s="171">
        <v>1365</v>
      </c>
      <c r="N3244" s="179" t="e">
        <f t="shared" ca="1" si="2"/>
        <v>#NAME?</v>
      </c>
      <c r="O3244" t="b">
        <f t="shared" si="3"/>
        <v>1</v>
      </c>
      <c r="S3244" s="180" t="b">
        <f t="shared" si="4"/>
        <v>0</v>
      </c>
      <c r="T3244" s="180">
        <f t="shared" ca="1" si="5"/>
        <v>0</v>
      </c>
    </row>
    <row r="3245" spans="1:20" ht="16" hidden="1">
      <c r="A3245" s="170">
        <f t="shared" si="6"/>
        <v>0</v>
      </c>
      <c r="B3245" s="186"/>
      <c r="C3245" s="186"/>
      <c r="D3245" s="178" t="s">
        <v>388</v>
      </c>
      <c r="E3245" s="178"/>
      <c r="F3245" s="186"/>
      <c r="G3245" s="170" t="b">
        <f t="shared" ca="1" si="73"/>
        <v>1</v>
      </c>
      <c r="H3245" s="186"/>
      <c r="I3245" s="186"/>
      <c r="J3245" s="170"/>
      <c r="K3245" s="171" t="e">
        <f t="shared" ca="1" si="1"/>
        <v>#NAME?</v>
      </c>
      <c r="L3245" s="186"/>
      <c r="M3245" s="171">
        <v>180</v>
      </c>
      <c r="N3245" s="179" t="e">
        <f t="shared" ca="1" si="2"/>
        <v>#NAME?</v>
      </c>
      <c r="O3245" t="b">
        <f t="shared" si="3"/>
        <v>1</v>
      </c>
      <c r="S3245" s="180" t="b">
        <f t="shared" si="4"/>
        <v>0</v>
      </c>
      <c r="T3245" s="180">
        <f t="shared" ca="1" si="5"/>
        <v>0</v>
      </c>
    </row>
    <row r="3246" spans="1:20" ht="16" hidden="1">
      <c r="A3246" s="170">
        <f t="shared" si="6"/>
        <v>0</v>
      </c>
      <c r="B3246" s="186"/>
      <c r="C3246" s="186"/>
      <c r="D3246" s="178" t="s">
        <v>388</v>
      </c>
      <c r="E3246" s="178"/>
      <c r="F3246" s="186"/>
      <c r="G3246" s="170" t="b">
        <f t="shared" ca="1" si="73"/>
        <v>1</v>
      </c>
      <c r="H3246" s="186"/>
      <c r="I3246" s="186"/>
      <c r="J3246" s="170"/>
      <c r="K3246" s="171" t="e">
        <f t="shared" ca="1" si="1"/>
        <v>#NAME?</v>
      </c>
      <c r="L3246" s="186"/>
      <c r="M3246" s="171">
        <v>2550</v>
      </c>
      <c r="N3246" s="179" t="e">
        <f t="shared" ca="1" si="2"/>
        <v>#NAME?</v>
      </c>
      <c r="O3246" t="b">
        <f t="shared" si="3"/>
        <v>1</v>
      </c>
      <c r="S3246" s="180" t="b">
        <f t="shared" si="4"/>
        <v>0</v>
      </c>
      <c r="T3246" s="180">
        <f t="shared" ca="1" si="5"/>
        <v>0</v>
      </c>
    </row>
    <row r="3247" spans="1:20" ht="16" hidden="1">
      <c r="A3247" s="170">
        <f t="shared" si="6"/>
        <v>0</v>
      </c>
      <c r="B3247" s="186"/>
      <c r="C3247" s="186"/>
      <c r="D3247" s="178" t="s">
        <v>388</v>
      </c>
      <c r="E3247" s="178"/>
      <c r="F3247" s="186"/>
      <c r="G3247" s="170" t="b">
        <f t="shared" ca="1" si="73"/>
        <v>1</v>
      </c>
      <c r="H3247" s="186"/>
      <c r="I3247" s="186"/>
      <c r="J3247" s="170"/>
      <c r="K3247" s="171" t="e">
        <f t="shared" ca="1" si="1"/>
        <v>#NAME?</v>
      </c>
      <c r="L3247" s="186"/>
      <c r="M3247" s="171">
        <v>76</v>
      </c>
      <c r="N3247" s="179" t="e">
        <f t="shared" ca="1" si="2"/>
        <v>#NAME?</v>
      </c>
      <c r="O3247" t="b">
        <f t="shared" si="3"/>
        <v>1</v>
      </c>
      <c r="S3247" s="180" t="b">
        <f t="shared" si="4"/>
        <v>0</v>
      </c>
      <c r="T3247" s="180">
        <f t="shared" ca="1" si="5"/>
        <v>0</v>
      </c>
    </row>
    <row r="3248" spans="1:20" ht="16" hidden="1">
      <c r="A3248" s="170">
        <f t="shared" si="6"/>
        <v>0</v>
      </c>
      <c r="B3248" s="186"/>
      <c r="C3248" s="186"/>
      <c r="D3248" s="178" t="s">
        <v>388</v>
      </c>
      <c r="E3248" s="178"/>
      <c r="F3248" s="186"/>
      <c r="G3248" s="170" t="b">
        <f t="shared" ca="1" si="73"/>
        <v>1</v>
      </c>
      <c r="H3248" s="186"/>
      <c r="I3248" s="186"/>
      <c r="J3248" s="170"/>
      <c r="K3248" s="171" t="e">
        <f t="shared" ca="1" si="1"/>
        <v>#NAME?</v>
      </c>
      <c r="L3248" s="186"/>
      <c r="M3248" s="171">
        <v>764</v>
      </c>
      <c r="N3248" s="179" t="e">
        <f t="shared" ca="1" si="2"/>
        <v>#NAME?</v>
      </c>
      <c r="O3248" t="b">
        <f t="shared" si="3"/>
        <v>1</v>
      </c>
      <c r="S3248" s="180" t="b">
        <f t="shared" si="4"/>
        <v>0</v>
      </c>
      <c r="T3248" s="180">
        <f t="shared" ca="1" si="5"/>
        <v>0</v>
      </c>
    </row>
    <row r="3249" spans="1:20" ht="16" hidden="1">
      <c r="A3249" s="170">
        <f t="shared" si="6"/>
        <v>0</v>
      </c>
      <c r="B3249" s="186"/>
      <c r="C3249" s="186"/>
      <c r="D3249" s="178" t="s">
        <v>388</v>
      </c>
      <c r="E3249" s="178"/>
      <c r="F3249" s="186"/>
      <c r="G3249" s="170" t="b">
        <f t="shared" ca="1" si="73"/>
        <v>1</v>
      </c>
      <c r="H3249" s="186"/>
      <c r="I3249" s="186"/>
      <c r="J3249" s="170"/>
      <c r="K3249" s="171" t="e">
        <f t="shared" ca="1" si="1"/>
        <v>#NAME?</v>
      </c>
      <c r="L3249" s="186"/>
      <c r="M3249" s="171">
        <v>1991</v>
      </c>
      <c r="N3249" s="179" t="e">
        <f t="shared" ca="1" si="2"/>
        <v>#NAME?</v>
      </c>
      <c r="O3249" t="b">
        <f t="shared" si="3"/>
        <v>1</v>
      </c>
      <c r="S3249" s="180" t="b">
        <f t="shared" si="4"/>
        <v>0</v>
      </c>
      <c r="T3249" s="180">
        <f t="shared" ca="1" si="5"/>
        <v>0</v>
      </c>
    </row>
    <row r="3250" spans="1:20" ht="16" hidden="1">
      <c r="A3250" s="170">
        <f t="shared" si="6"/>
        <v>0</v>
      </c>
      <c r="B3250" s="186"/>
      <c r="C3250" s="186"/>
      <c r="D3250" s="178" t="s">
        <v>388</v>
      </c>
      <c r="E3250" s="178"/>
      <c r="F3250" s="186"/>
      <c r="G3250" s="170" t="b">
        <f t="shared" ca="1" si="73"/>
        <v>1</v>
      </c>
      <c r="H3250" s="186"/>
      <c r="I3250" s="186"/>
      <c r="J3250" s="170"/>
      <c r="K3250" s="171" t="e">
        <f t="shared" ca="1" si="1"/>
        <v>#NAME?</v>
      </c>
      <c r="L3250" s="186"/>
      <c r="M3250" s="171">
        <v>2469</v>
      </c>
      <c r="N3250" s="179" t="e">
        <f t="shared" ca="1" si="2"/>
        <v>#NAME?</v>
      </c>
      <c r="O3250" t="b">
        <f t="shared" si="3"/>
        <v>1</v>
      </c>
      <c r="S3250" s="180" t="b">
        <f t="shared" si="4"/>
        <v>0</v>
      </c>
      <c r="T3250" s="180">
        <f t="shared" ca="1" si="5"/>
        <v>0</v>
      </c>
    </row>
    <row r="3251" spans="1:20" ht="16" hidden="1">
      <c r="A3251" s="170">
        <f t="shared" si="6"/>
        <v>0</v>
      </c>
      <c r="B3251" s="186"/>
      <c r="C3251" s="186"/>
      <c r="D3251" s="178" t="s">
        <v>388</v>
      </c>
      <c r="E3251" s="178"/>
      <c r="F3251" s="186"/>
      <c r="G3251" s="170" t="b">
        <f t="shared" ca="1" si="73"/>
        <v>1</v>
      </c>
      <c r="H3251" s="186"/>
      <c r="I3251" s="186"/>
      <c r="J3251" s="170"/>
      <c r="K3251" s="171" t="e">
        <f t="shared" ca="1" si="1"/>
        <v>#NAME?</v>
      </c>
      <c r="L3251" s="186"/>
      <c r="M3251" s="171">
        <v>1380</v>
      </c>
      <c r="N3251" s="179" t="e">
        <f t="shared" ca="1" si="2"/>
        <v>#NAME?</v>
      </c>
      <c r="O3251" t="b">
        <f t="shared" si="3"/>
        <v>1</v>
      </c>
      <c r="S3251" s="180" t="b">
        <f t="shared" si="4"/>
        <v>0</v>
      </c>
      <c r="T3251" s="180">
        <f t="shared" ca="1" si="5"/>
        <v>0</v>
      </c>
    </row>
    <row r="3252" spans="1:20" ht="16" hidden="1">
      <c r="A3252" s="170">
        <f t="shared" si="6"/>
        <v>0</v>
      </c>
      <c r="B3252" s="186"/>
      <c r="C3252" s="186"/>
      <c r="D3252" s="178" t="s">
        <v>388</v>
      </c>
      <c r="E3252" s="178"/>
      <c r="F3252" s="186"/>
      <c r="G3252" s="170" t="b">
        <f t="shared" ca="1" si="73"/>
        <v>1</v>
      </c>
      <c r="H3252" s="186"/>
      <c r="I3252" s="186"/>
      <c r="J3252" s="170"/>
      <c r="K3252" s="171" t="e">
        <f t="shared" ca="1" si="1"/>
        <v>#NAME?</v>
      </c>
      <c r="L3252" s="186"/>
      <c r="M3252" s="171">
        <v>257</v>
      </c>
      <c r="N3252" s="179" t="e">
        <f t="shared" ca="1" si="2"/>
        <v>#NAME?</v>
      </c>
      <c r="O3252" t="b">
        <f t="shared" si="3"/>
        <v>1</v>
      </c>
      <c r="S3252" s="180" t="b">
        <f t="shared" si="4"/>
        <v>0</v>
      </c>
      <c r="T3252" s="180">
        <f t="shared" ca="1" si="5"/>
        <v>0</v>
      </c>
    </row>
    <row r="3253" spans="1:20" ht="16" hidden="1">
      <c r="A3253" s="170">
        <f t="shared" si="6"/>
        <v>0</v>
      </c>
      <c r="B3253" s="186"/>
      <c r="C3253" s="186"/>
      <c r="D3253" s="178" t="s">
        <v>388</v>
      </c>
      <c r="E3253" s="178"/>
      <c r="F3253" s="186"/>
      <c r="G3253" s="170" t="b">
        <f t="shared" ca="1" si="73"/>
        <v>1</v>
      </c>
      <c r="H3253" s="186"/>
      <c r="I3253" s="186"/>
      <c r="J3253" s="170"/>
      <c r="K3253" s="171" t="e">
        <f t="shared" ca="1" si="1"/>
        <v>#NAME?</v>
      </c>
      <c r="L3253" s="186"/>
      <c r="M3253" s="171">
        <v>3030</v>
      </c>
      <c r="N3253" s="179" t="e">
        <f t="shared" ca="1" si="2"/>
        <v>#NAME?</v>
      </c>
      <c r="O3253" t="b">
        <f t="shared" si="3"/>
        <v>1</v>
      </c>
      <c r="S3253" s="180" t="b">
        <f t="shared" si="4"/>
        <v>0</v>
      </c>
      <c r="T3253" s="180">
        <f t="shared" ca="1" si="5"/>
        <v>0</v>
      </c>
    </row>
    <row r="3254" spans="1:20" ht="16" hidden="1">
      <c r="A3254" s="170">
        <f t="shared" si="6"/>
        <v>0</v>
      </c>
      <c r="B3254" s="186"/>
      <c r="C3254" s="186"/>
      <c r="D3254" s="178" t="s">
        <v>388</v>
      </c>
      <c r="E3254" s="178"/>
      <c r="F3254" s="186"/>
      <c r="G3254" s="170" t="b">
        <f t="shared" ca="1" si="73"/>
        <v>1</v>
      </c>
      <c r="H3254" s="186"/>
      <c r="I3254" s="186"/>
      <c r="J3254" s="170"/>
      <c r="K3254" s="171" t="e">
        <f t="shared" ca="1" si="1"/>
        <v>#NAME?</v>
      </c>
      <c r="L3254" s="186"/>
      <c r="M3254" s="171">
        <v>2390</v>
      </c>
      <c r="N3254" s="179" t="e">
        <f t="shared" ca="1" si="2"/>
        <v>#NAME?</v>
      </c>
      <c r="O3254" t="b">
        <f t="shared" si="3"/>
        <v>1</v>
      </c>
      <c r="S3254" s="180" t="b">
        <f t="shared" si="4"/>
        <v>0</v>
      </c>
      <c r="T3254" s="180">
        <f t="shared" ca="1" si="5"/>
        <v>0</v>
      </c>
    </row>
    <row r="3255" spans="1:20" ht="16" hidden="1">
      <c r="A3255" s="170">
        <f t="shared" si="6"/>
        <v>0</v>
      </c>
      <c r="B3255" s="186"/>
      <c r="C3255" s="186"/>
      <c r="D3255" s="178" t="s">
        <v>388</v>
      </c>
      <c r="E3255" s="178"/>
      <c r="F3255" s="186"/>
      <c r="G3255" s="170" t="b">
        <f t="shared" ca="1" si="73"/>
        <v>1</v>
      </c>
      <c r="H3255" s="186"/>
      <c r="I3255" s="186"/>
      <c r="J3255" s="170"/>
      <c r="K3255" s="171" t="e">
        <f t="shared" ca="1" si="1"/>
        <v>#NAME?</v>
      </c>
      <c r="L3255" s="186"/>
      <c r="M3255" s="171">
        <v>174</v>
      </c>
      <c r="N3255" s="179" t="e">
        <f t="shared" ca="1" si="2"/>
        <v>#NAME?</v>
      </c>
      <c r="O3255" t="b">
        <f t="shared" si="3"/>
        <v>1</v>
      </c>
      <c r="S3255" s="180" t="b">
        <f t="shared" si="4"/>
        <v>0</v>
      </c>
      <c r="T3255" s="180">
        <f t="shared" ca="1" si="5"/>
        <v>0</v>
      </c>
    </row>
    <row r="3256" spans="1:20" ht="16" hidden="1">
      <c r="A3256" s="170">
        <f t="shared" si="6"/>
        <v>0</v>
      </c>
      <c r="B3256" s="186"/>
      <c r="C3256" s="186"/>
      <c r="D3256" s="178" t="s">
        <v>388</v>
      </c>
      <c r="E3256" s="178"/>
      <c r="F3256" s="186"/>
      <c r="G3256" s="170" t="b">
        <f t="shared" ca="1" si="73"/>
        <v>1</v>
      </c>
      <c r="H3256" s="186"/>
      <c r="I3256" s="186"/>
      <c r="J3256" s="170"/>
      <c r="K3256" s="171" t="e">
        <f t="shared" ca="1" si="1"/>
        <v>#NAME?</v>
      </c>
      <c r="L3256" s="186"/>
      <c r="M3256" s="171">
        <v>67</v>
      </c>
      <c r="N3256" s="179" t="e">
        <f t="shared" ca="1" si="2"/>
        <v>#NAME?</v>
      </c>
      <c r="O3256" t="b">
        <f t="shared" si="3"/>
        <v>1</v>
      </c>
      <c r="S3256" s="180" t="b">
        <f t="shared" si="4"/>
        <v>0</v>
      </c>
      <c r="T3256" s="180">
        <f t="shared" ca="1" si="5"/>
        <v>0</v>
      </c>
    </row>
    <row r="3257" spans="1:20" ht="16" hidden="1">
      <c r="A3257" s="170">
        <f t="shared" si="6"/>
        <v>0</v>
      </c>
      <c r="B3257" s="186"/>
      <c r="C3257" s="186"/>
      <c r="D3257" s="178" t="s">
        <v>388</v>
      </c>
      <c r="E3257" s="178"/>
      <c r="F3257" s="186"/>
      <c r="G3257" s="170" t="b">
        <f t="shared" ca="1" si="73"/>
        <v>1</v>
      </c>
      <c r="H3257" s="186"/>
      <c r="I3257" s="186"/>
      <c r="J3257" s="170"/>
      <c r="K3257" s="171" t="e">
        <f t="shared" ca="1" si="1"/>
        <v>#NAME?</v>
      </c>
      <c r="L3257" s="186"/>
      <c r="M3257" s="171">
        <v>1492</v>
      </c>
      <c r="N3257" s="179" t="e">
        <f t="shared" ca="1" si="2"/>
        <v>#NAME?</v>
      </c>
      <c r="O3257" t="b">
        <f t="shared" si="3"/>
        <v>1</v>
      </c>
      <c r="S3257" s="180" t="b">
        <f t="shared" si="4"/>
        <v>0</v>
      </c>
      <c r="T3257" s="180">
        <f t="shared" ca="1" si="5"/>
        <v>0</v>
      </c>
    </row>
    <row r="3258" spans="1:20" ht="16" hidden="1">
      <c r="A3258" s="170">
        <f t="shared" si="6"/>
        <v>0</v>
      </c>
      <c r="B3258" s="186"/>
      <c r="C3258" s="186"/>
      <c r="D3258" s="178" t="s">
        <v>388</v>
      </c>
      <c r="E3258" s="178"/>
      <c r="F3258" s="186"/>
      <c r="G3258" s="170" t="b">
        <f t="shared" ca="1" si="73"/>
        <v>1</v>
      </c>
      <c r="H3258" s="186"/>
      <c r="I3258" s="186"/>
      <c r="J3258" s="170"/>
      <c r="K3258" s="171" t="e">
        <f t="shared" ca="1" si="1"/>
        <v>#NAME?</v>
      </c>
      <c r="L3258" s="186"/>
      <c r="M3258" s="171">
        <v>2964</v>
      </c>
      <c r="N3258" s="179" t="e">
        <f t="shared" ca="1" si="2"/>
        <v>#NAME?</v>
      </c>
      <c r="O3258" t="b">
        <f t="shared" si="3"/>
        <v>1</v>
      </c>
      <c r="S3258" s="180" t="b">
        <f t="shared" si="4"/>
        <v>0</v>
      </c>
      <c r="T3258" s="180">
        <f t="shared" ca="1" si="5"/>
        <v>0</v>
      </c>
    </row>
    <row r="3259" spans="1:20" ht="16" hidden="1">
      <c r="A3259" s="170">
        <f t="shared" si="6"/>
        <v>0</v>
      </c>
      <c r="B3259" s="186"/>
      <c r="C3259" s="186"/>
      <c r="D3259" s="178" t="s">
        <v>388</v>
      </c>
      <c r="E3259" s="178"/>
      <c r="F3259" s="186"/>
      <c r="G3259" s="170" t="b">
        <f t="shared" ca="1" si="73"/>
        <v>1</v>
      </c>
      <c r="H3259" s="186"/>
      <c r="I3259" s="186"/>
      <c r="J3259" s="170"/>
      <c r="K3259" s="171" t="e">
        <f t="shared" ca="1" si="1"/>
        <v>#NAME?</v>
      </c>
      <c r="L3259" s="186"/>
      <c r="M3259" s="171">
        <v>442</v>
      </c>
      <c r="N3259" s="179" t="e">
        <f t="shared" ca="1" si="2"/>
        <v>#NAME?</v>
      </c>
      <c r="O3259" t="b">
        <f t="shared" si="3"/>
        <v>1</v>
      </c>
      <c r="S3259" s="180" t="b">
        <f t="shared" si="4"/>
        <v>0</v>
      </c>
      <c r="T3259" s="180">
        <f t="shared" ca="1" si="5"/>
        <v>0</v>
      </c>
    </row>
    <row r="3260" spans="1:20" ht="16" hidden="1">
      <c r="A3260" s="170">
        <f t="shared" si="6"/>
        <v>0</v>
      </c>
      <c r="B3260" s="186"/>
      <c r="C3260" s="186"/>
      <c r="D3260" s="178" t="s">
        <v>388</v>
      </c>
      <c r="E3260" s="178"/>
      <c r="F3260" s="186"/>
      <c r="G3260" s="170" t="b">
        <f t="shared" ca="1" si="73"/>
        <v>1</v>
      </c>
      <c r="H3260" s="186"/>
      <c r="I3260" s="186"/>
      <c r="J3260" s="170"/>
      <c r="K3260" s="171" t="e">
        <f t="shared" ca="1" si="1"/>
        <v>#NAME?</v>
      </c>
      <c r="L3260" s="186"/>
      <c r="M3260" s="171">
        <v>1058</v>
      </c>
      <c r="N3260" s="179" t="e">
        <f t="shared" ca="1" si="2"/>
        <v>#NAME?</v>
      </c>
      <c r="O3260" t="b">
        <f t="shared" si="3"/>
        <v>1</v>
      </c>
      <c r="S3260" s="180" t="b">
        <f t="shared" si="4"/>
        <v>0</v>
      </c>
      <c r="T3260" s="180">
        <f t="shared" ca="1" si="5"/>
        <v>0</v>
      </c>
    </row>
    <row r="3261" spans="1:20" ht="16" hidden="1">
      <c r="A3261" s="170">
        <f t="shared" si="6"/>
        <v>0</v>
      </c>
      <c r="B3261" s="186"/>
      <c r="C3261" s="186"/>
      <c r="D3261" s="178" t="s">
        <v>388</v>
      </c>
      <c r="E3261" s="178"/>
      <c r="F3261" s="186"/>
      <c r="G3261" s="170" t="b">
        <f t="shared" ca="1" si="73"/>
        <v>1</v>
      </c>
      <c r="H3261" s="186"/>
      <c r="I3261" s="186"/>
      <c r="J3261" s="170"/>
      <c r="K3261" s="171" t="e">
        <f t="shared" ca="1" si="1"/>
        <v>#NAME?</v>
      </c>
      <c r="L3261" s="186"/>
      <c r="M3261" s="171">
        <v>1695</v>
      </c>
      <c r="N3261" s="179" t="e">
        <f t="shared" ca="1" si="2"/>
        <v>#NAME?</v>
      </c>
      <c r="O3261" t="b">
        <f t="shared" si="3"/>
        <v>1</v>
      </c>
      <c r="S3261" s="180" t="b">
        <f t="shared" si="4"/>
        <v>0</v>
      </c>
      <c r="T3261" s="180">
        <f t="shared" ca="1" si="5"/>
        <v>0</v>
      </c>
    </row>
    <row r="3262" spans="1:20" ht="16" hidden="1">
      <c r="A3262" s="170">
        <f t="shared" si="6"/>
        <v>0</v>
      </c>
      <c r="B3262" s="186"/>
      <c r="C3262" s="186"/>
      <c r="D3262" s="178" t="s">
        <v>388</v>
      </c>
      <c r="E3262" s="178"/>
      <c r="F3262" s="186"/>
      <c r="G3262" s="170" t="b">
        <f t="shared" ca="1" si="73"/>
        <v>1</v>
      </c>
      <c r="H3262" s="186"/>
      <c r="I3262" s="186"/>
      <c r="J3262" s="170"/>
      <c r="K3262" s="171" t="e">
        <f t="shared" ca="1" si="1"/>
        <v>#NAME?</v>
      </c>
      <c r="L3262" s="186"/>
      <c r="M3262" s="171">
        <v>791</v>
      </c>
      <c r="N3262" s="179" t="e">
        <f t="shared" ca="1" si="2"/>
        <v>#NAME?</v>
      </c>
      <c r="O3262" t="b">
        <f t="shared" si="3"/>
        <v>1</v>
      </c>
      <c r="S3262" s="180" t="b">
        <f t="shared" si="4"/>
        <v>0</v>
      </c>
      <c r="T3262" s="180">
        <f t="shared" ca="1" si="5"/>
        <v>0</v>
      </c>
    </row>
    <row r="3263" spans="1:20" ht="16" hidden="1">
      <c r="A3263" s="170">
        <f t="shared" si="6"/>
        <v>0</v>
      </c>
      <c r="B3263" s="186"/>
      <c r="C3263" s="186"/>
      <c r="D3263" s="178" t="s">
        <v>388</v>
      </c>
      <c r="E3263" s="178"/>
      <c r="F3263" s="186"/>
      <c r="G3263" s="170" t="b">
        <f t="shared" ca="1" si="73"/>
        <v>1</v>
      </c>
      <c r="H3263" s="186"/>
      <c r="I3263" s="186"/>
      <c r="J3263" s="170"/>
      <c r="K3263" s="171" t="e">
        <f t="shared" ca="1" si="1"/>
        <v>#NAME?</v>
      </c>
      <c r="L3263" s="186"/>
      <c r="M3263" s="171">
        <v>2086</v>
      </c>
      <c r="N3263" s="179" t="e">
        <f t="shared" ca="1" si="2"/>
        <v>#NAME?</v>
      </c>
      <c r="O3263" t="b">
        <f t="shared" si="3"/>
        <v>1</v>
      </c>
      <c r="S3263" s="180" t="b">
        <f t="shared" si="4"/>
        <v>0</v>
      </c>
      <c r="T3263" s="180">
        <f t="shared" ca="1" si="5"/>
        <v>0</v>
      </c>
    </row>
    <row r="3264" spans="1:20" ht="16" hidden="1">
      <c r="A3264" s="170">
        <f t="shared" si="6"/>
        <v>0</v>
      </c>
      <c r="B3264" s="186"/>
      <c r="C3264" s="186"/>
      <c r="D3264" s="178" t="s">
        <v>388</v>
      </c>
      <c r="E3264" s="178"/>
      <c r="F3264" s="186"/>
      <c r="G3264" s="170" t="b">
        <f t="shared" ca="1" si="73"/>
        <v>1</v>
      </c>
      <c r="H3264" s="186"/>
      <c r="I3264" s="186"/>
      <c r="J3264" s="170"/>
      <c r="K3264" s="171" t="e">
        <f t="shared" ca="1" si="1"/>
        <v>#NAME?</v>
      </c>
      <c r="L3264" s="186"/>
      <c r="M3264" s="171">
        <v>2232</v>
      </c>
      <c r="N3264" s="179" t="e">
        <f t="shared" ca="1" si="2"/>
        <v>#NAME?</v>
      </c>
      <c r="O3264" t="b">
        <f t="shared" si="3"/>
        <v>1</v>
      </c>
      <c r="S3264" s="180" t="b">
        <f t="shared" si="4"/>
        <v>0</v>
      </c>
      <c r="T3264" s="180">
        <f t="shared" ca="1" si="5"/>
        <v>0</v>
      </c>
    </row>
    <row r="3265" spans="1:20" ht="16" hidden="1">
      <c r="A3265" s="170">
        <f t="shared" si="6"/>
        <v>0</v>
      </c>
      <c r="B3265" s="186"/>
      <c r="C3265" s="186"/>
      <c r="D3265" s="178" t="s">
        <v>388</v>
      </c>
      <c r="E3265" s="178"/>
      <c r="F3265" s="186"/>
      <c r="G3265" s="170" t="b">
        <f t="shared" ca="1" si="73"/>
        <v>1</v>
      </c>
      <c r="H3265" s="186"/>
      <c r="I3265" s="186"/>
      <c r="J3265" s="170"/>
      <c r="K3265" s="171" t="e">
        <f t="shared" ca="1" si="1"/>
        <v>#NAME?</v>
      </c>
      <c r="L3265" s="186"/>
      <c r="M3265" s="171">
        <v>2999</v>
      </c>
      <c r="N3265" s="179" t="e">
        <f t="shared" ca="1" si="2"/>
        <v>#NAME?</v>
      </c>
      <c r="O3265" t="b">
        <f t="shared" si="3"/>
        <v>1</v>
      </c>
      <c r="S3265" s="180" t="b">
        <f t="shared" si="4"/>
        <v>0</v>
      </c>
      <c r="T3265" s="180">
        <f t="shared" ca="1" si="5"/>
        <v>0</v>
      </c>
    </row>
    <row r="3266" spans="1:20" ht="16" hidden="1">
      <c r="A3266" s="170">
        <f t="shared" si="6"/>
        <v>0</v>
      </c>
      <c r="B3266" s="186"/>
      <c r="C3266" s="186"/>
      <c r="D3266" s="178" t="s">
        <v>388</v>
      </c>
      <c r="E3266" s="178"/>
      <c r="F3266" s="186"/>
      <c r="G3266" s="170" t="b">
        <f t="shared" ca="1" si="73"/>
        <v>1</v>
      </c>
      <c r="H3266" s="186"/>
      <c r="I3266" s="186"/>
      <c r="J3266" s="170"/>
      <c r="K3266" s="171" t="e">
        <f t="shared" ca="1" si="1"/>
        <v>#NAME?</v>
      </c>
      <c r="L3266" s="186"/>
      <c r="M3266" s="171">
        <v>2109</v>
      </c>
      <c r="N3266" s="179" t="e">
        <f t="shared" ca="1" si="2"/>
        <v>#NAME?</v>
      </c>
      <c r="O3266" t="b">
        <f t="shared" si="3"/>
        <v>1</v>
      </c>
      <c r="S3266" s="180" t="b">
        <f t="shared" si="4"/>
        <v>0</v>
      </c>
      <c r="T3266" s="180">
        <f t="shared" ca="1" si="5"/>
        <v>0</v>
      </c>
    </row>
    <row r="3267" spans="1:20" ht="16" hidden="1">
      <c r="A3267" s="170">
        <f t="shared" si="6"/>
        <v>0</v>
      </c>
      <c r="B3267" s="186"/>
      <c r="C3267" s="186"/>
      <c r="D3267" s="178" t="s">
        <v>388</v>
      </c>
      <c r="E3267" s="178"/>
      <c r="F3267" s="186"/>
      <c r="G3267" s="170" t="b">
        <f t="shared" ca="1" si="73"/>
        <v>1</v>
      </c>
      <c r="H3267" s="186"/>
      <c r="I3267" s="186"/>
      <c r="J3267" s="170"/>
      <c r="K3267" s="171" t="e">
        <f t="shared" ca="1" si="1"/>
        <v>#NAME?</v>
      </c>
      <c r="L3267" s="186"/>
      <c r="M3267" s="171">
        <v>324</v>
      </c>
      <c r="N3267" s="179" t="e">
        <f t="shared" ca="1" si="2"/>
        <v>#NAME?</v>
      </c>
      <c r="O3267" t="b">
        <f t="shared" si="3"/>
        <v>1</v>
      </c>
      <c r="S3267" s="180" t="b">
        <f t="shared" si="4"/>
        <v>0</v>
      </c>
      <c r="T3267" s="180">
        <f t="shared" ca="1" si="5"/>
        <v>0</v>
      </c>
    </row>
    <row r="3268" spans="1:20" ht="16" hidden="1">
      <c r="A3268" s="170">
        <f t="shared" si="6"/>
        <v>0</v>
      </c>
      <c r="B3268" s="186"/>
      <c r="C3268" s="186"/>
      <c r="D3268" s="178" t="s">
        <v>388</v>
      </c>
      <c r="E3268" s="178"/>
      <c r="F3268" s="186"/>
      <c r="G3268" s="170" t="b">
        <f t="shared" ca="1" si="73"/>
        <v>1</v>
      </c>
      <c r="H3268" s="186"/>
      <c r="I3268" s="186"/>
      <c r="J3268" s="170"/>
      <c r="K3268" s="171" t="e">
        <f t="shared" ca="1" si="1"/>
        <v>#NAME?</v>
      </c>
      <c r="L3268" s="186"/>
      <c r="M3268" s="171">
        <v>990</v>
      </c>
      <c r="N3268" s="179" t="e">
        <f t="shared" ca="1" si="2"/>
        <v>#NAME?</v>
      </c>
      <c r="O3268" t="b">
        <f t="shared" si="3"/>
        <v>1</v>
      </c>
      <c r="S3268" s="180" t="b">
        <f t="shared" si="4"/>
        <v>0</v>
      </c>
      <c r="T3268" s="180">
        <f t="shared" ca="1" si="5"/>
        <v>0</v>
      </c>
    </row>
    <row r="3269" spans="1:20" ht="16" hidden="1">
      <c r="A3269" s="170">
        <f t="shared" si="6"/>
        <v>0</v>
      </c>
      <c r="B3269" s="186"/>
      <c r="C3269" s="186"/>
      <c r="D3269" s="178" t="s">
        <v>388</v>
      </c>
      <c r="E3269" s="178"/>
      <c r="F3269" s="186"/>
      <c r="G3269" s="170" t="b">
        <f t="shared" ca="1" si="73"/>
        <v>1</v>
      </c>
      <c r="H3269" s="186"/>
      <c r="I3269" s="186"/>
      <c r="J3269" s="170"/>
      <c r="K3269" s="171" t="e">
        <f t="shared" ca="1" si="1"/>
        <v>#NAME?</v>
      </c>
      <c r="L3269" s="186"/>
      <c r="M3269" s="171">
        <v>1959</v>
      </c>
      <c r="N3269" s="179" t="e">
        <f t="shared" ca="1" si="2"/>
        <v>#NAME?</v>
      </c>
      <c r="O3269" t="b">
        <f t="shared" si="3"/>
        <v>1</v>
      </c>
      <c r="S3269" s="180" t="b">
        <f t="shared" si="4"/>
        <v>0</v>
      </c>
      <c r="T3269" s="180">
        <f t="shared" ca="1" si="5"/>
        <v>0</v>
      </c>
    </row>
    <row r="3270" spans="1:20" ht="16" hidden="1">
      <c r="A3270" s="170">
        <f t="shared" si="6"/>
        <v>0</v>
      </c>
      <c r="B3270" s="186"/>
      <c r="C3270" s="186"/>
      <c r="D3270" s="178" t="s">
        <v>388</v>
      </c>
      <c r="E3270" s="178"/>
      <c r="F3270" s="186"/>
      <c r="G3270" s="170" t="b">
        <f t="shared" ca="1" si="73"/>
        <v>1</v>
      </c>
      <c r="H3270" s="186"/>
      <c r="I3270" s="186"/>
      <c r="J3270" s="170"/>
      <c r="K3270" s="171" t="e">
        <f t="shared" ca="1" si="1"/>
        <v>#NAME?</v>
      </c>
      <c r="L3270" s="186"/>
      <c r="M3270" s="171">
        <v>905</v>
      </c>
      <c r="N3270" s="179" t="e">
        <f t="shared" ca="1" si="2"/>
        <v>#NAME?</v>
      </c>
      <c r="O3270" t="b">
        <f t="shared" si="3"/>
        <v>1</v>
      </c>
      <c r="S3270" s="180" t="b">
        <f t="shared" si="4"/>
        <v>0</v>
      </c>
      <c r="T3270" s="180">
        <f t="shared" ca="1" si="5"/>
        <v>0</v>
      </c>
    </row>
    <row r="3271" spans="1:20" ht="16" hidden="1">
      <c r="A3271" s="170">
        <f t="shared" si="6"/>
        <v>0</v>
      </c>
      <c r="B3271" s="186"/>
      <c r="C3271" s="186"/>
      <c r="D3271" s="178" t="s">
        <v>388</v>
      </c>
      <c r="E3271" s="178"/>
      <c r="F3271" s="186"/>
      <c r="G3271" s="170" t="b">
        <f t="shared" ca="1" si="73"/>
        <v>1</v>
      </c>
      <c r="H3271" s="186"/>
      <c r="I3271" s="186"/>
      <c r="J3271" s="170"/>
      <c r="K3271" s="171" t="e">
        <f t="shared" ca="1" si="1"/>
        <v>#NAME?</v>
      </c>
      <c r="L3271" s="186"/>
      <c r="M3271" s="171">
        <v>1342</v>
      </c>
      <c r="N3271" s="179" t="e">
        <f t="shared" ca="1" si="2"/>
        <v>#NAME?</v>
      </c>
      <c r="O3271" t="b">
        <f t="shared" si="3"/>
        <v>1</v>
      </c>
      <c r="S3271" s="180" t="b">
        <f t="shared" si="4"/>
        <v>0</v>
      </c>
      <c r="T3271" s="180">
        <f t="shared" ca="1" si="5"/>
        <v>0</v>
      </c>
    </row>
    <row r="3272" spans="1:20" ht="16" hidden="1">
      <c r="A3272" s="170">
        <f t="shared" si="6"/>
        <v>0</v>
      </c>
      <c r="B3272" s="186"/>
      <c r="C3272" s="186"/>
      <c r="D3272" s="178" t="s">
        <v>388</v>
      </c>
      <c r="E3272" s="178"/>
      <c r="F3272" s="186"/>
      <c r="G3272" s="170" t="b">
        <f t="shared" ca="1" si="73"/>
        <v>1</v>
      </c>
      <c r="H3272" s="186"/>
      <c r="I3272" s="186"/>
      <c r="J3272" s="170"/>
      <c r="K3272" s="171" t="e">
        <f t="shared" ca="1" si="1"/>
        <v>#NAME?</v>
      </c>
      <c r="L3272" s="186"/>
      <c r="M3272" s="171">
        <v>1301</v>
      </c>
      <c r="N3272" s="179" t="e">
        <f t="shared" ca="1" si="2"/>
        <v>#NAME?</v>
      </c>
      <c r="O3272" t="b">
        <f t="shared" si="3"/>
        <v>1</v>
      </c>
      <c r="S3272" s="180" t="b">
        <f t="shared" si="4"/>
        <v>0</v>
      </c>
      <c r="T3272" s="180">
        <f t="shared" ca="1" si="5"/>
        <v>0</v>
      </c>
    </row>
    <row r="3273" spans="1:20" ht="16" hidden="1">
      <c r="A3273" s="170">
        <f t="shared" si="6"/>
        <v>0</v>
      </c>
      <c r="B3273" s="186"/>
      <c r="C3273" s="186"/>
      <c r="D3273" s="178" t="s">
        <v>388</v>
      </c>
      <c r="E3273" s="178"/>
      <c r="F3273" s="186"/>
      <c r="G3273" s="170" t="b">
        <f t="shared" ca="1" si="73"/>
        <v>1</v>
      </c>
      <c r="H3273" s="186"/>
      <c r="I3273" s="186"/>
      <c r="J3273" s="170"/>
      <c r="K3273" s="171" t="e">
        <f t="shared" ca="1" si="1"/>
        <v>#NAME?</v>
      </c>
      <c r="L3273" s="186"/>
      <c r="M3273" s="171">
        <v>1279</v>
      </c>
      <c r="N3273" s="179" t="e">
        <f t="shared" ca="1" si="2"/>
        <v>#NAME?</v>
      </c>
      <c r="O3273" t="b">
        <f t="shared" si="3"/>
        <v>1</v>
      </c>
      <c r="S3273" s="180" t="b">
        <f t="shared" si="4"/>
        <v>0</v>
      </c>
      <c r="T3273" s="180">
        <f t="shared" ca="1" si="5"/>
        <v>0</v>
      </c>
    </row>
    <row r="3274" spans="1:20" ht="16" hidden="1">
      <c r="A3274" s="170">
        <f t="shared" si="6"/>
        <v>0</v>
      </c>
      <c r="B3274" s="186"/>
      <c r="C3274" s="186"/>
      <c r="D3274" s="178" t="s">
        <v>388</v>
      </c>
      <c r="E3274" s="178"/>
      <c r="F3274" s="186"/>
      <c r="G3274" s="170" t="b">
        <f t="shared" ca="1" si="73"/>
        <v>1</v>
      </c>
      <c r="H3274" s="186"/>
      <c r="I3274" s="186"/>
      <c r="J3274" s="170"/>
      <c r="K3274" s="171" t="e">
        <f t="shared" ca="1" si="1"/>
        <v>#NAME?</v>
      </c>
      <c r="L3274" s="186"/>
      <c r="M3274" s="171">
        <v>1648</v>
      </c>
      <c r="N3274" s="179" t="e">
        <f t="shared" ca="1" si="2"/>
        <v>#NAME?</v>
      </c>
      <c r="O3274" t="b">
        <f t="shared" si="3"/>
        <v>1</v>
      </c>
      <c r="S3274" s="180" t="b">
        <f t="shared" si="4"/>
        <v>0</v>
      </c>
      <c r="T3274" s="180">
        <f t="shared" ca="1" si="5"/>
        <v>0</v>
      </c>
    </row>
    <row r="3275" spans="1:20" ht="16" hidden="1">
      <c r="A3275" s="170">
        <f t="shared" si="6"/>
        <v>0</v>
      </c>
      <c r="B3275" s="186"/>
      <c r="C3275" s="186"/>
      <c r="D3275" s="178" t="s">
        <v>388</v>
      </c>
      <c r="E3275" s="178"/>
      <c r="F3275" s="186"/>
      <c r="G3275" s="170" t="b">
        <f t="shared" ca="1" si="73"/>
        <v>1</v>
      </c>
      <c r="H3275" s="186"/>
      <c r="I3275" s="186"/>
      <c r="J3275" s="170"/>
      <c r="K3275" s="171" t="e">
        <f t="shared" ca="1" si="1"/>
        <v>#NAME?</v>
      </c>
      <c r="L3275" s="186"/>
      <c r="M3275" s="171">
        <v>2272</v>
      </c>
      <c r="N3275" s="179" t="e">
        <f t="shared" ca="1" si="2"/>
        <v>#NAME?</v>
      </c>
      <c r="O3275" t="b">
        <f t="shared" si="3"/>
        <v>1</v>
      </c>
      <c r="S3275" s="180" t="b">
        <f t="shared" si="4"/>
        <v>0</v>
      </c>
      <c r="T3275" s="180">
        <f t="shared" ca="1" si="5"/>
        <v>0</v>
      </c>
    </row>
    <row r="3276" spans="1:20" ht="16" hidden="1">
      <c r="A3276" s="170">
        <f t="shared" si="6"/>
        <v>0</v>
      </c>
      <c r="B3276" s="186"/>
      <c r="C3276" s="186"/>
      <c r="D3276" s="178" t="s">
        <v>388</v>
      </c>
      <c r="E3276" s="178"/>
      <c r="F3276" s="186"/>
      <c r="G3276" s="170" t="b">
        <f t="shared" ca="1" si="73"/>
        <v>1</v>
      </c>
      <c r="H3276" s="186"/>
      <c r="I3276" s="186"/>
      <c r="J3276" s="170"/>
      <c r="K3276" s="171" t="e">
        <f t="shared" ca="1" si="1"/>
        <v>#NAME?</v>
      </c>
      <c r="L3276" s="186"/>
      <c r="M3276" s="171">
        <v>2840</v>
      </c>
      <c r="N3276" s="179" t="e">
        <f t="shared" ca="1" si="2"/>
        <v>#NAME?</v>
      </c>
      <c r="O3276" t="b">
        <f t="shared" si="3"/>
        <v>1</v>
      </c>
      <c r="S3276" s="180" t="b">
        <f t="shared" si="4"/>
        <v>0</v>
      </c>
      <c r="T3276" s="180">
        <f t="shared" ca="1" si="5"/>
        <v>0</v>
      </c>
    </row>
    <row r="3277" spans="1:20" ht="16" hidden="1">
      <c r="A3277" s="170">
        <f t="shared" si="6"/>
        <v>0</v>
      </c>
      <c r="B3277" s="186"/>
      <c r="C3277" s="186"/>
      <c r="D3277" s="178" t="s">
        <v>388</v>
      </c>
      <c r="E3277" s="178"/>
      <c r="F3277" s="186"/>
      <c r="G3277" s="170" t="b">
        <f t="shared" ca="1" si="73"/>
        <v>1</v>
      </c>
      <c r="H3277" s="186"/>
      <c r="I3277" s="186"/>
      <c r="J3277" s="170"/>
      <c r="K3277" s="171" t="e">
        <f t="shared" ca="1" si="1"/>
        <v>#NAME?</v>
      </c>
      <c r="L3277" s="186"/>
      <c r="M3277" s="171">
        <v>1155</v>
      </c>
      <c r="N3277" s="179" t="e">
        <f t="shared" ca="1" si="2"/>
        <v>#NAME?</v>
      </c>
      <c r="O3277" t="b">
        <f t="shared" si="3"/>
        <v>1</v>
      </c>
      <c r="S3277" s="180" t="b">
        <f t="shared" si="4"/>
        <v>0</v>
      </c>
      <c r="T3277" s="180">
        <f t="shared" ca="1" si="5"/>
        <v>0</v>
      </c>
    </row>
    <row r="3278" spans="1:20" ht="16" hidden="1">
      <c r="A3278" s="170">
        <f t="shared" si="6"/>
        <v>0</v>
      </c>
      <c r="B3278" s="186"/>
      <c r="C3278" s="186"/>
      <c r="D3278" s="178" t="s">
        <v>388</v>
      </c>
      <c r="E3278" s="178"/>
      <c r="F3278" s="186"/>
      <c r="G3278" s="170" t="b">
        <f t="shared" ca="1" si="73"/>
        <v>1</v>
      </c>
      <c r="H3278" s="186"/>
      <c r="I3278" s="186"/>
      <c r="J3278" s="170"/>
      <c r="K3278" s="171" t="e">
        <f t="shared" ca="1" si="1"/>
        <v>#NAME?</v>
      </c>
      <c r="L3278" s="186"/>
      <c r="M3278" s="171">
        <v>1502</v>
      </c>
      <c r="N3278" s="179" t="e">
        <f t="shared" ca="1" si="2"/>
        <v>#NAME?</v>
      </c>
      <c r="O3278" t="b">
        <f t="shared" si="3"/>
        <v>1</v>
      </c>
      <c r="S3278" s="180" t="b">
        <f t="shared" si="4"/>
        <v>0</v>
      </c>
      <c r="T3278" s="180">
        <f t="shared" ca="1" si="5"/>
        <v>0</v>
      </c>
    </row>
    <row r="3279" spans="1:20" ht="16" hidden="1">
      <c r="A3279" s="170">
        <f t="shared" si="6"/>
        <v>0</v>
      </c>
      <c r="B3279" s="186"/>
      <c r="C3279" s="186"/>
      <c r="D3279" s="178" t="s">
        <v>388</v>
      </c>
      <c r="E3279" s="178"/>
      <c r="F3279" s="186"/>
      <c r="G3279" s="170" t="b">
        <f t="shared" ca="1" si="73"/>
        <v>1</v>
      </c>
      <c r="H3279" s="186"/>
      <c r="I3279" s="186"/>
      <c r="J3279" s="170"/>
      <c r="K3279" s="171" t="e">
        <f t="shared" ca="1" si="1"/>
        <v>#NAME?</v>
      </c>
      <c r="L3279" s="186"/>
      <c r="M3279" s="171">
        <v>3</v>
      </c>
      <c r="N3279" s="179" t="e">
        <f t="shared" ca="1" si="2"/>
        <v>#NAME?</v>
      </c>
      <c r="O3279" t="b">
        <f t="shared" si="3"/>
        <v>1</v>
      </c>
      <c r="S3279" s="180" t="b">
        <f t="shared" si="4"/>
        <v>0</v>
      </c>
      <c r="T3279" s="180">
        <f t="shared" ca="1" si="5"/>
        <v>0</v>
      </c>
    </row>
    <row r="3280" spans="1:20" ht="16" hidden="1">
      <c r="A3280" s="170">
        <f t="shared" si="6"/>
        <v>0</v>
      </c>
      <c r="B3280" s="186"/>
      <c r="C3280" s="186"/>
      <c r="D3280" s="178" t="s">
        <v>388</v>
      </c>
      <c r="E3280" s="178"/>
      <c r="F3280" s="186"/>
      <c r="G3280" s="170" t="b">
        <f t="shared" ca="1" si="73"/>
        <v>1</v>
      </c>
      <c r="H3280" s="186"/>
      <c r="I3280" s="186"/>
      <c r="J3280" s="170"/>
      <c r="K3280" s="171" t="e">
        <f t="shared" ca="1" si="1"/>
        <v>#NAME?</v>
      </c>
      <c r="L3280" s="186"/>
      <c r="M3280" s="171">
        <v>2703</v>
      </c>
      <c r="N3280" s="179" t="e">
        <f t="shared" ca="1" si="2"/>
        <v>#NAME?</v>
      </c>
      <c r="O3280" t="b">
        <f t="shared" si="3"/>
        <v>1</v>
      </c>
      <c r="S3280" s="180" t="b">
        <f t="shared" si="4"/>
        <v>0</v>
      </c>
      <c r="T3280" s="180">
        <f t="shared" ca="1" si="5"/>
        <v>0</v>
      </c>
    </row>
    <row r="3281" spans="1:20" ht="16" hidden="1">
      <c r="A3281" s="170">
        <f t="shared" si="6"/>
        <v>0</v>
      </c>
      <c r="B3281" s="186"/>
      <c r="C3281" s="186"/>
      <c r="D3281" s="178" t="s">
        <v>388</v>
      </c>
      <c r="E3281" s="178"/>
      <c r="F3281" s="186"/>
      <c r="G3281" s="170" t="b">
        <f t="shared" ca="1" si="73"/>
        <v>1</v>
      </c>
      <c r="H3281" s="186"/>
      <c r="I3281" s="186"/>
      <c r="J3281" s="170"/>
      <c r="K3281" s="171" t="e">
        <f t="shared" ca="1" si="1"/>
        <v>#NAME?</v>
      </c>
      <c r="L3281" s="186"/>
      <c r="M3281" s="171">
        <v>2669</v>
      </c>
      <c r="N3281" s="179" t="e">
        <f t="shared" ca="1" si="2"/>
        <v>#NAME?</v>
      </c>
      <c r="O3281" t="b">
        <f t="shared" si="3"/>
        <v>1</v>
      </c>
      <c r="S3281" s="180" t="b">
        <f t="shared" si="4"/>
        <v>0</v>
      </c>
      <c r="T3281" s="180">
        <f t="shared" ca="1" si="5"/>
        <v>0</v>
      </c>
    </row>
    <row r="3282" spans="1:20" ht="16" hidden="1">
      <c r="A3282" s="170">
        <f t="shared" si="6"/>
        <v>0</v>
      </c>
      <c r="B3282" s="186"/>
      <c r="C3282" s="186"/>
      <c r="D3282" s="178" t="s">
        <v>388</v>
      </c>
      <c r="E3282" s="178"/>
      <c r="F3282" s="186"/>
      <c r="G3282" s="170" t="b">
        <f t="shared" ca="1" si="73"/>
        <v>1</v>
      </c>
      <c r="H3282" s="186"/>
      <c r="I3282" s="186"/>
      <c r="J3282" s="170"/>
      <c r="K3282" s="171" t="e">
        <f t="shared" ca="1" si="1"/>
        <v>#NAME?</v>
      </c>
      <c r="L3282" s="186"/>
      <c r="M3282" s="171">
        <v>664</v>
      </c>
      <c r="N3282" s="179" t="e">
        <f t="shared" ca="1" si="2"/>
        <v>#NAME?</v>
      </c>
      <c r="O3282" t="b">
        <f t="shared" si="3"/>
        <v>1</v>
      </c>
      <c r="S3282" s="180" t="b">
        <f t="shared" si="4"/>
        <v>0</v>
      </c>
      <c r="T3282" s="180">
        <f t="shared" ca="1" si="5"/>
        <v>0</v>
      </c>
    </row>
    <row r="3283" spans="1:20" ht="16" hidden="1">
      <c r="A3283" s="170">
        <f t="shared" si="6"/>
        <v>0</v>
      </c>
      <c r="B3283" s="186"/>
      <c r="C3283" s="186"/>
      <c r="D3283" s="178" t="s">
        <v>388</v>
      </c>
      <c r="E3283" s="178"/>
      <c r="F3283" s="186"/>
      <c r="G3283" s="170" t="b">
        <f t="shared" ca="1" si="73"/>
        <v>1</v>
      </c>
      <c r="H3283" s="186"/>
      <c r="I3283" s="186"/>
      <c r="J3283" s="170"/>
      <c r="K3283" s="171" t="e">
        <f t="shared" ca="1" si="1"/>
        <v>#NAME?</v>
      </c>
      <c r="L3283" s="186"/>
      <c r="M3283" s="171">
        <v>3203</v>
      </c>
      <c r="N3283" s="179" t="e">
        <f t="shared" ca="1" si="2"/>
        <v>#NAME?</v>
      </c>
      <c r="O3283" t="b">
        <f t="shared" si="3"/>
        <v>1</v>
      </c>
      <c r="S3283" s="180" t="b">
        <f t="shared" si="4"/>
        <v>0</v>
      </c>
      <c r="T3283" s="180">
        <f t="shared" ca="1" si="5"/>
        <v>0</v>
      </c>
    </row>
    <row r="3284" spans="1:20" ht="16" hidden="1">
      <c r="A3284" s="170">
        <f t="shared" si="6"/>
        <v>0</v>
      </c>
      <c r="B3284" s="186"/>
      <c r="C3284" s="186"/>
      <c r="D3284" s="178" t="s">
        <v>388</v>
      </c>
      <c r="E3284" s="178"/>
      <c r="F3284" s="186"/>
      <c r="G3284" s="170" t="b">
        <f t="shared" ca="1" si="73"/>
        <v>1</v>
      </c>
      <c r="H3284" s="186"/>
      <c r="I3284" s="186"/>
      <c r="J3284" s="170"/>
      <c r="K3284" s="171" t="e">
        <f t="shared" ca="1" si="1"/>
        <v>#NAME?</v>
      </c>
      <c r="L3284" s="186"/>
      <c r="M3284" s="171">
        <v>153</v>
      </c>
      <c r="N3284" s="179" t="e">
        <f t="shared" ca="1" si="2"/>
        <v>#NAME?</v>
      </c>
      <c r="O3284" t="b">
        <f t="shared" si="3"/>
        <v>1</v>
      </c>
      <c r="S3284" s="180" t="b">
        <f t="shared" si="4"/>
        <v>0</v>
      </c>
      <c r="T3284" s="180">
        <f t="shared" ca="1" si="5"/>
        <v>0</v>
      </c>
    </row>
    <row r="3285" spans="1:20" ht="16" hidden="1">
      <c r="A3285" s="170">
        <f t="shared" si="6"/>
        <v>0</v>
      </c>
      <c r="B3285" s="186"/>
      <c r="C3285" s="186"/>
      <c r="D3285" s="178" t="s">
        <v>388</v>
      </c>
      <c r="E3285" s="178"/>
      <c r="F3285" s="186"/>
      <c r="G3285" s="170" t="b">
        <f t="shared" ca="1" si="73"/>
        <v>1</v>
      </c>
      <c r="H3285" s="186"/>
      <c r="I3285" s="186"/>
      <c r="J3285" s="170"/>
      <c r="K3285" s="171" t="e">
        <f t="shared" ca="1" si="1"/>
        <v>#NAME?</v>
      </c>
      <c r="L3285" s="186"/>
      <c r="M3285" s="171">
        <v>2937</v>
      </c>
      <c r="N3285" s="179" t="e">
        <f t="shared" ca="1" si="2"/>
        <v>#NAME?</v>
      </c>
      <c r="O3285" t="b">
        <f t="shared" si="3"/>
        <v>1</v>
      </c>
      <c r="S3285" s="180" t="b">
        <f t="shared" si="4"/>
        <v>0</v>
      </c>
      <c r="T3285" s="180">
        <f t="shared" ca="1" si="5"/>
        <v>0</v>
      </c>
    </row>
    <row r="3286" spans="1:20" ht="16" hidden="1">
      <c r="A3286" s="170">
        <f t="shared" si="6"/>
        <v>0</v>
      </c>
      <c r="B3286" s="186"/>
      <c r="C3286" s="186"/>
      <c r="D3286" s="178" t="s">
        <v>388</v>
      </c>
      <c r="E3286" s="178"/>
      <c r="F3286" s="186"/>
      <c r="G3286" s="170" t="b">
        <f t="shared" ca="1" si="73"/>
        <v>1</v>
      </c>
      <c r="H3286" s="186"/>
      <c r="I3286" s="186"/>
      <c r="J3286" s="170"/>
      <c r="K3286" s="171" t="e">
        <f t="shared" ca="1" si="1"/>
        <v>#NAME?</v>
      </c>
      <c r="L3286" s="186"/>
      <c r="M3286" s="171">
        <v>2869</v>
      </c>
      <c r="N3286" s="179" t="e">
        <f t="shared" ca="1" si="2"/>
        <v>#NAME?</v>
      </c>
      <c r="O3286" t="b">
        <f t="shared" si="3"/>
        <v>1</v>
      </c>
      <c r="S3286" s="180" t="b">
        <f t="shared" si="4"/>
        <v>0</v>
      </c>
      <c r="T3286" s="180">
        <f t="shared" ca="1" si="5"/>
        <v>0</v>
      </c>
    </row>
    <row r="3287" spans="1:20" ht="16" hidden="1">
      <c r="A3287" s="170">
        <f t="shared" si="6"/>
        <v>0</v>
      </c>
      <c r="B3287" s="186"/>
      <c r="C3287" s="186"/>
      <c r="D3287" s="178" t="s">
        <v>388</v>
      </c>
      <c r="E3287" s="178"/>
      <c r="F3287" s="186"/>
      <c r="G3287" s="170" t="b">
        <f t="shared" ca="1" si="73"/>
        <v>1</v>
      </c>
      <c r="H3287" s="186"/>
      <c r="I3287" s="186"/>
      <c r="J3287" s="170"/>
      <c r="K3287" s="171" t="e">
        <f t="shared" ca="1" si="1"/>
        <v>#NAME?</v>
      </c>
      <c r="L3287" s="186"/>
      <c r="M3287" s="171">
        <v>1912</v>
      </c>
      <c r="N3287" s="179" t="e">
        <f t="shared" ca="1" si="2"/>
        <v>#NAME?</v>
      </c>
      <c r="O3287" t="b">
        <f t="shared" si="3"/>
        <v>1</v>
      </c>
      <c r="S3287" s="180" t="b">
        <f t="shared" si="4"/>
        <v>0</v>
      </c>
      <c r="T3287" s="180">
        <f t="shared" ca="1" si="5"/>
        <v>0</v>
      </c>
    </row>
    <row r="3288" spans="1:20" ht="16" hidden="1">
      <c r="A3288" s="170">
        <f t="shared" si="6"/>
        <v>0</v>
      </c>
      <c r="B3288" s="186"/>
      <c r="C3288" s="186"/>
      <c r="D3288" s="178" t="s">
        <v>388</v>
      </c>
      <c r="E3288" s="178"/>
      <c r="F3288" s="186"/>
      <c r="G3288" s="170" t="b">
        <f t="shared" ca="1" si="73"/>
        <v>1</v>
      </c>
      <c r="H3288" s="186"/>
      <c r="I3288" s="186"/>
      <c r="J3288" s="170"/>
      <c r="K3288" s="171" t="e">
        <f t="shared" ca="1" si="1"/>
        <v>#NAME?</v>
      </c>
      <c r="L3288" s="186"/>
      <c r="M3288" s="171">
        <v>2597</v>
      </c>
      <c r="N3288" s="179" t="e">
        <f t="shared" ca="1" si="2"/>
        <v>#NAME?</v>
      </c>
      <c r="O3288" t="b">
        <f t="shared" si="3"/>
        <v>1</v>
      </c>
      <c r="S3288" s="180" t="b">
        <f t="shared" si="4"/>
        <v>0</v>
      </c>
      <c r="T3288" s="180">
        <f t="shared" ca="1" si="5"/>
        <v>0</v>
      </c>
    </row>
    <row r="3289" spans="1:20" ht="16" hidden="1">
      <c r="A3289" s="170">
        <f t="shared" si="6"/>
        <v>0</v>
      </c>
      <c r="B3289" s="186"/>
      <c r="C3289" s="186"/>
      <c r="D3289" s="178" t="s">
        <v>388</v>
      </c>
      <c r="E3289" s="178"/>
      <c r="F3289" s="186"/>
      <c r="G3289" s="170" t="b">
        <f t="shared" ca="1" si="73"/>
        <v>1</v>
      </c>
      <c r="H3289" s="186"/>
      <c r="I3289" s="186"/>
      <c r="J3289" s="170"/>
      <c r="K3289" s="171" t="e">
        <f t="shared" ca="1" si="1"/>
        <v>#NAME?</v>
      </c>
      <c r="L3289" s="186"/>
      <c r="M3289" s="171">
        <v>2044</v>
      </c>
      <c r="N3289" s="179" t="e">
        <f t="shared" ca="1" si="2"/>
        <v>#NAME?</v>
      </c>
      <c r="O3289" t="b">
        <f t="shared" si="3"/>
        <v>1</v>
      </c>
      <c r="S3289" s="180" t="b">
        <f t="shared" si="4"/>
        <v>0</v>
      </c>
      <c r="T3289" s="180">
        <f t="shared" ca="1" si="5"/>
        <v>0</v>
      </c>
    </row>
    <row r="3290" spans="1:20" ht="16" hidden="1">
      <c r="A3290" s="170">
        <f t="shared" si="6"/>
        <v>0</v>
      </c>
      <c r="B3290" s="186"/>
      <c r="C3290" s="186"/>
      <c r="D3290" s="178" t="s">
        <v>388</v>
      </c>
      <c r="E3290" s="178"/>
      <c r="F3290" s="186"/>
      <c r="G3290" s="170" t="b">
        <f t="shared" ca="1" si="73"/>
        <v>1</v>
      </c>
      <c r="H3290" s="186"/>
      <c r="I3290" s="186"/>
      <c r="J3290" s="170"/>
      <c r="K3290" s="171" t="e">
        <f t="shared" ca="1" si="1"/>
        <v>#NAME?</v>
      </c>
      <c r="L3290" s="186"/>
      <c r="M3290" s="171">
        <v>404</v>
      </c>
      <c r="N3290" s="179" t="e">
        <f t="shared" ca="1" si="2"/>
        <v>#NAME?</v>
      </c>
      <c r="O3290" t="b">
        <f t="shared" si="3"/>
        <v>1</v>
      </c>
      <c r="S3290" s="180" t="b">
        <f t="shared" si="4"/>
        <v>0</v>
      </c>
      <c r="T3290" s="180">
        <f t="shared" ca="1" si="5"/>
        <v>0</v>
      </c>
    </row>
    <row r="3291" spans="1:20" ht="16" hidden="1">
      <c r="A3291" s="170">
        <f t="shared" si="6"/>
        <v>0</v>
      </c>
      <c r="B3291" s="186"/>
      <c r="C3291" s="186"/>
      <c r="D3291" s="178" t="s">
        <v>388</v>
      </c>
      <c r="E3291" s="178"/>
      <c r="F3291" s="186"/>
      <c r="G3291" s="170" t="b">
        <f t="shared" ca="1" si="73"/>
        <v>1</v>
      </c>
      <c r="H3291" s="186"/>
      <c r="I3291" s="186"/>
      <c r="J3291" s="170"/>
      <c r="K3291" s="171" t="e">
        <f t="shared" ca="1" si="1"/>
        <v>#NAME?</v>
      </c>
      <c r="L3291" s="186"/>
      <c r="M3291" s="171">
        <v>863</v>
      </c>
      <c r="N3291" s="179" t="e">
        <f t="shared" ca="1" si="2"/>
        <v>#NAME?</v>
      </c>
      <c r="O3291" t="b">
        <f t="shared" si="3"/>
        <v>1</v>
      </c>
      <c r="S3291" s="180" t="b">
        <f t="shared" si="4"/>
        <v>0</v>
      </c>
      <c r="T3291" s="180">
        <f t="shared" ca="1" si="5"/>
        <v>0</v>
      </c>
    </row>
    <row r="3292" spans="1:20" ht="16" hidden="1">
      <c r="A3292" s="170">
        <f t="shared" si="6"/>
        <v>0</v>
      </c>
      <c r="B3292" s="186"/>
      <c r="C3292" s="186"/>
      <c r="D3292" s="178" t="s">
        <v>388</v>
      </c>
      <c r="E3292" s="178"/>
      <c r="F3292" s="186"/>
      <c r="G3292" s="170" t="b">
        <f t="shared" ca="1" si="73"/>
        <v>1</v>
      </c>
      <c r="H3292" s="186"/>
      <c r="I3292" s="186"/>
      <c r="J3292" s="170"/>
      <c r="K3292" s="171" t="e">
        <f t="shared" ca="1" si="1"/>
        <v>#NAME?</v>
      </c>
      <c r="L3292" s="186"/>
      <c r="M3292" s="171">
        <v>2616</v>
      </c>
      <c r="N3292" s="179" t="e">
        <f t="shared" ca="1" si="2"/>
        <v>#NAME?</v>
      </c>
      <c r="O3292" t="b">
        <f t="shared" si="3"/>
        <v>1</v>
      </c>
      <c r="S3292" s="180" t="b">
        <f t="shared" si="4"/>
        <v>0</v>
      </c>
      <c r="T3292" s="180">
        <f t="shared" ca="1" si="5"/>
        <v>0</v>
      </c>
    </row>
    <row r="3293" spans="1:20" ht="16" hidden="1">
      <c r="A3293" s="170">
        <f t="shared" si="6"/>
        <v>0</v>
      </c>
      <c r="B3293" s="186"/>
      <c r="C3293" s="186"/>
      <c r="D3293" s="178" t="s">
        <v>388</v>
      </c>
      <c r="E3293" s="178"/>
      <c r="F3293" s="186"/>
      <c r="G3293" s="170" t="b">
        <f t="shared" ca="1" si="73"/>
        <v>1</v>
      </c>
      <c r="H3293" s="186"/>
      <c r="I3293" s="186"/>
      <c r="J3293" s="170"/>
      <c r="K3293" s="171" t="e">
        <f t="shared" ca="1" si="1"/>
        <v>#NAME?</v>
      </c>
      <c r="L3293" s="186"/>
      <c r="M3293" s="171">
        <v>1839</v>
      </c>
      <c r="N3293" s="179" t="e">
        <f t="shared" ca="1" si="2"/>
        <v>#NAME?</v>
      </c>
      <c r="O3293" t="b">
        <f t="shared" si="3"/>
        <v>1</v>
      </c>
      <c r="S3293" s="180" t="b">
        <f t="shared" si="4"/>
        <v>0</v>
      </c>
      <c r="T3293" s="180">
        <f t="shared" ca="1" si="5"/>
        <v>0</v>
      </c>
    </row>
    <row r="3294" spans="1:20" ht="16" hidden="1">
      <c r="A3294" s="170">
        <f t="shared" si="6"/>
        <v>0</v>
      </c>
      <c r="B3294" s="186"/>
      <c r="C3294" s="186"/>
      <c r="D3294" s="178" t="s">
        <v>388</v>
      </c>
      <c r="E3294" s="178"/>
      <c r="F3294" s="186"/>
      <c r="G3294" s="170" t="b">
        <f t="shared" ca="1" si="73"/>
        <v>1</v>
      </c>
      <c r="H3294" s="186"/>
      <c r="I3294" s="186"/>
      <c r="J3294" s="170"/>
      <c r="K3294" s="171" t="e">
        <f t="shared" ca="1" si="1"/>
        <v>#NAME?</v>
      </c>
      <c r="L3294" s="186"/>
      <c r="M3294" s="171">
        <v>2163</v>
      </c>
      <c r="N3294" s="179" t="e">
        <f t="shared" ca="1" si="2"/>
        <v>#NAME?</v>
      </c>
      <c r="O3294" t="b">
        <f t="shared" si="3"/>
        <v>1</v>
      </c>
      <c r="S3294" s="180" t="b">
        <f t="shared" si="4"/>
        <v>0</v>
      </c>
      <c r="T3294" s="180">
        <f t="shared" ca="1" si="5"/>
        <v>0</v>
      </c>
    </row>
    <row r="3295" spans="1:20" ht="16" hidden="1">
      <c r="A3295" s="170">
        <f t="shared" si="6"/>
        <v>0</v>
      </c>
      <c r="B3295" s="186"/>
      <c r="C3295" s="186"/>
      <c r="D3295" s="178" t="s">
        <v>388</v>
      </c>
      <c r="E3295" s="178"/>
      <c r="F3295" s="186"/>
      <c r="G3295" s="170" t="b">
        <f t="shared" ca="1" si="73"/>
        <v>1</v>
      </c>
      <c r="H3295" s="186"/>
      <c r="I3295" s="186"/>
      <c r="J3295" s="170"/>
      <c r="K3295" s="171" t="e">
        <f t="shared" ca="1" si="1"/>
        <v>#NAME?</v>
      </c>
      <c r="L3295" s="186"/>
      <c r="M3295" s="171">
        <v>3149</v>
      </c>
      <c r="N3295" s="179" t="e">
        <f t="shared" ca="1" si="2"/>
        <v>#NAME?</v>
      </c>
      <c r="O3295" t="b">
        <f t="shared" si="3"/>
        <v>1</v>
      </c>
      <c r="S3295" s="180" t="b">
        <f t="shared" si="4"/>
        <v>0</v>
      </c>
      <c r="T3295" s="180">
        <f t="shared" ca="1" si="5"/>
        <v>0</v>
      </c>
    </row>
    <row r="3296" spans="1:20" ht="16" hidden="1">
      <c r="A3296" s="170">
        <f t="shared" si="6"/>
        <v>0</v>
      </c>
      <c r="B3296" s="186"/>
      <c r="C3296" s="186"/>
      <c r="D3296" s="178" t="s">
        <v>388</v>
      </c>
      <c r="E3296" s="178"/>
      <c r="F3296" s="186"/>
      <c r="G3296" s="170" t="b">
        <f t="shared" ca="1" si="73"/>
        <v>1</v>
      </c>
      <c r="H3296" s="186"/>
      <c r="I3296" s="186"/>
      <c r="J3296" s="170"/>
      <c r="K3296" s="171" t="e">
        <f t="shared" ca="1" si="1"/>
        <v>#NAME?</v>
      </c>
      <c r="L3296" s="186"/>
      <c r="M3296" s="171">
        <v>1152</v>
      </c>
      <c r="N3296" s="179" t="e">
        <f t="shared" ca="1" si="2"/>
        <v>#NAME?</v>
      </c>
      <c r="O3296" t="b">
        <f t="shared" si="3"/>
        <v>1</v>
      </c>
      <c r="S3296" s="180" t="b">
        <f t="shared" si="4"/>
        <v>0</v>
      </c>
      <c r="T3296" s="180">
        <f t="shared" ca="1" si="5"/>
        <v>0</v>
      </c>
    </row>
    <row r="3297" spans="1:20" ht="16" hidden="1">
      <c r="A3297" s="170">
        <f t="shared" si="6"/>
        <v>0</v>
      </c>
      <c r="B3297" s="186"/>
      <c r="C3297" s="186"/>
      <c r="D3297" s="178" t="s">
        <v>388</v>
      </c>
      <c r="E3297" s="178"/>
      <c r="F3297" s="186"/>
      <c r="G3297" s="170" t="b">
        <f t="shared" ca="1" si="73"/>
        <v>1</v>
      </c>
      <c r="H3297" s="186"/>
      <c r="I3297" s="186"/>
      <c r="J3297" s="170"/>
      <c r="K3297" s="171" t="e">
        <f t="shared" ca="1" si="1"/>
        <v>#NAME?</v>
      </c>
      <c r="L3297" s="186"/>
      <c r="M3297" s="171">
        <v>2167</v>
      </c>
      <c r="N3297" s="179" t="e">
        <f t="shared" ca="1" si="2"/>
        <v>#NAME?</v>
      </c>
      <c r="O3297" t="b">
        <f t="shared" si="3"/>
        <v>1</v>
      </c>
      <c r="S3297" s="180" t="b">
        <f t="shared" si="4"/>
        <v>0</v>
      </c>
      <c r="T3297" s="180">
        <f t="shared" ca="1" si="5"/>
        <v>0</v>
      </c>
    </row>
    <row r="3298" spans="1:20" ht="16" hidden="1">
      <c r="A3298" s="170">
        <f t="shared" si="6"/>
        <v>0</v>
      </c>
      <c r="B3298" s="186"/>
      <c r="C3298" s="186"/>
      <c r="D3298" s="178" t="s">
        <v>388</v>
      </c>
      <c r="E3298" s="178"/>
      <c r="F3298" s="186"/>
      <c r="G3298" s="170" t="b">
        <f t="shared" ca="1" si="73"/>
        <v>1</v>
      </c>
      <c r="H3298" s="186"/>
      <c r="I3298" s="186"/>
      <c r="J3298" s="170"/>
      <c r="K3298" s="171" t="e">
        <f t="shared" ca="1" si="1"/>
        <v>#NAME?</v>
      </c>
      <c r="L3298" s="186"/>
      <c r="M3298" s="171">
        <v>223</v>
      </c>
      <c r="N3298" s="179" t="e">
        <f t="shared" ca="1" si="2"/>
        <v>#NAME?</v>
      </c>
      <c r="O3298" t="b">
        <f t="shared" si="3"/>
        <v>1</v>
      </c>
      <c r="S3298" s="180" t="b">
        <f t="shared" si="4"/>
        <v>0</v>
      </c>
      <c r="T3298" s="180">
        <f t="shared" ca="1" si="5"/>
        <v>0</v>
      </c>
    </row>
    <row r="3299" spans="1:20" ht="16" hidden="1">
      <c r="A3299" s="170">
        <f t="shared" si="6"/>
        <v>0</v>
      </c>
      <c r="B3299" s="186"/>
      <c r="C3299" s="186"/>
      <c r="D3299" s="178" t="s">
        <v>388</v>
      </c>
      <c r="E3299" s="178"/>
      <c r="F3299" s="186"/>
      <c r="G3299" s="170" t="b">
        <f t="shared" ca="1" si="73"/>
        <v>1</v>
      </c>
      <c r="H3299" s="186"/>
      <c r="I3299" s="186"/>
      <c r="J3299" s="170"/>
      <c r="K3299" s="171" t="e">
        <f t="shared" ca="1" si="1"/>
        <v>#NAME?</v>
      </c>
      <c r="L3299" s="186"/>
      <c r="M3299" s="171">
        <v>2058</v>
      </c>
      <c r="N3299" s="179" t="e">
        <f t="shared" ca="1" si="2"/>
        <v>#NAME?</v>
      </c>
      <c r="O3299" t="b">
        <f t="shared" si="3"/>
        <v>1</v>
      </c>
      <c r="S3299" s="180" t="b">
        <f t="shared" si="4"/>
        <v>0</v>
      </c>
      <c r="T3299" s="180">
        <f t="shared" ca="1" si="5"/>
        <v>0</v>
      </c>
    </row>
    <row r="3300" spans="1:20" ht="16" hidden="1">
      <c r="A3300" s="170">
        <f t="shared" si="6"/>
        <v>0</v>
      </c>
      <c r="B3300" s="186"/>
      <c r="C3300" s="186"/>
      <c r="D3300" s="178" t="s">
        <v>388</v>
      </c>
      <c r="E3300" s="178"/>
      <c r="F3300" s="186"/>
      <c r="G3300" s="170" t="b">
        <f t="shared" ca="1" si="73"/>
        <v>1</v>
      </c>
      <c r="H3300" s="186"/>
      <c r="I3300" s="186"/>
      <c r="J3300" s="170"/>
      <c r="K3300" s="171" t="e">
        <f t="shared" ca="1" si="1"/>
        <v>#NAME?</v>
      </c>
      <c r="L3300" s="186"/>
      <c r="M3300" s="171">
        <v>2421</v>
      </c>
      <c r="N3300" s="179" t="e">
        <f t="shared" ca="1" si="2"/>
        <v>#NAME?</v>
      </c>
      <c r="O3300" t="b">
        <f t="shared" si="3"/>
        <v>1</v>
      </c>
      <c r="S3300" s="180" t="b">
        <f t="shared" si="4"/>
        <v>0</v>
      </c>
      <c r="T3300" s="180">
        <f t="shared" ca="1" si="5"/>
        <v>0</v>
      </c>
    </row>
    <row r="3301" spans="1:20" ht="16" hidden="1">
      <c r="A3301" s="170">
        <f t="shared" si="6"/>
        <v>0</v>
      </c>
      <c r="B3301" s="186"/>
      <c r="C3301" s="186"/>
      <c r="D3301" s="178" t="s">
        <v>388</v>
      </c>
      <c r="E3301" s="178"/>
      <c r="F3301" s="186"/>
      <c r="G3301" s="170" t="b">
        <f t="shared" ca="1" si="73"/>
        <v>1</v>
      </c>
      <c r="H3301" s="186"/>
      <c r="I3301" s="186"/>
      <c r="J3301" s="170"/>
      <c r="K3301" s="171" t="e">
        <f t="shared" ca="1" si="1"/>
        <v>#NAME?</v>
      </c>
      <c r="L3301" s="186"/>
      <c r="M3301" s="171">
        <v>1102</v>
      </c>
      <c r="N3301" s="179" t="e">
        <f t="shared" ca="1" si="2"/>
        <v>#NAME?</v>
      </c>
      <c r="O3301" t="b">
        <f t="shared" si="3"/>
        <v>1</v>
      </c>
      <c r="S3301" s="180" t="b">
        <f t="shared" si="4"/>
        <v>0</v>
      </c>
      <c r="T3301" s="180">
        <f t="shared" ca="1" si="5"/>
        <v>0</v>
      </c>
    </row>
    <row r="3302" spans="1:20" ht="16" hidden="1">
      <c r="A3302" s="170">
        <f t="shared" si="6"/>
        <v>0</v>
      </c>
      <c r="B3302" s="186"/>
      <c r="C3302" s="186"/>
      <c r="D3302" s="178" t="s">
        <v>388</v>
      </c>
      <c r="E3302" s="178"/>
      <c r="F3302" s="186"/>
      <c r="G3302" s="170" t="b">
        <f t="shared" ca="1" si="73"/>
        <v>1</v>
      </c>
      <c r="H3302" s="186"/>
      <c r="I3302" s="186"/>
      <c r="J3302" s="170"/>
      <c r="K3302" s="171" t="e">
        <f t="shared" ca="1" si="1"/>
        <v>#NAME?</v>
      </c>
      <c r="L3302" s="186"/>
      <c r="M3302" s="171">
        <v>405</v>
      </c>
      <c r="N3302" s="179" t="e">
        <f t="shared" ca="1" si="2"/>
        <v>#NAME?</v>
      </c>
      <c r="O3302" t="b">
        <f t="shared" si="3"/>
        <v>1</v>
      </c>
      <c r="S3302" s="180" t="b">
        <f t="shared" si="4"/>
        <v>0</v>
      </c>
      <c r="T3302" s="180">
        <f t="shared" ca="1" si="5"/>
        <v>0</v>
      </c>
    </row>
    <row r="3303" spans="1:20" ht="16" hidden="1">
      <c r="A3303" s="170">
        <f t="shared" si="6"/>
        <v>0</v>
      </c>
      <c r="B3303" s="186"/>
      <c r="C3303" s="186"/>
      <c r="D3303" s="178" t="s">
        <v>388</v>
      </c>
      <c r="E3303" s="178"/>
      <c r="F3303" s="186"/>
      <c r="G3303" s="170" t="b">
        <f t="shared" ca="1" si="73"/>
        <v>1</v>
      </c>
      <c r="H3303" s="186"/>
      <c r="I3303" s="186"/>
      <c r="J3303" s="170"/>
      <c r="K3303" s="171" t="e">
        <f t="shared" ca="1" si="1"/>
        <v>#NAME?</v>
      </c>
      <c r="L3303" s="186"/>
      <c r="M3303" s="171">
        <v>2948</v>
      </c>
      <c r="N3303" s="179" t="e">
        <f t="shared" ca="1" si="2"/>
        <v>#NAME?</v>
      </c>
      <c r="O3303" t="b">
        <f t="shared" si="3"/>
        <v>1</v>
      </c>
      <c r="S3303" s="180" t="b">
        <f t="shared" si="4"/>
        <v>0</v>
      </c>
      <c r="T3303" s="180">
        <f t="shared" ca="1" si="5"/>
        <v>0</v>
      </c>
    </row>
    <row r="3304" spans="1:20" ht="16" hidden="1">
      <c r="A3304" s="170">
        <f t="shared" si="6"/>
        <v>0</v>
      </c>
      <c r="B3304" s="186"/>
      <c r="C3304" s="186"/>
      <c r="D3304" s="178" t="s">
        <v>388</v>
      </c>
      <c r="E3304" s="178"/>
      <c r="F3304" s="186"/>
      <c r="G3304" s="170" t="b">
        <f t="shared" ca="1" si="73"/>
        <v>1</v>
      </c>
      <c r="H3304" s="186"/>
      <c r="I3304" s="186"/>
      <c r="J3304" s="170"/>
      <c r="K3304" s="171" t="e">
        <f t="shared" ca="1" si="1"/>
        <v>#NAME?</v>
      </c>
      <c r="L3304" s="186"/>
      <c r="M3304" s="171">
        <v>2727</v>
      </c>
      <c r="N3304" s="179" t="e">
        <f t="shared" ca="1" si="2"/>
        <v>#NAME?</v>
      </c>
      <c r="O3304" t="b">
        <f t="shared" si="3"/>
        <v>1</v>
      </c>
      <c r="S3304" s="180" t="b">
        <f t="shared" si="4"/>
        <v>0</v>
      </c>
      <c r="T3304" s="180">
        <f t="shared" ca="1" si="5"/>
        <v>0</v>
      </c>
    </row>
    <row r="3305" spans="1:20" ht="16" hidden="1">
      <c r="A3305" s="170">
        <f t="shared" si="6"/>
        <v>0</v>
      </c>
      <c r="B3305" s="186"/>
      <c r="C3305" s="186"/>
      <c r="D3305" s="178" t="s">
        <v>388</v>
      </c>
      <c r="E3305" s="178"/>
      <c r="F3305" s="186"/>
      <c r="G3305" s="170" t="b">
        <f t="shared" ca="1" si="73"/>
        <v>1</v>
      </c>
      <c r="H3305" s="186"/>
      <c r="I3305" s="186"/>
      <c r="J3305" s="170"/>
      <c r="K3305" s="171" t="e">
        <f t="shared" ca="1" si="1"/>
        <v>#NAME?</v>
      </c>
      <c r="L3305" s="186"/>
      <c r="M3305" s="171">
        <v>1548</v>
      </c>
      <c r="N3305" s="179" t="e">
        <f t="shared" ca="1" si="2"/>
        <v>#NAME?</v>
      </c>
      <c r="O3305" t="b">
        <f t="shared" si="3"/>
        <v>1</v>
      </c>
      <c r="S3305" s="180" t="b">
        <f t="shared" si="4"/>
        <v>0</v>
      </c>
      <c r="T3305" s="180">
        <f t="shared" ca="1" si="5"/>
        <v>0</v>
      </c>
    </row>
    <row r="3306" spans="1:20" ht="16" hidden="1">
      <c r="A3306" s="170">
        <f t="shared" si="6"/>
        <v>0</v>
      </c>
      <c r="B3306" s="186"/>
      <c r="C3306" s="186"/>
      <c r="D3306" s="178" t="s">
        <v>388</v>
      </c>
      <c r="E3306" s="178"/>
      <c r="F3306" s="186"/>
      <c r="G3306" s="170" t="b">
        <f t="shared" ca="1" si="73"/>
        <v>1</v>
      </c>
      <c r="H3306" s="186"/>
      <c r="I3306" s="186"/>
      <c r="J3306" s="170"/>
      <c r="K3306" s="171" t="e">
        <f t="shared" ca="1" si="1"/>
        <v>#NAME?</v>
      </c>
      <c r="L3306" s="186"/>
      <c r="M3306" s="171">
        <v>2673</v>
      </c>
      <c r="N3306" s="179" t="e">
        <f t="shared" ca="1" si="2"/>
        <v>#NAME?</v>
      </c>
      <c r="O3306" t="b">
        <f t="shared" si="3"/>
        <v>1</v>
      </c>
      <c r="S3306" s="180" t="b">
        <f t="shared" si="4"/>
        <v>0</v>
      </c>
      <c r="T3306" s="180">
        <f t="shared" ca="1" si="5"/>
        <v>0</v>
      </c>
    </row>
    <row r="3307" spans="1:20" ht="16" hidden="1">
      <c r="A3307" s="170">
        <f t="shared" si="6"/>
        <v>0</v>
      </c>
      <c r="B3307" s="186"/>
      <c r="C3307" s="186"/>
      <c r="D3307" s="178" t="s">
        <v>388</v>
      </c>
      <c r="E3307" s="178"/>
      <c r="F3307" s="186"/>
      <c r="G3307" s="170" t="b">
        <f t="shared" ca="1" si="73"/>
        <v>1</v>
      </c>
      <c r="H3307" s="186"/>
      <c r="I3307" s="186"/>
      <c r="J3307" s="170"/>
      <c r="K3307" s="171" t="e">
        <f t="shared" ca="1" si="1"/>
        <v>#NAME?</v>
      </c>
      <c r="L3307" s="186"/>
      <c r="M3307" s="171">
        <v>2631</v>
      </c>
      <c r="N3307" s="179" t="e">
        <f t="shared" ca="1" si="2"/>
        <v>#NAME?</v>
      </c>
      <c r="O3307" t="b">
        <f t="shared" si="3"/>
        <v>1</v>
      </c>
      <c r="S3307" s="180" t="b">
        <f t="shared" si="4"/>
        <v>0</v>
      </c>
      <c r="T3307" s="180">
        <f t="shared" ca="1" si="5"/>
        <v>0</v>
      </c>
    </row>
    <row r="3308" spans="1:20" ht="16" hidden="1">
      <c r="A3308" s="170">
        <f t="shared" si="6"/>
        <v>0</v>
      </c>
      <c r="B3308" s="186"/>
      <c r="C3308" s="186"/>
      <c r="D3308" s="178" t="s">
        <v>388</v>
      </c>
      <c r="E3308" s="178"/>
      <c r="F3308" s="186"/>
      <c r="G3308" s="170" t="b">
        <f t="shared" ca="1" si="73"/>
        <v>1</v>
      </c>
      <c r="H3308" s="186"/>
      <c r="I3308" s="186"/>
      <c r="J3308" s="170"/>
      <c r="K3308" s="171" t="e">
        <f t="shared" ca="1" si="1"/>
        <v>#NAME?</v>
      </c>
      <c r="L3308" s="186"/>
      <c r="M3308" s="171">
        <v>1934</v>
      </c>
      <c r="N3308" s="179" t="e">
        <f t="shared" ca="1" si="2"/>
        <v>#NAME?</v>
      </c>
      <c r="O3308" t="b">
        <f t="shared" si="3"/>
        <v>1</v>
      </c>
      <c r="S3308" s="180" t="b">
        <f t="shared" si="4"/>
        <v>0</v>
      </c>
      <c r="T3308" s="180">
        <f t="shared" ca="1" si="5"/>
        <v>0</v>
      </c>
    </row>
    <row r="3309" spans="1:20" ht="16" hidden="1">
      <c r="A3309" s="170">
        <f t="shared" si="6"/>
        <v>0</v>
      </c>
      <c r="B3309" s="186"/>
      <c r="C3309" s="186"/>
      <c r="D3309" s="178" t="s">
        <v>388</v>
      </c>
      <c r="E3309" s="178"/>
      <c r="F3309" s="186"/>
      <c r="G3309" s="170" t="b">
        <f t="shared" ca="1" si="73"/>
        <v>1</v>
      </c>
      <c r="H3309" s="186"/>
      <c r="I3309" s="186"/>
      <c r="J3309" s="170"/>
      <c r="K3309" s="171" t="e">
        <f t="shared" ca="1" si="1"/>
        <v>#NAME?</v>
      </c>
      <c r="L3309" s="186"/>
      <c r="M3309" s="171">
        <v>1132</v>
      </c>
      <c r="N3309" s="179" t="e">
        <f t="shared" ca="1" si="2"/>
        <v>#NAME?</v>
      </c>
      <c r="O3309" t="b">
        <f t="shared" si="3"/>
        <v>1</v>
      </c>
      <c r="S3309" s="180" t="b">
        <f t="shared" si="4"/>
        <v>0</v>
      </c>
      <c r="T3309" s="180">
        <f t="shared" ca="1" si="5"/>
        <v>0</v>
      </c>
    </row>
    <row r="3310" spans="1:20" ht="16" hidden="1">
      <c r="A3310" s="170">
        <f t="shared" si="6"/>
        <v>0</v>
      </c>
      <c r="B3310" s="186"/>
      <c r="C3310" s="186"/>
      <c r="D3310" s="178" t="s">
        <v>388</v>
      </c>
      <c r="E3310" s="178"/>
      <c r="F3310" s="186"/>
      <c r="G3310" s="170" t="b">
        <f t="shared" ca="1" si="73"/>
        <v>1</v>
      </c>
      <c r="H3310" s="186"/>
      <c r="I3310" s="186"/>
      <c r="J3310" s="170"/>
      <c r="K3310" s="171" t="e">
        <f t="shared" ca="1" si="1"/>
        <v>#NAME?</v>
      </c>
      <c r="L3310" s="186"/>
      <c r="M3310" s="171">
        <v>3010</v>
      </c>
      <c r="N3310" s="179" t="e">
        <f t="shared" ca="1" si="2"/>
        <v>#NAME?</v>
      </c>
      <c r="O3310" t="b">
        <f t="shared" si="3"/>
        <v>1</v>
      </c>
      <c r="S3310" s="180" t="b">
        <f t="shared" si="4"/>
        <v>0</v>
      </c>
      <c r="T3310" s="180">
        <f t="shared" ca="1" si="5"/>
        <v>0</v>
      </c>
    </row>
    <row r="3311" spans="1:20" ht="16" hidden="1">
      <c r="A3311" s="170">
        <f t="shared" si="6"/>
        <v>0</v>
      </c>
      <c r="B3311" s="186"/>
      <c r="C3311" s="186"/>
      <c r="D3311" s="178" t="s">
        <v>388</v>
      </c>
      <c r="E3311" s="178"/>
      <c r="F3311" s="186"/>
      <c r="G3311" s="170" t="b">
        <f t="shared" ca="1" si="73"/>
        <v>1</v>
      </c>
      <c r="H3311" s="186"/>
      <c r="I3311" s="186"/>
      <c r="J3311" s="170"/>
      <c r="K3311" s="171" t="e">
        <f t="shared" ca="1" si="1"/>
        <v>#NAME?</v>
      </c>
      <c r="L3311" s="186"/>
      <c r="M3311" s="171">
        <v>1398</v>
      </c>
      <c r="N3311" s="179" t="e">
        <f t="shared" ca="1" si="2"/>
        <v>#NAME?</v>
      </c>
      <c r="O3311" t="b">
        <f t="shared" si="3"/>
        <v>1</v>
      </c>
      <c r="S3311" s="180" t="b">
        <f t="shared" si="4"/>
        <v>0</v>
      </c>
      <c r="T3311" s="180">
        <f t="shared" ca="1" si="5"/>
        <v>0</v>
      </c>
    </row>
    <row r="3312" spans="1:20" ht="16" hidden="1">
      <c r="A3312" s="170">
        <f t="shared" si="6"/>
        <v>0</v>
      </c>
      <c r="B3312" s="186"/>
      <c r="C3312" s="186"/>
      <c r="D3312" s="178" t="s">
        <v>388</v>
      </c>
      <c r="E3312" s="178"/>
      <c r="F3312" s="186"/>
      <c r="G3312" s="170" t="b">
        <f t="shared" ca="1" si="73"/>
        <v>1</v>
      </c>
      <c r="H3312" s="186"/>
      <c r="I3312" s="186"/>
      <c r="J3312" s="170"/>
      <c r="K3312" s="171" t="e">
        <f t="shared" ca="1" si="1"/>
        <v>#NAME?</v>
      </c>
      <c r="L3312" s="186"/>
      <c r="M3312" s="171">
        <v>2386</v>
      </c>
      <c r="N3312" s="179" t="e">
        <f t="shared" ca="1" si="2"/>
        <v>#NAME?</v>
      </c>
      <c r="O3312" t="b">
        <f t="shared" si="3"/>
        <v>1</v>
      </c>
      <c r="S3312" s="180" t="b">
        <f t="shared" si="4"/>
        <v>0</v>
      </c>
      <c r="T3312" s="180">
        <f t="shared" ca="1" si="5"/>
        <v>0</v>
      </c>
    </row>
    <row r="3313" spans="1:20" ht="16" hidden="1">
      <c r="A3313" s="170">
        <f t="shared" si="6"/>
        <v>0</v>
      </c>
      <c r="B3313" s="186"/>
      <c r="C3313" s="186"/>
      <c r="D3313" s="178" t="s">
        <v>388</v>
      </c>
      <c r="E3313" s="178"/>
      <c r="F3313" s="186"/>
      <c r="G3313" s="170" t="b">
        <f t="shared" ca="1" si="73"/>
        <v>1</v>
      </c>
      <c r="H3313" s="186"/>
      <c r="I3313" s="186"/>
      <c r="J3313" s="170"/>
      <c r="K3313" s="171" t="e">
        <f t="shared" ca="1" si="1"/>
        <v>#NAME?</v>
      </c>
      <c r="L3313" s="186"/>
      <c r="M3313" s="171">
        <v>2111</v>
      </c>
      <c r="N3313" s="179" t="e">
        <f t="shared" ca="1" si="2"/>
        <v>#NAME?</v>
      </c>
      <c r="O3313" t="b">
        <f t="shared" si="3"/>
        <v>1</v>
      </c>
      <c r="S3313" s="180" t="b">
        <f t="shared" si="4"/>
        <v>0</v>
      </c>
      <c r="T3313" s="180">
        <f t="shared" ca="1" si="5"/>
        <v>0</v>
      </c>
    </row>
    <row r="3314" spans="1:20" ht="16" hidden="1">
      <c r="A3314" s="170">
        <f t="shared" si="6"/>
        <v>0</v>
      </c>
      <c r="B3314" s="186"/>
      <c r="C3314" s="186"/>
      <c r="D3314" s="178" t="s">
        <v>388</v>
      </c>
      <c r="E3314" s="178"/>
      <c r="F3314" s="186"/>
      <c r="G3314" s="170" t="b">
        <f t="shared" ca="1" si="73"/>
        <v>1</v>
      </c>
      <c r="H3314" s="186"/>
      <c r="I3314" s="186"/>
      <c r="J3314" s="170"/>
      <c r="K3314" s="171" t="e">
        <f t="shared" ca="1" si="1"/>
        <v>#NAME?</v>
      </c>
      <c r="L3314" s="186"/>
      <c r="M3314" s="171">
        <v>1657</v>
      </c>
      <c r="N3314" s="179" t="e">
        <f t="shared" ca="1" si="2"/>
        <v>#NAME?</v>
      </c>
      <c r="O3314" t="b">
        <f t="shared" si="3"/>
        <v>1</v>
      </c>
      <c r="S3314" s="180" t="b">
        <f t="shared" si="4"/>
        <v>0</v>
      </c>
      <c r="T3314" s="180">
        <f t="shared" ca="1" si="5"/>
        <v>0</v>
      </c>
    </row>
    <row r="3315" spans="1:20" ht="16" hidden="1">
      <c r="A3315" s="170">
        <f t="shared" si="6"/>
        <v>0</v>
      </c>
      <c r="B3315" s="186"/>
      <c r="C3315" s="186"/>
      <c r="D3315" s="178" t="s">
        <v>388</v>
      </c>
      <c r="E3315" s="178"/>
      <c r="F3315" s="186"/>
      <c r="G3315" s="170" t="b">
        <f t="shared" ca="1" si="73"/>
        <v>1</v>
      </c>
      <c r="H3315" s="186"/>
      <c r="I3315" s="186"/>
      <c r="J3315" s="170"/>
      <c r="K3315" s="171" t="e">
        <f t="shared" ca="1" si="1"/>
        <v>#NAME?</v>
      </c>
      <c r="L3315" s="186"/>
      <c r="M3315" s="171">
        <v>1957</v>
      </c>
      <c r="N3315" s="179" t="e">
        <f t="shared" ca="1" si="2"/>
        <v>#NAME?</v>
      </c>
      <c r="O3315" t="b">
        <f t="shared" si="3"/>
        <v>1</v>
      </c>
      <c r="S3315" s="180" t="b">
        <f t="shared" si="4"/>
        <v>0</v>
      </c>
      <c r="T3315" s="180">
        <f t="shared" ca="1" si="5"/>
        <v>0</v>
      </c>
    </row>
    <row r="3316" spans="1:20" ht="16" hidden="1">
      <c r="A3316" s="170">
        <f t="shared" si="6"/>
        <v>0</v>
      </c>
      <c r="B3316" s="186"/>
      <c r="C3316" s="186"/>
      <c r="D3316" s="178" t="s">
        <v>388</v>
      </c>
      <c r="E3316" s="178"/>
      <c r="F3316" s="186"/>
      <c r="G3316" s="170" t="b">
        <f t="shared" ca="1" si="73"/>
        <v>1</v>
      </c>
      <c r="H3316" s="186"/>
      <c r="I3316" s="186"/>
      <c r="J3316" s="170"/>
      <c r="K3316" s="171" t="e">
        <f t="shared" ca="1" si="1"/>
        <v>#NAME?</v>
      </c>
      <c r="L3316" s="186"/>
      <c r="M3316" s="171">
        <v>3217</v>
      </c>
      <c r="N3316" s="179" t="e">
        <f t="shared" ca="1" si="2"/>
        <v>#NAME?</v>
      </c>
      <c r="O3316" t="b">
        <f t="shared" si="3"/>
        <v>1</v>
      </c>
      <c r="S3316" s="180" t="b">
        <f t="shared" si="4"/>
        <v>0</v>
      </c>
      <c r="T3316" s="180">
        <f t="shared" ca="1" si="5"/>
        <v>0</v>
      </c>
    </row>
    <row r="3317" spans="1:20" ht="16" hidden="1">
      <c r="A3317" s="170">
        <f t="shared" si="6"/>
        <v>0</v>
      </c>
      <c r="B3317" s="186"/>
      <c r="C3317" s="186"/>
      <c r="D3317" s="178" t="s">
        <v>388</v>
      </c>
      <c r="E3317" s="178"/>
      <c r="F3317" s="186"/>
      <c r="G3317" s="170" t="b">
        <f t="shared" ca="1" si="73"/>
        <v>1</v>
      </c>
      <c r="H3317" s="186"/>
      <c r="I3317" s="186"/>
      <c r="J3317" s="170"/>
      <c r="K3317" s="171" t="e">
        <f t="shared" ca="1" si="1"/>
        <v>#NAME?</v>
      </c>
      <c r="L3317" s="186"/>
      <c r="M3317" s="171">
        <v>274</v>
      </c>
      <c r="N3317" s="179" t="e">
        <f t="shared" ca="1" si="2"/>
        <v>#NAME?</v>
      </c>
      <c r="O3317" t="b">
        <f t="shared" si="3"/>
        <v>1</v>
      </c>
      <c r="S3317" s="180" t="b">
        <f t="shared" si="4"/>
        <v>0</v>
      </c>
      <c r="T3317" s="180">
        <f t="shared" ca="1" si="5"/>
        <v>0</v>
      </c>
    </row>
    <row r="3318" spans="1:20" ht="16" hidden="1">
      <c r="A3318" s="170">
        <f t="shared" si="6"/>
        <v>0</v>
      </c>
      <c r="B3318" s="186"/>
      <c r="C3318" s="186"/>
      <c r="D3318" s="178" t="s">
        <v>388</v>
      </c>
      <c r="E3318" s="178"/>
      <c r="F3318" s="186"/>
      <c r="G3318" s="170" t="b">
        <f t="shared" ca="1" si="73"/>
        <v>1</v>
      </c>
      <c r="H3318" s="186"/>
      <c r="I3318" s="186"/>
      <c r="J3318" s="170"/>
      <c r="K3318" s="171" t="e">
        <f t="shared" ca="1" si="1"/>
        <v>#NAME?</v>
      </c>
      <c r="L3318" s="186"/>
      <c r="M3318" s="171">
        <v>1992</v>
      </c>
      <c r="N3318" s="179" t="e">
        <f t="shared" ca="1" si="2"/>
        <v>#NAME?</v>
      </c>
      <c r="O3318" t="b">
        <f t="shared" si="3"/>
        <v>1</v>
      </c>
      <c r="S3318" s="180" t="b">
        <f t="shared" si="4"/>
        <v>0</v>
      </c>
      <c r="T3318" s="180">
        <f t="shared" ca="1" si="5"/>
        <v>0</v>
      </c>
    </row>
    <row r="3319" spans="1:20" ht="16" hidden="1">
      <c r="A3319" s="170">
        <f t="shared" si="6"/>
        <v>0</v>
      </c>
      <c r="B3319" s="186"/>
      <c r="C3319" s="186"/>
      <c r="D3319" s="178" t="s">
        <v>388</v>
      </c>
      <c r="E3319" s="178"/>
      <c r="F3319" s="186"/>
      <c r="G3319" s="170" t="b">
        <f t="shared" ca="1" si="73"/>
        <v>1</v>
      </c>
      <c r="H3319" s="186"/>
      <c r="I3319" s="186"/>
      <c r="J3319" s="170"/>
      <c r="K3319" s="171" t="e">
        <f t="shared" ca="1" si="1"/>
        <v>#NAME?</v>
      </c>
      <c r="L3319" s="186"/>
      <c r="M3319" s="171">
        <v>2863</v>
      </c>
      <c r="N3319" s="179" t="e">
        <f t="shared" ca="1" si="2"/>
        <v>#NAME?</v>
      </c>
      <c r="O3319" t="b">
        <f t="shared" si="3"/>
        <v>1</v>
      </c>
      <c r="S3319" s="180" t="b">
        <f t="shared" si="4"/>
        <v>0</v>
      </c>
      <c r="T3319" s="180">
        <f t="shared" ca="1" si="5"/>
        <v>0</v>
      </c>
    </row>
    <row r="3320" spans="1:20" ht="16" hidden="1">
      <c r="A3320" s="170">
        <f t="shared" si="6"/>
        <v>0</v>
      </c>
      <c r="B3320" s="186"/>
      <c r="C3320" s="186"/>
      <c r="D3320" s="178" t="s">
        <v>388</v>
      </c>
      <c r="E3320" s="178"/>
      <c r="F3320" s="186"/>
      <c r="G3320" s="170" t="b">
        <f t="shared" ca="1" si="73"/>
        <v>1</v>
      </c>
      <c r="H3320" s="186"/>
      <c r="I3320" s="186"/>
      <c r="J3320" s="170"/>
      <c r="K3320" s="171" t="e">
        <f t="shared" ca="1" si="1"/>
        <v>#NAME?</v>
      </c>
      <c r="L3320" s="186"/>
      <c r="M3320" s="171">
        <v>2880</v>
      </c>
      <c r="N3320" s="179" t="e">
        <f t="shared" ca="1" si="2"/>
        <v>#NAME?</v>
      </c>
      <c r="O3320" t="b">
        <f t="shared" si="3"/>
        <v>1</v>
      </c>
      <c r="S3320" s="180" t="b">
        <f t="shared" si="4"/>
        <v>0</v>
      </c>
      <c r="T3320" s="180">
        <f t="shared" ca="1" si="5"/>
        <v>0</v>
      </c>
    </row>
    <row r="3321" spans="1:20" ht="16" hidden="1">
      <c r="A3321" s="170">
        <f t="shared" si="6"/>
        <v>0</v>
      </c>
      <c r="B3321" s="186"/>
      <c r="C3321" s="186"/>
      <c r="D3321" s="178" t="s">
        <v>388</v>
      </c>
      <c r="E3321" s="178"/>
      <c r="F3321" s="186"/>
      <c r="G3321" s="170" t="b">
        <f t="shared" ca="1" si="73"/>
        <v>1</v>
      </c>
      <c r="H3321" s="186"/>
      <c r="I3321" s="186"/>
      <c r="J3321" s="170"/>
      <c r="K3321" s="171" t="e">
        <f t="shared" ca="1" si="1"/>
        <v>#NAME?</v>
      </c>
      <c r="L3321" s="186"/>
      <c r="M3321" s="171">
        <v>94</v>
      </c>
      <c r="N3321" s="179" t="e">
        <f t="shared" ca="1" si="2"/>
        <v>#NAME?</v>
      </c>
      <c r="O3321" t="b">
        <f t="shared" si="3"/>
        <v>1</v>
      </c>
      <c r="S3321" s="180" t="b">
        <f t="shared" si="4"/>
        <v>0</v>
      </c>
      <c r="T3321" s="180">
        <f t="shared" ca="1" si="5"/>
        <v>0</v>
      </c>
    </row>
    <row r="3322" spans="1:20" ht="16" hidden="1">
      <c r="A3322" s="170">
        <f t="shared" si="6"/>
        <v>0</v>
      </c>
      <c r="B3322" s="186"/>
      <c r="C3322" s="186"/>
      <c r="D3322" s="178" t="s">
        <v>388</v>
      </c>
      <c r="E3322" s="178"/>
      <c r="F3322" s="186"/>
      <c r="G3322" s="170" t="b">
        <f t="shared" ca="1" si="73"/>
        <v>1</v>
      </c>
      <c r="H3322" s="186"/>
      <c r="I3322" s="186"/>
      <c r="J3322" s="170"/>
      <c r="K3322" s="171" t="e">
        <f t="shared" ca="1" si="1"/>
        <v>#NAME?</v>
      </c>
      <c r="L3322" s="186"/>
      <c r="M3322" s="171">
        <v>1979</v>
      </c>
      <c r="N3322" s="179" t="e">
        <f t="shared" ca="1" si="2"/>
        <v>#NAME?</v>
      </c>
      <c r="O3322" t="b">
        <f t="shared" si="3"/>
        <v>1</v>
      </c>
      <c r="S3322" s="180" t="b">
        <f t="shared" si="4"/>
        <v>0</v>
      </c>
      <c r="T3322" s="180">
        <f t="shared" ca="1" si="5"/>
        <v>0</v>
      </c>
    </row>
    <row r="3323" spans="1:20" ht="16" hidden="1">
      <c r="A3323" s="170">
        <f t="shared" si="6"/>
        <v>0</v>
      </c>
      <c r="B3323" s="186"/>
      <c r="C3323" s="186"/>
      <c r="D3323" s="178" t="s">
        <v>388</v>
      </c>
      <c r="E3323" s="178"/>
      <c r="F3323" s="186"/>
      <c r="G3323" s="170" t="b">
        <f t="shared" ca="1" si="73"/>
        <v>1</v>
      </c>
      <c r="H3323" s="186"/>
      <c r="I3323" s="186"/>
      <c r="J3323" s="170"/>
      <c r="K3323" s="171" t="e">
        <f t="shared" ca="1" si="1"/>
        <v>#NAME?</v>
      </c>
      <c r="L3323" s="186"/>
      <c r="M3323" s="171">
        <v>1856</v>
      </c>
      <c r="N3323" s="179" t="e">
        <f t="shared" ca="1" si="2"/>
        <v>#NAME?</v>
      </c>
      <c r="O3323" t="b">
        <f t="shared" si="3"/>
        <v>1</v>
      </c>
      <c r="S3323" s="180" t="b">
        <f t="shared" si="4"/>
        <v>0</v>
      </c>
      <c r="T3323" s="180">
        <f t="shared" ca="1" si="5"/>
        <v>0</v>
      </c>
    </row>
    <row r="3324" spans="1:20" ht="16" hidden="1">
      <c r="A3324" s="170">
        <f t="shared" si="6"/>
        <v>0</v>
      </c>
      <c r="B3324" s="186"/>
      <c r="C3324" s="186"/>
      <c r="D3324" s="178" t="s">
        <v>388</v>
      </c>
      <c r="E3324" s="178"/>
      <c r="F3324" s="186"/>
      <c r="G3324" s="170" t="b">
        <f t="shared" ca="1" si="73"/>
        <v>1</v>
      </c>
      <c r="H3324" s="186"/>
      <c r="I3324" s="186"/>
      <c r="J3324" s="170"/>
      <c r="K3324" s="171" t="e">
        <f t="shared" ca="1" si="1"/>
        <v>#NAME?</v>
      </c>
      <c r="L3324" s="186"/>
      <c r="M3324" s="171">
        <v>2281</v>
      </c>
      <c r="N3324" s="179" t="e">
        <f t="shared" ca="1" si="2"/>
        <v>#NAME?</v>
      </c>
      <c r="O3324" t="b">
        <f t="shared" si="3"/>
        <v>1</v>
      </c>
      <c r="S3324" s="180" t="b">
        <f t="shared" si="4"/>
        <v>0</v>
      </c>
      <c r="T3324" s="180">
        <f t="shared" ca="1" si="5"/>
        <v>0</v>
      </c>
    </row>
    <row r="3325" spans="1:20" ht="16" hidden="1">
      <c r="A3325" s="170">
        <f t="shared" si="6"/>
        <v>0</v>
      </c>
      <c r="B3325" s="186"/>
      <c r="C3325" s="186"/>
      <c r="D3325" s="178" t="s">
        <v>388</v>
      </c>
      <c r="E3325" s="178"/>
      <c r="F3325" s="186"/>
      <c r="G3325" s="170" t="b">
        <f t="shared" ca="1" si="73"/>
        <v>1</v>
      </c>
      <c r="H3325" s="186"/>
      <c r="I3325" s="186"/>
      <c r="J3325" s="170"/>
      <c r="K3325" s="171" t="e">
        <f t="shared" ca="1" si="1"/>
        <v>#NAME?</v>
      </c>
      <c r="L3325" s="186"/>
      <c r="M3325" s="171">
        <v>2428</v>
      </c>
      <c r="N3325" s="179" t="e">
        <f t="shared" ca="1" si="2"/>
        <v>#NAME?</v>
      </c>
      <c r="O3325" t="b">
        <f t="shared" si="3"/>
        <v>1</v>
      </c>
      <c r="S3325" s="180" t="b">
        <f t="shared" si="4"/>
        <v>0</v>
      </c>
      <c r="T3325" s="180">
        <f t="shared" ca="1" si="5"/>
        <v>0</v>
      </c>
    </row>
    <row r="3326" spans="1:20" ht="16" hidden="1">
      <c r="A3326" s="170">
        <f t="shared" si="6"/>
        <v>0</v>
      </c>
      <c r="B3326" s="186"/>
      <c r="C3326" s="186"/>
      <c r="D3326" s="178" t="s">
        <v>388</v>
      </c>
      <c r="E3326" s="178"/>
      <c r="F3326" s="186"/>
      <c r="G3326" s="170" t="b">
        <f t="shared" ca="1" si="73"/>
        <v>1</v>
      </c>
      <c r="H3326" s="186"/>
      <c r="I3326" s="186"/>
      <c r="J3326" s="170"/>
      <c r="K3326" s="171" t="e">
        <f t="shared" ca="1" si="1"/>
        <v>#NAME?</v>
      </c>
      <c r="L3326" s="186"/>
      <c r="M3326" s="171">
        <v>3135</v>
      </c>
      <c r="N3326" s="179" t="e">
        <f t="shared" ca="1" si="2"/>
        <v>#NAME?</v>
      </c>
      <c r="O3326" t="b">
        <f t="shared" si="3"/>
        <v>1</v>
      </c>
      <c r="S3326" s="180" t="b">
        <f t="shared" si="4"/>
        <v>0</v>
      </c>
      <c r="T3326" s="180">
        <f t="shared" ca="1" si="5"/>
        <v>0</v>
      </c>
    </row>
    <row r="3327" spans="1:20" ht="16" hidden="1">
      <c r="A3327" s="170">
        <f t="shared" si="6"/>
        <v>0</v>
      </c>
      <c r="B3327" s="186"/>
      <c r="C3327" s="186"/>
      <c r="D3327" s="178" t="s">
        <v>388</v>
      </c>
      <c r="E3327" s="178"/>
      <c r="F3327" s="186"/>
      <c r="G3327" s="170" t="b">
        <f t="shared" ca="1" si="73"/>
        <v>1</v>
      </c>
      <c r="H3327" s="186"/>
      <c r="I3327" s="186"/>
      <c r="J3327" s="170"/>
      <c r="K3327" s="171" t="e">
        <f t="shared" ca="1" si="1"/>
        <v>#NAME?</v>
      </c>
      <c r="L3327" s="186"/>
      <c r="M3327" s="171">
        <v>2886</v>
      </c>
      <c r="N3327" s="179" t="e">
        <f t="shared" ca="1" si="2"/>
        <v>#NAME?</v>
      </c>
      <c r="O3327" t="b">
        <f t="shared" si="3"/>
        <v>1</v>
      </c>
      <c r="S3327" s="180" t="b">
        <f t="shared" si="4"/>
        <v>0</v>
      </c>
      <c r="T3327" s="180">
        <f t="shared" ca="1" si="5"/>
        <v>0</v>
      </c>
    </row>
    <row r="3328" spans="1:20" ht="16" hidden="1">
      <c r="A3328" s="170">
        <f t="shared" si="6"/>
        <v>0</v>
      </c>
      <c r="B3328" s="186"/>
      <c r="C3328" s="186"/>
      <c r="D3328" s="178" t="s">
        <v>388</v>
      </c>
      <c r="E3328" s="178"/>
      <c r="F3328" s="186"/>
      <c r="G3328" s="170" t="b">
        <f t="shared" ca="1" si="73"/>
        <v>1</v>
      </c>
      <c r="H3328" s="186"/>
      <c r="I3328" s="186"/>
      <c r="J3328" s="170"/>
      <c r="K3328" s="171" t="e">
        <f t="shared" ca="1" si="1"/>
        <v>#NAME?</v>
      </c>
      <c r="L3328" s="186"/>
      <c r="M3328" s="171">
        <v>317</v>
      </c>
      <c r="N3328" s="179" t="e">
        <f t="shared" ca="1" si="2"/>
        <v>#NAME?</v>
      </c>
      <c r="O3328" t="b">
        <f t="shared" si="3"/>
        <v>1</v>
      </c>
      <c r="S3328" s="180" t="b">
        <f t="shared" si="4"/>
        <v>0</v>
      </c>
      <c r="T3328" s="180">
        <f t="shared" ca="1" si="5"/>
        <v>0</v>
      </c>
    </row>
    <row r="3329" spans="1:20" ht="16" hidden="1">
      <c r="A3329" s="170">
        <f t="shared" si="6"/>
        <v>0</v>
      </c>
      <c r="B3329" s="186"/>
      <c r="C3329" s="186"/>
      <c r="D3329" s="178" t="s">
        <v>388</v>
      </c>
      <c r="E3329" s="178"/>
      <c r="F3329" s="186"/>
      <c r="G3329" s="170" t="b">
        <f t="shared" ca="1" si="73"/>
        <v>1</v>
      </c>
      <c r="H3329" s="186"/>
      <c r="I3329" s="186"/>
      <c r="J3329" s="170"/>
      <c r="K3329" s="171" t="e">
        <f t="shared" ca="1" si="1"/>
        <v>#NAME?</v>
      </c>
      <c r="L3329" s="186"/>
      <c r="M3329" s="171">
        <v>1941</v>
      </c>
      <c r="N3329" s="179" t="e">
        <f t="shared" ca="1" si="2"/>
        <v>#NAME?</v>
      </c>
      <c r="O3329" t="b">
        <f t="shared" si="3"/>
        <v>1</v>
      </c>
      <c r="S3329" s="180" t="b">
        <f t="shared" si="4"/>
        <v>0</v>
      </c>
      <c r="T3329" s="180">
        <f t="shared" ca="1" si="5"/>
        <v>0</v>
      </c>
    </row>
    <row r="3330" spans="1:20" ht="16" hidden="1">
      <c r="A3330" s="170">
        <f t="shared" si="6"/>
        <v>0</v>
      </c>
      <c r="B3330" s="186"/>
      <c r="C3330" s="186"/>
      <c r="D3330" s="178" t="s">
        <v>388</v>
      </c>
      <c r="E3330" s="178"/>
      <c r="F3330" s="186"/>
      <c r="G3330" s="170" t="b">
        <f t="shared" ca="1" si="73"/>
        <v>1</v>
      </c>
      <c r="H3330" s="186"/>
      <c r="I3330" s="186"/>
      <c r="J3330" s="170"/>
      <c r="K3330" s="171" t="e">
        <f t="shared" ca="1" si="1"/>
        <v>#NAME?</v>
      </c>
      <c r="L3330" s="186"/>
      <c r="M3330" s="171">
        <v>3097</v>
      </c>
      <c r="N3330" s="179" t="e">
        <f t="shared" ca="1" si="2"/>
        <v>#NAME?</v>
      </c>
      <c r="O3330" t="b">
        <f t="shared" si="3"/>
        <v>1</v>
      </c>
      <c r="S3330" s="180" t="b">
        <f t="shared" si="4"/>
        <v>0</v>
      </c>
      <c r="T3330" s="180">
        <f t="shared" ca="1" si="5"/>
        <v>0</v>
      </c>
    </row>
    <row r="3331" spans="1:20" ht="16" hidden="1">
      <c r="A3331" s="170">
        <f t="shared" si="6"/>
        <v>0</v>
      </c>
      <c r="B3331" s="186"/>
      <c r="C3331" s="186"/>
      <c r="D3331" s="178" t="s">
        <v>388</v>
      </c>
      <c r="E3331" s="178"/>
      <c r="F3331" s="186"/>
      <c r="G3331" s="170" t="b">
        <f t="shared" ca="1" si="73"/>
        <v>1</v>
      </c>
      <c r="H3331" s="186"/>
      <c r="I3331" s="186"/>
      <c r="J3331" s="170"/>
      <c r="K3331" s="171" t="e">
        <f t="shared" ca="1" si="1"/>
        <v>#NAME?</v>
      </c>
      <c r="L3331" s="186"/>
      <c r="M3331" s="171">
        <v>1971</v>
      </c>
      <c r="N3331" s="179" t="e">
        <f t="shared" ca="1" si="2"/>
        <v>#NAME?</v>
      </c>
      <c r="O3331" t="b">
        <f t="shared" si="3"/>
        <v>1</v>
      </c>
      <c r="S3331" s="180" t="b">
        <f t="shared" si="4"/>
        <v>0</v>
      </c>
      <c r="T3331" s="180">
        <f t="shared" ca="1" si="5"/>
        <v>0</v>
      </c>
    </row>
    <row r="3332" spans="1:20" ht="16" hidden="1">
      <c r="A3332" s="170">
        <f t="shared" si="6"/>
        <v>0</v>
      </c>
      <c r="B3332" s="186"/>
      <c r="C3332" s="186"/>
      <c r="D3332" s="178" t="s">
        <v>388</v>
      </c>
      <c r="E3332" s="178"/>
      <c r="F3332" s="186"/>
      <c r="G3332" s="170" t="b">
        <f t="shared" ca="1" si="73"/>
        <v>1</v>
      </c>
      <c r="H3332" s="186"/>
      <c r="I3332" s="186"/>
      <c r="J3332" s="170"/>
      <c r="K3332" s="171" t="e">
        <f t="shared" ca="1" si="1"/>
        <v>#NAME?</v>
      </c>
      <c r="L3332" s="186"/>
      <c r="M3332" s="171">
        <v>2657</v>
      </c>
      <c r="N3332" s="179" t="e">
        <f t="shared" ca="1" si="2"/>
        <v>#NAME?</v>
      </c>
      <c r="O3332" t="b">
        <f t="shared" si="3"/>
        <v>1</v>
      </c>
      <c r="S3332" s="180" t="b">
        <f t="shared" si="4"/>
        <v>0</v>
      </c>
      <c r="T3332" s="180">
        <f t="shared" ca="1" si="5"/>
        <v>0</v>
      </c>
    </row>
    <row r="3333" spans="1:20" ht="16" hidden="1">
      <c r="A3333" s="170">
        <f t="shared" si="6"/>
        <v>0</v>
      </c>
      <c r="B3333" s="186"/>
      <c r="C3333" s="186"/>
      <c r="D3333" s="178" t="s">
        <v>388</v>
      </c>
      <c r="E3333" s="178"/>
      <c r="F3333" s="186"/>
      <c r="G3333" s="170" t="b">
        <f t="shared" ca="1" si="73"/>
        <v>1</v>
      </c>
      <c r="H3333" s="186"/>
      <c r="I3333" s="186"/>
      <c r="J3333" s="170"/>
      <c r="K3333" s="171" t="e">
        <f t="shared" ca="1" si="1"/>
        <v>#NAME?</v>
      </c>
      <c r="L3333" s="186"/>
      <c r="M3333" s="171">
        <v>971</v>
      </c>
      <c r="N3333" s="179" t="e">
        <f t="shared" ca="1" si="2"/>
        <v>#NAME?</v>
      </c>
      <c r="O3333" t="b">
        <f t="shared" si="3"/>
        <v>1</v>
      </c>
      <c r="S3333" s="180" t="b">
        <f t="shared" si="4"/>
        <v>0</v>
      </c>
      <c r="T3333" s="180">
        <f t="shared" ca="1" si="5"/>
        <v>0</v>
      </c>
    </row>
    <row r="3334" spans="1:20" ht="16" hidden="1">
      <c r="A3334" s="170">
        <f t="shared" si="6"/>
        <v>0</v>
      </c>
      <c r="B3334" s="186"/>
      <c r="C3334" s="186"/>
      <c r="D3334" s="178" t="s">
        <v>388</v>
      </c>
      <c r="E3334" s="178"/>
      <c r="F3334" s="186"/>
      <c r="G3334" s="170" t="b">
        <f t="shared" ca="1" si="73"/>
        <v>1</v>
      </c>
      <c r="H3334" s="186"/>
      <c r="I3334" s="186"/>
      <c r="J3334" s="170"/>
      <c r="K3334" s="171" t="e">
        <f t="shared" ca="1" si="1"/>
        <v>#NAME?</v>
      </c>
      <c r="L3334" s="186"/>
      <c r="M3334" s="171">
        <v>631</v>
      </c>
      <c r="N3334" s="179" t="e">
        <f t="shared" ca="1" si="2"/>
        <v>#NAME?</v>
      </c>
      <c r="O3334" t="b">
        <f t="shared" si="3"/>
        <v>1</v>
      </c>
      <c r="S3334" s="180" t="b">
        <f t="shared" si="4"/>
        <v>0</v>
      </c>
      <c r="T3334" s="180">
        <f t="shared" ca="1" si="5"/>
        <v>0</v>
      </c>
    </row>
    <row r="3335" spans="1:20" ht="16" hidden="1">
      <c r="A3335" s="170">
        <f t="shared" si="6"/>
        <v>0</v>
      </c>
      <c r="B3335" s="186"/>
      <c r="C3335" s="186"/>
      <c r="D3335" s="178" t="s">
        <v>388</v>
      </c>
      <c r="E3335" s="178"/>
      <c r="F3335" s="186"/>
      <c r="G3335" s="170" t="b">
        <f t="shared" ca="1" si="73"/>
        <v>1</v>
      </c>
      <c r="H3335" s="186"/>
      <c r="I3335" s="186"/>
      <c r="J3335" s="170"/>
      <c r="K3335" s="171" t="e">
        <f t="shared" ca="1" si="1"/>
        <v>#NAME?</v>
      </c>
      <c r="L3335" s="186"/>
      <c r="M3335" s="171">
        <v>1746</v>
      </c>
      <c r="N3335" s="179" t="e">
        <f t="shared" ca="1" si="2"/>
        <v>#NAME?</v>
      </c>
      <c r="O3335" t="b">
        <f t="shared" si="3"/>
        <v>1</v>
      </c>
      <c r="S3335" s="180" t="b">
        <f t="shared" si="4"/>
        <v>0</v>
      </c>
      <c r="T3335" s="180">
        <f t="shared" ca="1" si="5"/>
        <v>0</v>
      </c>
    </row>
    <row r="3336" spans="1:20" ht="16" hidden="1">
      <c r="A3336" s="170">
        <f t="shared" si="6"/>
        <v>0</v>
      </c>
      <c r="B3336" s="186"/>
      <c r="C3336" s="186"/>
      <c r="D3336" s="178" t="s">
        <v>388</v>
      </c>
      <c r="E3336" s="178"/>
      <c r="F3336" s="186"/>
      <c r="G3336" s="170" t="b">
        <f t="shared" ca="1" si="73"/>
        <v>1</v>
      </c>
      <c r="H3336" s="186"/>
      <c r="I3336" s="186"/>
      <c r="J3336" s="170"/>
      <c r="K3336" s="171" t="e">
        <f t="shared" ca="1" si="1"/>
        <v>#NAME?</v>
      </c>
      <c r="L3336" s="186"/>
      <c r="M3336" s="171">
        <v>414</v>
      </c>
      <c r="N3336" s="179" t="e">
        <f t="shared" ca="1" si="2"/>
        <v>#NAME?</v>
      </c>
      <c r="O3336" t="b">
        <f t="shared" si="3"/>
        <v>1</v>
      </c>
      <c r="S3336" s="180" t="b">
        <f t="shared" si="4"/>
        <v>0</v>
      </c>
      <c r="T3336" s="180">
        <f t="shared" ca="1" si="5"/>
        <v>0</v>
      </c>
    </row>
    <row r="3337" spans="1:20" ht="16" hidden="1">
      <c r="A3337" s="170">
        <f t="shared" si="6"/>
        <v>0</v>
      </c>
      <c r="B3337" s="186"/>
      <c r="C3337" s="186"/>
      <c r="D3337" s="178" t="s">
        <v>388</v>
      </c>
      <c r="E3337" s="178"/>
      <c r="F3337" s="186"/>
      <c r="G3337" s="170" t="b">
        <f t="shared" ca="1" si="73"/>
        <v>1</v>
      </c>
      <c r="H3337" s="186"/>
      <c r="I3337" s="186"/>
      <c r="J3337" s="170"/>
      <c r="K3337" s="171" t="e">
        <f t="shared" ca="1" si="1"/>
        <v>#NAME?</v>
      </c>
      <c r="L3337" s="186"/>
      <c r="M3337" s="171">
        <v>1125</v>
      </c>
      <c r="N3337" s="179" t="e">
        <f t="shared" ca="1" si="2"/>
        <v>#NAME?</v>
      </c>
      <c r="O3337" t="b">
        <f t="shared" si="3"/>
        <v>1</v>
      </c>
      <c r="S3337" s="180" t="b">
        <f t="shared" si="4"/>
        <v>0</v>
      </c>
      <c r="T3337" s="180">
        <f t="shared" ca="1" si="5"/>
        <v>0</v>
      </c>
    </row>
    <row r="3338" spans="1:20" ht="16" hidden="1">
      <c r="A3338" s="170">
        <f t="shared" si="6"/>
        <v>0</v>
      </c>
      <c r="B3338" s="186"/>
      <c r="C3338" s="186"/>
      <c r="D3338" s="178" t="s">
        <v>388</v>
      </c>
      <c r="E3338" s="178"/>
      <c r="F3338" s="186"/>
      <c r="G3338" s="170" t="b">
        <f t="shared" ca="1" si="73"/>
        <v>1</v>
      </c>
      <c r="H3338" s="186"/>
      <c r="I3338" s="186"/>
      <c r="J3338" s="170"/>
      <c r="K3338" s="171" t="e">
        <f t="shared" ca="1" si="1"/>
        <v>#NAME?</v>
      </c>
      <c r="L3338" s="186"/>
      <c r="M3338" s="171">
        <v>263</v>
      </c>
      <c r="N3338" s="179" t="e">
        <f t="shared" ca="1" si="2"/>
        <v>#NAME?</v>
      </c>
      <c r="O3338" t="b">
        <f t="shared" si="3"/>
        <v>1</v>
      </c>
      <c r="S3338" s="180" t="b">
        <f t="shared" si="4"/>
        <v>0</v>
      </c>
      <c r="T3338" s="180">
        <f t="shared" ca="1" si="5"/>
        <v>0</v>
      </c>
    </row>
    <row r="3339" spans="1:20" ht="16" hidden="1">
      <c r="A3339" s="170">
        <f t="shared" si="6"/>
        <v>0</v>
      </c>
      <c r="B3339" s="186"/>
      <c r="C3339" s="186"/>
      <c r="D3339" s="178" t="s">
        <v>388</v>
      </c>
      <c r="E3339" s="178"/>
      <c r="F3339" s="186"/>
      <c r="G3339" s="170" t="b">
        <f t="shared" ca="1" si="73"/>
        <v>1</v>
      </c>
      <c r="H3339" s="186"/>
      <c r="I3339" s="186"/>
      <c r="J3339" s="170"/>
      <c r="K3339" s="171" t="e">
        <f t="shared" ca="1" si="1"/>
        <v>#NAME?</v>
      </c>
      <c r="L3339" s="186"/>
      <c r="M3339" s="171">
        <v>1301</v>
      </c>
      <c r="N3339" s="179" t="e">
        <f t="shared" ca="1" si="2"/>
        <v>#NAME?</v>
      </c>
      <c r="O3339" t="b">
        <f t="shared" si="3"/>
        <v>1</v>
      </c>
      <c r="S3339" s="180" t="b">
        <f t="shared" si="4"/>
        <v>0</v>
      </c>
      <c r="T3339" s="180">
        <f t="shared" ca="1" si="5"/>
        <v>0</v>
      </c>
    </row>
    <row r="3340" spans="1:20" ht="16" hidden="1">
      <c r="A3340" s="170">
        <f t="shared" si="6"/>
        <v>0</v>
      </c>
      <c r="B3340" s="186"/>
      <c r="C3340" s="186"/>
      <c r="D3340" s="178" t="s">
        <v>388</v>
      </c>
      <c r="E3340" s="178"/>
      <c r="F3340" s="186"/>
      <c r="G3340" s="170" t="b">
        <f t="shared" ca="1" si="73"/>
        <v>1</v>
      </c>
      <c r="H3340" s="186"/>
      <c r="I3340" s="186"/>
      <c r="J3340" s="170"/>
      <c r="K3340" s="171" t="e">
        <f t="shared" ca="1" si="1"/>
        <v>#NAME?</v>
      </c>
      <c r="L3340" s="186"/>
      <c r="M3340" s="171">
        <v>2328</v>
      </c>
      <c r="N3340" s="179" t="e">
        <f t="shared" ca="1" si="2"/>
        <v>#NAME?</v>
      </c>
      <c r="O3340" t="b">
        <f t="shared" si="3"/>
        <v>1</v>
      </c>
      <c r="S3340" s="180" t="b">
        <f t="shared" si="4"/>
        <v>0</v>
      </c>
      <c r="T3340" s="180">
        <f t="shared" ca="1" si="5"/>
        <v>0</v>
      </c>
    </row>
    <row r="3341" spans="1:20" ht="16" hidden="1">
      <c r="A3341" s="170">
        <f t="shared" si="6"/>
        <v>0</v>
      </c>
      <c r="B3341" s="186"/>
      <c r="C3341" s="186"/>
      <c r="D3341" s="178" t="s">
        <v>388</v>
      </c>
      <c r="E3341" s="178"/>
      <c r="F3341" s="186"/>
      <c r="G3341" s="170" t="b">
        <f t="shared" ca="1" si="73"/>
        <v>1</v>
      </c>
      <c r="H3341" s="186"/>
      <c r="I3341" s="186"/>
      <c r="J3341" s="170"/>
      <c r="K3341" s="171" t="e">
        <f t="shared" ca="1" si="1"/>
        <v>#NAME?</v>
      </c>
      <c r="L3341" s="186"/>
      <c r="M3341" s="171">
        <v>2953</v>
      </c>
      <c r="N3341" s="179" t="e">
        <f t="shared" ca="1" si="2"/>
        <v>#NAME?</v>
      </c>
      <c r="O3341" t="b">
        <f t="shared" si="3"/>
        <v>1</v>
      </c>
      <c r="S3341" s="180" t="b">
        <f t="shared" si="4"/>
        <v>0</v>
      </c>
      <c r="T3341" s="180">
        <f t="shared" ca="1" si="5"/>
        <v>0</v>
      </c>
    </row>
    <row r="3342" spans="1:20" ht="16" hidden="1">
      <c r="A3342" s="170">
        <f t="shared" si="6"/>
        <v>0</v>
      </c>
      <c r="B3342" s="186"/>
      <c r="C3342" s="186"/>
      <c r="D3342" s="178" t="s">
        <v>388</v>
      </c>
      <c r="E3342" s="178"/>
      <c r="F3342" s="186"/>
      <c r="G3342" s="170" t="b">
        <f t="shared" ca="1" si="73"/>
        <v>1</v>
      </c>
      <c r="H3342" s="186"/>
      <c r="I3342" s="186"/>
      <c r="J3342" s="170"/>
      <c r="K3342" s="171" t="e">
        <f t="shared" ca="1" si="1"/>
        <v>#NAME?</v>
      </c>
      <c r="L3342" s="186"/>
      <c r="M3342" s="171">
        <v>2859</v>
      </c>
      <c r="N3342" s="179" t="e">
        <f t="shared" ca="1" si="2"/>
        <v>#NAME?</v>
      </c>
      <c r="O3342" t="b">
        <f t="shared" si="3"/>
        <v>1</v>
      </c>
      <c r="S3342" s="180" t="b">
        <f t="shared" si="4"/>
        <v>0</v>
      </c>
      <c r="T3342" s="180">
        <f t="shared" ca="1" si="5"/>
        <v>0</v>
      </c>
    </row>
    <row r="3343" spans="1:20" ht="16" hidden="1">
      <c r="A3343" s="170">
        <f t="shared" si="6"/>
        <v>0</v>
      </c>
      <c r="B3343" s="186"/>
      <c r="C3343" s="186"/>
      <c r="D3343" s="178" t="s">
        <v>388</v>
      </c>
      <c r="E3343" s="178"/>
      <c r="F3343" s="186"/>
      <c r="G3343" s="170" t="b">
        <f t="shared" ca="1" si="73"/>
        <v>1</v>
      </c>
      <c r="H3343" s="186"/>
      <c r="I3343" s="186"/>
      <c r="J3343" s="170"/>
      <c r="K3343" s="171" t="e">
        <f t="shared" ca="1" si="1"/>
        <v>#NAME?</v>
      </c>
      <c r="L3343" s="186"/>
      <c r="M3343" s="171">
        <v>1413</v>
      </c>
      <c r="N3343" s="179" t="e">
        <f t="shared" ca="1" si="2"/>
        <v>#NAME?</v>
      </c>
      <c r="O3343" t="b">
        <f t="shared" si="3"/>
        <v>1</v>
      </c>
      <c r="S3343" s="180" t="b">
        <f t="shared" si="4"/>
        <v>0</v>
      </c>
      <c r="T3343" s="180">
        <f t="shared" ca="1" si="5"/>
        <v>0</v>
      </c>
    </row>
    <row r="3344" spans="1:20" ht="16" hidden="1">
      <c r="A3344" s="170">
        <f t="shared" si="6"/>
        <v>0</v>
      </c>
      <c r="B3344" s="186"/>
      <c r="C3344" s="186"/>
      <c r="D3344" s="178" t="s">
        <v>388</v>
      </c>
      <c r="E3344" s="178"/>
      <c r="F3344" s="186"/>
      <c r="G3344" s="170" t="b">
        <f t="shared" ca="1" si="73"/>
        <v>1</v>
      </c>
      <c r="H3344" s="186"/>
      <c r="I3344" s="186"/>
      <c r="J3344" s="170"/>
      <c r="K3344" s="171" t="e">
        <f t="shared" ca="1" si="1"/>
        <v>#NAME?</v>
      </c>
      <c r="L3344" s="186"/>
      <c r="M3344" s="171">
        <v>1970</v>
      </c>
      <c r="N3344" s="179" t="e">
        <f t="shared" ca="1" si="2"/>
        <v>#NAME?</v>
      </c>
      <c r="O3344" t="b">
        <f t="shared" si="3"/>
        <v>1</v>
      </c>
      <c r="S3344" s="180" t="b">
        <f t="shared" si="4"/>
        <v>0</v>
      </c>
      <c r="T3344" s="180">
        <f t="shared" ca="1" si="5"/>
        <v>0</v>
      </c>
    </row>
    <row r="3345" spans="1:20" ht="16" hidden="1">
      <c r="A3345" s="170">
        <f t="shared" si="6"/>
        <v>0</v>
      </c>
      <c r="B3345" s="186"/>
      <c r="C3345" s="186"/>
      <c r="D3345" s="178" t="s">
        <v>388</v>
      </c>
      <c r="E3345" s="178"/>
      <c r="F3345" s="186"/>
      <c r="G3345" s="170" t="b">
        <f t="shared" ca="1" si="73"/>
        <v>1</v>
      </c>
      <c r="H3345" s="186"/>
      <c r="I3345" s="186"/>
      <c r="J3345" s="170"/>
      <c r="K3345" s="171" t="e">
        <f t="shared" ca="1" si="1"/>
        <v>#NAME?</v>
      </c>
      <c r="L3345" s="186"/>
      <c r="M3345" s="171">
        <v>1302</v>
      </c>
      <c r="N3345" s="179" t="e">
        <f t="shared" ca="1" si="2"/>
        <v>#NAME?</v>
      </c>
      <c r="O3345" t="b">
        <f t="shared" si="3"/>
        <v>1</v>
      </c>
      <c r="S3345" s="180" t="b">
        <f t="shared" si="4"/>
        <v>0</v>
      </c>
      <c r="T3345" s="180">
        <f t="shared" ca="1" si="5"/>
        <v>0</v>
      </c>
    </row>
    <row r="3346" spans="1:20" ht="16" hidden="1">
      <c r="A3346" s="170">
        <f t="shared" si="6"/>
        <v>0</v>
      </c>
      <c r="B3346" s="186"/>
      <c r="C3346" s="186"/>
      <c r="D3346" s="178" t="s">
        <v>388</v>
      </c>
      <c r="E3346" s="178"/>
      <c r="F3346" s="186"/>
      <c r="G3346" s="170" t="b">
        <f t="shared" ca="1" si="73"/>
        <v>1</v>
      </c>
      <c r="H3346" s="186"/>
      <c r="I3346" s="186"/>
      <c r="J3346" s="170"/>
      <c r="K3346" s="171" t="e">
        <f t="shared" ca="1" si="1"/>
        <v>#NAME?</v>
      </c>
      <c r="L3346" s="186"/>
      <c r="M3346" s="171">
        <v>2096</v>
      </c>
      <c r="N3346" s="179" t="e">
        <f t="shared" ca="1" si="2"/>
        <v>#NAME?</v>
      </c>
      <c r="O3346" t="b">
        <f t="shared" si="3"/>
        <v>1</v>
      </c>
      <c r="S3346" s="180" t="b">
        <f t="shared" si="4"/>
        <v>0</v>
      </c>
      <c r="T3346" s="180">
        <f t="shared" ca="1" si="5"/>
        <v>0</v>
      </c>
    </row>
    <row r="3347" spans="1:20" ht="16" hidden="1">
      <c r="A3347" s="170">
        <f t="shared" si="6"/>
        <v>0</v>
      </c>
      <c r="B3347" s="186"/>
      <c r="C3347" s="186"/>
      <c r="D3347" s="178" t="s">
        <v>388</v>
      </c>
      <c r="E3347" s="178"/>
      <c r="F3347" s="186"/>
      <c r="G3347" s="170" t="b">
        <f t="shared" ca="1" si="73"/>
        <v>1</v>
      </c>
      <c r="H3347" s="186"/>
      <c r="I3347" s="186"/>
      <c r="J3347" s="170"/>
      <c r="K3347" s="171" t="e">
        <f t="shared" ca="1" si="1"/>
        <v>#NAME?</v>
      </c>
      <c r="L3347" s="186"/>
      <c r="M3347" s="171">
        <v>165</v>
      </c>
      <c r="N3347" s="179" t="e">
        <f t="shared" ca="1" si="2"/>
        <v>#NAME?</v>
      </c>
      <c r="O3347" t="b">
        <f t="shared" si="3"/>
        <v>1</v>
      </c>
      <c r="S3347" s="180" t="b">
        <f t="shared" si="4"/>
        <v>0</v>
      </c>
      <c r="T3347" s="180">
        <f t="shared" ca="1" si="5"/>
        <v>0</v>
      </c>
    </row>
    <row r="3348" spans="1:20" ht="16" hidden="1">
      <c r="A3348" s="170">
        <f t="shared" si="6"/>
        <v>0</v>
      </c>
      <c r="B3348" s="186"/>
      <c r="C3348" s="186"/>
      <c r="D3348" s="178" t="s">
        <v>388</v>
      </c>
      <c r="E3348" s="178"/>
      <c r="F3348" s="186"/>
      <c r="G3348" s="170" t="b">
        <f t="shared" ca="1" si="73"/>
        <v>1</v>
      </c>
      <c r="H3348" s="186"/>
      <c r="I3348" s="186"/>
      <c r="J3348" s="170"/>
      <c r="K3348" s="171" t="e">
        <f t="shared" ca="1" si="1"/>
        <v>#NAME?</v>
      </c>
      <c r="L3348" s="186"/>
      <c r="M3348" s="171">
        <v>2536</v>
      </c>
      <c r="N3348" s="179" t="e">
        <f t="shared" ca="1" si="2"/>
        <v>#NAME?</v>
      </c>
      <c r="O3348" t="b">
        <f t="shared" si="3"/>
        <v>1</v>
      </c>
      <c r="S3348" s="180" t="b">
        <f t="shared" si="4"/>
        <v>0</v>
      </c>
      <c r="T3348" s="180">
        <f t="shared" ca="1" si="5"/>
        <v>0</v>
      </c>
    </row>
    <row r="3349" spans="1:20" ht="16" hidden="1">
      <c r="A3349" s="170">
        <f t="shared" si="6"/>
        <v>0</v>
      </c>
      <c r="B3349" s="186"/>
      <c r="C3349" s="186"/>
      <c r="D3349" s="178" t="s">
        <v>388</v>
      </c>
      <c r="E3349" s="178"/>
      <c r="F3349" s="186"/>
      <c r="G3349" s="170" t="b">
        <f t="shared" ca="1" si="73"/>
        <v>1</v>
      </c>
      <c r="H3349" s="186"/>
      <c r="I3349" s="186"/>
      <c r="J3349" s="170"/>
      <c r="K3349" s="171" t="e">
        <f t="shared" ca="1" si="1"/>
        <v>#NAME?</v>
      </c>
      <c r="L3349" s="186"/>
      <c r="M3349" s="171">
        <v>47</v>
      </c>
      <c r="N3349" s="179" t="e">
        <f t="shared" ca="1" si="2"/>
        <v>#NAME?</v>
      </c>
      <c r="O3349" t="b">
        <f t="shared" si="3"/>
        <v>1</v>
      </c>
      <c r="S3349" s="180" t="b">
        <f t="shared" si="4"/>
        <v>0</v>
      </c>
      <c r="T3349" s="180">
        <f t="shared" ca="1" si="5"/>
        <v>0</v>
      </c>
    </row>
    <row r="3350" spans="1:20" ht="16" hidden="1">
      <c r="A3350" s="170">
        <f t="shared" si="6"/>
        <v>0</v>
      </c>
      <c r="B3350" s="186"/>
      <c r="C3350" s="186"/>
      <c r="D3350" s="178" t="s">
        <v>388</v>
      </c>
      <c r="E3350" s="178"/>
      <c r="F3350" s="186"/>
      <c r="G3350" s="170" t="b">
        <f t="shared" ca="1" si="73"/>
        <v>1</v>
      </c>
      <c r="H3350" s="186"/>
      <c r="I3350" s="186"/>
      <c r="J3350" s="170"/>
      <c r="K3350" s="171" t="e">
        <f t="shared" ca="1" si="1"/>
        <v>#NAME?</v>
      </c>
      <c r="L3350" s="186"/>
      <c r="M3350" s="171">
        <v>526</v>
      </c>
      <c r="N3350" s="179" t="e">
        <f t="shared" ca="1" si="2"/>
        <v>#NAME?</v>
      </c>
      <c r="O3350" t="b">
        <f t="shared" si="3"/>
        <v>1</v>
      </c>
      <c r="S3350" s="180" t="b">
        <f t="shared" si="4"/>
        <v>0</v>
      </c>
      <c r="T3350" s="180">
        <f t="shared" ca="1" si="5"/>
        <v>0</v>
      </c>
    </row>
    <row r="3351" spans="1:20" ht="16" hidden="1">
      <c r="A3351" s="170">
        <f t="shared" si="6"/>
        <v>0</v>
      </c>
      <c r="B3351" s="186"/>
      <c r="C3351" s="186"/>
      <c r="D3351" s="178" t="s">
        <v>388</v>
      </c>
      <c r="E3351" s="178"/>
      <c r="F3351" s="186"/>
      <c r="G3351" s="170" t="b">
        <f t="shared" ca="1" si="73"/>
        <v>1</v>
      </c>
      <c r="H3351" s="186"/>
      <c r="I3351" s="186"/>
      <c r="J3351" s="170"/>
      <c r="K3351" s="171" t="e">
        <f t="shared" ca="1" si="1"/>
        <v>#NAME?</v>
      </c>
      <c r="L3351" s="186"/>
      <c r="M3351" s="171">
        <v>1621</v>
      </c>
      <c r="N3351" s="179" t="e">
        <f t="shared" ca="1" si="2"/>
        <v>#NAME?</v>
      </c>
      <c r="O3351" t="b">
        <f t="shared" si="3"/>
        <v>1</v>
      </c>
      <c r="S3351" s="180" t="b">
        <f t="shared" si="4"/>
        <v>0</v>
      </c>
      <c r="T3351" s="180">
        <f t="shared" ca="1" si="5"/>
        <v>0</v>
      </c>
    </row>
    <row r="3352" spans="1:20" ht="16" hidden="1">
      <c r="A3352" s="170">
        <f t="shared" si="6"/>
        <v>0</v>
      </c>
      <c r="B3352" s="186"/>
      <c r="C3352" s="186"/>
      <c r="D3352" s="178" t="s">
        <v>388</v>
      </c>
      <c r="E3352" s="178"/>
      <c r="F3352" s="186"/>
      <c r="G3352" s="170" t="b">
        <f t="shared" ca="1" si="73"/>
        <v>1</v>
      </c>
      <c r="H3352" s="186"/>
      <c r="I3352" s="186"/>
      <c r="J3352" s="170"/>
      <c r="K3352" s="171" t="e">
        <f t="shared" ca="1" si="1"/>
        <v>#NAME?</v>
      </c>
      <c r="L3352" s="186"/>
      <c r="M3352" s="171">
        <v>1333</v>
      </c>
      <c r="N3352" s="179" t="e">
        <f t="shared" ca="1" si="2"/>
        <v>#NAME?</v>
      </c>
      <c r="O3352" t="b">
        <f t="shared" si="3"/>
        <v>1</v>
      </c>
      <c r="S3352" s="180" t="b">
        <f t="shared" si="4"/>
        <v>0</v>
      </c>
      <c r="T3352" s="180">
        <f t="shared" ca="1" si="5"/>
        <v>0</v>
      </c>
    </row>
    <row r="3353" spans="1:20" ht="16" hidden="1">
      <c r="A3353" s="170">
        <f t="shared" si="6"/>
        <v>0</v>
      </c>
      <c r="B3353" s="186"/>
      <c r="C3353" s="186"/>
      <c r="D3353" s="178" t="s">
        <v>388</v>
      </c>
      <c r="E3353" s="178"/>
      <c r="F3353" s="186"/>
      <c r="G3353" s="170" t="b">
        <f t="shared" ca="1" si="73"/>
        <v>1</v>
      </c>
      <c r="H3353" s="186"/>
      <c r="I3353" s="186"/>
      <c r="J3353" s="170"/>
      <c r="K3353" s="171" t="e">
        <f t="shared" ca="1" si="1"/>
        <v>#NAME?</v>
      </c>
      <c r="L3353" s="186"/>
      <c r="M3353" s="171">
        <v>724</v>
      </c>
      <c r="N3353" s="179" t="e">
        <f t="shared" ca="1" si="2"/>
        <v>#NAME?</v>
      </c>
      <c r="O3353" t="b">
        <f t="shared" si="3"/>
        <v>1</v>
      </c>
      <c r="S3353" s="180" t="b">
        <f t="shared" si="4"/>
        <v>0</v>
      </c>
      <c r="T3353" s="180">
        <f t="shared" ca="1" si="5"/>
        <v>0</v>
      </c>
    </row>
    <row r="3354" spans="1:20" ht="16" hidden="1">
      <c r="A3354" s="170">
        <f t="shared" si="6"/>
        <v>0</v>
      </c>
      <c r="B3354" s="186"/>
      <c r="C3354" s="186"/>
      <c r="D3354" s="178" t="s">
        <v>388</v>
      </c>
      <c r="E3354" s="178"/>
      <c r="F3354" s="186"/>
      <c r="G3354" s="170" t="b">
        <f t="shared" ca="1" si="73"/>
        <v>1</v>
      </c>
      <c r="H3354" s="186"/>
      <c r="I3354" s="186"/>
      <c r="J3354" s="170"/>
      <c r="K3354" s="171" t="e">
        <f t="shared" ca="1" si="1"/>
        <v>#NAME?</v>
      </c>
      <c r="L3354" s="186"/>
      <c r="M3354" s="171">
        <v>3058</v>
      </c>
      <c r="N3354" s="179" t="e">
        <f t="shared" ca="1" si="2"/>
        <v>#NAME?</v>
      </c>
      <c r="O3354" t="b">
        <f t="shared" si="3"/>
        <v>1</v>
      </c>
      <c r="S3354" s="180" t="b">
        <f t="shared" si="4"/>
        <v>0</v>
      </c>
      <c r="T3354" s="180">
        <f t="shared" ca="1" si="5"/>
        <v>0</v>
      </c>
    </row>
    <row r="3355" spans="1:20" ht="16" hidden="1">
      <c r="A3355" s="170">
        <f t="shared" si="6"/>
        <v>0</v>
      </c>
      <c r="B3355" s="186"/>
      <c r="C3355" s="186"/>
      <c r="D3355" s="178" t="s">
        <v>388</v>
      </c>
      <c r="E3355" s="178"/>
      <c r="F3355" s="186"/>
      <c r="G3355" s="170" t="b">
        <f t="shared" ca="1" si="73"/>
        <v>1</v>
      </c>
      <c r="H3355" s="186"/>
      <c r="I3355" s="186"/>
      <c r="J3355" s="170"/>
      <c r="K3355" s="171" t="e">
        <f t="shared" ca="1" si="1"/>
        <v>#NAME?</v>
      </c>
      <c r="L3355" s="186"/>
      <c r="M3355" s="171">
        <v>972</v>
      </c>
      <c r="N3355" s="179" t="e">
        <f t="shared" ca="1" si="2"/>
        <v>#NAME?</v>
      </c>
      <c r="O3355" t="b">
        <f t="shared" si="3"/>
        <v>1</v>
      </c>
      <c r="S3355" s="180" t="b">
        <f t="shared" si="4"/>
        <v>0</v>
      </c>
      <c r="T3355" s="180">
        <f t="shared" ca="1" si="5"/>
        <v>0</v>
      </c>
    </row>
    <row r="3356" spans="1:20" ht="16" hidden="1">
      <c r="A3356" s="170">
        <f t="shared" si="6"/>
        <v>0</v>
      </c>
      <c r="B3356" s="186"/>
      <c r="C3356" s="186"/>
      <c r="D3356" s="178" t="s">
        <v>388</v>
      </c>
      <c r="E3356" s="178"/>
      <c r="F3356" s="186"/>
      <c r="G3356" s="170" t="b">
        <f t="shared" ca="1" si="73"/>
        <v>1</v>
      </c>
      <c r="H3356" s="186"/>
      <c r="I3356" s="186"/>
      <c r="J3356" s="170"/>
      <c r="K3356" s="171" t="e">
        <f t="shared" ca="1" si="1"/>
        <v>#NAME?</v>
      </c>
      <c r="L3356" s="186"/>
      <c r="M3356" s="171">
        <v>558</v>
      </c>
      <c r="N3356" s="179" t="e">
        <f t="shared" ca="1" si="2"/>
        <v>#NAME?</v>
      </c>
      <c r="O3356" t="b">
        <f t="shared" si="3"/>
        <v>1</v>
      </c>
      <c r="S3356" s="180" t="b">
        <f t="shared" si="4"/>
        <v>0</v>
      </c>
      <c r="T3356" s="180">
        <f t="shared" ca="1" si="5"/>
        <v>0</v>
      </c>
    </row>
    <row r="3357" spans="1:20" ht="16" hidden="1">
      <c r="A3357" s="170">
        <f t="shared" si="6"/>
        <v>0</v>
      </c>
      <c r="B3357" s="186"/>
      <c r="C3357" s="186"/>
      <c r="D3357" s="178" t="s">
        <v>388</v>
      </c>
      <c r="E3357" s="178"/>
      <c r="F3357" s="186"/>
      <c r="G3357" s="170" t="b">
        <f t="shared" ca="1" si="73"/>
        <v>1</v>
      </c>
      <c r="H3357" s="186"/>
      <c r="I3357" s="186"/>
      <c r="J3357" s="170"/>
      <c r="K3357" s="171" t="e">
        <f t="shared" ca="1" si="1"/>
        <v>#NAME?</v>
      </c>
      <c r="L3357" s="186"/>
      <c r="M3357" s="171">
        <v>297</v>
      </c>
      <c r="N3357" s="179" t="e">
        <f t="shared" ca="1" si="2"/>
        <v>#NAME?</v>
      </c>
      <c r="O3357" t="b">
        <f t="shared" si="3"/>
        <v>1</v>
      </c>
      <c r="S3357" s="180" t="b">
        <f t="shared" si="4"/>
        <v>0</v>
      </c>
      <c r="T3357" s="180">
        <f t="shared" ca="1" si="5"/>
        <v>0</v>
      </c>
    </row>
    <row r="3358" spans="1:20" ht="16" hidden="1">
      <c r="A3358" s="170">
        <f t="shared" si="6"/>
        <v>0</v>
      </c>
      <c r="B3358" s="186"/>
      <c r="C3358" s="186"/>
      <c r="D3358" s="178" t="s">
        <v>388</v>
      </c>
      <c r="E3358" s="178"/>
      <c r="F3358" s="186"/>
      <c r="G3358" s="170" t="b">
        <f t="shared" ca="1" si="73"/>
        <v>1</v>
      </c>
      <c r="H3358" s="186"/>
      <c r="I3358" s="186"/>
      <c r="J3358" s="170"/>
      <c r="K3358" s="171" t="e">
        <f t="shared" ca="1" si="1"/>
        <v>#NAME?</v>
      </c>
      <c r="L3358" s="186"/>
      <c r="M3358" s="171">
        <v>1816</v>
      </c>
      <c r="N3358" s="179" t="e">
        <f t="shared" ca="1" si="2"/>
        <v>#NAME?</v>
      </c>
      <c r="O3358" t="b">
        <f t="shared" si="3"/>
        <v>1</v>
      </c>
      <c r="S3358" s="180" t="b">
        <f t="shared" si="4"/>
        <v>0</v>
      </c>
      <c r="T3358" s="180">
        <f t="shared" ca="1" si="5"/>
        <v>0</v>
      </c>
    </row>
    <row r="3359" spans="1:20" ht="16" hidden="1">
      <c r="A3359" s="170">
        <f t="shared" si="6"/>
        <v>0</v>
      </c>
      <c r="B3359" s="186"/>
      <c r="C3359" s="186"/>
      <c r="D3359" s="178" t="s">
        <v>388</v>
      </c>
      <c r="E3359" s="178"/>
      <c r="F3359" s="186"/>
      <c r="G3359" s="170" t="b">
        <f t="shared" ca="1" si="73"/>
        <v>1</v>
      </c>
      <c r="H3359" s="186"/>
      <c r="I3359" s="186"/>
      <c r="J3359" s="170"/>
      <c r="K3359" s="171" t="e">
        <f t="shared" ca="1" si="1"/>
        <v>#NAME?</v>
      </c>
      <c r="L3359" s="186"/>
      <c r="M3359" s="171">
        <v>1878</v>
      </c>
      <c r="N3359" s="179" t="e">
        <f t="shared" ca="1" si="2"/>
        <v>#NAME?</v>
      </c>
      <c r="O3359" t="b">
        <f t="shared" si="3"/>
        <v>1</v>
      </c>
      <c r="S3359" s="180" t="b">
        <f t="shared" si="4"/>
        <v>0</v>
      </c>
      <c r="T3359" s="180">
        <f t="shared" ca="1" si="5"/>
        <v>0</v>
      </c>
    </row>
    <row r="3360" spans="1:20" ht="16" hidden="1">
      <c r="A3360" s="170">
        <f t="shared" si="6"/>
        <v>0</v>
      </c>
      <c r="B3360" s="186"/>
      <c r="C3360" s="186"/>
      <c r="D3360" s="178" t="s">
        <v>388</v>
      </c>
      <c r="E3360" s="178"/>
      <c r="F3360" s="186"/>
      <c r="G3360" s="170" t="b">
        <f t="shared" ca="1" si="73"/>
        <v>1</v>
      </c>
      <c r="H3360" s="186"/>
      <c r="I3360" s="186"/>
      <c r="J3360" s="170"/>
      <c r="K3360" s="171" t="e">
        <f t="shared" ca="1" si="1"/>
        <v>#NAME?</v>
      </c>
      <c r="L3360" s="186"/>
      <c r="M3360" s="171">
        <v>1379</v>
      </c>
      <c r="N3360" s="179" t="e">
        <f t="shared" ca="1" si="2"/>
        <v>#NAME?</v>
      </c>
      <c r="O3360" t="b">
        <f t="shared" si="3"/>
        <v>1</v>
      </c>
      <c r="S3360" s="180" t="b">
        <f t="shared" si="4"/>
        <v>0</v>
      </c>
      <c r="T3360" s="180">
        <f t="shared" ca="1" si="5"/>
        <v>0</v>
      </c>
    </row>
    <row r="3361" spans="1:20" ht="16" hidden="1">
      <c r="A3361" s="170">
        <f t="shared" si="6"/>
        <v>0</v>
      </c>
      <c r="B3361" s="186"/>
      <c r="C3361" s="186"/>
      <c r="D3361" s="178" t="s">
        <v>388</v>
      </c>
      <c r="E3361" s="178"/>
      <c r="F3361" s="186"/>
      <c r="G3361" s="170" t="b">
        <f t="shared" ca="1" si="73"/>
        <v>1</v>
      </c>
      <c r="H3361" s="186"/>
      <c r="I3361" s="186"/>
      <c r="J3361" s="170"/>
      <c r="K3361" s="171" t="e">
        <f t="shared" ca="1" si="1"/>
        <v>#NAME?</v>
      </c>
      <c r="L3361" s="186"/>
      <c r="M3361" s="171">
        <v>2299</v>
      </c>
      <c r="N3361" s="179" t="e">
        <f t="shared" ca="1" si="2"/>
        <v>#NAME?</v>
      </c>
      <c r="O3361" t="b">
        <f t="shared" si="3"/>
        <v>1</v>
      </c>
      <c r="S3361" s="180" t="b">
        <f t="shared" si="4"/>
        <v>0</v>
      </c>
      <c r="T3361" s="180">
        <f t="shared" ca="1" si="5"/>
        <v>0</v>
      </c>
    </row>
    <row r="3362" spans="1:20" ht="16" hidden="1">
      <c r="A3362" s="170">
        <f t="shared" si="6"/>
        <v>0</v>
      </c>
      <c r="B3362" s="186"/>
      <c r="C3362" s="186"/>
      <c r="D3362" s="178" t="s">
        <v>388</v>
      </c>
      <c r="E3362" s="178"/>
      <c r="F3362" s="186"/>
      <c r="G3362" s="170" t="b">
        <f t="shared" ca="1" si="73"/>
        <v>1</v>
      </c>
      <c r="H3362" s="186"/>
      <c r="I3362" s="186"/>
      <c r="J3362" s="170"/>
      <c r="K3362" s="171" t="e">
        <f t="shared" ca="1" si="1"/>
        <v>#NAME?</v>
      </c>
      <c r="L3362" s="186"/>
      <c r="M3362" s="171">
        <v>1987</v>
      </c>
      <c r="N3362" s="179" t="e">
        <f t="shared" ca="1" si="2"/>
        <v>#NAME?</v>
      </c>
      <c r="O3362" t="b">
        <f t="shared" si="3"/>
        <v>1</v>
      </c>
      <c r="S3362" s="180" t="b">
        <f t="shared" si="4"/>
        <v>0</v>
      </c>
      <c r="T3362" s="180">
        <f t="shared" ca="1" si="5"/>
        <v>0</v>
      </c>
    </row>
    <row r="3363" spans="1:20" ht="16" hidden="1">
      <c r="A3363" s="170">
        <f t="shared" si="6"/>
        <v>0</v>
      </c>
      <c r="B3363" s="186"/>
      <c r="C3363" s="186"/>
      <c r="D3363" s="178" t="s">
        <v>388</v>
      </c>
      <c r="E3363" s="178"/>
      <c r="F3363" s="186"/>
      <c r="G3363" s="170" t="b">
        <f t="shared" ca="1" si="73"/>
        <v>1</v>
      </c>
      <c r="H3363" s="186"/>
      <c r="I3363" s="186"/>
      <c r="J3363" s="170"/>
      <c r="K3363" s="171" t="e">
        <f t="shared" ca="1" si="1"/>
        <v>#NAME?</v>
      </c>
      <c r="L3363" s="186"/>
      <c r="M3363" s="171">
        <v>464</v>
      </c>
      <c r="N3363" s="179" t="e">
        <f t="shared" ca="1" si="2"/>
        <v>#NAME?</v>
      </c>
      <c r="O3363" t="b">
        <f t="shared" si="3"/>
        <v>1</v>
      </c>
      <c r="S3363" s="180" t="b">
        <f t="shared" si="4"/>
        <v>0</v>
      </c>
      <c r="T3363" s="180">
        <f t="shared" ca="1" si="5"/>
        <v>0</v>
      </c>
    </row>
    <row r="3364" spans="1:20" ht="16" hidden="1">
      <c r="A3364" s="170">
        <f t="shared" si="6"/>
        <v>0</v>
      </c>
      <c r="B3364" s="186"/>
      <c r="C3364" s="186"/>
      <c r="D3364" s="178" t="s">
        <v>388</v>
      </c>
      <c r="E3364" s="178"/>
      <c r="F3364" s="186"/>
      <c r="G3364" s="170" t="b">
        <f t="shared" ca="1" si="73"/>
        <v>1</v>
      </c>
      <c r="H3364" s="186"/>
      <c r="I3364" s="186"/>
      <c r="J3364" s="170"/>
      <c r="K3364" s="171" t="e">
        <f t="shared" ca="1" si="1"/>
        <v>#NAME?</v>
      </c>
      <c r="L3364" s="186"/>
      <c r="M3364" s="171">
        <v>460</v>
      </c>
      <c r="N3364" s="179" t="e">
        <f t="shared" ca="1" si="2"/>
        <v>#NAME?</v>
      </c>
      <c r="O3364" t="b">
        <f t="shared" si="3"/>
        <v>1</v>
      </c>
      <c r="S3364" s="180" t="b">
        <f t="shared" si="4"/>
        <v>0</v>
      </c>
      <c r="T3364" s="180">
        <f t="shared" ca="1" si="5"/>
        <v>0</v>
      </c>
    </row>
    <row r="3365" spans="1:20" ht="16" hidden="1">
      <c r="A3365" s="170">
        <f t="shared" si="6"/>
        <v>0</v>
      </c>
      <c r="B3365" s="186"/>
      <c r="C3365" s="186"/>
      <c r="D3365" s="178" t="s">
        <v>388</v>
      </c>
      <c r="E3365" s="178"/>
      <c r="F3365" s="186"/>
      <c r="G3365" s="170" t="b">
        <f t="shared" ca="1" si="73"/>
        <v>1</v>
      </c>
      <c r="H3365" s="186"/>
      <c r="I3365" s="186"/>
      <c r="J3365" s="170"/>
      <c r="K3365" s="171" t="e">
        <f t="shared" ca="1" si="1"/>
        <v>#NAME?</v>
      </c>
      <c r="L3365" s="186"/>
      <c r="M3365" s="171">
        <v>2901</v>
      </c>
      <c r="N3365" s="179" t="e">
        <f t="shared" ca="1" si="2"/>
        <v>#NAME?</v>
      </c>
      <c r="O3365" t="b">
        <f t="shared" si="3"/>
        <v>1</v>
      </c>
      <c r="S3365" s="180" t="b">
        <f t="shared" si="4"/>
        <v>0</v>
      </c>
      <c r="T3365" s="180">
        <f t="shared" ca="1" si="5"/>
        <v>0</v>
      </c>
    </row>
    <row r="3366" spans="1:20" ht="16" hidden="1">
      <c r="A3366" s="170">
        <f t="shared" si="6"/>
        <v>0</v>
      </c>
      <c r="B3366" s="186"/>
      <c r="C3366" s="186"/>
      <c r="D3366" s="178" t="s">
        <v>388</v>
      </c>
      <c r="E3366" s="178"/>
      <c r="F3366" s="186"/>
      <c r="G3366" s="170" t="b">
        <f t="shared" ca="1" si="73"/>
        <v>1</v>
      </c>
      <c r="H3366" s="186"/>
      <c r="I3366" s="186"/>
      <c r="J3366" s="170"/>
      <c r="K3366" s="171" t="e">
        <f t="shared" ca="1" si="1"/>
        <v>#NAME?</v>
      </c>
      <c r="L3366" s="186"/>
      <c r="M3366" s="171">
        <v>1534</v>
      </c>
      <c r="N3366" s="179" t="e">
        <f t="shared" ca="1" si="2"/>
        <v>#NAME?</v>
      </c>
      <c r="O3366" t="b">
        <f t="shared" si="3"/>
        <v>1</v>
      </c>
      <c r="S3366" s="180" t="b">
        <f t="shared" si="4"/>
        <v>0</v>
      </c>
      <c r="T3366" s="180">
        <f t="shared" ca="1" si="5"/>
        <v>0</v>
      </c>
    </row>
    <row r="3367" spans="1:20" ht="16" hidden="1">
      <c r="A3367" s="170">
        <f t="shared" si="6"/>
        <v>0</v>
      </c>
      <c r="B3367" s="186"/>
      <c r="C3367" s="186"/>
      <c r="D3367" s="178" t="s">
        <v>388</v>
      </c>
      <c r="E3367" s="178"/>
      <c r="F3367" s="186"/>
      <c r="G3367" s="170" t="b">
        <f t="shared" ca="1" si="73"/>
        <v>1</v>
      </c>
      <c r="H3367" s="186"/>
      <c r="I3367" s="186"/>
      <c r="J3367" s="170"/>
      <c r="K3367" s="171" t="e">
        <f t="shared" ca="1" si="1"/>
        <v>#NAME?</v>
      </c>
      <c r="L3367" s="186"/>
      <c r="M3367" s="171">
        <v>909</v>
      </c>
      <c r="N3367" s="179" t="e">
        <f t="shared" ca="1" si="2"/>
        <v>#NAME?</v>
      </c>
      <c r="O3367" t="b">
        <f t="shared" si="3"/>
        <v>1</v>
      </c>
      <c r="S3367" s="180" t="b">
        <f t="shared" si="4"/>
        <v>0</v>
      </c>
      <c r="T3367" s="180">
        <f t="shared" ca="1" si="5"/>
        <v>0</v>
      </c>
    </row>
    <row r="3368" spans="1:20" ht="16" hidden="1">
      <c r="A3368" s="170">
        <f t="shared" si="6"/>
        <v>0</v>
      </c>
      <c r="B3368" s="186"/>
      <c r="C3368" s="186"/>
      <c r="D3368" s="178" t="s">
        <v>388</v>
      </c>
      <c r="E3368" s="178"/>
      <c r="F3368" s="186"/>
      <c r="G3368" s="170" t="b">
        <f t="shared" ca="1" si="73"/>
        <v>1</v>
      </c>
      <c r="H3368" s="186"/>
      <c r="I3368" s="186"/>
      <c r="J3368" s="170"/>
      <c r="K3368" s="171" t="e">
        <f t="shared" ca="1" si="1"/>
        <v>#NAME?</v>
      </c>
      <c r="L3368" s="186"/>
      <c r="M3368" s="171">
        <v>2845</v>
      </c>
      <c r="N3368" s="179" t="e">
        <f t="shared" ca="1" si="2"/>
        <v>#NAME?</v>
      </c>
      <c r="O3368" t="b">
        <f t="shared" si="3"/>
        <v>1</v>
      </c>
      <c r="S3368" s="180" t="b">
        <f t="shared" si="4"/>
        <v>0</v>
      </c>
      <c r="T3368" s="180">
        <f t="shared" ca="1" si="5"/>
        <v>0</v>
      </c>
    </row>
    <row r="3369" spans="1:20" ht="16" hidden="1">
      <c r="A3369" s="170">
        <f t="shared" si="6"/>
        <v>0</v>
      </c>
      <c r="B3369" s="186"/>
      <c r="C3369" s="186"/>
      <c r="D3369" s="178" t="s">
        <v>388</v>
      </c>
      <c r="E3369" s="178"/>
      <c r="F3369" s="186"/>
      <c r="G3369" s="170" t="b">
        <f t="shared" ca="1" si="73"/>
        <v>1</v>
      </c>
      <c r="H3369" s="186"/>
      <c r="I3369" s="186"/>
      <c r="J3369" s="170"/>
      <c r="K3369" s="171" t="e">
        <f t="shared" ca="1" si="1"/>
        <v>#NAME?</v>
      </c>
      <c r="L3369" s="186"/>
      <c r="M3369" s="171">
        <v>1408</v>
      </c>
      <c r="N3369" s="179" t="e">
        <f t="shared" ca="1" si="2"/>
        <v>#NAME?</v>
      </c>
      <c r="O3369" t="b">
        <f t="shared" si="3"/>
        <v>1</v>
      </c>
      <c r="S3369" s="180" t="b">
        <f t="shared" si="4"/>
        <v>0</v>
      </c>
      <c r="T3369" s="180">
        <f t="shared" ca="1" si="5"/>
        <v>0</v>
      </c>
    </row>
    <row r="3370" spans="1:20" ht="16" hidden="1">
      <c r="A3370" s="170">
        <f t="shared" si="6"/>
        <v>0</v>
      </c>
      <c r="B3370" s="186"/>
      <c r="C3370" s="186"/>
      <c r="D3370" s="178" t="s">
        <v>388</v>
      </c>
      <c r="E3370" s="178"/>
      <c r="F3370" s="186"/>
      <c r="G3370" s="170" t="b">
        <f t="shared" ca="1" si="73"/>
        <v>1</v>
      </c>
      <c r="H3370" s="186"/>
      <c r="I3370" s="186"/>
      <c r="J3370" s="170"/>
      <c r="K3370" s="171" t="e">
        <f t="shared" ca="1" si="1"/>
        <v>#NAME?</v>
      </c>
      <c r="L3370" s="186"/>
      <c r="M3370" s="171">
        <v>284</v>
      </c>
      <c r="N3370" s="179" t="e">
        <f t="shared" ca="1" si="2"/>
        <v>#NAME?</v>
      </c>
      <c r="O3370" t="b">
        <f t="shared" si="3"/>
        <v>1</v>
      </c>
      <c r="S3370" s="180" t="b">
        <f t="shared" si="4"/>
        <v>0</v>
      </c>
      <c r="T3370" s="180">
        <f t="shared" ca="1" si="5"/>
        <v>0</v>
      </c>
    </row>
    <row r="3371" spans="1:20" ht="16" hidden="1">
      <c r="A3371" s="170">
        <f t="shared" si="6"/>
        <v>0</v>
      </c>
      <c r="B3371" s="186"/>
      <c r="C3371" s="186"/>
      <c r="D3371" s="178" t="s">
        <v>388</v>
      </c>
      <c r="E3371" s="178"/>
      <c r="F3371" s="186"/>
      <c r="G3371" s="170" t="b">
        <f t="shared" ca="1" si="73"/>
        <v>1</v>
      </c>
      <c r="H3371" s="186"/>
      <c r="I3371" s="186"/>
      <c r="J3371" s="170"/>
      <c r="K3371" s="171" t="e">
        <f t="shared" ca="1" si="1"/>
        <v>#NAME?</v>
      </c>
      <c r="L3371" s="186"/>
      <c r="M3371" s="171">
        <v>2493</v>
      </c>
      <c r="N3371" s="179" t="e">
        <f t="shared" ca="1" si="2"/>
        <v>#NAME?</v>
      </c>
      <c r="O3371" t="b">
        <f t="shared" si="3"/>
        <v>1</v>
      </c>
      <c r="S3371" s="180" t="b">
        <f t="shared" si="4"/>
        <v>0</v>
      </c>
      <c r="T3371" s="180">
        <f t="shared" ca="1" si="5"/>
        <v>0</v>
      </c>
    </row>
    <row r="3372" spans="1:20" ht="16" hidden="1">
      <c r="A3372" s="170">
        <f t="shared" si="6"/>
        <v>0</v>
      </c>
      <c r="B3372" s="186"/>
      <c r="C3372" s="186"/>
      <c r="D3372" s="178" t="s">
        <v>388</v>
      </c>
      <c r="E3372" s="178"/>
      <c r="F3372" s="186"/>
      <c r="G3372" s="170" t="b">
        <f t="shared" ca="1" si="73"/>
        <v>1</v>
      </c>
      <c r="H3372" s="186"/>
      <c r="I3372" s="186"/>
      <c r="J3372" s="170"/>
      <c r="K3372" s="171" t="e">
        <f t="shared" ca="1" si="1"/>
        <v>#NAME?</v>
      </c>
      <c r="L3372" s="186"/>
      <c r="M3372" s="171">
        <v>2292</v>
      </c>
      <c r="N3372" s="179" t="e">
        <f t="shared" ca="1" si="2"/>
        <v>#NAME?</v>
      </c>
      <c r="O3372" t="b">
        <f t="shared" si="3"/>
        <v>1</v>
      </c>
      <c r="S3372" s="180" t="b">
        <f t="shared" si="4"/>
        <v>0</v>
      </c>
      <c r="T3372" s="180">
        <f t="shared" ca="1" si="5"/>
        <v>0</v>
      </c>
    </row>
    <row r="3373" spans="1:20" ht="16" hidden="1">
      <c r="A3373" s="170">
        <f t="shared" si="6"/>
        <v>0</v>
      </c>
      <c r="B3373" s="186"/>
      <c r="C3373" s="186"/>
      <c r="D3373" s="178" t="s">
        <v>388</v>
      </c>
      <c r="E3373" s="178"/>
      <c r="F3373" s="186"/>
      <c r="G3373" s="170" t="b">
        <f t="shared" ca="1" si="73"/>
        <v>1</v>
      </c>
      <c r="H3373" s="186"/>
      <c r="I3373" s="186"/>
      <c r="J3373" s="170"/>
      <c r="K3373" s="171" t="e">
        <f t="shared" ca="1" si="1"/>
        <v>#NAME?</v>
      </c>
      <c r="L3373" s="186"/>
      <c r="M3373" s="171">
        <v>2634</v>
      </c>
      <c r="N3373" s="179" t="e">
        <f t="shared" ca="1" si="2"/>
        <v>#NAME?</v>
      </c>
      <c r="O3373" t="b">
        <f t="shared" si="3"/>
        <v>1</v>
      </c>
      <c r="S3373" s="180" t="b">
        <f t="shared" si="4"/>
        <v>0</v>
      </c>
      <c r="T3373" s="180">
        <f t="shared" ca="1" si="5"/>
        <v>0</v>
      </c>
    </row>
    <row r="3374" spans="1:20" ht="16" hidden="1">
      <c r="A3374" s="170">
        <f t="shared" si="6"/>
        <v>0</v>
      </c>
      <c r="B3374" s="186"/>
      <c r="C3374" s="186"/>
      <c r="D3374" s="178" t="s">
        <v>388</v>
      </c>
      <c r="E3374" s="178"/>
      <c r="F3374" s="186"/>
      <c r="G3374" s="170" t="b">
        <f t="shared" ca="1" si="73"/>
        <v>1</v>
      </c>
      <c r="H3374" s="186"/>
      <c r="I3374" s="186"/>
      <c r="J3374" s="170"/>
      <c r="K3374" s="171" t="e">
        <f t="shared" ca="1" si="1"/>
        <v>#NAME?</v>
      </c>
      <c r="L3374" s="186"/>
      <c r="M3374" s="171">
        <v>849</v>
      </c>
      <c r="N3374" s="179" t="e">
        <f t="shared" ca="1" si="2"/>
        <v>#NAME?</v>
      </c>
      <c r="O3374" t="b">
        <f t="shared" si="3"/>
        <v>1</v>
      </c>
      <c r="S3374" s="180" t="b">
        <f t="shared" si="4"/>
        <v>0</v>
      </c>
      <c r="T3374" s="180">
        <f t="shared" ca="1" si="5"/>
        <v>0</v>
      </c>
    </row>
    <row r="3375" spans="1:20" ht="16" hidden="1">
      <c r="A3375" s="170">
        <f t="shared" si="6"/>
        <v>0</v>
      </c>
      <c r="B3375" s="186"/>
      <c r="C3375" s="186"/>
      <c r="D3375" s="178" t="s">
        <v>388</v>
      </c>
      <c r="E3375" s="178"/>
      <c r="F3375" s="186"/>
      <c r="G3375" s="170" t="b">
        <f t="shared" ca="1" si="73"/>
        <v>1</v>
      </c>
      <c r="H3375" s="186"/>
      <c r="I3375" s="186"/>
      <c r="J3375" s="170"/>
      <c r="K3375" s="171" t="e">
        <f t="shared" ca="1" si="1"/>
        <v>#NAME?</v>
      </c>
      <c r="L3375" s="186"/>
      <c r="M3375" s="171">
        <v>1950</v>
      </c>
      <c r="N3375" s="179" t="e">
        <f t="shared" ca="1" si="2"/>
        <v>#NAME?</v>
      </c>
      <c r="O3375" t="b">
        <f t="shared" si="3"/>
        <v>1</v>
      </c>
      <c r="S3375" s="180" t="b">
        <f t="shared" si="4"/>
        <v>0</v>
      </c>
      <c r="T3375" s="180">
        <f t="shared" ca="1" si="5"/>
        <v>0</v>
      </c>
    </row>
    <row r="3376" spans="1:20" ht="16" hidden="1">
      <c r="A3376" s="170">
        <f t="shared" si="6"/>
        <v>0</v>
      </c>
      <c r="B3376" s="186"/>
      <c r="C3376" s="186"/>
      <c r="D3376" s="178" t="s">
        <v>388</v>
      </c>
      <c r="E3376" s="178"/>
      <c r="F3376" s="186"/>
      <c r="G3376" s="170" t="b">
        <f t="shared" ca="1" si="73"/>
        <v>1</v>
      </c>
      <c r="H3376" s="186"/>
      <c r="I3376" s="186"/>
      <c r="J3376" s="170"/>
      <c r="K3376" s="171" t="e">
        <f t="shared" ca="1" si="1"/>
        <v>#NAME?</v>
      </c>
      <c r="L3376" s="186"/>
      <c r="M3376" s="171">
        <v>1905</v>
      </c>
      <c r="N3376" s="179" t="e">
        <f t="shared" ca="1" si="2"/>
        <v>#NAME?</v>
      </c>
      <c r="O3376" t="b">
        <f t="shared" si="3"/>
        <v>1</v>
      </c>
      <c r="S3376" s="180" t="b">
        <f t="shared" si="4"/>
        <v>0</v>
      </c>
      <c r="T3376" s="180">
        <f t="shared" ca="1" si="5"/>
        <v>0</v>
      </c>
    </row>
    <row r="3377" spans="1:20" ht="16" hidden="1">
      <c r="A3377" s="170">
        <f t="shared" si="6"/>
        <v>0</v>
      </c>
      <c r="B3377" s="186"/>
      <c r="C3377" s="186"/>
      <c r="D3377" s="178" t="s">
        <v>388</v>
      </c>
      <c r="E3377" s="178"/>
      <c r="F3377" s="186"/>
      <c r="G3377" s="170" t="b">
        <f t="shared" ca="1" si="73"/>
        <v>1</v>
      </c>
      <c r="H3377" s="186"/>
      <c r="I3377" s="186"/>
      <c r="J3377" s="170"/>
      <c r="K3377" s="171" t="e">
        <f t="shared" ca="1" si="1"/>
        <v>#NAME?</v>
      </c>
      <c r="L3377" s="186"/>
      <c r="M3377" s="171">
        <v>1307</v>
      </c>
      <c r="N3377" s="179" t="e">
        <f t="shared" ca="1" si="2"/>
        <v>#NAME?</v>
      </c>
      <c r="O3377" t="b">
        <f t="shared" si="3"/>
        <v>1</v>
      </c>
      <c r="S3377" s="180" t="b">
        <f t="shared" si="4"/>
        <v>0</v>
      </c>
      <c r="T3377" s="180">
        <f t="shared" ca="1" si="5"/>
        <v>0</v>
      </c>
    </row>
    <row r="3378" spans="1:20" ht="16" hidden="1">
      <c r="A3378" s="170">
        <f t="shared" si="6"/>
        <v>0</v>
      </c>
      <c r="B3378" s="186"/>
      <c r="C3378" s="186"/>
      <c r="D3378" s="178" t="s">
        <v>388</v>
      </c>
      <c r="E3378" s="178"/>
      <c r="F3378" s="186"/>
      <c r="G3378" s="170" t="b">
        <f t="shared" ca="1" si="73"/>
        <v>1</v>
      </c>
      <c r="H3378" s="186"/>
      <c r="I3378" s="186"/>
      <c r="J3378" s="170"/>
      <c r="K3378" s="171" t="e">
        <f t="shared" ca="1" si="1"/>
        <v>#NAME?</v>
      </c>
      <c r="L3378" s="186"/>
      <c r="M3378" s="171">
        <v>1452</v>
      </c>
      <c r="N3378" s="179" t="e">
        <f t="shared" ca="1" si="2"/>
        <v>#NAME?</v>
      </c>
      <c r="O3378" t="b">
        <f t="shared" si="3"/>
        <v>1</v>
      </c>
      <c r="S3378" s="180" t="b">
        <f t="shared" si="4"/>
        <v>0</v>
      </c>
      <c r="T3378" s="180">
        <f t="shared" ca="1" si="5"/>
        <v>0</v>
      </c>
    </row>
    <row r="3379" spans="1:20" ht="16" hidden="1">
      <c r="A3379" s="170">
        <f t="shared" si="6"/>
        <v>0</v>
      </c>
      <c r="B3379" s="186"/>
      <c r="C3379" s="186"/>
      <c r="D3379" s="178" t="s">
        <v>388</v>
      </c>
      <c r="E3379" s="178"/>
      <c r="F3379" s="186"/>
      <c r="G3379" s="170" t="b">
        <f t="shared" ca="1" si="73"/>
        <v>1</v>
      </c>
      <c r="H3379" s="186"/>
      <c r="I3379" s="186"/>
      <c r="J3379" s="170"/>
      <c r="K3379" s="171" t="e">
        <f t="shared" ca="1" si="1"/>
        <v>#NAME?</v>
      </c>
      <c r="L3379" s="186"/>
      <c r="M3379" s="171">
        <v>397</v>
      </c>
      <c r="N3379" s="179" t="e">
        <f t="shared" ca="1" si="2"/>
        <v>#NAME?</v>
      </c>
      <c r="O3379" t="b">
        <f t="shared" si="3"/>
        <v>1</v>
      </c>
      <c r="S3379" s="180" t="b">
        <f t="shared" si="4"/>
        <v>0</v>
      </c>
      <c r="T3379" s="180">
        <f t="shared" ca="1" si="5"/>
        <v>0</v>
      </c>
    </row>
    <row r="3380" spans="1:20" ht="16" hidden="1">
      <c r="A3380" s="170">
        <f t="shared" si="6"/>
        <v>0</v>
      </c>
      <c r="B3380" s="186"/>
      <c r="C3380" s="186"/>
      <c r="D3380" s="178" t="s">
        <v>388</v>
      </c>
      <c r="E3380" s="178"/>
      <c r="F3380" s="186"/>
      <c r="G3380" s="170" t="b">
        <f t="shared" ca="1" si="73"/>
        <v>1</v>
      </c>
      <c r="H3380" s="186"/>
      <c r="I3380" s="186"/>
      <c r="J3380" s="170"/>
      <c r="K3380" s="171" t="e">
        <f t="shared" ca="1" si="1"/>
        <v>#NAME?</v>
      </c>
      <c r="L3380" s="186"/>
      <c r="M3380" s="171">
        <v>2107</v>
      </c>
      <c r="N3380" s="179" t="e">
        <f t="shared" ca="1" si="2"/>
        <v>#NAME?</v>
      </c>
      <c r="O3380" t="b">
        <f t="shared" si="3"/>
        <v>1</v>
      </c>
      <c r="S3380" s="180" t="b">
        <f t="shared" si="4"/>
        <v>0</v>
      </c>
      <c r="T3380" s="180">
        <f t="shared" ca="1" si="5"/>
        <v>0</v>
      </c>
    </row>
    <row r="3381" spans="1:20" ht="16" hidden="1">
      <c r="A3381" s="170">
        <f t="shared" si="6"/>
        <v>0</v>
      </c>
      <c r="B3381" s="186"/>
      <c r="C3381" s="186"/>
      <c r="D3381" s="178" t="s">
        <v>388</v>
      </c>
      <c r="E3381" s="178"/>
      <c r="F3381" s="186"/>
      <c r="G3381" s="170" t="b">
        <f t="shared" ca="1" si="73"/>
        <v>1</v>
      </c>
      <c r="H3381" s="186"/>
      <c r="I3381" s="186"/>
      <c r="J3381" s="170"/>
      <c r="K3381" s="171" t="e">
        <f t="shared" ca="1" si="1"/>
        <v>#NAME?</v>
      </c>
      <c r="L3381" s="186"/>
      <c r="M3381" s="171">
        <v>1426</v>
      </c>
      <c r="N3381" s="179" t="e">
        <f t="shared" ca="1" si="2"/>
        <v>#NAME?</v>
      </c>
      <c r="O3381" t="b">
        <f t="shared" si="3"/>
        <v>1</v>
      </c>
      <c r="S3381" s="180" t="b">
        <f t="shared" si="4"/>
        <v>0</v>
      </c>
      <c r="T3381" s="180">
        <f t="shared" ca="1" si="5"/>
        <v>0</v>
      </c>
    </row>
    <row r="3382" spans="1:20" ht="16" hidden="1">
      <c r="A3382" s="170">
        <f t="shared" si="6"/>
        <v>0</v>
      </c>
      <c r="B3382" s="186"/>
      <c r="C3382" s="186"/>
      <c r="D3382" s="178" t="s">
        <v>388</v>
      </c>
      <c r="E3382" s="178"/>
      <c r="F3382" s="186"/>
      <c r="G3382" s="170" t="b">
        <f t="shared" ca="1" si="73"/>
        <v>1</v>
      </c>
      <c r="H3382" s="186"/>
      <c r="I3382" s="186"/>
      <c r="J3382" s="170"/>
      <c r="K3382" s="171" t="e">
        <f t="shared" ca="1" si="1"/>
        <v>#NAME?</v>
      </c>
      <c r="L3382" s="186"/>
      <c r="M3382" s="171">
        <v>1129</v>
      </c>
      <c r="N3382" s="179" t="e">
        <f t="shared" ca="1" si="2"/>
        <v>#NAME?</v>
      </c>
      <c r="O3382" t="b">
        <f t="shared" si="3"/>
        <v>1</v>
      </c>
      <c r="S3382" s="180" t="b">
        <f t="shared" si="4"/>
        <v>0</v>
      </c>
      <c r="T3382" s="180">
        <f t="shared" ca="1" si="5"/>
        <v>0</v>
      </c>
    </row>
    <row r="3383" spans="1:20" ht="16" hidden="1">
      <c r="A3383" s="170">
        <f t="shared" si="6"/>
        <v>0</v>
      </c>
      <c r="B3383" s="186"/>
      <c r="C3383" s="186"/>
      <c r="D3383" s="178" t="s">
        <v>388</v>
      </c>
      <c r="E3383" s="178"/>
      <c r="F3383" s="186"/>
      <c r="G3383" s="170" t="b">
        <f t="shared" ca="1" si="73"/>
        <v>1</v>
      </c>
      <c r="H3383" s="186"/>
      <c r="I3383" s="186"/>
      <c r="J3383" s="170"/>
      <c r="K3383" s="171" t="e">
        <f t="shared" ca="1" si="1"/>
        <v>#NAME?</v>
      </c>
      <c r="L3383" s="186"/>
      <c r="M3383" s="171">
        <v>870</v>
      </c>
      <c r="N3383" s="179" t="e">
        <f t="shared" ca="1" si="2"/>
        <v>#NAME?</v>
      </c>
      <c r="O3383" t="b">
        <f t="shared" si="3"/>
        <v>1</v>
      </c>
      <c r="S3383" s="180" t="b">
        <f t="shared" si="4"/>
        <v>0</v>
      </c>
      <c r="T3383" s="180">
        <f t="shared" ca="1" si="5"/>
        <v>0</v>
      </c>
    </row>
    <row r="3384" spans="1:20" ht="16" hidden="1">
      <c r="A3384" s="170">
        <f t="shared" si="6"/>
        <v>0</v>
      </c>
      <c r="B3384" s="186"/>
      <c r="C3384" s="186"/>
      <c r="D3384" s="178" t="s">
        <v>388</v>
      </c>
      <c r="E3384" s="178"/>
      <c r="F3384" s="186"/>
      <c r="G3384" s="170" t="b">
        <f t="shared" ca="1" si="73"/>
        <v>1</v>
      </c>
      <c r="H3384" s="186"/>
      <c r="I3384" s="186"/>
      <c r="J3384" s="170"/>
      <c r="K3384" s="171" t="e">
        <f t="shared" ca="1" si="1"/>
        <v>#NAME?</v>
      </c>
      <c r="L3384" s="186"/>
      <c r="M3384" s="171">
        <v>2541</v>
      </c>
      <c r="N3384" s="179" t="e">
        <f t="shared" ca="1" si="2"/>
        <v>#NAME?</v>
      </c>
      <c r="O3384" t="b">
        <f t="shared" si="3"/>
        <v>1</v>
      </c>
      <c r="S3384" s="180" t="b">
        <f t="shared" si="4"/>
        <v>0</v>
      </c>
      <c r="T3384" s="180">
        <f t="shared" ca="1" si="5"/>
        <v>0</v>
      </c>
    </row>
    <row r="3385" spans="1:20" ht="16" hidden="1">
      <c r="A3385" s="170">
        <f t="shared" si="6"/>
        <v>0</v>
      </c>
      <c r="B3385" s="186"/>
      <c r="C3385" s="186"/>
      <c r="D3385" s="178" t="s">
        <v>388</v>
      </c>
      <c r="E3385" s="178"/>
      <c r="F3385" s="186"/>
      <c r="G3385" s="170" t="b">
        <f t="shared" ca="1" si="73"/>
        <v>1</v>
      </c>
      <c r="H3385" s="186"/>
      <c r="I3385" s="186"/>
      <c r="J3385" s="170"/>
      <c r="K3385" s="171" t="e">
        <f t="shared" ca="1" si="1"/>
        <v>#NAME?</v>
      </c>
      <c r="L3385" s="186"/>
      <c r="M3385" s="171">
        <v>143</v>
      </c>
      <c r="N3385" s="179" t="e">
        <f t="shared" ca="1" si="2"/>
        <v>#NAME?</v>
      </c>
      <c r="O3385" t="b">
        <f t="shared" si="3"/>
        <v>1</v>
      </c>
      <c r="S3385" s="180" t="b">
        <f t="shared" si="4"/>
        <v>0</v>
      </c>
      <c r="T3385" s="180">
        <f t="shared" ca="1" si="5"/>
        <v>0</v>
      </c>
    </row>
    <row r="3386" spans="1:20" ht="16" hidden="1">
      <c r="A3386" s="170">
        <f t="shared" si="6"/>
        <v>0</v>
      </c>
      <c r="B3386" s="186"/>
      <c r="C3386" s="186"/>
      <c r="D3386" s="178" t="s">
        <v>388</v>
      </c>
      <c r="E3386" s="178"/>
      <c r="F3386" s="186"/>
      <c r="G3386" s="170" t="b">
        <f t="shared" ca="1" si="73"/>
        <v>1</v>
      </c>
      <c r="H3386" s="186"/>
      <c r="I3386" s="186"/>
      <c r="J3386" s="170"/>
      <c r="K3386" s="171" t="e">
        <f t="shared" ca="1" si="1"/>
        <v>#NAME?</v>
      </c>
      <c r="L3386" s="186"/>
      <c r="M3386" s="171">
        <v>2138</v>
      </c>
      <c r="N3386" s="179" t="e">
        <f t="shared" ca="1" si="2"/>
        <v>#NAME?</v>
      </c>
      <c r="O3386" t="b">
        <f t="shared" si="3"/>
        <v>1</v>
      </c>
      <c r="S3386" s="180" t="b">
        <f t="shared" si="4"/>
        <v>0</v>
      </c>
      <c r="T3386" s="180">
        <f t="shared" ca="1" si="5"/>
        <v>0</v>
      </c>
    </row>
    <row r="3387" spans="1:20" ht="16" hidden="1">
      <c r="A3387" s="170">
        <f t="shared" si="6"/>
        <v>0</v>
      </c>
      <c r="B3387" s="186"/>
      <c r="C3387" s="186"/>
      <c r="D3387" s="178" t="s">
        <v>388</v>
      </c>
      <c r="E3387" s="178"/>
      <c r="F3387" s="186"/>
      <c r="G3387" s="170" t="b">
        <f t="shared" ca="1" si="73"/>
        <v>1</v>
      </c>
      <c r="H3387" s="186"/>
      <c r="I3387" s="186"/>
      <c r="J3387" s="170"/>
      <c r="K3387" s="171" t="e">
        <f t="shared" ca="1" si="1"/>
        <v>#NAME?</v>
      </c>
      <c r="L3387" s="186"/>
      <c r="M3387" s="171">
        <v>1629</v>
      </c>
      <c r="N3387" s="179" t="e">
        <f t="shared" ca="1" si="2"/>
        <v>#NAME?</v>
      </c>
      <c r="O3387" t="b">
        <f t="shared" si="3"/>
        <v>1</v>
      </c>
      <c r="S3387" s="180" t="b">
        <f t="shared" si="4"/>
        <v>0</v>
      </c>
      <c r="T3387" s="180">
        <f t="shared" ca="1" si="5"/>
        <v>0</v>
      </c>
    </row>
    <row r="3388" spans="1:20" ht="16" hidden="1">
      <c r="A3388" s="170">
        <f t="shared" si="6"/>
        <v>0</v>
      </c>
      <c r="B3388" s="186"/>
      <c r="C3388" s="186"/>
      <c r="D3388" s="178" t="s">
        <v>388</v>
      </c>
      <c r="E3388" s="178"/>
      <c r="F3388" s="186"/>
      <c r="G3388" s="170" t="b">
        <f t="shared" ca="1" si="73"/>
        <v>1</v>
      </c>
      <c r="H3388" s="186"/>
      <c r="I3388" s="186"/>
      <c r="J3388" s="170"/>
      <c r="K3388" s="171" t="e">
        <f t="shared" ca="1" si="1"/>
        <v>#NAME?</v>
      </c>
      <c r="L3388" s="186"/>
      <c r="M3388" s="171">
        <v>441</v>
      </c>
      <c r="N3388" s="179" t="e">
        <f t="shared" ca="1" si="2"/>
        <v>#NAME?</v>
      </c>
      <c r="O3388" t="b">
        <f t="shared" si="3"/>
        <v>1</v>
      </c>
      <c r="S3388" s="180" t="b">
        <f t="shared" si="4"/>
        <v>0</v>
      </c>
      <c r="T3388" s="180">
        <f t="shared" ca="1" si="5"/>
        <v>0</v>
      </c>
    </row>
    <row r="3389" spans="1:20" ht="16" hidden="1">
      <c r="A3389" s="170">
        <f t="shared" si="6"/>
        <v>0</v>
      </c>
      <c r="B3389" s="186"/>
      <c r="C3389" s="186"/>
      <c r="D3389" s="178" t="s">
        <v>388</v>
      </c>
      <c r="E3389" s="178"/>
      <c r="F3389" s="186"/>
      <c r="G3389" s="170" t="b">
        <f t="shared" ca="1" si="73"/>
        <v>1</v>
      </c>
      <c r="H3389" s="186"/>
      <c r="I3389" s="186"/>
      <c r="J3389" s="170"/>
      <c r="K3389" s="171" t="e">
        <f t="shared" ca="1" si="1"/>
        <v>#NAME?</v>
      </c>
      <c r="L3389" s="186"/>
      <c r="M3389" s="171">
        <v>2264</v>
      </c>
      <c r="N3389" s="179" t="e">
        <f t="shared" ca="1" si="2"/>
        <v>#NAME?</v>
      </c>
      <c r="O3389" t="b">
        <f t="shared" si="3"/>
        <v>1</v>
      </c>
      <c r="S3389" s="180" t="b">
        <f t="shared" si="4"/>
        <v>0</v>
      </c>
      <c r="T3389" s="180">
        <f t="shared" ca="1" si="5"/>
        <v>0</v>
      </c>
    </row>
    <row r="3390" spans="1:20" ht="16" hidden="1">
      <c r="A3390" s="170">
        <f t="shared" si="6"/>
        <v>0</v>
      </c>
      <c r="B3390" s="186"/>
      <c r="C3390" s="186"/>
      <c r="D3390" s="178" t="s">
        <v>388</v>
      </c>
      <c r="E3390" s="178"/>
      <c r="F3390" s="186"/>
      <c r="G3390" s="170" t="b">
        <f t="shared" ca="1" si="73"/>
        <v>1</v>
      </c>
      <c r="H3390" s="186"/>
      <c r="I3390" s="186"/>
      <c r="J3390" s="170"/>
      <c r="K3390" s="171" t="e">
        <f t="shared" ca="1" si="1"/>
        <v>#NAME?</v>
      </c>
      <c r="L3390" s="186"/>
      <c r="M3390" s="171">
        <v>2855</v>
      </c>
      <c r="N3390" s="179" t="e">
        <f t="shared" ca="1" si="2"/>
        <v>#NAME?</v>
      </c>
      <c r="O3390" t="b">
        <f t="shared" si="3"/>
        <v>1</v>
      </c>
      <c r="S3390" s="180" t="b">
        <f t="shared" si="4"/>
        <v>0</v>
      </c>
      <c r="T3390" s="180">
        <f t="shared" ca="1" si="5"/>
        <v>0</v>
      </c>
    </row>
    <row r="3391" spans="1:20" ht="16" hidden="1">
      <c r="A3391" s="170">
        <f t="shared" si="6"/>
        <v>0</v>
      </c>
      <c r="B3391" s="186"/>
      <c r="C3391" s="186"/>
      <c r="D3391" s="178" t="s">
        <v>388</v>
      </c>
      <c r="E3391" s="178"/>
      <c r="F3391" s="186"/>
      <c r="G3391" s="170" t="b">
        <f t="shared" ca="1" si="73"/>
        <v>1</v>
      </c>
      <c r="H3391" s="186"/>
      <c r="I3391" s="186"/>
      <c r="J3391" s="170"/>
      <c r="K3391" s="171" t="e">
        <f t="shared" ca="1" si="1"/>
        <v>#NAME?</v>
      </c>
      <c r="L3391" s="186"/>
      <c r="M3391" s="171">
        <v>2680</v>
      </c>
      <c r="N3391" s="179" t="e">
        <f t="shared" ca="1" si="2"/>
        <v>#NAME?</v>
      </c>
      <c r="O3391" t="b">
        <f t="shared" si="3"/>
        <v>1</v>
      </c>
      <c r="S3391" s="180" t="b">
        <f t="shared" si="4"/>
        <v>0</v>
      </c>
      <c r="T3391" s="180">
        <f t="shared" ca="1" si="5"/>
        <v>0</v>
      </c>
    </row>
    <row r="3392" spans="1:20" ht="16" hidden="1">
      <c r="A3392" s="170">
        <f t="shared" si="6"/>
        <v>0</v>
      </c>
      <c r="B3392" s="186"/>
      <c r="C3392" s="186"/>
      <c r="D3392" s="178" t="s">
        <v>388</v>
      </c>
      <c r="E3392" s="178"/>
      <c r="F3392" s="186"/>
      <c r="G3392" s="170" t="b">
        <f t="shared" ca="1" si="73"/>
        <v>1</v>
      </c>
      <c r="H3392" s="186"/>
      <c r="I3392" s="186"/>
      <c r="J3392" s="170"/>
      <c r="K3392" s="171" t="e">
        <f t="shared" ca="1" si="1"/>
        <v>#NAME?</v>
      </c>
      <c r="L3392" s="186"/>
      <c r="M3392" s="171">
        <v>1360</v>
      </c>
      <c r="N3392" s="179" t="e">
        <f t="shared" ca="1" si="2"/>
        <v>#NAME?</v>
      </c>
      <c r="O3392" t="b">
        <f t="shared" si="3"/>
        <v>1</v>
      </c>
      <c r="S3392" s="180" t="b">
        <f t="shared" si="4"/>
        <v>0</v>
      </c>
      <c r="T3392" s="180">
        <f t="shared" ca="1" si="5"/>
        <v>0</v>
      </c>
    </row>
    <row r="3393" spans="1:20" ht="16" hidden="1">
      <c r="A3393" s="170">
        <f t="shared" si="6"/>
        <v>0</v>
      </c>
      <c r="B3393" s="186"/>
      <c r="C3393" s="186"/>
      <c r="D3393" s="178" t="s">
        <v>388</v>
      </c>
      <c r="E3393" s="178"/>
      <c r="F3393" s="186"/>
      <c r="G3393" s="170" t="b">
        <f t="shared" ca="1" si="73"/>
        <v>1</v>
      </c>
      <c r="H3393" s="186"/>
      <c r="I3393" s="186"/>
      <c r="J3393" s="170"/>
      <c r="K3393" s="171" t="e">
        <f t="shared" ca="1" si="1"/>
        <v>#NAME?</v>
      </c>
      <c r="L3393" s="186"/>
      <c r="M3393" s="171">
        <v>1048</v>
      </c>
      <c r="N3393" s="179" t="e">
        <f t="shared" ca="1" si="2"/>
        <v>#NAME?</v>
      </c>
      <c r="O3393" t="b">
        <f t="shared" si="3"/>
        <v>1</v>
      </c>
      <c r="S3393" s="180" t="b">
        <f t="shared" si="4"/>
        <v>0</v>
      </c>
      <c r="T3393" s="180">
        <f t="shared" ca="1" si="5"/>
        <v>0</v>
      </c>
    </row>
    <row r="3394" spans="1:20" ht="16" hidden="1">
      <c r="A3394" s="170">
        <f t="shared" si="6"/>
        <v>0</v>
      </c>
      <c r="B3394" s="186"/>
      <c r="C3394" s="186"/>
      <c r="D3394" s="178" t="s">
        <v>388</v>
      </c>
      <c r="E3394" s="178"/>
      <c r="F3394" s="186"/>
      <c r="G3394" s="170" t="b">
        <f t="shared" ca="1" si="73"/>
        <v>1</v>
      </c>
      <c r="H3394" s="186"/>
      <c r="I3394" s="186"/>
      <c r="J3394" s="170"/>
      <c r="K3394" s="171" t="e">
        <f t="shared" ca="1" si="1"/>
        <v>#NAME?</v>
      </c>
      <c r="L3394" s="186"/>
      <c r="M3394" s="171">
        <v>1204</v>
      </c>
      <c r="N3394" s="179" t="e">
        <f t="shared" ca="1" si="2"/>
        <v>#NAME?</v>
      </c>
      <c r="O3394" t="b">
        <f t="shared" si="3"/>
        <v>1</v>
      </c>
      <c r="S3394" s="180" t="b">
        <f t="shared" si="4"/>
        <v>0</v>
      </c>
      <c r="T3394" s="180">
        <f t="shared" ca="1" si="5"/>
        <v>0</v>
      </c>
    </row>
    <row r="3395" spans="1:20" ht="16" hidden="1">
      <c r="A3395" s="170">
        <f t="shared" si="6"/>
        <v>0</v>
      </c>
      <c r="B3395" s="186"/>
      <c r="C3395" s="186"/>
      <c r="D3395" s="178" t="s">
        <v>388</v>
      </c>
      <c r="E3395" s="178"/>
      <c r="F3395" s="186"/>
      <c r="G3395" s="170" t="b">
        <f t="shared" ca="1" si="73"/>
        <v>1</v>
      </c>
      <c r="H3395" s="186"/>
      <c r="I3395" s="186"/>
      <c r="J3395" s="170"/>
      <c r="K3395" s="171" t="e">
        <f t="shared" ca="1" si="1"/>
        <v>#NAME?</v>
      </c>
      <c r="L3395" s="186"/>
      <c r="M3395" s="171">
        <v>113</v>
      </c>
      <c r="N3395" s="179" t="e">
        <f t="shared" ca="1" si="2"/>
        <v>#NAME?</v>
      </c>
      <c r="O3395" t="b">
        <f t="shared" si="3"/>
        <v>1</v>
      </c>
      <c r="S3395" s="180" t="b">
        <f t="shared" si="4"/>
        <v>0</v>
      </c>
      <c r="T3395" s="180">
        <f t="shared" ca="1" si="5"/>
        <v>0</v>
      </c>
    </row>
    <row r="3396" spans="1:20" ht="16" hidden="1">
      <c r="A3396" s="170">
        <f t="shared" si="6"/>
        <v>0</v>
      </c>
      <c r="B3396" s="186"/>
      <c r="C3396" s="186"/>
      <c r="D3396" s="178" t="s">
        <v>388</v>
      </c>
      <c r="E3396" s="178"/>
      <c r="F3396" s="186"/>
      <c r="G3396" s="170" t="b">
        <f t="shared" ca="1" si="73"/>
        <v>1</v>
      </c>
      <c r="H3396" s="186"/>
      <c r="I3396" s="186"/>
      <c r="J3396" s="170"/>
      <c r="K3396" s="171" t="e">
        <f t="shared" ca="1" si="1"/>
        <v>#NAME?</v>
      </c>
      <c r="L3396" s="186"/>
      <c r="M3396" s="171">
        <v>1547</v>
      </c>
      <c r="N3396" s="179" t="e">
        <f t="shared" ca="1" si="2"/>
        <v>#NAME?</v>
      </c>
      <c r="O3396" t="b">
        <f t="shared" si="3"/>
        <v>1</v>
      </c>
      <c r="S3396" s="180" t="b">
        <f t="shared" si="4"/>
        <v>0</v>
      </c>
      <c r="T3396" s="180">
        <f t="shared" ca="1" si="5"/>
        <v>0</v>
      </c>
    </row>
    <row r="3397" spans="1:20" ht="16" hidden="1">
      <c r="A3397" s="170">
        <f t="shared" si="6"/>
        <v>0</v>
      </c>
      <c r="B3397" s="186"/>
      <c r="C3397" s="186"/>
      <c r="D3397" s="178" t="s">
        <v>388</v>
      </c>
      <c r="E3397" s="178"/>
      <c r="F3397" s="186"/>
      <c r="G3397" s="170" t="b">
        <f t="shared" ca="1" si="73"/>
        <v>1</v>
      </c>
      <c r="H3397" s="186"/>
      <c r="I3397" s="186"/>
      <c r="J3397" s="170"/>
      <c r="K3397" s="171" t="e">
        <f t="shared" ca="1" si="1"/>
        <v>#NAME?</v>
      </c>
      <c r="L3397" s="186"/>
      <c r="M3397" s="171">
        <v>79</v>
      </c>
      <c r="N3397" s="179" t="e">
        <f t="shared" ca="1" si="2"/>
        <v>#NAME?</v>
      </c>
      <c r="O3397" t="b">
        <f t="shared" si="3"/>
        <v>1</v>
      </c>
      <c r="S3397" s="180" t="b">
        <f t="shared" si="4"/>
        <v>0</v>
      </c>
      <c r="T3397" s="180">
        <f t="shared" ca="1" si="5"/>
        <v>0</v>
      </c>
    </row>
    <row r="3398" spans="1:20" ht="16" hidden="1">
      <c r="A3398" s="170">
        <f t="shared" si="6"/>
        <v>0</v>
      </c>
      <c r="B3398" s="186"/>
      <c r="C3398" s="186"/>
      <c r="D3398" s="178" t="s">
        <v>388</v>
      </c>
      <c r="E3398" s="178"/>
      <c r="F3398" s="186"/>
      <c r="G3398" s="170" t="b">
        <f t="shared" ca="1" si="73"/>
        <v>1</v>
      </c>
      <c r="H3398" s="186"/>
      <c r="I3398" s="186"/>
      <c r="J3398" s="170"/>
      <c r="K3398" s="171" t="e">
        <f t="shared" ca="1" si="1"/>
        <v>#NAME?</v>
      </c>
      <c r="L3398" s="186"/>
      <c r="M3398" s="171">
        <v>2600</v>
      </c>
      <c r="N3398" s="179" t="e">
        <f t="shared" ca="1" si="2"/>
        <v>#NAME?</v>
      </c>
      <c r="O3398" t="b">
        <f t="shared" si="3"/>
        <v>1</v>
      </c>
      <c r="S3398" s="180" t="b">
        <f t="shared" si="4"/>
        <v>0</v>
      </c>
      <c r="T3398" s="180">
        <f t="shared" ca="1" si="5"/>
        <v>0</v>
      </c>
    </row>
    <row r="3399" spans="1:20" ht="16" hidden="1">
      <c r="A3399" s="170">
        <f t="shared" si="6"/>
        <v>0</v>
      </c>
      <c r="B3399" s="186"/>
      <c r="C3399" s="186"/>
      <c r="D3399" s="178" t="s">
        <v>388</v>
      </c>
      <c r="E3399" s="178"/>
      <c r="F3399" s="186"/>
      <c r="G3399" s="170" t="b">
        <f t="shared" ca="1" si="73"/>
        <v>1</v>
      </c>
      <c r="H3399" s="186"/>
      <c r="I3399" s="186"/>
      <c r="J3399" s="170"/>
      <c r="K3399" s="171" t="e">
        <f t="shared" ca="1" si="1"/>
        <v>#NAME?</v>
      </c>
      <c r="L3399" s="186"/>
      <c r="M3399" s="171">
        <v>3021</v>
      </c>
      <c r="N3399" s="179" t="e">
        <f t="shared" ca="1" si="2"/>
        <v>#NAME?</v>
      </c>
      <c r="O3399" t="b">
        <f t="shared" si="3"/>
        <v>1</v>
      </c>
      <c r="S3399" s="180" t="b">
        <f t="shared" si="4"/>
        <v>0</v>
      </c>
      <c r="T3399" s="180">
        <f t="shared" ca="1" si="5"/>
        <v>0</v>
      </c>
    </row>
    <row r="3400" spans="1:20" ht="16" hidden="1">
      <c r="A3400" s="170">
        <f t="shared" si="6"/>
        <v>0</v>
      </c>
      <c r="B3400" s="186"/>
      <c r="C3400" s="186"/>
      <c r="D3400" s="178" t="s">
        <v>388</v>
      </c>
      <c r="E3400" s="178"/>
      <c r="F3400" s="186"/>
      <c r="G3400" s="170" t="b">
        <f t="shared" ca="1" si="73"/>
        <v>1</v>
      </c>
      <c r="H3400" s="186"/>
      <c r="I3400" s="186"/>
      <c r="J3400" s="170"/>
      <c r="K3400" s="171" t="e">
        <f t="shared" ca="1" si="1"/>
        <v>#NAME?</v>
      </c>
      <c r="L3400" s="186"/>
      <c r="M3400" s="171">
        <v>254</v>
      </c>
      <c r="N3400" s="179" t="e">
        <f t="shared" ca="1" si="2"/>
        <v>#NAME?</v>
      </c>
      <c r="O3400" t="b">
        <f t="shared" si="3"/>
        <v>1</v>
      </c>
      <c r="S3400" s="180" t="b">
        <f t="shared" si="4"/>
        <v>0</v>
      </c>
      <c r="T3400" s="180">
        <f t="shared" ca="1" si="5"/>
        <v>0</v>
      </c>
    </row>
    <row r="3401" spans="1:20" ht="16" hidden="1">
      <c r="A3401" s="170">
        <f t="shared" si="6"/>
        <v>0</v>
      </c>
      <c r="B3401" s="186"/>
      <c r="C3401" s="186"/>
      <c r="D3401" s="178" t="s">
        <v>388</v>
      </c>
      <c r="E3401" s="178"/>
      <c r="F3401" s="186"/>
      <c r="G3401" s="170" t="b">
        <f t="shared" ca="1" si="73"/>
        <v>1</v>
      </c>
      <c r="H3401" s="186"/>
      <c r="I3401" s="186"/>
      <c r="J3401" s="170"/>
      <c r="K3401" s="171" t="e">
        <f t="shared" ca="1" si="1"/>
        <v>#NAME?</v>
      </c>
      <c r="L3401" s="186"/>
      <c r="M3401" s="171">
        <v>639</v>
      </c>
      <c r="N3401" s="179" t="e">
        <f t="shared" ca="1" si="2"/>
        <v>#NAME?</v>
      </c>
      <c r="O3401" t="b">
        <f t="shared" si="3"/>
        <v>1</v>
      </c>
      <c r="S3401" s="180" t="b">
        <f t="shared" si="4"/>
        <v>0</v>
      </c>
      <c r="T3401" s="180">
        <f t="shared" ca="1" si="5"/>
        <v>0</v>
      </c>
    </row>
    <row r="3402" spans="1:20" ht="16" hidden="1">
      <c r="A3402" s="170">
        <f t="shared" si="6"/>
        <v>0</v>
      </c>
      <c r="B3402" s="186"/>
      <c r="C3402" s="186"/>
      <c r="D3402" s="178" t="s">
        <v>388</v>
      </c>
      <c r="E3402" s="178"/>
      <c r="F3402" s="186"/>
      <c r="G3402" s="170" t="b">
        <f t="shared" ca="1" si="73"/>
        <v>1</v>
      </c>
      <c r="H3402" s="186"/>
      <c r="I3402" s="186"/>
      <c r="J3402" s="170"/>
      <c r="K3402" s="171" t="e">
        <f t="shared" ca="1" si="1"/>
        <v>#NAME?</v>
      </c>
      <c r="L3402" s="186"/>
      <c r="M3402" s="171">
        <v>2448</v>
      </c>
      <c r="N3402" s="179" t="e">
        <f t="shared" ca="1" si="2"/>
        <v>#NAME?</v>
      </c>
      <c r="O3402" t="b">
        <f t="shared" si="3"/>
        <v>1</v>
      </c>
      <c r="S3402" s="180" t="b">
        <f t="shared" si="4"/>
        <v>0</v>
      </c>
      <c r="T3402" s="180">
        <f t="shared" ca="1" si="5"/>
        <v>0</v>
      </c>
    </row>
    <row r="3403" spans="1:20" ht="16" hidden="1">
      <c r="A3403" s="170">
        <f t="shared" si="6"/>
        <v>0</v>
      </c>
      <c r="B3403" s="186"/>
      <c r="C3403" s="186"/>
      <c r="D3403" s="178" t="s">
        <v>388</v>
      </c>
      <c r="E3403" s="178"/>
      <c r="F3403" s="186"/>
      <c r="G3403" s="170" t="b">
        <f t="shared" ca="1" si="73"/>
        <v>1</v>
      </c>
      <c r="H3403" s="186"/>
      <c r="I3403" s="186"/>
      <c r="J3403" s="170"/>
      <c r="K3403" s="171" t="e">
        <f t="shared" ca="1" si="1"/>
        <v>#NAME?</v>
      </c>
      <c r="L3403" s="186"/>
      <c r="M3403" s="171">
        <v>2885</v>
      </c>
      <c r="N3403" s="179" t="e">
        <f t="shared" ca="1" si="2"/>
        <v>#NAME?</v>
      </c>
      <c r="O3403" t="b">
        <f t="shared" si="3"/>
        <v>1</v>
      </c>
      <c r="S3403" s="180" t="b">
        <f t="shared" si="4"/>
        <v>0</v>
      </c>
      <c r="T3403" s="180">
        <f t="shared" ca="1" si="5"/>
        <v>0</v>
      </c>
    </row>
    <row r="3404" spans="1:20" ht="16" hidden="1">
      <c r="A3404" s="170">
        <f t="shared" si="6"/>
        <v>0</v>
      </c>
      <c r="B3404" s="186"/>
      <c r="C3404" s="186"/>
      <c r="D3404" s="178" t="s">
        <v>388</v>
      </c>
      <c r="E3404" s="178"/>
      <c r="F3404" s="186"/>
      <c r="G3404" s="170" t="b">
        <f t="shared" ca="1" si="73"/>
        <v>1</v>
      </c>
      <c r="H3404" s="186"/>
      <c r="I3404" s="186"/>
      <c r="J3404" s="170"/>
      <c r="K3404" s="171" t="e">
        <f t="shared" ca="1" si="1"/>
        <v>#NAME?</v>
      </c>
      <c r="L3404" s="186"/>
      <c r="M3404" s="171">
        <v>2646</v>
      </c>
      <c r="N3404" s="179" t="e">
        <f t="shared" ca="1" si="2"/>
        <v>#NAME?</v>
      </c>
      <c r="O3404" t="b">
        <f t="shared" si="3"/>
        <v>1</v>
      </c>
      <c r="S3404" s="180" t="b">
        <f t="shared" si="4"/>
        <v>0</v>
      </c>
      <c r="T3404" s="180">
        <f t="shared" ca="1" si="5"/>
        <v>0</v>
      </c>
    </row>
    <row r="3405" spans="1:20" ht="16" hidden="1">
      <c r="A3405" s="170">
        <f t="shared" si="6"/>
        <v>0</v>
      </c>
      <c r="B3405" s="186"/>
      <c r="C3405" s="186"/>
      <c r="D3405" s="178" t="s">
        <v>388</v>
      </c>
      <c r="E3405" s="178"/>
      <c r="F3405" s="186"/>
      <c r="G3405" s="170" t="b">
        <f t="shared" ca="1" si="73"/>
        <v>1</v>
      </c>
      <c r="H3405" s="186"/>
      <c r="I3405" s="186"/>
      <c r="J3405" s="170"/>
      <c r="K3405" s="171" t="e">
        <f t="shared" ca="1" si="1"/>
        <v>#NAME?</v>
      </c>
      <c r="L3405" s="186"/>
      <c r="M3405" s="171">
        <v>1312</v>
      </c>
      <c r="N3405" s="179" t="e">
        <f t="shared" ca="1" si="2"/>
        <v>#NAME?</v>
      </c>
      <c r="O3405" t="b">
        <f t="shared" si="3"/>
        <v>1</v>
      </c>
      <c r="S3405" s="180" t="b">
        <f t="shared" si="4"/>
        <v>0</v>
      </c>
      <c r="T3405" s="180">
        <f t="shared" ca="1" si="5"/>
        <v>0</v>
      </c>
    </row>
    <row r="3406" spans="1:20" ht="16" hidden="1">
      <c r="A3406" s="170">
        <f t="shared" si="6"/>
        <v>0</v>
      </c>
      <c r="B3406" s="186"/>
      <c r="C3406" s="186"/>
      <c r="D3406" s="178" t="s">
        <v>388</v>
      </c>
      <c r="E3406" s="178"/>
      <c r="F3406" s="186"/>
      <c r="G3406" s="170" t="b">
        <f t="shared" ca="1" si="73"/>
        <v>1</v>
      </c>
      <c r="H3406" s="186"/>
      <c r="I3406" s="186"/>
      <c r="J3406" s="170"/>
      <c r="K3406" s="171" t="e">
        <f t="shared" ca="1" si="1"/>
        <v>#NAME?</v>
      </c>
      <c r="L3406" s="186"/>
      <c r="M3406" s="171">
        <v>1264</v>
      </c>
      <c r="N3406" s="179" t="e">
        <f t="shared" ca="1" si="2"/>
        <v>#NAME?</v>
      </c>
      <c r="O3406" t="b">
        <f t="shared" si="3"/>
        <v>1</v>
      </c>
      <c r="S3406" s="180" t="b">
        <f t="shared" si="4"/>
        <v>0</v>
      </c>
      <c r="T3406" s="180">
        <f t="shared" ca="1" si="5"/>
        <v>0</v>
      </c>
    </row>
    <row r="3407" spans="1:20" ht="16" hidden="1">
      <c r="A3407" s="170">
        <f t="shared" si="6"/>
        <v>0</v>
      </c>
      <c r="B3407" s="186"/>
      <c r="C3407" s="186"/>
      <c r="D3407" s="178" t="s">
        <v>388</v>
      </c>
      <c r="E3407" s="178"/>
      <c r="F3407" s="186"/>
      <c r="G3407" s="170" t="b">
        <f t="shared" ca="1" si="73"/>
        <v>1</v>
      </c>
      <c r="H3407" s="186"/>
      <c r="I3407" s="186"/>
      <c r="J3407" s="170"/>
      <c r="K3407" s="171" t="e">
        <f t="shared" ca="1" si="1"/>
        <v>#NAME?</v>
      </c>
      <c r="L3407" s="186"/>
      <c r="M3407" s="171">
        <v>1204</v>
      </c>
      <c r="N3407" s="179" t="e">
        <f t="shared" ca="1" si="2"/>
        <v>#NAME?</v>
      </c>
      <c r="O3407" t="b">
        <f t="shared" si="3"/>
        <v>1</v>
      </c>
      <c r="S3407" s="180" t="b">
        <f t="shared" si="4"/>
        <v>0</v>
      </c>
      <c r="T3407" s="180">
        <f t="shared" ca="1" si="5"/>
        <v>0</v>
      </c>
    </row>
    <row r="3408" spans="1:20" ht="16" hidden="1">
      <c r="A3408" s="170">
        <f t="shared" si="6"/>
        <v>0</v>
      </c>
      <c r="B3408" s="186"/>
      <c r="C3408" s="186"/>
      <c r="D3408" s="178" t="s">
        <v>388</v>
      </c>
      <c r="E3408" s="178"/>
      <c r="F3408" s="186"/>
      <c r="G3408" s="170" t="b">
        <f t="shared" ca="1" si="73"/>
        <v>1</v>
      </c>
      <c r="H3408" s="186"/>
      <c r="I3408" s="186"/>
      <c r="J3408" s="170"/>
      <c r="K3408" s="171" t="e">
        <f t="shared" ca="1" si="1"/>
        <v>#NAME?</v>
      </c>
      <c r="L3408" s="186"/>
      <c r="M3408" s="171">
        <v>2941</v>
      </c>
      <c r="N3408" s="179" t="e">
        <f t="shared" ca="1" si="2"/>
        <v>#NAME?</v>
      </c>
      <c r="O3408" t="b">
        <f t="shared" si="3"/>
        <v>1</v>
      </c>
      <c r="S3408" s="180" t="b">
        <f t="shared" si="4"/>
        <v>0</v>
      </c>
      <c r="T3408" s="180">
        <f t="shared" ca="1" si="5"/>
        <v>0</v>
      </c>
    </row>
    <row r="3409" spans="1:20" ht="16" hidden="1">
      <c r="A3409" s="170">
        <f t="shared" si="6"/>
        <v>0</v>
      </c>
      <c r="B3409" s="186"/>
      <c r="C3409" s="186"/>
      <c r="D3409" s="178" t="s">
        <v>388</v>
      </c>
      <c r="E3409" s="178"/>
      <c r="F3409" s="186"/>
      <c r="G3409" s="170" t="b">
        <f t="shared" ca="1" si="73"/>
        <v>1</v>
      </c>
      <c r="H3409" s="186"/>
      <c r="I3409" s="186"/>
      <c r="J3409" s="170"/>
      <c r="K3409" s="171" t="e">
        <f t="shared" ca="1" si="1"/>
        <v>#NAME?</v>
      </c>
      <c r="L3409" s="186"/>
      <c r="M3409" s="171">
        <v>2528</v>
      </c>
      <c r="N3409" s="179" t="e">
        <f t="shared" ca="1" si="2"/>
        <v>#NAME?</v>
      </c>
      <c r="O3409" t="b">
        <f t="shared" si="3"/>
        <v>1</v>
      </c>
      <c r="S3409" s="180" t="b">
        <f t="shared" si="4"/>
        <v>0</v>
      </c>
      <c r="T3409" s="180">
        <f t="shared" ca="1" si="5"/>
        <v>0</v>
      </c>
    </row>
    <row r="3410" spans="1:20" ht="16" hidden="1">
      <c r="A3410" s="170">
        <f t="shared" si="6"/>
        <v>0</v>
      </c>
      <c r="B3410" s="186"/>
      <c r="C3410" s="186"/>
      <c r="D3410" s="178" t="s">
        <v>388</v>
      </c>
      <c r="E3410" s="178"/>
      <c r="F3410" s="186"/>
      <c r="G3410" s="170" t="b">
        <f t="shared" ca="1" si="73"/>
        <v>1</v>
      </c>
      <c r="H3410" s="186"/>
      <c r="I3410" s="186"/>
      <c r="J3410" s="170"/>
      <c r="K3410" s="171" t="e">
        <f t="shared" ca="1" si="1"/>
        <v>#NAME?</v>
      </c>
      <c r="L3410" s="186"/>
      <c r="M3410" s="171">
        <v>345</v>
      </c>
      <c r="N3410" s="179" t="e">
        <f t="shared" ca="1" si="2"/>
        <v>#NAME?</v>
      </c>
      <c r="O3410" t="b">
        <f t="shared" si="3"/>
        <v>1</v>
      </c>
      <c r="S3410" s="180" t="b">
        <f t="shared" si="4"/>
        <v>0</v>
      </c>
      <c r="T3410" s="180">
        <f t="shared" ca="1" si="5"/>
        <v>0</v>
      </c>
    </row>
    <row r="3411" spans="1:20" ht="16" hidden="1">
      <c r="A3411" s="170">
        <f t="shared" si="6"/>
        <v>0</v>
      </c>
      <c r="B3411" s="186"/>
      <c r="C3411" s="186"/>
      <c r="D3411" s="178" t="s">
        <v>388</v>
      </c>
      <c r="E3411" s="178"/>
      <c r="F3411" s="186"/>
      <c r="G3411" s="170" t="b">
        <f t="shared" ca="1" si="73"/>
        <v>1</v>
      </c>
      <c r="H3411" s="186"/>
      <c r="I3411" s="186"/>
      <c r="J3411" s="170"/>
      <c r="K3411" s="171" t="e">
        <f t="shared" ca="1" si="1"/>
        <v>#NAME?</v>
      </c>
      <c r="L3411" s="186"/>
      <c r="M3411" s="171">
        <v>1965</v>
      </c>
      <c r="N3411" s="179" t="e">
        <f t="shared" ca="1" si="2"/>
        <v>#NAME?</v>
      </c>
      <c r="O3411" t="b">
        <f t="shared" si="3"/>
        <v>1</v>
      </c>
      <c r="S3411" s="180" t="b">
        <f t="shared" si="4"/>
        <v>0</v>
      </c>
      <c r="T3411" s="180">
        <f t="shared" ca="1" si="5"/>
        <v>0</v>
      </c>
    </row>
    <row r="3412" spans="1:20" ht="16" hidden="1">
      <c r="A3412" s="170">
        <f t="shared" si="6"/>
        <v>0</v>
      </c>
      <c r="B3412" s="186"/>
      <c r="C3412" s="186"/>
      <c r="D3412" s="178" t="s">
        <v>388</v>
      </c>
      <c r="E3412" s="178"/>
      <c r="F3412" s="186"/>
      <c r="G3412" s="170" t="b">
        <f t="shared" ca="1" si="73"/>
        <v>1</v>
      </c>
      <c r="H3412" s="186"/>
      <c r="I3412" s="186"/>
      <c r="J3412" s="170"/>
      <c r="K3412" s="171" t="e">
        <f t="shared" ca="1" si="1"/>
        <v>#NAME?</v>
      </c>
      <c r="L3412" s="186"/>
      <c r="M3412" s="171">
        <v>2315</v>
      </c>
      <c r="N3412" s="179" t="e">
        <f t="shared" ca="1" si="2"/>
        <v>#NAME?</v>
      </c>
      <c r="O3412" t="b">
        <f t="shared" si="3"/>
        <v>1</v>
      </c>
      <c r="S3412" s="180" t="b">
        <f t="shared" si="4"/>
        <v>0</v>
      </c>
      <c r="T3412" s="180">
        <f t="shared" ca="1" si="5"/>
        <v>0</v>
      </c>
    </row>
    <row r="3413" spans="1:20" ht="16" hidden="1">
      <c r="A3413" s="170">
        <f t="shared" si="6"/>
        <v>0</v>
      </c>
      <c r="B3413" s="186"/>
      <c r="C3413" s="186"/>
      <c r="D3413" s="178" t="s">
        <v>388</v>
      </c>
      <c r="E3413" s="178"/>
      <c r="F3413" s="186"/>
      <c r="G3413" s="170" t="b">
        <f t="shared" ca="1" si="73"/>
        <v>1</v>
      </c>
      <c r="H3413" s="186"/>
      <c r="I3413" s="186"/>
      <c r="J3413" s="170"/>
      <c r="K3413" s="171" t="e">
        <f t="shared" ca="1" si="1"/>
        <v>#NAME?</v>
      </c>
      <c r="L3413" s="186"/>
      <c r="M3413" s="171">
        <v>1229</v>
      </c>
      <c r="N3413" s="179" t="e">
        <f t="shared" ca="1" si="2"/>
        <v>#NAME?</v>
      </c>
      <c r="O3413" t="b">
        <f t="shared" si="3"/>
        <v>1</v>
      </c>
      <c r="S3413" s="180" t="b">
        <f t="shared" si="4"/>
        <v>0</v>
      </c>
      <c r="T3413" s="180">
        <f t="shared" ca="1" si="5"/>
        <v>0</v>
      </c>
    </row>
    <row r="3414" spans="1:20" ht="16" hidden="1">
      <c r="A3414" s="170">
        <f t="shared" si="6"/>
        <v>0</v>
      </c>
      <c r="B3414" s="186"/>
      <c r="C3414" s="186"/>
      <c r="D3414" s="178" t="s">
        <v>388</v>
      </c>
      <c r="E3414" s="178"/>
      <c r="F3414" s="186"/>
      <c r="G3414" s="170" t="b">
        <f t="shared" ca="1" si="73"/>
        <v>1</v>
      </c>
      <c r="H3414" s="186"/>
      <c r="I3414" s="186"/>
      <c r="J3414" s="170"/>
      <c r="K3414" s="171" t="e">
        <f t="shared" ca="1" si="1"/>
        <v>#NAME?</v>
      </c>
      <c r="L3414" s="186"/>
      <c r="M3414" s="171">
        <v>2008</v>
      </c>
      <c r="N3414" s="179" t="e">
        <f t="shared" ca="1" si="2"/>
        <v>#NAME?</v>
      </c>
      <c r="O3414" t="b">
        <f t="shared" si="3"/>
        <v>1</v>
      </c>
      <c r="S3414" s="180" t="b">
        <f t="shared" si="4"/>
        <v>0</v>
      </c>
      <c r="T3414" s="180">
        <f t="shared" ca="1" si="5"/>
        <v>0</v>
      </c>
    </row>
    <row r="3415" spans="1:20" ht="16" hidden="1">
      <c r="A3415" s="170">
        <f t="shared" si="6"/>
        <v>0</v>
      </c>
      <c r="B3415" s="186"/>
      <c r="C3415" s="186"/>
      <c r="D3415" s="178" t="s">
        <v>388</v>
      </c>
      <c r="E3415" s="178"/>
      <c r="F3415" s="186"/>
      <c r="G3415" s="170" t="b">
        <f t="shared" ca="1" si="73"/>
        <v>1</v>
      </c>
      <c r="H3415" s="186"/>
      <c r="I3415" s="186"/>
      <c r="J3415" s="170"/>
      <c r="K3415" s="171" t="e">
        <f t="shared" ca="1" si="1"/>
        <v>#NAME?</v>
      </c>
      <c r="L3415" s="186"/>
      <c r="M3415" s="171">
        <v>2374</v>
      </c>
      <c r="N3415" s="179" t="e">
        <f t="shared" ca="1" si="2"/>
        <v>#NAME?</v>
      </c>
      <c r="O3415" t="b">
        <f t="shared" si="3"/>
        <v>1</v>
      </c>
      <c r="S3415" s="180" t="b">
        <f t="shared" si="4"/>
        <v>0</v>
      </c>
      <c r="T3415" s="180">
        <f t="shared" ca="1" si="5"/>
        <v>0</v>
      </c>
    </row>
    <row r="3416" spans="1:20" ht="16" hidden="1">
      <c r="A3416" s="170">
        <f t="shared" si="6"/>
        <v>0</v>
      </c>
      <c r="B3416" s="186"/>
      <c r="C3416" s="186"/>
      <c r="D3416" s="178" t="s">
        <v>388</v>
      </c>
      <c r="E3416" s="178"/>
      <c r="F3416" s="186"/>
      <c r="G3416" s="170" t="b">
        <f t="shared" ca="1" si="73"/>
        <v>1</v>
      </c>
      <c r="H3416" s="186"/>
      <c r="I3416" s="186"/>
      <c r="J3416" s="170"/>
      <c r="K3416" s="171" t="e">
        <f t="shared" ca="1" si="1"/>
        <v>#NAME?</v>
      </c>
      <c r="L3416" s="186"/>
      <c r="M3416" s="171">
        <v>701</v>
      </c>
      <c r="N3416" s="179" t="e">
        <f t="shared" ca="1" si="2"/>
        <v>#NAME?</v>
      </c>
      <c r="O3416" t="b">
        <f t="shared" si="3"/>
        <v>1</v>
      </c>
      <c r="S3416" s="180" t="b">
        <f t="shared" si="4"/>
        <v>0</v>
      </c>
      <c r="T3416" s="180">
        <f t="shared" ca="1" si="5"/>
        <v>0</v>
      </c>
    </row>
    <row r="3417" spans="1:20" ht="16" hidden="1">
      <c r="A3417" s="170">
        <f t="shared" si="6"/>
        <v>0</v>
      </c>
      <c r="B3417" s="186"/>
      <c r="C3417" s="186"/>
      <c r="D3417" s="178" t="s">
        <v>388</v>
      </c>
      <c r="E3417" s="178"/>
      <c r="F3417" s="186"/>
      <c r="G3417" s="170" t="b">
        <f t="shared" ca="1" si="73"/>
        <v>1</v>
      </c>
      <c r="H3417" s="186"/>
      <c r="I3417" s="186"/>
      <c r="J3417" s="170"/>
      <c r="K3417" s="171" t="e">
        <f t="shared" ca="1" si="1"/>
        <v>#NAME?</v>
      </c>
      <c r="L3417" s="186"/>
      <c r="M3417" s="171">
        <v>3112</v>
      </c>
      <c r="N3417" s="179" t="e">
        <f t="shared" ca="1" si="2"/>
        <v>#NAME?</v>
      </c>
      <c r="O3417" t="b">
        <f t="shared" si="3"/>
        <v>1</v>
      </c>
      <c r="S3417" s="180" t="b">
        <f t="shared" si="4"/>
        <v>0</v>
      </c>
      <c r="T3417" s="180">
        <f t="shared" ca="1" si="5"/>
        <v>0</v>
      </c>
    </row>
    <row r="3418" spans="1:20" ht="16" hidden="1">
      <c r="A3418" s="170">
        <f t="shared" si="6"/>
        <v>0</v>
      </c>
      <c r="B3418" s="186"/>
      <c r="C3418" s="186"/>
      <c r="D3418" s="178" t="s">
        <v>388</v>
      </c>
      <c r="E3418" s="178"/>
      <c r="F3418" s="186"/>
      <c r="G3418" s="170" t="b">
        <f t="shared" ca="1" si="73"/>
        <v>1</v>
      </c>
      <c r="H3418" s="186"/>
      <c r="I3418" s="186"/>
      <c r="J3418" s="170"/>
      <c r="K3418" s="171" t="e">
        <f t="shared" ca="1" si="1"/>
        <v>#NAME?</v>
      </c>
      <c r="L3418" s="186"/>
      <c r="M3418" s="171">
        <v>353</v>
      </c>
      <c r="N3418" s="179" t="e">
        <f t="shared" ca="1" si="2"/>
        <v>#NAME?</v>
      </c>
      <c r="O3418" t="b">
        <f t="shared" si="3"/>
        <v>1</v>
      </c>
      <c r="S3418" s="180" t="b">
        <f t="shared" si="4"/>
        <v>0</v>
      </c>
      <c r="T3418" s="180">
        <f t="shared" ca="1" si="5"/>
        <v>0</v>
      </c>
    </row>
    <row r="3419" spans="1:20" ht="16" hidden="1">
      <c r="A3419" s="170">
        <f t="shared" si="6"/>
        <v>0</v>
      </c>
      <c r="B3419" s="186"/>
      <c r="C3419" s="186"/>
      <c r="D3419" s="178" t="s">
        <v>388</v>
      </c>
      <c r="E3419" s="178"/>
      <c r="F3419" s="186"/>
      <c r="G3419" s="170" t="b">
        <f t="shared" ca="1" si="73"/>
        <v>1</v>
      </c>
      <c r="H3419" s="186"/>
      <c r="I3419" s="186"/>
      <c r="J3419" s="170"/>
      <c r="K3419" s="171" t="e">
        <f t="shared" ca="1" si="1"/>
        <v>#NAME?</v>
      </c>
      <c r="L3419" s="186"/>
      <c r="M3419" s="171">
        <v>2865</v>
      </c>
      <c r="N3419" s="179" t="e">
        <f t="shared" ca="1" si="2"/>
        <v>#NAME?</v>
      </c>
      <c r="O3419" t="b">
        <f t="shared" si="3"/>
        <v>1</v>
      </c>
      <c r="S3419" s="180" t="b">
        <f t="shared" si="4"/>
        <v>0</v>
      </c>
      <c r="T3419" s="180">
        <f t="shared" ca="1" si="5"/>
        <v>0</v>
      </c>
    </row>
    <row r="3420" spans="1:20" ht="16" hidden="1">
      <c r="A3420" s="170">
        <f t="shared" si="6"/>
        <v>0</v>
      </c>
      <c r="B3420" s="186"/>
      <c r="C3420" s="186"/>
      <c r="D3420" s="178" t="s">
        <v>388</v>
      </c>
      <c r="E3420" s="178"/>
      <c r="F3420" s="186"/>
      <c r="G3420" s="170" t="b">
        <f t="shared" ca="1" si="73"/>
        <v>1</v>
      </c>
      <c r="H3420" s="186"/>
      <c r="I3420" s="186"/>
      <c r="J3420" s="170"/>
      <c r="K3420" s="171" t="e">
        <f t="shared" ca="1" si="1"/>
        <v>#NAME?</v>
      </c>
      <c r="L3420" s="186"/>
      <c r="M3420" s="171">
        <v>3067</v>
      </c>
      <c r="N3420" s="179" t="e">
        <f t="shared" ca="1" si="2"/>
        <v>#NAME?</v>
      </c>
      <c r="O3420" t="b">
        <f t="shared" si="3"/>
        <v>1</v>
      </c>
      <c r="S3420" s="180" t="b">
        <f t="shared" si="4"/>
        <v>0</v>
      </c>
      <c r="T3420" s="180">
        <f t="shared" ca="1" si="5"/>
        <v>0</v>
      </c>
    </row>
    <row r="3421" spans="1:20" ht="16" hidden="1">
      <c r="A3421" s="170">
        <f t="shared" si="6"/>
        <v>0</v>
      </c>
      <c r="B3421" s="186"/>
      <c r="C3421" s="186"/>
      <c r="D3421" s="178" t="s">
        <v>388</v>
      </c>
      <c r="E3421" s="178"/>
      <c r="F3421" s="186"/>
      <c r="G3421" s="170" t="b">
        <f t="shared" ca="1" si="73"/>
        <v>1</v>
      </c>
      <c r="H3421" s="186"/>
      <c r="I3421" s="186"/>
      <c r="J3421" s="170"/>
      <c r="K3421" s="171" t="e">
        <f t="shared" ca="1" si="1"/>
        <v>#NAME?</v>
      </c>
      <c r="L3421" s="186"/>
      <c r="M3421" s="171">
        <v>734</v>
      </c>
      <c r="N3421" s="179" t="e">
        <f t="shared" ca="1" si="2"/>
        <v>#NAME?</v>
      </c>
      <c r="O3421" t="b">
        <f t="shared" si="3"/>
        <v>1</v>
      </c>
      <c r="S3421" s="180" t="b">
        <f t="shared" si="4"/>
        <v>0</v>
      </c>
      <c r="T3421" s="180">
        <f t="shared" ca="1" si="5"/>
        <v>0</v>
      </c>
    </row>
    <row r="3422" spans="1:20" ht="16" hidden="1">
      <c r="A3422" s="170">
        <f t="shared" si="6"/>
        <v>0</v>
      </c>
      <c r="B3422" s="186"/>
      <c r="C3422" s="186"/>
      <c r="D3422" s="178" t="s">
        <v>388</v>
      </c>
      <c r="E3422" s="178"/>
      <c r="F3422" s="186"/>
      <c r="G3422" s="170" t="b">
        <f t="shared" ca="1" si="73"/>
        <v>1</v>
      </c>
      <c r="H3422" s="186"/>
      <c r="I3422" s="186"/>
      <c r="J3422" s="170"/>
      <c r="K3422" s="171" t="e">
        <f t="shared" ca="1" si="1"/>
        <v>#NAME?</v>
      </c>
      <c r="L3422" s="186"/>
      <c r="M3422" s="171">
        <v>3027</v>
      </c>
      <c r="N3422" s="179" t="e">
        <f t="shared" ca="1" si="2"/>
        <v>#NAME?</v>
      </c>
      <c r="O3422" t="b">
        <f t="shared" si="3"/>
        <v>1</v>
      </c>
      <c r="S3422" s="180" t="b">
        <f t="shared" si="4"/>
        <v>0</v>
      </c>
      <c r="T3422" s="180">
        <f t="shared" ca="1" si="5"/>
        <v>0</v>
      </c>
    </row>
    <row r="3423" spans="1:20" ht="16" hidden="1">
      <c r="A3423" s="170">
        <f t="shared" si="6"/>
        <v>0</v>
      </c>
      <c r="B3423" s="186"/>
      <c r="C3423" s="186"/>
      <c r="D3423" s="178" t="s">
        <v>388</v>
      </c>
      <c r="E3423" s="178"/>
      <c r="F3423" s="186"/>
      <c r="G3423" s="170" t="b">
        <f t="shared" ca="1" si="73"/>
        <v>1</v>
      </c>
      <c r="H3423" s="186"/>
      <c r="I3423" s="186"/>
      <c r="J3423" s="170"/>
      <c r="K3423" s="171" t="e">
        <f t="shared" ca="1" si="1"/>
        <v>#NAME?</v>
      </c>
      <c r="L3423" s="186"/>
      <c r="M3423" s="171">
        <v>2695</v>
      </c>
      <c r="N3423" s="179" t="e">
        <f t="shared" ca="1" si="2"/>
        <v>#NAME?</v>
      </c>
      <c r="O3423" t="b">
        <f t="shared" si="3"/>
        <v>1</v>
      </c>
      <c r="S3423" s="180" t="b">
        <f t="shared" si="4"/>
        <v>0</v>
      </c>
      <c r="T3423" s="180">
        <f t="shared" ca="1" si="5"/>
        <v>0</v>
      </c>
    </row>
    <row r="3424" spans="1:20" ht="16" hidden="1">
      <c r="A3424" s="170">
        <f t="shared" si="6"/>
        <v>0</v>
      </c>
      <c r="B3424" s="186"/>
      <c r="C3424" s="186"/>
      <c r="D3424" s="178" t="s">
        <v>388</v>
      </c>
      <c r="E3424" s="178"/>
      <c r="F3424" s="186"/>
      <c r="G3424" s="170" t="b">
        <f t="shared" ca="1" si="73"/>
        <v>1</v>
      </c>
      <c r="H3424" s="186"/>
      <c r="I3424" s="186"/>
      <c r="J3424" s="170"/>
      <c r="K3424" s="171" t="e">
        <f t="shared" ca="1" si="1"/>
        <v>#NAME?</v>
      </c>
      <c r="L3424" s="186"/>
      <c r="M3424" s="171">
        <v>1898</v>
      </c>
      <c r="N3424" s="179" t="e">
        <f t="shared" ca="1" si="2"/>
        <v>#NAME?</v>
      </c>
      <c r="O3424" t="b">
        <f t="shared" si="3"/>
        <v>1</v>
      </c>
      <c r="S3424" s="180" t="b">
        <f t="shared" si="4"/>
        <v>0</v>
      </c>
      <c r="T3424" s="180">
        <f t="shared" ca="1" si="5"/>
        <v>0</v>
      </c>
    </row>
    <row r="3425" spans="1:20" ht="16" hidden="1">
      <c r="A3425" s="170">
        <f t="shared" si="6"/>
        <v>0</v>
      </c>
      <c r="B3425" s="186"/>
      <c r="C3425" s="186"/>
      <c r="D3425" s="178" t="s">
        <v>388</v>
      </c>
      <c r="E3425" s="178"/>
      <c r="F3425" s="186"/>
      <c r="G3425" s="170" t="b">
        <f t="shared" ca="1" si="73"/>
        <v>1</v>
      </c>
      <c r="H3425" s="186"/>
      <c r="I3425" s="186"/>
      <c r="J3425" s="170"/>
      <c r="K3425" s="171" t="e">
        <f t="shared" ca="1" si="1"/>
        <v>#NAME?</v>
      </c>
      <c r="L3425" s="186"/>
      <c r="M3425" s="171">
        <v>1084</v>
      </c>
      <c r="N3425" s="179" t="e">
        <f t="shared" ca="1" si="2"/>
        <v>#NAME?</v>
      </c>
      <c r="O3425" t="b">
        <f t="shared" si="3"/>
        <v>1</v>
      </c>
      <c r="S3425" s="180" t="b">
        <f t="shared" si="4"/>
        <v>0</v>
      </c>
      <c r="T3425" s="180">
        <f t="shared" ca="1" si="5"/>
        <v>0</v>
      </c>
    </row>
    <row r="3426" spans="1:20" ht="16" hidden="1">
      <c r="A3426" s="170">
        <f t="shared" si="6"/>
        <v>0</v>
      </c>
      <c r="B3426" s="186"/>
      <c r="C3426" s="186"/>
      <c r="D3426" s="178" t="s">
        <v>388</v>
      </c>
      <c r="E3426" s="178"/>
      <c r="F3426" s="186"/>
      <c r="G3426" s="170" t="b">
        <f t="shared" ca="1" si="73"/>
        <v>1</v>
      </c>
      <c r="H3426" s="186"/>
      <c r="I3426" s="186"/>
      <c r="J3426" s="170"/>
      <c r="K3426" s="171" t="e">
        <f t="shared" ca="1" si="1"/>
        <v>#NAME?</v>
      </c>
      <c r="L3426" s="186"/>
      <c r="M3426" s="171">
        <v>152</v>
      </c>
      <c r="N3426" s="179" t="e">
        <f t="shared" ca="1" si="2"/>
        <v>#NAME?</v>
      </c>
      <c r="O3426" t="b">
        <f t="shared" si="3"/>
        <v>1</v>
      </c>
      <c r="S3426" s="180" t="b">
        <f t="shared" si="4"/>
        <v>0</v>
      </c>
      <c r="T3426" s="180">
        <f t="shared" ca="1" si="5"/>
        <v>0</v>
      </c>
    </row>
    <row r="3427" spans="1:20" ht="16" hidden="1">
      <c r="A3427" s="170">
        <f t="shared" si="6"/>
        <v>0</v>
      </c>
      <c r="B3427" s="186"/>
      <c r="C3427" s="186"/>
      <c r="D3427" s="178" t="s">
        <v>388</v>
      </c>
      <c r="E3427" s="178"/>
      <c r="F3427" s="186"/>
      <c r="G3427" s="170" t="b">
        <f t="shared" ca="1" si="73"/>
        <v>1</v>
      </c>
      <c r="H3427" s="186"/>
      <c r="I3427" s="186"/>
      <c r="J3427" s="170"/>
      <c r="K3427" s="171" t="e">
        <f t="shared" ca="1" si="1"/>
        <v>#NAME?</v>
      </c>
      <c r="L3427" s="186"/>
      <c r="M3427" s="171">
        <v>2282</v>
      </c>
      <c r="N3427" s="179" t="e">
        <f t="shared" ca="1" si="2"/>
        <v>#NAME?</v>
      </c>
      <c r="O3427" t="b">
        <f t="shared" si="3"/>
        <v>1</v>
      </c>
      <c r="S3427" s="180" t="b">
        <f t="shared" si="4"/>
        <v>0</v>
      </c>
      <c r="T3427" s="180">
        <f t="shared" ca="1" si="5"/>
        <v>0</v>
      </c>
    </row>
    <row r="3428" spans="1:20" ht="16" hidden="1">
      <c r="A3428" s="170">
        <f t="shared" si="6"/>
        <v>0</v>
      </c>
      <c r="B3428" s="186"/>
      <c r="C3428" s="186"/>
      <c r="D3428" s="178" t="s">
        <v>388</v>
      </c>
      <c r="E3428" s="178"/>
      <c r="F3428" s="186"/>
      <c r="G3428" s="170" t="b">
        <f t="shared" ca="1" si="73"/>
        <v>1</v>
      </c>
      <c r="H3428" s="186"/>
      <c r="I3428" s="186"/>
      <c r="J3428" s="170"/>
      <c r="K3428" s="171" t="e">
        <f t="shared" ca="1" si="1"/>
        <v>#NAME?</v>
      </c>
      <c r="L3428" s="186"/>
      <c r="M3428" s="171">
        <v>78</v>
      </c>
      <c r="N3428" s="179" t="e">
        <f t="shared" ca="1" si="2"/>
        <v>#NAME?</v>
      </c>
      <c r="O3428" t="b">
        <f t="shared" si="3"/>
        <v>1</v>
      </c>
      <c r="S3428" s="180" t="b">
        <f t="shared" si="4"/>
        <v>0</v>
      </c>
      <c r="T3428" s="180">
        <f t="shared" ca="1" si="5"/>
        <v>0</v>
      </c>
    </row>
    <row r="3429" spans="1:20" ht="16" hidden="1">
      <c r="A3429" s="170">
        <f t="shared" si="6"/>
        <v>0</v>
      </c>
      <c r="B3429" s="186"/>
      <c r="C3429" s="186"/>
      <c r="D3429" s="178" t="s">
        <v>388</v>
      </c>
      <c r="E3429" s="178"/>
      <c r="F3429" s="186"/>
      <c r="G3429" s="170" t="b">
        <f t="shared" ca="1" si="73"/>
        <v>1</v>
      </c>
      <c r="H3429" s="186"/>
      <c r="I3429" s="186"/>
      <c r="J3429" s="170"/>
      <c r="K3429" s="171" t="e">
        <f t="shared" ca="1" si="1"/>
        <v>#NAME?</v>
      </c>
      <c r="L3429" s="186"/>
      <c r="M3429" s="171">
        <v>3077</v>
      </c>
      <c r="N3429" s="179" t="e">
        <f t="shared" ca="1" si="2"/>
        <v>#NAME?</v>
      </c>
      <c r="O3429" t="b">
        <f t="shared" si="3"/>
        <v>1</v>
      </c>
      <c r="S3429" s="180" t="b">
        <f t="shared" si="4"/>
        <v>0</v>
      </c>
      <c r="T3429" s="180">
        <f t="shared" ca="1" si="5"/>
        <v>0</v>
      </c>
    </row>
    <row r="3430" spans="1:20" ht="16" hidden="1">
      <c r="A3430" s="170">
        <f t="shared" si="6"/>
        <v>0</v>
      </c>
      <c r="B3430" s="186"/>
      <c r="C3430" s="186"/>
      <c r="D3430" s="178" t="s">
        <v>388</v>
      </c>
      <c r="E3430" s="178"/>
      <c r="F3430" s="186"/>
      <c r="G3430" s="170" t="b">
        <f t="shared" ca="1" si="73"/>
        <v>1</v>
      </c>
      <c r="H3430" s="186"/>
      <c r="I3430" s="186"/>
      <c r="J3430" s="170"/>
      <c r="K3430" s="171" t="e">
        <f t="shared" ca="1" si="1"/>
        <v>#NAME?</v>
      </c>
      <c r="L3430" s="186"/>
      <c r="M3430" s="171">
        <v>741</v>
      </c>
      <c r="N3430" s="179" t="e">
        <f t="shared" ca="1" si="2"/>
        <v>#NAME?</v>
      </c>
      <c r="O3430" t="b">
        <f t="shared" si="3"/>
        <v>1</v>
      </c>
      <c r="S3430" s="180" t="b">
        <f t="shared" si="4"/>
        <v>0</v>
      </c>
      <c r="T3430" s="180">
        <f t="shared" ca="1" si="5"/>
        <v>0</v>
      </c>
    </row>
    <row r="3431" spans="1:20" ht="16" hidden="1">
      <c r="A3431" s="170">
        <f t="shared" si="6"/>
        <v>0</v>
      </c>
      <c r="B3431" s="186"/>
      <c r="C3431" s="186"/>
      <c r="D3431" s="178" t="s">
        <v>388</v>
      </c>
      <c r="E3431" s="178"/>
      <c r="F3431" s="186"/>
      <c r="G3431" s="170" t="b">
        <f t="shared" ca="1" si="73"/>
        <v>1</v>
      </c>
      <c r="H3431" s="186"/>
      <c r="I3431" s="186"/>
      <c r="J3431" s="170"/>
      <c r="K3431" s="171" t="e">
        <f t="shared" ca="1" si="1"/>
        <v>#NAME?</v>
      </c>
      <c r="L3431" s="186"/>
      <c r="M3431" s="171">
        <v>731</v>
      </c>
      <c r="N3431" s="179" t="e">
        <f t="shared" ca="1" si="2"/>
        <v>#NAME?</v>
      </c>
      <c r="O3431" t="b">
        <f t="shared" si="3"/>
        <v>1</v>
      </c>
      <c r="S3431" s="180" t="b">
        <f t="shared" si="4"/>
        <v>0</v>
      </c>
      <c r="T3431" s="180">
        <f t="shared" ca="1" si="5"/>
        <v>0</v>
      </c>
    </row>
    <row r="3432" spans="1:20" ht="16" hidden="1">
      <c r="A3432" s="170">
        <f t="shared" si="6"/>
        <v>0</v>
      </c>
      <c r="B3432" s="186"/>
      <c r="C3432" s="186"/>
      <c r="D3432" s="178" t="s">
        <v>388</v>
      </c>
      <c r="E3432" s="178"/>
      <c r="F3432" s="186"/>
      <c r="G3432" s="170" t="b">
        <f t="shared" ca="1" si="73"/>
        <v>1</v>
      </c>
      <c r="H3432" s="186"/>
      <c r="I3432" s="186"/>
      <c r="J3432" s="170"/>
      <c r="K3432" s="171" t="e">
        <f t="shared" ca="1" si="1"/>
        <v>#NAME?</v>
      </c>
      <c r="L3432" s="186"/>
      <c r="M3432" s="171">
        <v>2351</v>
      </c>
      <c r="N3432" s="179" t="e">
        <f t="shared" ca="1" si="2"/>
        <v>#NAME?</v>
      </c>
      <c r="O3432" t="b">
        <f t="shared" si="3"/>
        <v>1</v>
      </c>
      <c r="S3432" s="180" t="b">
        <f t="shared" si="4"/>
        <v>0</v>
      </c>
      <c r="T3432" s="180">
        <f t="shared" ca="1" si="5"/>
        <v>0</v>
      </c>
    </row>
    <row r="3433" spans="1:20" ht="16" hidden="1">
      <c r="A3433" s="170">
        <f t="shared" si="6"/>
        <v>0</v>
      </c>
      <c r="B3433" s="186"/>
      <c r="C3433" s="186"/>
      <c r="D3433" s="178" t="s">
        <v>388</v>
      </c>
      <c r="E3433" s="178"/>
      <c r="F3433" s="186"/>
      <c r="G3433" s="170" t="b">
        <f t="shared" ca="1" si="73"/>
        <v>1</v>
      </c>
      <c r="H3433" s="186"/>
      <c r="I3433" s="186"/>
      <c r="J3433" s="170"/>
      <c r="K3433" s="171" t="e">
        <f t="shared" ca="1" si="1"/>
        <v>#NAME?</v>
      </c>
      <c r="L3433" s="186"/>
      <c r="M3433" s="171">
        <v>2168</v>
      </c>
      <c r="N3433" s="179" t="e">
        <f t="shared" ca="1" si="2"/>
        <v>#NAME?</v>
      </c>
      <c r="O3433" t="b">
        <f t="shared" si="3"/>
        <v>1</v>
      </c>
      <c r="S3433" s="180" t="b">
        <f t="shared" si="4"/>
        <v>0</v>
      </c>
      <c r="T3433" s="180">
        <f t="shared" ca="1" si="5"/>
        <v>0</v>
      </c>
    </row>
    <row r="3434" spans="1:20" ht="16" hidden="1">
      <c r="A3434" s="170">
        <f t="shared" si="6"/>
        <v>0</v>
      </c>
      <c r="B3434" s="186"/>
      <c r="C3434" s="186"/>
      <c r="D3434" s="178" t="s">
        <v>388</v>
      </c>
      <c r="E3434" s="178"/>
      <c r="F3434" s="186"/>
      <c r="G3434" s="170" t="b">
        <f t="shared" ca="1" si="73"/>
        <v>1</v>
      </c>
      <c r="H3434" s="186"/>
      <c r="I3434" s="186"/>
      <c r="J3434" s="170"/>
      <c r="K3434" s="171" t="e">
        <f t="shared" ca="1" si="1"/>
        <v>#NAME?</v>
      </c>
      <c r="L3434" s="186"/>
      <c r="M3434" s="171">
        <v>1139</v>
      </c>
      <c r="N3434" s="179" t="e">
        <f t="shared" ca="1" si="2"/>
        <v>#NAME?</v>
      </c>
      <c r="O3434" t="b">
        <f t="shared" si="3"/>
        <v>1</v>
      </c>
      <c r="S3434" s="180" t="b">
        <f t="shared" si="4"/>
        <v>0</v>
      </c>
      <c r="T3434" s="180">
        <f t="shared" ca="1" si="5"/>
        <v>0</v>
      </c>
    </row>
    <row r="3435" spans="1:20" ht="16" hidden="1">
      <c r="A3435" s="170">
        <f t="shared" si="6"/>
        <v>0</v>
      </c>
      <c r="B3435" s="186"/>
      <c r="C3435" s="186"/>
      <c r="D3435" s="178" t="s">
        <v>388</v>
      </c>
      <c r="E3435" s="178"/>
      <c r="F3435" s="186"/>
      <c r="G3435" s="170" t="b">
        <f t="shared" ca="1" si="73"/>
        <v>1</v>
      </c>
      <c r="H3435" s="186"/>
      <c r="I3435" s="186"/>
      <c r="J3435" s="170"/>
      <c r="K3435" s="171" t="e">
        <f t="shared" ca="1" si="1"/>
        <v>#NAME?</v>
      </c>
      <c r="L3435" s="186"/>
      <c r="M3435" s="171">
        <v>2167</v>
      </c>
      <c r="N3435" s="179" t="e">
        <f t="shared" ca="1" si="2"/>
        <v>#NAME?</v>
      </c>
      <c r="O3435" t="b">
        <f t="shared" si="3"/>
        <v>1</v>
      </c>
      <c r="S3435" s="180" t="b">
        <f t="shared" si="4"/>
        <v>0</v>
      </c>
      <c r="T3435" s="180">
        <f t="shared" ca="1" si="5"/>
        <v>0</v>
      </c>
    </row>
    <row r="3436" spans="1:20" ht="16" hidden="1">
      <c r="A3436" s="170">
        <f t="shared" si="6"/>
        <v>0</v>
      </c>
      <c r="B3436" s="186"/>
      <c r="C3436" s="186"/>
      <c r="D3436" s="178" t="s">
        <v>388</v>
      </c>
      <c r="E3436" s="178"/>
      <c r="F3436" s="186"/>
      <c r="G3436" s="170" t="b">
        <f t="shared" ca="1" si="73"/>
        <v>1</v>
      </c>
      <c r="H3436" s="186"/>
      <c r="I3436" s="186"/>
      <c r="J3436" s="170"/>
      <c r="K3436" s="171" t="e">
        <f t="shared" ca="1" si="1"/>
        <v>#NAME?</v>
      </c>
      <c r="L3436" s="186"/>
      <c r="M3436" s="171">
        <v>569</v>
      </c>
      <c r="N3436" s="179" t="e">
        <f t="shared" ca="1" si="2"/>
        <v>#NAME?</v>
      </c>
      <c r="O3436" t="b">
        <f t="shared" si="3"/>
        <v>1</v>
      </c>
      <c r="S3436" s="180" t="b">
        <f t="shared" si="4"/>
        <v>0</v>
      </c>
      <c r="T3436" s="180">
        <f t="shared" ca="1" si="5"/>
        <v>0</v>
      </c>
    </row>
    <row r="3437" spans="1:20" ht="16" hidden="1">
      <c r="A3437" s="170">
        <f t="shared" si="6"/>
        <v>0</v>
      </c>
      <c r="B3437" s="186"/>
      <c r="C3437" s="186"/>
      <c r="D3437" s="178" t="s">
        <v>388</v>
      </c>
      <c r="E3437" s="178"/>
      <c r="F3437" s="186"/>
      <c r="G3437" s="170" t="b">
        <f t="shared" ca="1" si="73"/>
        <v>1</v>
      </c>
      <c r="H3437" s="186"/>
      <c r="I3437" s="186"/>
      <c r="J3437" s="170"/>
      <c r="K3437" s="171" t="e">
        <f t="shared" ca="1" si="1"/>
        <v>#NAME?</v>
      </c>
      <c r="L3437" s="186"/>
      <c r="M3437" s="171">
        <v>2721</v>
      </c>
      <c r="N3437" s="179" t="e">
        <f t="shared" ca="1" si="2"/>
        <v>#NAME?</v>
      </c>
      <c r="O3437" t="b">
        <f t="shared" si="3"/>
        <v>1</v>
      </c>
      <c r="S3437" s="180" t="b">
        <f t="shared" si="4"/>
        <v>0</v>
      </c>
      <c r="T3437" s="180">
        <f t="shared" ca="1" si="5"/>
        <v>0</v>
      </c>
    </row>
    <row r="3438" spans="1:20" ht="16" hidden="1">
      <c r="A3438" s="170">
        <f t="shared" si="6"/>
        <v>0</v>
      </c>
      <c r="B3438" s="186"/>
      <c r="C3438" s="186"/>
      <c r="D3438" s="178" t="s">
        <v>388</v>
      </c>
      <c r="E3438" s="178"/>
      <c r="F3438" s="186"/>
      <c r="G3438" s="170" t="b">
        <f t="shared" ca="1" si="73"/>
        <v>1</v>
      </c>
      <c r="H3438" s="186"/>
      <c r="I3438" s="186"/>
      <c r="J3438" s="170"/>
      <c r="K3438" s="171" t="e">
        <f t="shared" ca="1" si="1"/>
        <v>#NAME?</v>
      </c>
      <c r="L3438" s="186"/>
      <c r="M3438" s="171">
        <v>464</v>
      </c>
      <c r="N3438" s="179" t="e">
        <f t="shared" ca="1" si="2"/>
        <v>#NAME?</v>
      </c>
      <c r="O3438" t="b">
        <f t="shared" si="3"/>
        <v>1</v>
      </c>
      <c r="S3438" s="180" t="b">
        <f t="shared" si="4"/>
        <v>0</v>
      </c>
      <c r="T3438" s="180">
        <f t="shared" ca="1" si="5"/>
        <v>0</v>
      </c>
    </row>
    <row r="3439" spans="1:20" ht="16" hidden="1">
      <c r="A3439" s="170">
        <f t="shared" si="6"/>
        <v>0</v>
      </c>
      <c r="B3439" s="186"/>
      <c r="C3439" s="186"/>
      <c r="D3439" s="178" t="s">
        <v>388</v>
      </c>
      <c r="E3439" s="178"/>
      <c r="F3439" s="186"/>
      <c r="G3439" s="170" t="b">
        <f t="shared" ca="1" si="73"/>
        <v>1</v>
      </c>
      <c r="H3439" s="186"/>
      <c r="I3439" s="186"/>
      <c r="J3439" s="170"/>
      <c r="K3439" s="171" t="e">
        <f t="shared" ca="1" si="1"/>
        <v>#NAME?</v>
      </c>
      <c r="L3439" s="186"/>
      <c r="M3439" s="171">
        <v>1476</v>
      </c>
      <c r="N3439" s="179" t="e">
        <f t="shared" ca="1" si="2"/>
        <v>#NAME?</v>
      </c>
      <c r="O3439" t="b">
        <f t="shared" si="3"/>
        <v>1</v>
      </c>
      <c r="S3439" s="180" t="b">
        <f t="shared" si="4"/>
        <v>0</v>
      </c>
      <c r="T3439" s="180">
        <f t="shared" ca="1" si="5"/>
        <v>0</v>
      </c>
    </row>
    <row r="3440" spans="1:20" ht="16" hidden="1">
      <c r="A3440" s="170">
        <f t="shared" si="6"/>
        <v>0</v>
      </c>
      <c r="B3440" s="186"/>
      <c r="C3440" s="186"/>
      <c r="D3440" s="178" t="s">
        <v>388</v>
      </c>
      <c r="E3440" s="178"/>
      <c r="F3440" s="186"/>
      <c r="G3440" s="170" t="b">
        <f t="shared" ca="1" si="73"/>
        <v>1</v>
      </c>
      <c r="H3440" s="186"/>
      <c r="I3440" s="186"/>
      <c r="J3440" s="170"/>
      <c r="K3440" s="171" t="e">
        <f t="shared" ca="1" si="1"/>
        <v>#NAME?</v>
      </c>
      <c r="L3440" s="186"/>
      <c r="M3440" s="171">
        <v>1238</v>
      </c>
      <c r="N3440" s="179" t="e">
        <f t="shared" ca="1" si="2"/>
        <v>#NAME?</v>
      </c>
      <c r="O3440" t="b">
        <f t="shared" si="3"/>
        <v>1</v>
      </c>
      <c r="S3440" s="180" t="b">
        <f t="shared" si="4"/>
        <v>0</v>
      </c>
      <c r="T3440" s="180">
        <f t="shared" ca="1" si="5"/>
        <v>0</v>
      </c>
    </row>
    <row r="3441" spans="1:20" ht="16" hidden="1">
      <c r="A3441" s="170">
        <f t="shared" si="6"/>
        <v>0</v>
      </c>
      <c r="B3441" s="186"/>
      <c r="C3441" s="186"/>
      <c r="D3441" s="178" t="s">
        <v>388</v>
      </c>
      <c r="E3441" s="178"/>
      <c r="F3441" s="186"/>
      <c r="G3441" s="170" t="b">
        <f t="shared" ca="1" si="73"/>
        <v>1</v>
      </c>
      <c r="H3441" s="186"/>
      <c r="I3441" s="186"/>
      <c r="J3441" s="170"/>
      <c r="K3441" s="171" t="e">
        <f t="shared" ca="1" si="1"/>
        <v>#NAME?</v>
      </c>
      <c r="L3441" s="186"/>
      <c r="M3441" s="171">
        <v>1062</v>
      </c>
      <c r="N3441" s="179" t="e">
        <f t="shared" ca="1" si="2"/>
        <v>#NAME?</v>
      </c>
      <c r="O3441" t="b">
        <f t="shared" si="3"/>
        <v>1</v>
      </c>
      <c r="S3441" s="180" t="b">
        <f t="shared" si="4"/>
        <v>0</v>
      </c>
      <c r="T3441" s="180">
        <f t="shared" ca="1" si="5"/>
        <v>0</v>
      </c>
    </row>
    <row r="3442" spans="1:20" ht="16" hidden="1">
      <c r="A3442" s="170">
        <f t="shared" si="6"/>
        <v>0</v>
      </c>
      <c r="B3442" s="186"/>
      <c r="C3442" s="186"/>
      <c r="D3442" s="178" t="s">
        <v>388</v>
      </c>
      <c r="E3442" s="178"/>
      <c r="F3442" s="186"/>
      <c r="G3442" s="170" t="b">
        <f t="shared" ca="1" si="73"/>
        <v>1</v>
      </c>
      <c r="H3442" s="186"/>
      <c r="I3442" s="186"/>
      <c r="J3442" s="170"/>
      <c r="K3442" s="171" t="e">
        <f t="shared" ca="1" si="1"/>
        <v>#NAME?</v>
      </c>
      <c r="L3442" s="186"/>
      <c r="M3442" s="171">
        <v>759</v>
      </c>
      <c r="N3442" s="179" t="e">
        <f t="shared" ca="1" si="2"/>
        <v>#NAME?</v>
      </c>
      <c r="O3442" t="b">
        <f t="shared" si="3"/>
        <v>1</v>
      </c>
      <c r="S3442" s="180" t="b">
        <f t="shared" si="4"/>
        <v>0</v>
      </c>
      <c r="T3442" s="180">
        <f t="shared" ca="1" si="5"/>
        <v>0</v>
      </c>
    </row>
    <row r="3443" spans="1:20" ht="16" hidden="1">
      <c r="A3443" s="170">
        <f t="shared" si="6"/>
        <v>0</v>
      </c>
      <c r="B3443" s="186"/>
      <c r="C3443" s="186"/>
      <c r="D3443" s="178" t="s">
        <v>388</v>
      </c>
      <c r="E3443" s="178"/>
      <c r="F3443" s="186"/>
      <c r="G3443" s="170" t="b">
        <f t="shared" ca="1" si="73"/>
        <v>1</v>
      </c>
      <c r="H3443" s="186"/>
      <c r="I3443" s="186"/>
      <c r="J3443" s="170"/>
      <c r="K3443" s="171" t="e">
        <f t="shared" ca="1" si="1"/>
        <v>#NAME?</v>
      </c>
      <c r="L3443" s="186"/>
      <c r="M3443" s="171">
        <v>2789</v>
      </c>
      <c r="N3443" s="179" t="e">
        <f t="shared" ca="1" si="2"/>
        <v>#NAME?</v>
      </c>
      <c r="O3443" t="b">
        <f t="shared" si="3"/>
        <v>1</v>
      </c>
      <c r="S3443" s="180" t="b">
        <f t="shared" si="4"/>
        <v>0</v>
      </c>
      <c r="T3443" s="180">
        <f t="shared" ca="1" si="5"/>
        <v>0</v>
      </c>
    </row>
    <row r="3444" spans="1:20" ht="16" hidden="1">
      <c r="A3444" s="170">
        <f t="shared" si="6"/>
        <v>0</v>
      </c>
      <c r="B3444" s="186"/>
      <c r="C3444" s="186"/>
      <c r="D3444" s="178" t="s">
        <v>388</v>
      </c>
      <c r="E3444" s="178"/>
      <c r="F3444" s="186"/>
      <c r="G3444" s="170" t="b">
        <f t="shared" ca="1" si="73"/>
        <v>1</v>
      </c>
      <c r="H3444" s="186"/>
      <c r="I3444" s="186"/>
      <c r="J3444" s="170"/>
      <c r="K3444" s="171" t="e">
        <f t="shared" ca="1" si="1"/>
        <v>#NAME?</v>
      </c>
      <c r="L3444" s="186"/>
      <c r="M3444" s="171">
        <v>2823</v>
      </c>
      <c r="N3444" s="179" t="e">
        <f t="shared" ca="1" si="2"/>
        <v>#NAME?</v>
      </c>
      <c r="O3444" t="b">
        <f t="shared" si="3"/>
        <v>1</v>
      </c>
      <c r="S3444" s="180" t="b">
        <f t="shared" si="4"/>
        <v>0</v>
      </c>
      <c r="T3444" s="180">
        <f t="shared" ca="1" si="5"/>
        <v>0</v>
      </c>
    </row>
    <row r="3445" spans="1:20" ht="16" hidden="1">
      <c r="A3445" s="170">
        <f t="shared" si="6"/>
        <v>0</v>
      </c>
      <c r="B3445" s="186"/>
      <c r="C3445" s="186"/>
      <c r="D3445" s="178" t="s">
        <v>388</v>
      </c>
      <c r="E3445" s="178"/>
      <c r="F3445" s="186"/>
      <c r="G3445" s="170" t="b">
        <f t="shared" ca="1" si="73"/>
        <v>1</v>
      </c>
      <c r="H3445" s="186"/>
      <c r="I3445" s="186"/>
      <c r="J3445" s="170"/>
      <c r="K3445" s="171" t="e">
        <f t="shared" ca="1" si="1"/>
        <v>#NAME?</v>
      </c>
      <c r="L3445" s="186"/>
      <c r="M3445" s="171">
        <v>2094</v>
      </c>
      <c r="N3445" s="179" t="e">
        <f t="shared" ca="1" si="2"/>
        <v>#NAME?</v>
      </c>
      <c r="O3445" t="b">
        <f t="shared" si="3"/>
        <v>1</v>
      </c>
      <c r="S3445" s="180" t="b">
        <f t="shared" si="4"/>
        <v>0</v>
      </c>
      <c r="T3445" s="180">
        <f t="shared" ca="1" si="5"/>
        <v>0</v>
      </c>
    </row>
    <row r="3446" spans="1:20" ht="16" hidden="1">
      <c r="A3446" s="170">
        <f t="shared" si="6"/>
        <v>0</v>
      </c>
      <c r="B3446" s="186"/>
      <c r="C3446" s="186"/>
      <c r="D3446" s="178" t="s">
        <v>388</v>
      </c>
      <c r="E3446" s="178"/>
      <c r="F3446" s="186"/>
      <c r="G3446" s="170" t="b">
        <f t="shared" ca="1" si="73"/>
        <v>1</v>
      </c>
      <c r="H3446" s="186"/>
      <c r="I3446" s="186"/>
      <c r="J3446" s="170"/>
      <c r="K3446" s="171" t="e">
        <f t="shared" ca="1" si="1"/>
        <v>#NAME?</v>
      </c>
      <c r="L3446" s="186"/>
      <c r="M3446" s="171">
        <v>70</v>
      </c>
      <c r="N3446" s="179" t="e">
        <f t="shared" ca="1" si="2"/>
        <v>#NAME?</v>
      </c>
      <c r="O3446" t="b">
        <f t="shared" si="3"/>
        <v>1</v>
      </c>
      <c r="S3446" s="180" t="b">
        <f t="shared" si="4"/>
        <v>0</v>
      </c>
      <c r="T3446" s="180">
        <f t="shared" ca="1" si="5"/>
        <v>0</v>
      </c>
    </row>
    <row r="3447" spans="1:20" ht="16" hidden="1">
      <c r="A3447" s="170">
        <f t="shared" si="6"/>
        <v>0</v>
      </c>
      <c r="B3447" s="186"/>
      <c r="C3447" s="186"/>
      <c r="D3447" s="178" t="s">
        <v>388</v>
      </c>
      <c r="E3447" s="178"/>
      <c r="F3447" s="186"/>
      <c r="G3447" s="170" t="b">
        <f t="shared" ca="1" si="73"/>
        <v>1</v>
      </c>
      <c r="H3447" s="186"/>
      <c r="I3447" s="186"/>
      <c r="J3447" s="170"/>
      <c r="K3447" s="171" t="e">
        <f t="shared" ca="1" si="1"/>
        <v>#NAME?</v>
      </c>
      <c r="L3447" s="186"/>
      <c r="M3447" s="171">
        <v>2877</v>
      </c>
      <c r="N3447" s="179" t="e">
        <f t="shared" ca="1" si="2"/>
        <v>#NAME?</v>
      </c>
      <c r="O3447" t="b">
        <f t="shared" si="3"/>
        <v>1</v>
      </c>
      <c r="S3447" s="180" t="b">
        <f t="shared" si="4"/>
        <v>0</v>
      </c>
      <c r="T3447" s="180">
        <f t="shared" ca="1" si="5"/>
        <v>0</v>
      </c>
    </row>
    <row r="3448" spans="1:20" ht="16" hidden="1">
      <c r="A3448" s="170">
        <f t="shared" si="6"/>
        <v>0</v>
      </c>
      <c r="B3448" s="186"/>
      <c r="C3448" s="186"/>
      <c r="D3448" s="178" t="s">
        <v>388</v>
      </c>
      <c r="E3448" s="178"/>
      <c r="F3448" s="186"/>
      <c r="G3448" s="170" t="b">
        <f t="shared" ca="1" si="73"/>
        <v>1</v>
      </c>
      <c r="H3448" s="186"/>
      <c r="I3448" s="186"/>
      <c r="J3448" s="170"/>
      <c r="K3448" s="171" t="e">
        <f t="shared" ca="1" si="1"/>
        <v>#NAME?</v>
      </c>
      <c r="L3448" s="186"/>
      <c r="M3448" s="171">
        <v>3211</v>
      </c>
      <c r="N3448" s="179" t="e">
        <f t="shared" ca="1" si="2"/>
        <v>#NAME?</v>
      </c>
      <c r="O3448" t="b">
        <f t="shared" si="3"/>
        <v>1</v>
      </c>
      <c r="S3448" s="180" t="b">
        <f t="shared" si="4"/>
        <v>0</v>
      </c>
      <c r="T3448" s="180">
        <f t="shared" ca="1" si="5"/>
        <v>0</v>
      </c>
    </row>
    <row r="3449" spans="1:20" ht="16" hidden="1">
      <c r="A3449" s="170">
        <f t="shared" si="6"/>
        <v>0</v>
      </c>
      <c r="B3449" s="186"/>
      <c r="C3449" s="186"/>
      <c r="D3449" s="178" t="s">
        <v>388</v>
      </c>
      <c r="E3449" s="178"/>
      <c r="F3449" s="186"/>
      <c r="G3449" s="170" t="b">
        <f t="shared" ca="1" si="73"/>
        <v>1</v>
      </c>
      <c r="H3449" s="186"/>
      <c r="I3449" s="186"/>
      <c r="J3449" s="170"/>
      <c r="K3449" s="171" t="e">
        <f t="shared" ca="1" si="1"/>
        <v>#NAME?</v>
      </c>
      <c r="L3449" s="186"/>
      <c r="M3449" s="171">
        <v>919</v>
      </c>
      <c r="N3449" s="179" t="e">
        <f t="shared" ca="1" si="2"/>
        <v>#NAME?</v>
      </c>
      <c r="O3449" t="b">
        <f t="shared" si="3"/>
        <v>1</v>
      </c>
      <c r="S3449" s="180" t="b">
        <f t="shared" si="4"/>
        <v>0</v>
      </c>
      <c r="T3449" s="180">
        <f t="shared" ca="1" si="5"/>
        <v>0</v>
      </c>
    </row>
    <row r="3450" spans="1:20" ht="16" hidden="1">
      <c r="A3450" s="170">
        <f t="shared" si="6"/>
        <v>0</v>
      </c>
      <c r="B3450" s="186"/>
      <c r="C3450" s="186"/>
      <c r="D3450" s="178" t="s">
        <v>388</v>
      </c>
      <c r="E3450" s="178"/>
      <c r="F3450" s="186"/>
      <c r="G3450" s="170" t="b">
        <f t="shared" ca="1" si="73"/>
        <v>1</v>
      </c>
      <c r="H3450" s="186"/>
      <c r="I3450" s="186"/>
      <c r="J3450" s="170"/>
      <c r="K3450" s="171" t="e">
        <f t="shared" ca="1" si="1"/>
        <v>#NAME?</v>
      </c>
      <c r="L3450" s="186"/>
      <c r="M3450" s="171">
        <v>1091</v>
      </c>
      <c r="N3450" s="179" t="e">
        <f t="shared" ca="1" si="2"/>
        <v>#NAME?</v>
      </c>
      <c r="O3450" t="b">
        <f t="shared" si="3"/>
        <v>1</v>
      </c>
      <c r="S3450" s="180" t="b">
        <f t="shared" si="4"/>
        <v>0</v>
      </c>
      <c r="T3450" s="180">
        <f t="shared" ca="1" si="5"/>
        <v>0</v>
      </c>
    </row>
    <row r="3451" spans="1:20" ht="16" hidden="1">
      <c r="A3451" s="170">
        <f t="shared" si="6"/>
        <v>0</v>
      </c>
      <c r="B3451" s="186"/>
      <c r="C3451" s="186"/>
      <c r="D3451" s="178" t="s">
        <v>388</v>
      </c>
      <c r="E3451" s="178"/>
      <c r="F3451" s="186"/>
      <c r="G3451" s="170" t="b">
        <f t="shared" ca="1" si="73"/>
        <v>1</v>
      </c>
      <c r="H3451" s="186"/>
      <c r="I3451" s="186"/>
      <c r="J3451" s="170"/>
      <c r="K3451" s="171" t="e">
        <f t="shared" ca="1" si="1"/>
        <v>#NAME?</v>
      </c>
      <c r="L3451" s="186"/>
      <c r="M3451" s="171">
        <v>2203</v>
      </c>
      <c r="N3451" s="179" t="e">
        <f t="shared" ca="1" si="2"/>
        <v>#NAME?</v>
      </c>
      <c r="O3451" t="b">
        <f t="shared" si="3"/>
        <v>1</v>
      </c>
      <c r="S3451" s="180" t="b">
        <f t="shared" si="4"/>
        <v>0</v>
      </c>
      <c r="T3451" s="180">
        <f t="shared" ca="1" si="5"/>
        <v>0</v>
      </c>
    </row>
    <row r="3452" spans="1:20" ht="16" hidden="1">
      <c r="A3452" s="170">
        <f t="shared" si="6"/>
        <v>0</v>
      </c>
      <c r="B3452" s="186"/>
      <c r="C3452" s="186"/>
      <c r="D3452" s="178" t="s">
        <v>388</v>
      </c>
      <c r="E3452" s="178"/>
      <c r="F3452" s="186"/>
      <c r="G3452" s="170" t="b">
        <f t="shared" ca="1" si="73"/>
        <v>1</v>
      </c>
      <c r="H3452" s="186"/>
      <c r="I3452" s="186"/>
      <c r="J3452" s="170"/>
      <c r="K3452" s="171" t="e">
        <f t="shared" ca="1" si="1"/>
        <v>#NAME?</v>
      </c>
      <c r="L3452" s="186"/>
      <c r="M3452" s="171">
        <v>313</v>
      </c>
      <c r="N3452" s="179" t="e">
        <f t="shared" ca="1" si="2"/>
        <v>#NAME?</v>
      </c>
      <c r="O3452" t="b">
        <f t="shared" si="3"/>
        <v>1</v>
      </c>
      <c r="S3452" s="180" t="b">
        <f t="shared" si="4"/>
        <v>0</v>
      </c>
      <c r="T3452" s="180">
        <f t="shared" ca="1" si="5"/>
        <v>0</v>
      </c>
    </row>
    <row r="3453" spans="1:20" ht="16" hidden="1">
      <c r="A3453" s="170">
        <f t="shared" si="6"/>
        <v>0</v>
      </c>
      <c r="B3453" s="186"/>
      <c r="C3453" s="186"/>
      <c r="D3453" s="178" t="s">
        <v>388</v>
      </c>
      <c r="E3453" s="178"/>
      <c r="F3453" s="186"/>
      <c r="G3453" s="170" t="b">
        <f t="shared" ca="1" si="73"/>
        <v>1</v>
      </c>
      <c r="H3453" s="186"/>
      <c r="I3453" s="186"/>
      <c r="J3453" s="170"/>
      <c r="K3453" s="171" t="e">
        <f t="shared" ca="1" si="1"/>
        <v>#NAME?</v>
      </c>
      <c r="L3453" s="186"/>
      <c r="M3453" s="171">
        <v>2257</v>
      </c>
      <c r="N3453" s="179" t="e">
        <f t="shared" ca="1" si="2"/>
        <v>#NAME?</v>
      </c>
      <c r="O3453" t="b">
        <f t="shared" si="3"/>
        <v>1</v>
      </c>
      <c r="S3453" s="180" t="b">
        <f t="shared" si="4"/>
        <v>0</v>
      </c>
      <c r="T3453" s="180">
        <f t="shared" ca="1" si="5"/>
        <v>0</v>
      </c>
    </row>
    <row r="3454" spans="1:20" ht="16" hidden="1">
      <c r="A3454" s="170">
        <f t="shared" si="6"/>
        <v>0</v>
      </c>
      <c r="B3454" s="186"/>
      <c r="C3454" s="186"/>
      <c r="D3454" s="178" t="s">
        <v>388</v>
      </c>
      <c r="E3454" s="178"/>
      <c r="F3454" s="186"/>
      <c r="G3454" s="170" t="b">
        <f t="shared" ca="1" si="73"/>
        <v>1</v>
      </c>
      <c r="H3454" s="186"/>
      <c r="I3454" s="186"/>
      <c r="J3454" s="170"/>
      <c r="K3454" s="171" t="e">
        <f t="shared" ca="1" si="1"/>
        <v>#NAME?</v>
      </c>
      <c r="L3454" s="186"/>
      <c r="M3454" s="171">
        <v>230</v>
      </c>
      <c r="N3454" s="179" t="e">
        <f t="shared" ca="1" si="2"/>
        <v>#NAME?</v>
      </c>
      <c r="O3454" t="b">
        <f t="shared" si="3"/>
        <v>1</v>
      </c>
      <c r="S3454" s="180" t="b">
        <f t="shared" si="4"/>
        <v>0</v>
      </c>
      <c r="T3454" s="180">
        <f t="shared" ca="1" si="5"/>
        <v>0</v>
      </c>
    </row>
    <row r="3455" spans="1:20" ht="16" hidden="1">
      <c r="A3455" s="170">
        <f t="shared" si="6"/>
        <v>0</v>
      </c>
      <c r="B3455" s="186"/>
      <c r="C3455" s="186"/>
      <c r="D3455" s="178" t="s">
        <v>388</v>
      </c>
      <c r="E3455" s="178"/>
      <c r="F3455" s="186"/>
      <c r="G3455" s="170" t="b">
        <f t="shared" ca="1" si="73"/>
        <v>1</v>
      </c>
      <c r="H3455" s="186"/>
      <c r="I3455" s="186"/>
      <c r="J3455" s="170"/>
      <c r="K3455" s="171" t="e">
        <f t="shared" ca="1" si="1"/>
        <v>#NAME?</v>
      </c>
      <c r="L3455" s="186"/>
      <c r="M3455" s="171">
        <v>776</v>
      </c>
      <c r="N3455" s="179" t="e">
        <f t="shared" ca="1" si="2"/>
        <v>#NAME?</v>
      </c>
      <c r="O3455" t="b">
        <f t="shared" si="3"/>
        <v>1</v>
      </c>
      <c r="S3455" s="180" t="b">
        <f t="shared" si="4"/>
        <v>0</v>
      </c>
      <c r="T3455" s="180">
        <f t="shared" ca="1" si="5"/>
        <v>0</v>
      </c>
    </row>
    <row r="3456" spans="1:20" ht="16" hidden="1">
      <c r="A3456" s="170">
        <f t="shared" si="6"/>
        <v>0</v>
      </c>
      <c r="B3456" s="186"/>
      <c r="C3456" s="186"/>
      <c r="D3456" s="178" t="s">
        <v>388</v>
      </c>
      <c r="E3456" s="178"/>
      <c r="F3456" s="186"/>
      <c r="G3456" s="170" t="b">
        <f t="shared" ca="1" si="73"/>
        <v>1</v>
      </c>
      <c r="H3456" s="186"/>
      <c r="I3456" s="186"/>
      <c r="J3456" s="170"/>
      <c r="K3456" s="171" t="e">
        <f t="shared" ca="1" si="1"/>
        <v>#NAME?</v>
      </c>
      <c r="L3456" s="186"/>
      <c r="M3456" s="171">
        <v>3160</v>
      </c>
      <c r="N3456" s="179" t="e">
        <f t="shared" ca="1" si="2"/>
        <v>#NAME?</v>
      </c>
      <c r="O3456" t="b">
        <f t="shared" si="3"/>
        <v>1</v>
      </c>
      <c r="S3456" s="180" t="b">
        <f t="shared" si="4"/>
        <v>0</v>
      </c>
      <c r="T3456" s="180">
        <f t="shared" ca="1" si="5"/>
        <v>0</v>
      </c>
    </row>
    <row r="3457" spans="1:20" ht="16" hidden="1">
      <c r="A3457" s="170">
        <f t="shared" si="6"/>
        <v>0</v>
      </c>
      <c r="B3457" s="186"/>
      <c r="C3457" s="186"/>
      <c r="D3457" s="178" t="s">
        <v>388</v>
      </c>
      <c r="E3457" s="178"/>
      <c r="F3457" s="186"/>
      <c r="G3457" s="170" t="b">
        <f t="shared" ca="1" si="73"/>
        <v>1</v>
      </c>
      <c r="H3457" s="186"/>
      <c r="I3457" s="186"/>
      <c r="J3457" s="170"/>
      <c r="K3457" s="171" t="e">
        <f t="shared" ca="1" si="1"/>
        <v>#NAME?</v>
      </c>
      <c r="L3457" s="186"/>
      <c r="M3457" s="171">
        <v>2301</v>
      </c>
      <c r="N3457" s="179" t="e">
        <f t="shared" ca="1" si="2"/>
        <v>#NAME?</v>
      </c>
      <c r="O3457" t="b">
        <f t="shared" si="3"/>
        <v>1</v>
      </c>
      <c r="S3457" s="180" t="b">
        <f t="shared" si="4"/>
        <v>0</v>
      </c>
      <c r="T3457" s="180">
        <f t="shared" ca="1" si="5"/>
        <v>0</v>
      </c>
    </row>
    <row r="3458" spans="1:20" ht="16" hidden="1">
      <c r="A3458" s="170">
        <f t="shared" si="6"/>
        <v>0</v>
      </c>
      <c r="B3458" s="186"/>
      <c r="C3458" s="186"/>
      <c r="D3458" s="178" t="s">
        <v>388</v>
      </c>
      <c r="E3458" s="178"/>
      <c r="F3458" s="186"/>
      <c r="G3458" s="170" t="b">
        <f t="shared" ca="1" si="73"/>
        <v>1</v>
      </c>
      <c r="H3458" s="186"/>
      <c r="I3458" s="186"/>
      <c r="J3458" s="170"/>
      <c r="K3458" s="171" t="e">
        <f t="shared" ca="1" si="1"/>
        <v>#NAME?</v>
      </c>
      <c r="L3458" s="186"/>
      <c r="M3458" s="171">
        <v>2036</v>
      </c>
      <c r="N3458" s="179" t="e">
        <f t="shared" ca="1" si="2"/>
        <v>#NAME?</v>
      </c>
      <c r="O3458" t="b">
        <f t="shared" si="3"/>
        <v>1</v>
      </c>
      <c r="S3458" s="180" t="b">
        <f t="shared" si="4"/>
        <v>0</v>
      </c>
      <c r="T3458" s="180">
        <f t="shared" ca="1" si="5"/>
        <v>0</v>
      </c>
    </row>
    <row r="3459" spans="1:20" ht="16" hidden="1">
      <c r="A3459" s="170">
        <f t="shared" si="6"/>
        <v>0</v>
      </c>
      <c r="B3459" s="186"/>
      <c r="C3459" s="186"/>
      <c r="D3459" s="178" t="s">
        <v>388</v>
      </c>
      <c r="E3459" s="178"/>
      <c r="F3459" s="186"/>
      <c r="G3459" s="170" t="b">
        <f t="shared" ca="1" si="73"/>
        <v>1</v>
      </c>
      <c r="H3459" s="186"/>
      <c r="I3459" s="186"/>
      <c r="J3459" s="170"/>
      <c r="K3459" s="171" t="e">
        <f t="shared" ca="1" si="1"/>
        <v>#NAME?</v>
      </c>
      <c r="L3459" s="186"/>
      <c r="M3459" s="171">
        <v>1300</v>
      </c>
      <c r="N3459" s="179" t="e">
        <f t="shared" ca="1" si="2"/>
        <v>#NAME?</v>
      </c>
      <c r="O3459" t="b">
        <f t="shared" si="3"/>
        <v>1</v>
      </c>
      <c r="S3459" s="180" t="b">
        <f t="shared" si="4"/>
        <v>0</v>
      </c>
      <c r="T3459" s="180">
        <f t="shared" ca="1" si="5"/>
        <v>0</v>
      </c>
    </row>
    <row r="3460" spans="1:20" ht="16" hidden="1">
      <c r="A3460" s="170">
        <f t="shared" si="6"/>
        <v>0</v>
      </c>
      <c r="B3460" s="186"/>
      <c r="C3460" s="186"/>
      <c r="D3460" s="178" t="s">
        <v>388</v>
      </c>
      <c r="E3460" s="178"/>
      <c r="F3460" s="186"/>
      <c r="G3460" s="170" t="b">
        <f t="shared" ca="1" si="73"/>
        <v>1</v>
      </c>
      <c r="H3460" s="186"/>
      <c r="I3460" s="186"/>
      <c r="J3460" s="170"/>
      <c r="K3460" s="171" t="e">
        <f t="shared" ca="1" si="1"/>
        <v>#NAME?</v>
      </c>
      <c r="L3460" s="186"/>
      <c r="M3460" s="171">
        <v>2950</v>
      </c>
      <c r="N3460" s="179" t="e">
        <f t="shared" ca="1" si="2"/>
        <v>#NAME?</v>
      </c>
      <c r="O3460" t="b">
        <f t="shared" si="3"/>
        <v>1</v>
      </c>
      <c r="S3460" s="180" t="b">
        <f t="shared" si="4"/>
        <v>0</v>
      </c>
      <c r="T3460" s="180">
        <f t="shared" ca="1" si="5"/>
        <v>0</v>
      </c>
    </row>
    <row r="3461" spans="1:20" ht="16" hidden="1">
      <c r="A3461" s="170">
        <f t="shared" si="6"/>
        <v>0</v>
      </c>
      <c r="B3461" s="186"/>
      <c r="C3461" s="186"/>
      <c r="D3461" s="178" t="s">
        <v>388</v>
      </c>
      <c r="E3461" s="178"/>
      <c r="F3461" s="186"/>
      <c r="G3461" s="170" t="b">
        <f t="shared" ca="1" si="73"/>
        <v>1</v>
      </c>
      <c r="H3461" s="186"/>
      <c r="I3461" s="186"/>
      <c r="J3461" s="170"/>
      <c r="K3461" s="171" t="e">
        <f t="shared" ca="1" si="1"/>
        <v>#NAME?</v>
      </c>
      <c r="L3461" s="186"/>
      <c r="M3461" s="171">
        <v>1574</v>
      </c>
      <c r="N3461" s="179" t="e">
        <f t="shared" ca="1" si="2"/>
        <v>#NAME?</v>
      </c>
      <c r="O3461" t="b">
        <f t="shared" si="3"/>
        <v>1</v>
      </c>
      <c r="S3461" s="180" t="b">
        <f t="shared" si="4"/>
        <v>0</v>
      </c>
      <c r="T3461" s="180">
        <f t="shared" ca="1" si="5"/>
        <v>0</v>
      </c>
    </row>
    <row r="3462" spans="1:20" ht="16" hidden="1">
      <c r="A3462" s="170">
        <f t="shared" si="6"/>
        <v>0</v>
      </c>
      <c r="B3462" s="186"/>
      <c r="C3462" s="186"/>
      <c r="D3462" s="178" t="s">
        <v>388</v>
      </c>
      <c r="E3462" s="178"/>
      <c r="F3462" s="186"/>
      <c r="G3462" s="170" t="b">
        <f t="shared" ca="1" si="73"/>
        <v>1</v>
      </c>
      <c r="H3462" s="186"/>
      <c r="I3462" s="186"/>
      <c r="J3462" s="170"/>
      <c r="K3462" s="171" t="e">
        <f t="shared" ca="1" si="1"/>
        <v>#NAME?</v>
      </c>
      <c r="L3462" s="186"/>
      <c r="M3462" s="171">
        <v>1922</v>
      </c>
      <c r="N3462" s="179" t="e">
        <f t="shared" ca="1" si="2"/>
        <v>#NAME?</v>
      </c>
      <c r="O3462" t="b">
        <f t="shared" si="3"/>
        <v>1</v>
      </c>
      <c r="S3462" s="180" t="b">
        <f t="shared" si="4"/>
        <v>0</v>
      </c>
      <c r="T3462" s="180">
        <f t="shared" ca="1" si="5"/>
        <v>0</v>
      </c>
    </row>
    <row r="3463" spans="1:20" ht="16" hidden="1">
      <c r="A3463" s="170">
        <f t="shared" si="6"/>
        <v>0</v>
      </c>
      <c r="B3463" s="186"/>
      <c r="C3463" s="186"/>
      <c r="D3463" s="178" t="s">
        <v>388</v>
      </c>
      <c r="E3463" s="178"/>
      <c r="F3463" s="186"/>
      <c r="G3463" s="170" t="b">
        <f t="shared" ca="1" si="73"/>
        <v>1</v>
      </c>
      <c r="H3463" s="186"/>
      <c r="I3463" s="186"/>
      <c r="J3463" s="170"/>
      <c r="K3463" s="171" t="e">
        <f t="shared" ca="1" si="1"/>
        <v>#NAME?</v>
      </c>
      <c r="L3463" s="186"/>
      <c r="M3463" s="171">
        <v>516</v>
      </c>
      <c r="N3463" s="179" t="e">
        <f t="shared" ca="1" si="2"/>
        <v>#NAME?</v>
      </c>
      <c r="O3463" t="b">
        <f t="shared" si="3"/>
        <v>1</v>
      </c>
      <c r="S3463" s="180" t="b">
        <f t="shared" si="4"/>
        <v>0</v>
      </c>
      <c r="T3463" s="180">
        <f t="shared" ca="1" si="5"/>
        <v>0</v>
      </c>
    </row>
    <row r="3464" spans="1:20" ht="16" hidden="1">
      <c r="A3464" s="170">
        <f t="shared" si="6"/>
        <v>0</v>
      </c>
      <c r="B3464" s="186"/>
      <c r="C3464" s="186"/>
      <c r="D3464" s="178" t="s">
        <v>388</v>
      </c>
      <c r="E3464" s="178"/>
      <c r="F3464" s="186"/>
      <c r="G3464" s="170" t="b">
        <f t="shared" ca="1" si="73"/>
        <v>1</v>
      </c>
      <c r="H3464" s="186"/>
      <c r="I3464" s="186"/>
      <c r="J3464" s="170"/>
      <c r="K3464" s="171" t="e">
        <f t="shared" ca="1" si="1"/>
        <v>#NAME?</v>
      </c>
      <c r="L3464" s="186"/>
      <c r="M3464" s="171">
        <v>2549</v>
      </c>
      <c r="N3464" s="179" t="e">
        <f t="shared" ca="1" si="2"/>
        <v>#NAME?</v>
      </c>
      <c r="O3464" t="b">
        <f t="shared" si="3"/>
        <v>1</v>
      </c>
      <c r="S3464" s="180" t="b">
        <f t="shared" si="4"/>
        <v>0</v>
      </c>
      <c r="T3464" s="180">
        <f t="shared" ca="1" si="5"/>
        <v>0</v>
      </c>
    </row>
    <row r="3465" spans="1:20" ht="16" hidden="1">
      <c r="A3465" s="170">
        <f t="shared" si="6"/>
        <v>0</v>
      </c>
      <c r="B3465" s="186"/>
      <c r="C3465" s="186"/>
      <c r="D3465" s="178" t="s">
        <v>388</v>
      </c>
      <c r="E3465" s="178"/>
      <c r="F3465" s="186"/>
      <c r="G3465" s="170" t="b">
        <f t="shared" ca="1" si="73"/>
        <v>1</v>
      </c>
      <c r="H3465" s="186"/>
      <c r="I3465" s="186"/>
      <c r="J3465" s="170"/>
      <c r="K3465" s="171" t="e">
        <f t="shared" ca="1" si="1"/>
        <v>#NAME?</v>
      </c>
      <c r="L3465" s="186"/>
      <c r="M3465" s="171">
        <v>918</v>
      </c>
      <c r="N3465" s="179" t="e">
        <f t="shared" ca="1" si="2"/>
        <v>#NAME?</v>
      </c>
      <c r="O3465" t="b">
        <f t="shared" si="3"/>
        <v>1</v>
      </c>
      <c r="S3465" s="180" t="b">
        <f t="shared" si="4"/>
        <v>0</v>
      </c>
      <c r="T3465" s="180">
        <f t="shared" ca="1" si="5"/>
        <v>0</v>
      </c>
    </row>
    <row r="3466" spans="1:20" ht="16" hidden="1">
      <c r="A3466" s="170">
        <f t="shared" si="6"/>
        <v>0</v>
      </c>
      <c r="B3466" s="186"/>
      <c r="C3466" s="186"/>
      <c r="D3466" s="178" t="s">
        <v>388</v>
      </c>
      <c r="E3466" s="178"/>
      <c r="F3466" s="186"/>
      <c r="G3466" s="170" t="b">
        <f t="shared" ca="1" si="73"/>
        <v>1</v>
      </c>
      <c r="H3466" s="186"/>
      <c r="I3466" s="186"/>
      <c r="J3466" s="170"/>
      <c r="K3466" s="171" t="e">
        <f t="shared" ca="1" si="1"/>
        <v>#NAME?</v>
      </c>
      <c r="L3466" s="186"/>
      <c r="M3466" s="171">
        <v>3199</v>
      </c>
      <c r="N3466" s="179" t="e">
        <f t="shared" ca="1" si="2"/>
        <v>#NAME?</v>
      </c>
      <c r="O3466" t="b">
        <f t="shared" si="3"/>
        <v>1</v>
      </c>
      <c r="S3466" s="180" t="b">
        <f t="shared" si="4"/>
        <v>0</v>
      </c>
      <c r="T3466" s="180">
        <f t="shared" ca="1" si="5"/>
        <v>0</v>
      </c>
    </row>
    <row r="3467" spans="1:20" ht="16" hidden="1">
      <c r="A3467" s="170">
        <f t="shared" si="6"/>
        <v>0</v>
      </c>
      <c r="B3467" s="186"/>
      <c r="C3467" s="186"/>
      <c r="D3467" s="178" t="s">
        <v>388</v>
      </c>
      <c r="E3467" s="178"/>
      <c r="F3467" s="186"/>
      <c r="G3467" s="170" t="b">
        <f t="shared" ca="1" si="73"/>
        <v>1</v>
      </c>
      <c r="H3467" s="186"/>
      <c r="I3467" s="186"/>
      <c r="J3467" s="170"/>
      <c r="K3467" s="171" t="e">
        <f t="shared" ca="1" si="1"/>
        <v>#NAME?</v>
      </c>
      <c r="L3467" s="186"/>
      <c r="M3467" s="171">
        <v>1463</v>
      </c>
      <c r="N3467" s="179" t="e">
        <f t="shared" ca="1" si="2"/>
        <v>#NAME?</v>
      </c>
      <c r="O3467" t="b">
        <f t="shared" si="3"/>
        <v>1</v>
      </c>
      <c r="S3467" s="180" t="b">
        <f t="shared" si="4"/>
        <v>0</v>
      </c>
      <c r="T3467" s="180">
        <f t="shared" ca="1" si="5"/>
        <v>0</v>
      </c>
    </row>
    <row r="3468" spans="1:20" ht="16" hidden="1">
      <c r="A3468" s="170">
        <f t="shared" si="6"/>
        <v>0</v>
      </c>
      <c r="B3468" s="186"/>
      <c r="C3468" s="186"/>
      <c r="D3468" s="178" t="s">
        <v>388</v>
      </c>
      <c r="E3468" s="178"/>
      <c r="F3468" s="186"/>
      <c r="G3468" s="170" t="b">
        <f t="shared" ca="1" si="73"/>
        <v>1</v>
      </c>
      <c r="H3468" s="186"/>
      <c r="I3468" s="186"/>
      <c r="J3468" s="170"/>
      <c r="K3468" s="171" t="e">
        <f t="shared" ca="1" si="1"/>
        <v>#NAME?</v>
      </c>
      <c r="L3468" s="186"/>
      <c r="M3468" s="171">
        <v>369</v>
      </c>
      <c r="N3468" s="179" t="e">
        <f t="shared" ca="1" si="2"/>
        <v>#NAME?</v>
      </c>
      <c r="O3468" t="b">
        <f t="shared" si="3"/>
        <v>1</v>
      </c>
      <c r="S3468" s="180" t="b">
        <f t="shared" si="4"/>
        <v>0</v>
      </c>
      <c r="T3468" s="180">
        <f t="shared" ca="1" si="5"/>
        <v>0</v>
      </c>
    </row>
    <row r="3469" spans="1:20" ht="16" hidden="1">
      <c r="A3469" s="170">
        <f t="shared" si="6"/>
        <v>0</v>
      </c>
      <c r="B3469" s="186"/>
      <c r="C3469" s="186"/>
      <c r="D3469" s="178" t="s">
        <v>388</v>
      </c>
      <c r="E3469" s="178"/>
      <c r="F3469" s="186"/>
      <c r="G3469" s="170" t="b">
        <f t="shared" ca="1" si="73"/>
        <v>1</v>
      </c>
      <c r="H3469" s="186"/>
      <c r="I3469" s="186"/>
      <c r="J3469" s="170"/>
      <c r="K3469" s="171" t="e">
        <f t="shared" ca="1" si="1"/>
        <v>#NAME?</v>
      </c>
      <c r="L3469" s="186"/>
      <c r="M3469" s="171">
        <v>1763</v>
      </c>
      <c r="N3469" s="179" t="e">
        <f t="shared" ca="1" si="2"/>
        <v>#NAME?</v>
      </c>
      <c r="O3469" t="b">
        <f t="shared" si="3"/>
        <v>1</v>
      </c>
      <c r="S3469" s="180" t="b">
        <f t="shared" si="4"/>
        <v>0</v>
      </c>
      <c r="T3469" s="180">
        <f t="shared" ca="1" si="5"/>
        <v>0</v>
      </c>
    </row>
    <row r="3470" spans="1:20" ht="16" hidden="1">
      <c r="A3470" s="170">
        <f t="shared" si="6"/>
        <v>0</v>
      </c>
      <c r="B3470" s="186"/>
      <c r="C3470" s="186"/>
      <c r="D3470" s="178" t="s">
        <v>388</v>
      </c>
      <c r="E3470" s="178"/>
      <c r="F3470" s="186"/>
      <c r="G3470" s="170" t="b">
        <f t="shared" ca="1" si="73"/>
        <v>1</v>
      </c>
      <c r="H3470" s="186"/>
      <c r="I3470" s="186"/>
      <c r="J3470" s="170"/>
      <c r="K3470" s="171" t="e">
        <f t="shared" ca="1" si="1"/>
        <v>#NAME?</v>
      </c>
      <c r="L3470" s="186"/>
      <c r="M3470" s="171">
        <v>1146</v>
      </c>
      <c r="N3470" s="179" t="e">
        <f t="shared" ca="1" si="2"/>
        <v>#NAME?</v>
      </c>
      <c r="O3470" t="b">
        <f t="shared" si="3"/>
        <v>1</v>
      </c>
      <c r="S3470" s="180" t="b">
        <f t="shared" si="4"/>
        <v>0</v>
      </c>
      <c r="T3470" s="180">
        <f t="shared" ca="1" si="5"/>
        <v>0</v>
      </c>
    </row>
    <row r="3471" spans="1:20" ht="16" hidden="1">
      <c r="A3471" s="170">
        <f t="shared" si="6"/>
        <v>0</v>
      </c>
      <c r="B3471" s="186"/>
      <c r="C3471" s="186"/>
      <c r="D3471" s="178" t="s">
        <v>388</v>
      </c>
      <c r="E3471" s="178"/>
      <c r="F3471" s="186"/>
      <c r="G3471" s="170" t="b">
        <f t="shared" ca="1" si="73"/>
        <v>1</v>
      </c>
      <c r="H3471" s="186"/>
      <c r="I3471" s="186"/>
      <c r="J3471" s="170"/>
      <c r="K3471" s="171" t="e">
        <f t="shared" ca="1" si="1"/>
        <v>#NAME?</v>
      </c>
      <c r="L3471" s="186"/>
      <c r="M3471" s="171">
        <v>1642</v>
      </c>
      <c r="N3471" s="179" t="e">
        <f t="shared" ca="1" si="2"/>
        <v>#NAME?</v>
      </c>
      <c r="O3471" t="b">
        <f t="shared" si="3"/>
        <v>1</v>
      </c>
      <c r="S3471" s="180" t="b">
        <f t="shared" si="4"/>
        <v>0</v>
      </c>
      <c r="T3471" s="180">
        <f t="shared" ca="1" si="5"/>
        <v>0</v>
      </c>
    </row>
    <row r="3472" spans="1:20" ht="16" hidden="1">
      <c r="A3472" s="170">
        <f t="shared" si="6"/>
        <v>0</v>
      </c>
      <c r="B3472" s="186"/>
      <c r="C3472" s="186"/>
      <c r="D3472" s="178" t="s">
        <v>388</v>
      </c>
      <c r="E3472" s="178"/>
      <c r="F3472" s="186"/>
      <c r="G3472" s="170" t="b">
        <f t="shared" ca="1" si="73"/>
        <v>1</v>
      </c>
      <c r="H3472" s="186"/>
      <c r="I3472" s="186"/>
      <c r="J3472" s="170"/>
      <c r="K3472" s="171" t="e">
        <f t="shared" ca="1" si="1"/>
        <v>#NAME?</v>
      </c>
      <c r="L3472" s="186"/>
      <c r="M3472" s="171">
        <v>454</v>
      </c>
      <c r="N3472" s="179" t="e">
        <f t="shared" ca="1" si="2"/>
        <v>#NAME?</v>
      </c>
      <c r="O3472" t="b">
        <f t="shared" si="3"/>
        <v>1</v>
      </c>
      <c r="S3472" s="180" t="b">
        <f t="shared" si="4"/>
        <v>0</v>
      </c>
      <c r="T3472" s="180">
        <f t="shared" ca="1" si="5"/>
        <v>0</v>
      </c>
    </row>
    <row r="3473" spans="1:20" ht="16" hidden="1">
      <c r="A3473" s="170">
        <f t="shared" si="6"/>
        <v>0</v>
      </c>
      <c r="B3473" s="186"/>
      <c r="C3473" s="186"/>
      <c r="D3473" s="178" t="s">
        <v>388</v>
      </c>
      <c r="E3473" s="178"/>
      <c r="F3473" s="186"/>
      <c r="G3473" s="170" t="b">
        <f t="shared" ca="1" si="73"/>
        <v>1</v>
      </c>
      <c r="H3473" s="186"/>
      <c r="I3473" s="186"/>
      <c r="J3473" s="170"/>
      <c r="K3473" s="171" t="e">
        <f t="shared" ca="1" si="1"/>
        <v>#NAME?</v>
      </c>
      <c r="L3473" s="186"/>
      <c r="M3473" s="171">
        <v>2014</v>
      </c>
      <c r="N3473" s="179" t="e">
        <f t="shared" ca="1" si="2"/>
        <v>#NAME?</v>
      </c>
      <c r="O3473" t="b">
        <f t="shared" si="3"/>
        <v>1</v>
      </c>
      <c r="S3473" s="180" t="b">
        <f t="shared" si="4"/>
        <v>0</v>
      </c>
      <c r="T3473" s="180">
        <f t="shared" ca="1" si="5"/>
        <v>0</v>
      </c>
    </row>
    <row r="3474" spans="1:20" ht="16" hidden="1">
      <c r="A3474" s="170">
        <f t="shared" si="6"/>
        <v>0</v>
      </c>
      <c r="B3474" s="186"/>
      <c r="C3474" s="186"/>
      <c r="D3474" s="178" t="s">
        <v>388</v>
      </c>
      <c r="E3474" s="178"/>
      <c r="F3474" s="186"/>
      <c r="G3474" s="170" t="b">
        <f t="shared" ca="1" si="73"/>
        <v>1</v>
      </c>
      <c r="H3474" s="186"/>
      <c r="I3474" s="186"/>
      <c r="J3474" s="170"/>
      <c r="K3474" s="171" t="e">
        <f t="shared" ca="1" si="1"/>
        <v>#NAME?</v>
      </c>
      <c r="L3474" s="186"/>
      <c r="M3474" s="171">
        <v>606</v>
      </c>
      <c r="N3474" s="179" t="e">
        <f t="shared" ca="1" si="2"/>
        <v>#NAME?</v>
      </c>
      <c r="O3474" t="b">
        <f t="shared" si="3"/>
        <v>1</v>
      </c>
      <c r="S3474" s="180" t="b">
        <f t="shared" si="4"/>
        <v>0</v>
      </c>
      <c r="T3474" s="180">
        <f t="shared" ca="1" si="5"/>
        <v>0</v>
      </c>
    </row>
    <row r="3475" spans="1:20" ht="16" hidden="1">
      <c r="A3475" s="170">
        <f t="shared" si="6"/>
        <v>0</v>
      </c>
      <c r="B3475" s="186"/>
      <c r="C3475" s="186"/>
      <c r="D3475" s="178" t="s">
        <v>388</v>
      </c>
      <c r="E3475" s="178"/>
      <c r="F3475" s="186"/>
      <c r="G3475" s="170" t="b">
        <f t="shared" ca="1" si="73"/>
        <v>1</v>
      </c>
      <c r="H3475" s="186"/>
      <c r="I3475" s="186"/>
      <c r="J3475" s="170"/>
      <c r="K3475" s="171" t="e">
        <f t="shared" ca="1" si="1"/>
        <v>#NAME?</v>
      </c>
      <c r="L3475" s="186"/>
      <c r="M3475" s="171">
        <v>2054</v>
      </c>
      <c r="N3475" s="179" t="e">
        <f t="shared" ca="1" si="2"/>
        <v>#NAME?</v>
      </c>
      <c r="O3475" t="b">
        <f t="shared" si="3"/>
        <v>1</v>
      </c>
      <c r="S3475" s="180" t="b">
        <f t="shared" si="4"/>
        <v>0</v>
      </c>
      <c r="T3475" s="180">
        <f t="shared" ca="1" si="5"/>
        <v>0</v>
      </c>
    </row>
    <row r="3476" spans="1:20" ht="16" hidden="1">
      <c r="A3476" s="170">
        <f t="shared" si="6"/>
        <v>0</v>
      </c>
      <c r="B3476" s="186"/>
      <c r="C3476" s="186"/>
      <c r="D3476" s="178" t="s">
        <v>388</v>
      </c>
      <c r="E3476" s="178"/>
      <c r="F3476" s="186"/>
      <c r="G3476" s="170" t="b">
        <f t="shared" ca="1" si="73"/>
        <v>1</v>
      </c>
      <c r="H3476" s="186"/>
      <c r="I3476" s="186"/>
      <c r="J3476" s="170"/>
      <c r="K3476" s="171" t="e">
        <f t="shared" ca="1" si="1"/>
        <v>#NAME?</v>
      </c>
      <c r="L3476" s="186"/>
      <c r="M3476" s="171">
        <v>3039</v>
      </c>
      <c r="N3476" s="179" t="e">
        <f t="shared" ca="1" si="2"/>
        <v>#NAME?</v>
      </c>
      <c r="O3476" t="b">
        <f t="shared" si="3"/>
        <v>1</v>
      </c>
      <c r="S3476" s="180" t="b">
        <f t="shared" si="4"/>
        <v>0</v>
      </c>
      <c r="T3476" s="180">
        <f t="shared" ca="1" si="5"/>
        <v>0</v>
      </c>
    </row>
    <row r="3477" spans="1:20" ht="16" hidden="1">
      <c r="A3477" s="170">
        <f t="shared" si="6"/>
        <v>0</v>
      </c>
      <c r="B3477" s="186"/>
      <c r="C3477" s="186"/>
      <c r="D3477" s="178" t="s">
        <v>388</v>
      </c>
      <c r="E3477" s="178"/>
      <c r="F3477" s="186"/>
      <c r="G3477" s="170" t="b">
        <f t="shared" ca="1" si="73"/>
        <v>1</v>
      </c>
      <c r="H3477" s="186"/>
      <c r="I3477" s="186"/>
      <c r="J3477" s="170"/>
      <c r="K3477" s="171" t="e">
        <f t="shared" ca="1" si="1"/>
        <v>#NAME?</v>
      </c>
      <c r="L3477" s="186"/>
      <c r="M3477" s="171">
        <v>2073</v>
      </c>
      <c r="N3477" s="179" t="e">
        <f t="shared" ca="1" si="2"/>
        <v>#NAME?</v>
      </c>
      <c r="O3477" t="b">
        <f t="shared" si="3"/>
        <v>1</v>
      </c>
      <c r="S3477" s="180" t="b">
        <f t="shared" si="4"/>
        <v>0</v>
      </c>
      <c r="T3477" s="180">
        <f t="shared" ca="1" si="5"/>
        <v>0</v>
      </c>
    </row>
    <row r="3478" spans="1:20" ht="16" hidden="1">
      <c r="A3478" s="170">
        <f t="shared" si="6"/>
        <v>0</v>
      </c>
      <c r="B3478" s="186"/>
      <c r="C3478" s="186"/>
      <c r="D3478" s="178" t="s">
        <v>388</v>
      </c>
      <c r="E3478" s="178"/>
      <c r="F3478" s="186"/>
      <c r="G3478" s="170" t="b">
        <f t="shared" ca="1" si="73"/>
        <v>1</v>
      </c>
      <c r="H3478" s="186"/>
      <c r="I3478" s="186"/>
      <c r="J3478" s="170"/>
      <c r="K3478" s="171" t="e">
        <f t="shared" ca="1" si="1"/>
        <v>#NAME?</v>
      </c>
      <c r="L3478" s="186"/>
      <c r="M3478" s="171">
        <v>1334</v>
      </c>
      <c r="N3478" s="179" t="e">
        <f t="shared" ca="1" si="2"/>
        <v>#NAME?</v>
      </c>
      <c r="O3478" t="b">
        <f t="shared" si="3"/>
        <v>1</v>
      </c>
      <c r="S3478" s="180" t="b">
        <f t="shared" si="4"/>
        <v>0</v>
      </c>
      <c r="T3478" s="180">
        <f t="shared" ca="1" si="5"/>
        <v>0</v>
      </c>
    </row>
    <row r="3479" spans="1:20" ht="16" hidden="1">
      <c r="A3479" s="170">
        <f t="shared" si="6"/>
        <v>0</v>
      </c>
      <c r="B3479" s="186"/>
      <c r="C3479" s="186"/>
      <c r="D3479" s="178" t="s">
        <v>388</v>
      </c>
      <c r="E3479" s="178"/>
      <c r="F3479" s="186"/>
      <c r="G3479" s="170" t="b">
        <f t="shared" ca="1" si="73"/>
        <v>1</v>
      </c>
      <c r="H3479" s="186"/>
      <c r="I3479" s="186"/>
      <c r="J3479" s="170"/>
      <c r="K3479" s="171" t="e">
        <f t="shared" ca="1" si="1"/>
        <v>#NAME?</v>
      </c>
      <c r="L3479" s="186"/>
      <c r="M3479" s="171">
        <v>502</v>
      </c>
      <c r="N3479" s="179" t="e">
        <f t="shared" ca="1" si="2"/>
        <v>#NAME?</v>
      </c>
      <c r="O3479" t="b">
        <f t="shared" si="3"/>
        <v>1</v>
      </c>
      <c r="S3479" s="180" t="b">
        <f t="shared" si="4"/>
        <v>0</v>
      </c>
      <c r="T3479" s="180">
        <f t="shared" ca="1" si="5"/>
        <v>0</v>
      </c>
    </row>
    <row r="3480" spans="1:20" ht="16" hidden="1">
      <c r="A3480" s="170">
        <f t="shared" si="6"/>
        <v>0</v>
      </c>
      <c r="B3480" s="186"/>
      <c r="C3480" s="186"/>
      <c r="D3480" s="178" t="s">
        <v>388</v>
      </c>
      <c r="E3480" s="178"/>
      <c r="F3480" s="186"/>
      <c r="G3480" s="170" t="b">
        <f t="shared" ca="1" si="73"/>
        <v>1</v>
      </c>
      <c r="H3480" s="186"/>
      <c r="I3480" s="186"/>
      <c r="J3480" s="170"/>
      <c r="K3480" s="171" t="e">
        <f t="shared" ca="1" si="1"/>
        <v>#NAME?</v>
      </c>
      <c r="L3480" s="186"/>
      <c r="M3480" s="171">
        <v>143</v>
      </c>
      <c r="N3480" s="179" t="e">
        <f t="shared" ca="1" si="2"/>
        <v>#NAME?</v>
      </c>
      <c r="O3480" t="b">
        <f t="shared" si="3"/>
        <v>1</v>
      </c>
      <c r="S3480" s="180" t="b">
        <f t="shared" si="4"/>
        <v>0</v>
      </c>
      <c r="T3480" s="180">
        <f t="shared" ca="1" si="5"/>
        <v>0</v>
      </c>
    </row>
    <row r="3481" spans="1:20" ht="16" hidden="1">
      <c r="A3481" s="170">
        <f t="shared" si="6"/>
        <v>0</v>
      </c>
      <c r="B3481" s="186"/>
      <c r="C3481" s="186"/>
      <c r="D3481" s="178" t="s">
        <v>388</v>
      </c>
      <c r="E3481" s="178"/>
      <c r="F3481" s="186"/>
      <c r="G3481" s="170" t="b">
        <f t="shared" ca="1" si="73"/>
        <v>1</v>
      </c>
      <c r="H3481" s="186"/>
      <c r="I3481" s="186"/>
      <c r="J3481" s="170"/>
      <c r="K3481" s="171" t="e">
        <f t="shared" ca="1" si="1"/>
        <v>#NAME?</v>
      </c>
      <c r="L3481" s="186"/>
      <c r="M3481" s="171">
        <v>1862</v>
      </c>
      <c r="N3481" s="179" t="e">
        <f t="shared" ca="1" si="2"/>
        <v>#NAME?</v>
      </c>
      <c r="O3481" t="b">
        <f t="shared" si="3"/>
        <v>1</v>
      </c>
      <c r="S3481" s="180" t="b">
        <f t="shared" si="4"/>
        <v>0</v>
      </c>
      <c r="T3481" s="180">
        <f t="shared" ca="1" si="5"/>
        <v>0</v>
      </c>
    </row>
    <row r="3482" spans="1:20" ht="16" hidden="1">
      <c r="A3482" s="170">
        <f t="shared" si="6"/>
        <v>0</v>
      </c>
      <c r="B3482" s="186"/>
      <c r="C3482" s="186"/>
      <c r="D3482" s="178" t="s">
        <v>388</v>
      </c>
      <c r="E3482" s="178"/>
      <c r="F3482" s="186"/>
      <c r="G3482" s="170" t="b">
        <f t="shared" ca="1" si="73"/>
        <v>1</v>
      </c>
      <c r="H3482" s="186"/>
      <c r="I3482" s="186"/>
      <c r="J3482" s="170"/>
      <c r="K3482" s="171" t="e">
        <f t="shared" ca="1" si="1"/>
        <v>#NAME?</v>
      </c>
      <c r="L3482" s="186"/>
      <c r="M3482" s="171">
        <v>720</v>
      </c>
      <c r="N3482" s="179" t="e">
        <f t="shared" ca="1" si="2"/>
        <v>#NAME?</v>
      </c>
      <c r="O3482" t="b">
        <f t="shared" si="3"/>
        <v>1</v>
      </c>
      <c r="S3482" s="180" t="b">
        <f t="shared" si="4"/>
        <v>0</v>
      </c>
      <c r="T3482" s="180">
        <f t="shared" ca="1" si="5"/>
        <v>0</v>
      </c>
    </row>
    <row r="3483" spans="1:20" ht="16" hidden="1">
      <c r="A3483" s="170">
        <f t="shared" si="6"/>
        <v>0</v>
      </c>
      <c r="B3483" s="186"/>
      <c r="C3483" s="186"/>
      <c r="D3483" s="178" t="s">
        <v>388</v>
      </c>
      <c r="E3483" s="178"/>
      <c r="F3483" s="186"/>
      <c r="G3483" s="170" t="b">
        <f t="shared" ca="1" si="73"/>
        <v>1</v>
      </c>
      <c r="H3483" s="186"/>
      <c r="I3483" s="186"/>
      <c r="J3483" s="170"/>
      <c r="K3483" s="171" t="e">
        <f t="shared" ca="1" si="1"/>
        <v>#NAME?</v>
      </c>
      <c r="L3483" s="186"/>
      <c r="M3483" s="171">
        <v>2560</v>
      </c>
      <c r="N3483" s="179" t="e">
        <f t="shared" ca="1" si="2"/>
        <v>#NAME?</v>
      </c>
      <c r="O3483" t="b">
        <f t="shared" si="3"/>
        <v>1</v>
      </c>
      <c r="S3483" s="180" t="b">
        <f t="shared" si="4"/>
        <v>0</v>
      </c>
      <c r="T3483" s="180">
        <f t="shared" ca="1" si="5"/>
        <v>0</v>
      </c>
    </row>
    <row r="3484" spans="1:20" ht="16" hidden="1">
      <c r="A3484" s="170">
        <f t="shared" si="6"/>
        <v>0</v>
      </c>
      <c r="B3484" s="186"/>
      <c r="C3484" s="186"/>
      <c r="D3484" s="178" t="s">
        <v>388</v>
      </c>
      <c r="E3484" s="178"/>
      <c r="F3484" s="186"/>
      <c r="G3484" s="170" t="b">
        <f t="shared" ca="1" si="73"/>
        <v>1</v>
      </c>
      <c r="H3484" s="186"/>
      <c r="I3484" s="186"/>
      <c r="J3484" s="170"/>
      <c r="K3484" s="171" t="e">
        <f t="shared" ca="1" si="1"/>
        <v>#NAME?</v>
      </c>
      <c r="L3484" s="186"/>
      <c r="M3484" s="171">
        <v>503</v>
      </c>
      <c r="N3484" s="179" t="e">
        <f t="shared" ca="1" si="2"/>
        <v>#NAME?</v>
      </c>
      <c r="O3484" t="b">
        <f t="shared" si="3"/>
        <v>1</v>
      </c>
      <c r="S3484" s="180" t="b">
        <f t="shared" si="4"/>
        <v>0</v>
      </c>
      <c r="T3484" s="180">
        <f t="shared" ca="1" si="5"/>
        <v>0</v>
      </c>
    </row>
    <row r="3485" spans="1:20" ht="16" hidden="1">
      <c r="A3485" s="170">
        <f t="shared" si="6"/>
        <v>0</v>
      </c>
      <c r="B3485" s="186"/>
      <c r="C3485" s="186"/>
      <c r="D3485" s="178" t="s">
        <v>388</v>
      </c>
      <c r="E3485" s="178"/>
      <c r="F3485" s="186"/>
      <c r="G3485" s="170" t="b">
        <f t="shared" ca="1" si="73"/>
        <v>1</v>
      </c>
      <c r="H3485" s="186"/>
      <c r="I3485" s="186"/>
      <c r="J3485" s="170"/>
      <c r="K3485" s="171" t="e">
        <f t="shared" ca="1" si="1"/>
        <v>#NAME?</v>
      </c>
      <c r="L3485" s="186"/>
      <c r="M3485" s="171">
        <v>1976</v>
      </c>
      <c r="N3485" s="179" t="e">
        <f t="shared" ca="1" si="2"/>
        <v>#NAME?</v>
      </c>
      <c r="O3485" t="b">
        <f t="shared" si="3"/>
        <v>1</v>
      </c>
      <c r="S3485" s="180" t="b">
        <f t="shared" si="4"/>
        <v>0</v>
      </c>
      <c r="T3485" s="180">
        <f t="shared" ca="1" si="5"/>
        <v>0</v>
      </c>
    </row>
    <row r="3486" spans="1:20" ht="16" hidden="1">
      <c r="A3486" s="170">
        <f t="shared" si="6"/>
        <v>0</v>
      </c>
      <c r="B3486" s="186"/>
      <c r="C3486" s="186"/>
      <c r="D3486" s="178" t="s">
        <v>388</v>
      </c>
      <c r="E3486" s="178"/>
      <c r="F3486" s="186"/>
      <c r="G3486" s="170" t="b">
        <f t="shared" ca="1" si="73"/>
        <v>1</v>
      </c>
      <c r="H3486" s="186"/>
      <c r="I3486" s="186"/>
      <c r="J3486" s="170"/>
      <c r="K3486" s="171" t="e">
        <f t="shared" ca="1" si="1"/>
        <v>#NAME?</v>
      </c>
      <c r="L3486" s="186"/>
      <c r="M3486" s="171">
        <v>68</v>
      </c>
      <c r="N3486" s="179" t="e">
        <f t="shared" ca="1" si="2"/>
        <v>#NAME?</v>
      </c>
      <c r="O3486" t="b">
        <f t="shared" si="3"/>
        <v>1</v>
      </c>
      <c r="S3486" s="180" t="b">
        <f t="shared" si="4"/>
        <v>0</v>
      </c>
      <c r="T3486" s="180">
        <f t="shared" ca="1" si="5"/>
        <v>0</v>
      </c>
    </row>
    <row r="3487" spans="1:20" ht="16" hidden="1">
      <c r="A3487" s="170">
        <f t="shared" si="6"/>
        <v>0</v>
      </c>
      <c r="B3487" s="186"/>
      <c r="C3487" s="186"/>
      <c r="D3487" s="178" t="s">
        <v>388</v>
      </c>
      <c r="E3487" s="178"/>
      <c r="F3487" s="186"/>
      <c r="G3487" s="170" t="b">
        <f t="shared" ca="1" si="73"/>
        <v>1</v>
      </c>
      <c r="H3487" s="186"/>
      <c r="I3487" s="186"/>
      <c r="J3487" s="170"/>
      <c r="K3487" s="171" t="e">
        <f t="shared" ca="1" si="1"/>
        <v>#NAME?</v>
      </c>
      <c r="L3487" s="186"/>
      <c r="M3487" s="171">
        <v>1412</v>
      </c>
      <c r="N3487" s="179" t="e">
        <f t="shared" ca="1" si="2"/>
        <v>#NAME?</v>
      </c>
      <c r="O3487" t="b">
        <f t="shared" si="3"/>
        <v>1</v>
      </c>
      <c r="S3487" s="180" t="b">
        <f t="shared" si="4"/>
        <v>0</v>
      </c>
      <c r="T3487" s="180">
        <f t="shared" ca="1" si="5"/>
        <v>0</v>
      </c>
    </row>
    <row r="3488" spans="1:20" ht="16" hidden="1">
      <c r="A3488" s="170">
        <f t="shared" si="6"/>
        <v>0</v>
      </c>
      <c r="B3488" s="186"/>
      <c r="C3488" s="186"/>
      <c r="D3488" s="178" t="s">
        <v>388</v>
      </c>
      <c r="E3488" s="178"/>
      <c r="F3488" s="186"/>
      <c r="G3488" s="170" t="b">
        <f t="shared" ca="1" si="73"/>
        <v>1</v>
      </c>
      <c r="H3488" s="186"/>
      <c r="I3488" s="186"/>
      <c r="J3488" s="170"/>
      <c r="K3488" s="171" t="e">
        <f t="shared" ca="1" si="1"/>
        <v>#NAME?</v>
      </c>
      <c r="L3488" s="186"/>
      <c r="M3488" s="171">
        <v>1786</v>
      </c>
      <c r="N3488" s="179" t="e">
        <f t="shared" ca="1" si="2"/>
        <v>#NAME?</v>
      </c>
      <c r="O3488" t="b">
        <f t="shared" si="3"/>
        <v>1</v>
      </c>
      <c r="S3488" s="180" t="b">
        <f t="shared" si="4"/>
        <v>0</v>
      </c>
      <c r="T3488" s="180">
        <f t="shared" ca="1" si="5"/>
        <v>0</v>
      </c>
    </row>
    <row r="3489" spans="1:20" ht="16" hidden="1">
      <c r="A3489" s="170">
        <f t="shared" si="6"/>
        <v>0</v>
      </c>
      <c r="B3489" s="186"/>
      <c r="C3489" s="186"/>
      <c r="D3489" s="178" t="s">
        <v>388</v>
      </c>
      <c r="E3489" s="178"/>
      <c r="F3489" s="186"/>
      <c r="G3489" s="170" t="b">
        <f t="shared" ca="1" si="73"/>
        <v>1</v>
      </c>
      <c r="H3489" s="186"/>
      <c r="I3489" s="186"/>
      <c r="J3489" s="170"/>
      <c r="K3489" s="171" t="e">
        <f t="shared" ca="1" si="1"/>
        <v>#NAME?</v>
      </c>
      <c r="L3489" s="186"/>
      <c r="M3489" s="171">
        <v>778</v>
      </c>
      <c r="N3489" s="179" t="e">
        <f t="shared" ca="1" si="2"/>
        <v>#NAME?</v>
      </c>
      <c r="O3489" t="b">
        <f t="shared" si="3"/>
        <v>1</v>
      </c>
      <c r="S3489" s="180" t="b">
        <f t="shared" si="4"/>
        <v>0</v>
      </c>
      <c r="T3489" s="180">
        <f t="shared" ca="1" si="5"/>
        <v>0</v>
      </c>
    </row>
    <row r="3490" spans="1:20" ht="16" hidden="1">
      <c r="A3490" s="170">
        <f t="shared" si="6"/>
        <v>0</v>
      </c>
      <c r="B3490" s="186"/>
      <c r="C3490" s="186"/>
      <c r="D3490" s="178" t="s">
        <v>388</v>
      </c>
      <c r="E3490" s="178"/>
      <c r="F3490" s="186"/>
      <c r="G3490" s="170" t="b">
        <f t="shared" ca="1" si="73"/>
        <v>1</v>
      </c>
      <c r="H3490" s="186"/>
      <c r="I3490" s="186"/>
      <c r="J3490" s="170"/>
      <c r="K3490" s="171" t="e">
        <f t="shared" ca="1" si="1"/>
        <v>#NAME?</v>
      </c>
      <c r="L3490" s="186"/>
      <c r="M3490" s="171">
        <v>743</v>
      </c>
      <c r="N3490" s="179" t="e">
        <f t="shared" ca="1" si="2"/>
        <v>#NAME?</v>
      </c>
      <c r="O3490" t="b">
        <f t="shared" si="3"/>
        <v>1</v>
      </c>
      <c r="S3490" s="180" t="b">
        <f t="shared" si="4"/>
        <v>0</v>
      </c>
      <c r="T3490" s="180">
        <f t="shared" ca="1" si="5"/>
        <v>0</v>
      </c>
    </row>
    <row r="3491" spans="1:20" ht="16" hidden="1">
      <c r="A3491" s="170">
        <f t="shared" si="6"/>
        <v>0</v>
      </c>
      <c r="B3491" s="186"/>
      <c r="C3491" s="186"/>
      <c r="D3491" s="178" t="s">
        <v>388</v>
      </c>
      <c r="E3491" s="178"/>
      <c r="F3491" s="186"/>
      <c r="G3491" s="170" t="b">
        <f t="shared" ca="1" si="73"/>
        <v>1</v>
      </c>
      <c r="H3491" s="186"/>
      <c r="I3491" s="186"/>
      <c r="J3491" s="170"/>
      <c r="K3491" s="171" t="e">
        <f t="shared" ca="1" si="1"/>
        <v>#NAME?</v>
      </c>
      <c r="L3491" s="186"/>
      <c r="M3491" s="171">
        <v>2080</v>
      </c>
      <c r="N3491" s="179" t="e">
        <f t="shared" ca="1" si="2"/>
        <v>#NAME?</v>
      </c>
      <c r="O3491" t="b">
        <f t="shared" si="3"/>
        <v>1</v>
      </c>
      <c r="S3491" s="180" t="b">
        <f t="shared" si="4"/>
        <v>0</v>
      </c>
      <c r="T3491" s="180">
        <f t="shared" ca="1" si="5"/>
        <v>0</v>
      </c>
    </row>
    <row r="3492" spans="1:20" ht="16" hidden="1">
      <c r="A3492" s="170">
        <f t="shared" si="6"/>
        <v>0</v>
      </c>
      <c r="B3492" s="186"/>
      <c r="C3492" s="186"/>
      <c r="D3492" s="178" t="s">
        <v>388</v>
      </c>
      <c r="E3492" s="178"/>
      <c r="F3492" s="186"/>
      <c r="G3492" s="170" t="b">
        <f t="shared" ca="1" si="73"/>
        <v>1</v>
      </c>
      <c r="H3492" s="186"/>
      <c r="I3492" s="186"/>
      <c r="J3492" s="170"/>
      <c r="K3492" s="171" t="e">
        <f t="shared" ca="1" si="1"/>
        <v>#NAME?</v>
      </c>
      <c r="L3492" s="186"/>
      <c r="M3492" s="171">
        <v>3213</v>
      </c>
      <c r="N3492" s="179" t="e">
        <f t="shared" ca="1" si="2"/>
        <v>#NAME?</v>
      </c>
      <c r="O3492" t="b">
        <f t="shared" si="3"/>
        <v>1</v>
      </c>
      <c r="S3492" s="180" t="b">
        <f t="shared" si="4"/>
        <v>0</v>
      </c>
      <c r="T3492" s="180">
        <f t="shared" ca="1" si="5"/>
        <v>0</v>
      </c>
    </row>
    <row r="3493" spans="1:20" ht="16" hidden="1">
      <c r="A3493" s="170">
        <f t="shared" si="6"/>
        <v>0</v>
      </c>
      <c r="B3493" s="186"/>
      <c r="C3493" s="186"/>
      <c r="D3493" s="178" t="s">
        <v>388</v>
      </c>
      <c r="E3493" s="178"/>
      <c r="F3493" s="186"/>
      <c r="G3493" s="170" t="b">
        <f t="shared" ca="1" si="73"/>
        <v>1</v>
      </c>
      <c r="H3493" s="186"/>
      <c r="I3493" s="186"/>
      <c r="J3493" s="170"/>
      <c r="K3493" s="171" t="e">
        <f t="shared" ca="1" si="1"/>
        <v>#NAME?</v>
      </c>
      <c r="L3493" s="186"/>
      <c r="M3493" s="171">
        <v>1206</v>
      </c>
      <c r="N3493" s="179" t="e">
        <f t="shared" ca="1" si="2"/>
        <v>#NAME?</v>
      </c>
      <c r="O3493" t="b">
        <f t="shared" si="3"/>
        <v>1</v>
      </c>
      <c r="S3493" s="180" t="b">
        <f t="shared" si="4"/>
        <v>0</v>
      </c>
      <c r="T3493" s="180">
        <f t="shared" ca="1" si="5"/>
        <v>0</v>
      </c>
    </row>
    <row r="3494" spans="1:20" ht="16" hidden="1">
      <c r="A3494" s="170">
        <f t="shared" si="6"/>
        <v>0</v>
      </c>
      <c r="B3494" s="186"/>
      <c r="C3494" s="186"/>
      <c r="D3494" s="178" t="s">
        <v>388</v>
      </c>
      <c r="E3494" s="178"/>
      <c r="F3494" s="186"/>
      <c r="G3494" s="170" t="b">
        <f t="shared" ca="1" si="73"/>
        <v>1</v>
      </c>
      <c r="H3494" s="186"/>
      <c r="I3494" s="186"/>
      <c r="J3494" s="170"/>
      <c r="K3494" s="171" t="e">
        <f t="shared" ca="1" si="1"/>
        <v>#NAME?</v>
      </c>
      <c r="L3494" s="186"/>
      <c r="M3494" s="171">
        <v>1289</v>
      </c>
      <c r="N3494" s="179" t="e">
        <f t="shared" ca="1" si="2"/>
        <v>#NAME?</v>
      </c>
      <c r="O3494" t="b">
        <f t="shared" si="3"/>
        <v>1</v>
      </c>
      <c r="S3494" s="180" t="b">
        <f t="shared" si="4"/>
        <v>0</v>
      </c>
      <c r="T3494" s="180">
        <f t="shared" ca="1" si="5"/>
        <v>0</v>
      </c>
    </row>
    <row r="3495" spans="1:20" ht="16" hidden="1">
      <c r="A3495" s="170">
        <f t="shared" si="6"/>
        <v>0</v>
      </c>
      <c r="B3495" s="186"/>
      <c r="C3495" s="186"/>
      <c r="D3495" s="178" t="s">
        <v>388</v>
      </c>
      <c r="E3495" s="178"/>
      <c r="F3495" s="186"/>
      <c r="G3495" s="170" t="b">
        <f t="shared" ca="1" si="73"/>
        <v>1</v>
      </c>
      <c r="H3495" s="186"/>
      <c r="I3495" s="186"/>
      <c r="J3495" s="170"/>
      <c r="K3495" s="171" t="e">
        <f t="shared" ca="1" si="1"/>
        <v>#NAME?</v>
      </c>
      <c r="L3495" s="186"/>
      <c r="M3495" s="171">
        <v>2028</v>
      </c>
      <c r="N3495" s="179" t="e">
        <f t="shared" ca="1" si="2"/>
        <v>#NAME?</v>
      </c>
      <c r="O3495" t="b">
        <f t="shared" si="3"/>
        <v>1</v>
      </c>
      <c r="S3495" s="180" t="b">
        <f t="shared" si="4"/>
        <v>0</v>
      </c>
      <c r="T3495" s="180">
        <f t="shared" ca="1" si="5"/>
        <v>0</v>
      </c>
    </row>
    <row r="3496" spans="1:20" ht="16" hidden="1">
      <c r="A3496" s="170">
        <f t="shared" si="6"/>
        <v>0</v>
      </c>
      <c r="B3496" s="186"/>
      <c r="C3496" s="186"/>
      <c r="D3496" s="178" t="s">
        <v>388</v>
      </c>
      <c r="E3496" s="178"/>
      <c r="F3496" s="186"/>
      <c r="G3496" s="170" t="b">
        <f t="shared" ca="1" si="73"/>
        <v>1</v>
      </c>
      <c r="H3496" s="186"/>
      <c r="I3496" s="186"/>
      <c r="J3496" s="170"/>
      <c r="K3496" s="171" t="e">
        <f t="shared" ca="1" si="1"/>
        <v>#NAME?</v>
      </c>
      <c r="L3496" s="186"/>
      <c r="M3496" s="171">
        <v>1152</v>
      </c>
      <c r="N3496" s="179" t="e">
        <f t="shared" ca="1" si="2"/>
        <v>#NAME?</v>
      </c>
      <c r="O3496" t="b">
        <f t="shared" si="3"/>
        <v>1</v>
      </c>
      <c r="S3496" s="180" t="b">
        <f t="shared" si="4"/>
        <v>0</v>
      </c>
      <c r="T3496" s="180">
        <f t="shared" ca="1" si="5"/>
        <v>0</v>
      </c>
    </row>
    <row r="3497" spans="1:20" ht="16" hidden="1">
      <c r="A3497" s="170">
        <f t="shared" si="6"/>
        <v>0</v>
      </c>
      <c r="B3497" s="186"/>
      <c r="C3497" s="186"/>
      <c r="D3497" s="178" t="s">
        <v>388</v>
      </c>
      <c r="E3497" s="178"/>
      <c r="F3497" s="186"/>
      <c r="G3497" s="170" t="b">
        <f t="shared" ca="1" si="73"/>
        <v>1</v>
      </c>
      <c r="H3497" s="186"/>
      <c r="I3497" s="186"/>
      <c r="J3497" s="170"/>
      <c r="K3497" s="171" t="e">
        <f t="shared" ca="1" si="1"/>
        <v>#NAME?</v>
      </c>
      <c r="L3497" s="186"/>
      <c r="M3497" s="171">
        <v>2961</v>
      </c>
      <c r="N3497" s="179" t="e">
        <f t="shared" ca="1" si="2"/>
        <v>#NAME?</v>
      </c>
      <c r="O3497" t="b">
        <f t="shared" si="3"/>
        <v>1</v>
      </c>
      <c r="S3497" s="180" t="b">
        <f t="shared" si="4"/>
        <v>0</v>
      </c>
      <c r="T3497" s="180">
        <f t="shared" ca="1" si="5"/>
        <v>0</v>
      </c>
    </row>
    <row r="3498" spans="1:20" ht="16" hidden="1">
      <c r="A3498" s="170">
        <f t="shared" si="6"/>
        <v>0</v>
      </c>
      <c r="B3498" s="186"/>
      <c r="C3498" s="186"/>
      <c r="D3498" s="178" t="s">
        <v>388</v>
      </c>
      <c r="E3498" s="178"/>
      <c r="F3498" s="186"/>
      <c r="G3498" s="170" t="b">
        <f t="shared" ca="1" si="73"/>
        <v>1</v>
      </c>
      <c r="H3498" s="186"/>
      <c r="I3498" s="186"/>
      <c r="J3498" s="170"/>
      <c r="K3498" s="171" t="e">
        <f t="shared" ca="1" si="1"/>
        <v>#NAME?</v>
      </c>
      <c r="L3498" s="186"/>
      <c r="M3498" s="171">
        <v>1288</v>
      </c>
      <c r="N3498" s="179" t="e">
        <f t="shared" ca="1" si="2"/>
        <v>#NAME?</v>
      </c>
      <c r="O3498" t="b">
        <f t="shared" si="3"/>
        <v>1</v>
      </c>
      <c r="S3498" s="180" t="b">
        <f t="shared" si="4"/>
        <v>0</v>
      </c>
      <c r="T3498" s="180">
        <f t="shared" ca="1" si="5"/>
        <v>0</v>
      </c>
    </row>
    <row r="3499" spans="1:20" ht="16" hidden="1">
      <c r="A3499" s="170">
        <f t="shared" si="6"/>
        <v>0</v>
      </c>
      <c r="B3499" s="186"/>
      <c r="C3499" s="186"/>
      <c r="D3499" s="178" t="s">
        <v>388</v>
      </c>
      <c r="E3499" s="178"/>
      <c r="F3499" s="186"/>
      <c r="G3499" s="170" t="b">
        <f t="shared" ca="1" si="73"/>
        <v>1</v>
      </c>
      <c r="H3499" s="186"/>
      <c r="I3499" s="186"/>
      <c r="J3499" s="170"/>
      <c r="K3499" s="171" t="e">
        <f t="shared" ca="1" si="1"/>
        <v>#NAME?</v>
      </c>
      <c r="L3499" s="186"/>
      <c r="M3499" s="171">
        <v>2566</v>
      </c>
      <c r="N3499" s="179" t="e">
        <f t="shared" ca="1" si="2"/>
        <v>#NAME?</v>
      </c>
      <c r="O3499" t="b">
        <f t="shared" si="3"/>
        <v>1</v>
      </c>
      <c r="S3499" s="180" t="b">
        <f t="shared" si="4"/>
        <v>0</v>
      </c>
      <c r="T3499" s="180">
        <f t="shared" ca="1" si="5"/>
        <v>0</v>
      </c>
    </row>
    <row r="3500" spans="1:20" ht="16" hidden="1">
      <c r="A3500" s="170">
        <f t="shared" si="6"/>
        <v>0</v>
      </c>
      <c r="B3500" s="186"/>
      <c r="C3500" s="186"/>
      <c r="D3500" s="178" t="s">
        <v>388</v>
      </c>
      <c r="E3500" s="178"/>
      <c r="F3500" s="186"/>
      <c r="G3500" s="170" t="b">
        <f t="shared" ca="1" si="73"/>
        <v>1</v>
      </c>
      <c r="H3500" s="186"/>
      <c r="I3500" s="186"/>
      <c r="J3500" s="170"/>
      <c r="K3500" s="171" t="e">
        <f t="shared" ca="1" si="1"/>
        <v>#NAME?</v>
      </c>
      <c r="L3500" s="186"/>
      <c r="M3500" s="171">
        <v>2442</v>
      </c>
      <c r="N3500" s="179" t="e">
        <f t="shared" ca="1" si="2"/>
        <v>#NAME?</v>
      </c>
      <c r="O3500" t="b">
        <f t="shared" si="3"/>
        <v>1</v>
      </c>
      <c r="S3500" s="180" t="b">
        <f t="shared" si="4"/>
        <v>0</v>
      </c>
      <c r="T3500" s="180">
        <f t="shared" ca="1" si="5"/>
        <v>0</v>
      </c>
    </row>
    <row r="3501" spans="1:20" ht="16" hidden="1">
      <c r="A3501" s="170">
        <f t="shared" si="6"/>
        <v>0</v>
      </c>
      <c r="B3501" s="186"/>
      <c r="C3501" s="186"/>
      <c r="D3501" s="178" t="s">
        <v>388</v>
      </c>
      <c r="E3501" s="178"/>
      <c r="F3501" s="186"/>
      <c r="G3501" s="170" t="b">
        <f t="shared" ca="1" si="73"/>
        <v>1</v>
      </c>
      <c r="H3501" s="186"/>
      <c r="I3501" s="186"/>
      <c r="J3501" s="170"/>
      <c r="K3501" s="171" t="e">
        <f t="shared" ca="1" si="1"/>
        <v>#NAME?</v>
      </c>
      <c r="L3501" s="186"/>
      <c r="M3501" s="171">
        <v>2983</v>
      </c>
      <c r="N3501" s="179" t="e">
        <f t="shared" ca="1" si="2"/>
        <v>#NAME?</v>
      </c>
      <c r="O3501" t="b">
        <f t="shared" si="3"/>
        <v>1</v>
      </c>
      <c r="S3501" s="180" t="b">
        <f t="shared" si="4"/>
        <v>0</v>
      </c>
      <c r="T3501" s="180">
        <f t="shared" ca="1" si="5"/>
        <v>0</v>
      </c>
    </row>
    <row r="3502" spans="1:20" ht="16" hidden="1">
      <c r="A3502" s="170">
        <f t="shared" si="6"/>
        <v>0</v>
      </c>
      <c r="B3502" s="186"/>
      <c r="C3502" s="186"/>
      <c r="D3502" s="178" t="s">
        <v>388</v>
      </c>
      <c r="E3502" s="178"/>
      <c r="F3502" s="186"/>
      <c r="G3502" s="170" t="b">
        <f t="shared" ca="1" si="73"/>
        <v>1</v>
      </c>
      <c r="H3502" s="186"/>
      <c r="I3502" s="186"/>
      <c r="J3502" s="170"/>
      <c r="K3502" s="171" t="e">
        <f t="shared" ca="1" si="1"/>
        <v>#NAME?</v>
      </c>
      <c r="L3502" s="186"/>
      <c r="M3502" s="171">
        <v>1549</v>
      </c>
      <c r="N3502" s="179" t="e">
        <f t="shared" ca="1" si="2"/>
        <v>#NAME?</v>
      </c>
      <c r="O3502" t="b">
        <f t="shared" si="3"/>
        <v>1</v>
      </c>
      <c r="S3502" s="180" t="b">
        <f t="shared" si="4"/>
        <v>0</v>
      </c>
      <c r="T3502" s="180">
        <f t="shared" ca="1" si="5"/>
        <v>0</v>
      </c>
    </row>
    <row r="3503" spans="1:20" ht="16" hidden="1">
      <c r="A3503" s="170">
        <f t="shared" si="6"/>
        <v>0</v>
      </c>
      <c r="B3503" s="186"/>
      <c r="C3503" s="186"/>
      <c r="D3503" s="178" t="s">
        <v>388</v>
      </c>
      <c r="E3503" s="178"/>
      <c r="F3503" s="186"/>
      <c r="G3503" s="170" t="b">
        <f t="shared" ca="1" si="73"/>
        <v>1</v>
      </c>
      <c r="H3503" s="186"/>
      <c r="I3503" s="186"/>
      <c r="J3503" s="170"/>
      <c r="K3503" s="171" t="e">
        <f t="shared" ca="1" si="1"/>
        <v>#NAME?</v>
      </c>
      <c r="L3503" s="186"/>
      <c r="M3503" s="171">
        <v>124</v>
      </c>
      <c r="N3503" s="179" t="e">
        <f t="shared" ca="1" si="2"/>
        <v>#NAME?</v>
      </c>
      <c r="O3503" t="b">
        <f t="shared" si="3"/>
        <v>1</v>
      </c>
      <c r="S3503" s="180" t="b">
        <f t="shared" si="4"/>
        <v>0</v>
      </c>
      <c r="T3503" s="180">
        <f t="shared" ca="1" si="5"/>
        <v>0</v>
      </c>
    </row>
    <row r="3504" spans="1:20" ht="16" hidden="1">
      <c r="A3504" s="170">
        <f t="shared" si="6"/>
        <v>0</v>
      </c>
      <c r="B3504" s="186"/>
      <c r="C3504" s="186"/>
      <c r="D3504" s="178" t="s">
        <v>388</v>
      </c>
      <c r="E3504" s="178"/>
      <c r="F3504" s="186"/>
      <c r="G3504" s="170" t="b">
        <f t="shared" ca="1" si="73"/>
        <v>1</v>
      </c>
      <c r="H3504" s="186"/>
      <c r="I3504" s="186"/>
      <c r="J3504" s="170"/>
      <c r="K3504" s="171" t="e">
        <f t="shared" ca="1" si="1"/>
        <v>#NAME?</v>
      </c>
      <c r="L3504" s="186"/>
      <c r="M3504" s="171">
        <v>2017</v>
      </c>
      <c r="N3504" s="179" t="e">
        <f t="shared" ca="1" si="2"/>
        <v>#NAME?</v>
      </c>
      <c r="O3504" t="b">
        <f t="shared" si="3"/>
        <v>1</v>
      </c>
      <c r="S3504" s="180" t="b">
        <f t="shared" si="4"/>
        <v>0</v>
      </c>
      <c r="T3504" s="180">
        <f t="shared" ca="1" si="5"/>
        <v>0</v>
      </c>
    </row>
    <row r="3505" spans="1:20" ht="16" hidden="1">
      <c r="A3505" s="170">
        <f t="shared" si="6"/>
        <v>0</v>
      </c>
      <c r="B3505" s="186"/>
      <c r="C3505" s="186"/>
      <c r="D3505" s="178" t="s">
        <v>388</v>
      </c>
      <c r="E3505" s="178"/>
      <c r="F3505" s="186"/>
      <c r="G3505" s="170" t="b">
        <f t="shared" ca="1" si="73"/>
        <v>1</v>
      </c>
      <c r="H3505" s="186"/>
      <c r="I3505" s="186"/>
      <c r="J3505" s="170"/>
      <c r="K3505" s="171" t="e">
        <f t="shared" ca="1" si="1"/>
        <v>#NAME?</v>
      </c>
      <c r="L3505" s="186"/>
      <c r="M3505" s="171">
        <v>1318</v>
      </c>
      <c r="N3505" s="179" t="e">
        <f t="shared" ca="1" si="2"/>
        <v>#NAME?</v>
      </c>
      <c r="O3505" t="b">
        <f t="shared" si="3"/>
        <v>1</v>
      </c>
      <c r="S3505" s="180" t="b">
        <f t="shared" si="4"/>
        <v>0</v>
      </c>
      <c r="T3505" s="180">
        <f t="shared" ca="1" si="5"/>
        <v>0</v>
      </c>
    </row>
    <row r="3506" spans="1:20" ht="16" hidden="1">
      <c r="A3506" s="170">
        <f t="shared" si="6"/>
        <v>0</v>
      </c>
      <c r="B3506" s="186"/>
      <c r="C3506" s="186"/>
      <c r="D3506" s="178" t="s">
        <v>388</v>
      </c>
      <c r="E3506" s="178"/>
      <c r="F3506" s="186"/>
      <c r="G3506" s="170" t="b">
        <f t="shared" ca="1" si="73"/>
        <v>1</v>
      </c>
      <c r="H3506" s="186"/>
      <c r="I3506" s="186"/>
      <c r="J3506" s="170"/>
      <c r="K3506" s="171" t="e">
        <f t="shared" ca="1" si="1"/>
        <v>#NAME?</v>
      </c>
      <c r="L3506" s="186"/>
      <c r="M3506" s="171">
        <v>2021</v>
      </c>
      <c r="N3506" s="179" t="e">
        <f t="shared" ca="1" si="2"/>
        <v>#NAME?</v>
      </c>
      <c r="O3506" t="b">
        <f t="shared" si="3"/>
        <v>1</v>
      </c>
      <c r="S3506" s="180" t="b">
        <f t="shared" si="4"/>
        <v>0</v>
      </c>
      <c r="T3506" s="180">
        <f t="shared" ca="1" si="5"/>
        <v>0</v>
      </c>
    </row>
    <row r="3507" spans="1:20" ht="16" hidden="1">
      <c r="A3507" s="170">
        <f t="shared" si="6"/>
        <v>0</v>
      </c>
      <c r="B3507" s="186"/>
      <c r="C3507" s="186"/>
      <c r="D3507" s="178" t="s">
        <v>388</v>
      </c>
      <c r="E3507" s="178"/>
      <c r="F3507" s="186"/>
      <c r="G3507" s="170" t="b">
        <f t="shared" ca="1" si="73"/>
        <v>1</v>
      </c>
      <c r="H3507" s="186"/>
      <c r="I3507" s="186"/>
      <c r="J3507" s="170"/>
      <c r="K3507" s="171" t="e">
        <f t="shared" ca="1" si="1"/>
        <v>#NAME?</v>
      </c>
      <c r="L3507" s="186"/>
      <c r="M3507" s="171">
        <v>459</v>
      </c>
      <c r="N3507" s="179" t="e">
        <f t="shared" ca="1" si="2"/>
        <v>#NAME?</v>
      </c>
      <c r="O3507" t="b">
        <f t="shared" si="3"/>
        <v>1</v>
      </c>
      <c r="S3507" s="180" t="b">
        <f t="shared" si="4"/>
        <v>0</v>
      </c>
      <c r="T3507" s="180">
        <f t="shared" ca="1" si="5"/>
        <v>0</v>
      </c>
    </row>
    <row r="3508" spans="1:20" ht="16" hidden="1">
      <c r="A3508" s="170">
        <f t="shared" si="6"/>
        <v>0</v>
      </c>
      <c r="B3508" s="186"/>
      <c r="C3508" s="186"/>
      <c r="D3508" s="178" t="s">
        <v>388</v>
      </c>
      <c r="E3508" s="178"/>
      <c r="F3508" s="186"/>
      <c r="G3508" s="170" t="b">
        <f t="shared" ca="1" si="73"/>
        <v>1</v>
      </c>
      <c r="H3508" s="186"/>
      <c r="I3508" s="186"/>
      <c r="J3508" s="170"/>
      <c r="K3508" s="171" t="e">
        <f t="shared" ca="1" si="1"/>
        <v>#NAME?</v>
      </c>
      <c r="L3508" s="186"/>
      <c r="M3508" s="171">
        <v>172</v>
      </c>
      <c r="N3508" s="179" t="e">
        <f t="shared" ca="1" si="2"/>
        <v>#NAME?</v>
      </c>
      <c r="O3508" t="b">
        <f t="shared" si="3"/>
        <v>1</v>
      </c>
      <c r="S3508" s="180" t="b">
        <f t="shared" si="4"/>
        <v>0</v>
      </c>
      <c r="T3508" s="180">
        <f t="shared" ca="1" si="5"/>
        <v>0</v>
      </c>
    </row>
    <row r="3509" spans="1:20" ht="16" hidden="1">
      <c r="A3509" s="170">
        <f t="shared" si="6"/>
        <v>0</v>
      </c>
      <c r="B3509" s="186"/>
      <c r="C3509" s="186"/>
      <c r="D3509" s="178" t="s">
        <v>388</v>
      </c>
      <c r="E3509" s="178"/>
      <c r="F3509" s="186"/>
      <c r="G3509" s="170" t="b">
        <f t="shared" ca="1" si="73"/>
        <v>1</v>
      </c>
      <c r="H3509" s="186"/>
      <c r="I3509" s="186"/>
      <c r="J3509" s="170"/>
      <c r="K3509" s="171" t="e">
        <f t="shared" ca="1" si="1"/>
        <v>#NAME?</v>
      </c>
      <c r="L3509" s="186"/>
      <c r="M3509" s="171">
        <v>1179</v>
      </c>
      <c r="N3509" s="179" t="e">
        <f t="shared" ca="1" si="2"/>
        <v>#NAME?</v>
      </c>
      <c r="O3509" t="b">
        <f t="shared" si="3"/>
        <v>1</v>
      </c>
      <c r="S3509" s="180" t="b">
        <f t="shared" si="4"/>
        <v>0</v>
      </c>
      <c r="T3509" s="180">
        <f t="shared" ca="1" si="5"/>
        <v>0</v>
      </c>
    </row>
    <row r="3510" spans="1:20" ht="16" hidden="1">
      <c r="A3510" s="170">
        <f t="shared" si="6"/>
        <v>0</v>
      </c>
      <c r="B3510" s="186"/>
      <c r="C3510" s="186"/>
      <c r="D3510" s="178" t="s">
        <v>388</v>
      </c>
      <c r="E3510" s="178"/>
      <c r="F3510" s="186"/>
      <c r="G3510" s="170" t="b">
        <f t="shared" ca="1" si="73"/>
        <v>1</v>
      </c>
      <c r="H3510" s="186"/>
      <c r="I3510" s="186"/>
      <c r="J3510" s="170"/>
      <c r="K3510" s="171" t="e">
        <f t="shared" ca="1" si="1"/>
        <v>#NAME?</v>
      </c>
      <c r="L3510" s="186"/>
      <c r="M3510" s="171">
        <v>3075</v>
      </c>
      <c r="N3510" s="179" t="e">
        <f t="shared" ca="1" si="2"/>
        <v>#NAME?</v>
      </c>
      <c r="O3510" t="b">
        <f t="shared" si="3"/>
        <v>1</v>
      </c>
      <c r="S3510" s="180" t="b">
        <f t="shared" si="4"/>
        <v>0</v>
      </c>
      <c r="T3510" s="180">
        <f t="shared" ca="1" si="5"/>
        <v>0</v>
      </c>
    </row>
    <row r="3511" spans="1:20" ht="16" hidden="1">
      <c r="A3511" s="170">
        <f t="shared" si="6"/>
        <v>0</v>
      </c>
      <c r="B3511" s="186"/>
      <c r="C3511" s="186"/>
      <c r="D3511" s="178" t="s">
        <v>388</v>
      </c>
      <c r="E3511" s="178"/>
      <c r="F3511" s="186"/>
      <c r="G3511" s="170" t="b">
        <f t="shared" ca="1" si="73"/>
        <v>1</v>
      </c>
      <c r="H3511" s="186"/>
      <c r="I3511" s="186"/>
      <c r="J3511" s="170"/>
      <c r="K3511" s="171" t="e">
        <f t="shared" ca="1" si="1"/>
        <v>#NAME?</v>
      </c>
      <c r="L3511" s="186"/>
      <c r="M3511" s="171">
        <v>1965</v>
      </c>
      <c r="N3511" s="179" t="e">
        <f t="shared" ca="1" si="2"/>
        <v>#NAME?</v>
      </c>
      <c r="O3511" t="b">
        <f t="shared" si="3"/>
        <v>1</v>
      </c>
      <c r="S3511" s="180" t="b">
        <f t="shared" si="4"/>
        <v>0</v>
      </c>
      <c r="T3511" s="180">
        <f t="shared" ca="1" si="5"/>
        <v>0</v>
      </c>
    </row>
    <row r="3512" spans="1:20" ht="16" hidden="1">
      <c r="A3512" s="170">
        <f t="shared" si="6"/>
        <v>0</v>
      </c>
      <c r="B3512" s="186"/>
      <c r="C3512" s="186"/>
      <c r="D3512" s="178" t="s">
        <v>388</v>
      </c>
      <c r="E3512" s="178"/>
      <c r="F3512" s="186"/>
      <c r="G3512" s="170" t="b">
        <f t="shared" ca="1" si="73"/>
        <v>1</v>
      </c>
      <c r="H3512" s="186"/>
      <c r="I3512" s="186"/>
      <c r="J3512" s="170"/>
      <c r="K3512" s="171" t="e">
        <f t="shared" ca="1" si="1"/>
        <v>#NAME?</v>
      </c>
      <c r="L3512" s="186"/>
      <c r="M3512" s="171">
        <v>2374</v>
      </c>
      <c r="N3512" s="179" t="e">
        <f t="shared" ca="1" si="2"/>
        <v>#NAME?</v>
      </c>
      <c r="O3512" t="b">
        <f t="shared" si="3"/>
        <v>1</v>
      </c>
      <c r="S3512" s="180" t="b">
        <f t="shared" si="4"/>
        <v>0</v>
      </c>
      <c r="T3512" s="180">
        <f t="shared" ca="1" si="5"/>
        <v>0</v>
      </c>
    </row>
    <row r="3513" spans="1:20" ht="16" hidden="1">
      <c r="A3513" s="170">
        <f t="shared" si="6"/>
        <v>0</v>
      </c>
      <c r="B3513" s="186"/>
      <c r="C3513" s="186"/>
      <c r="D3513" s="178" t="s">
        <v>388</v>
      </c>
      <c r="E3513" s="178"/>
      <c r="F3513" s="186"/>
      <c r="G3513" s="170" t="b">
        <f t="shared" ca="1" si="73"/>
        <v>1</v>
      </c>
      <c r="H3513" s="186"/>
      <c r="I3513" s="186"/>
      <c r="J3513" s="170"/>
      <c r="K3513" s="171" t="e">
        <f t="shared" ca="1" si="1"/>
        <v>#NAME?</v>
      </c>
      <c r="L3513" s="186"/>
      <c r="M3513" s="171">
        <v>1152</v>
      </c>
      <c r="N3513" s="179" t="e">
        <f t="shared" ca="1" si="2"/>
        <v>#NAME?</v>
      </c>
      <c r="O3513" t="b">
        <f t="shared" si="3"/>
        <v>1</v>
      </c>
      <c r="S3513" s="180" t="b">
        <f t="shared" si="4"/>
        <v>0</v>
      </c>
      <c r="T3513" s="180">
        <f t="shared" ca="1" si="5"/>
        <v>0</v>
      </c>
    </row>
    <row r="3514" spans="1:20" ht="16" hidden="1">
      <c r="A3514" s="170">
        <f t="shared" si="6"/>
        <v>0</v>
      </c>
      <c r="B3514" s="186"/>
      <c r="C3514" s="186"/>
      <c r="D3514" s="178" t="s">
        <v>388</v>
      </c>
      <c r="E3514" s="178"/>
      <c r="F3514" s="186"/>
      <c r="G3514" s="170" t="b">
        <f t="shared" ca="1" si="73"/>
        <v>1</v>
      </c>
      <c r="H3514" s="186"/>
      <c r="I3514" s="186"/>
      <c r="J3514" s="170"/>
      <c r="K3514" s="171" t="e">
        <f t="shared" ca="1" si="1"/>
        <v>#NAME?</v>
      </c>
      <c r="L3514" s="186"/>
      <c r="M3514" s="171">
        <v>2734</v>
      </c>
      <c r="N3514" s="179" t="e">
        <f t="shared" ca="1" si="2"/>
        <v>#NAME?</v>
      </c>
      <c r="O3514" t="b">
        <f t="shared" si="3"/>
        <v>1</v>
      </c>
      <c r="S3514" s="180" t="b">
        <f t="shared" si="4"/>
        <v>0</v>
      </c>
      <c r="T3514" s="180">
        <f t="shared" ca="1" si="5"/>
        <v>0</v>
      </c>
    </row>
    <row r="3515" spans="1:20" ht="16" hidden="1">
      <c r="A3515" s="170">
        <f t="shared" si="6"/>
        <v>0</v>
      </c>
      <c r="B3515" s="186"/>
      <c r="C3515" s="186"/>
      <c r="D3515" s="178" t="s">
        <v>388</v>
      </c>
      <c r="E3515" s="178"/>
      <c r="F3515" s="186"/>
      <c r="G3515" s="170" t="b">
        <f t="shared" ca="1" si="73"/>
        <v>1</v>
      </c>
      <c r="H3515" s="186"/>
      <c r="I3515" s="186"/>
      <c r="J3515" s="170"/>
      <c r="K3515" s="171" t="e">
        <f t="shared" ca="1" si="1"/>
        <v>#NAME?</v>
      </c>
      <c r="L3515" s="186"/>
      <c r="M3515" s="171">
        <v>579</v>
      </c>
      <c r="N3515" s="179" t="e">
        <f t="shared" ca="1" si="2"/>
        <v>#NAME?</v>
      </c>
      <c r="O3515" t="b">
        <f t="shared" si="3"/>
        <v>1</v>
      </c>
      <c r="S3515" s="180" t="b">
        <f t="shared" si="4"/>
        <v>0</v>
      </c>
      <c r="T3515" s="180">
        <f t="shared" ca="1" si="5"/>
        <v>0</v>
      </c>
    </row>
    <row r="3516" spans="1:20" ht="16" hidden="1">
      <c r="A3516" s="170">
        <f t="shared" si="6"/>
        <v>0</v>
      </c>
      <c r="B3516" s="186"/>
      <c r="C3516" s="186"/>
      <c r="D3516" s="178" t="s">
        <v>388</v>
      </c>
      <c r="E3516" s="178"/>
      <c r="F3516" s="186"/>
      <c r="G3516" s="170" t="b">
        <f t="shared" ca="1" si="73"/>
        <v>1</v>
      </c>
      <c r="H3516" s="186"/>
      <c r="I3516" s="186"/>
      <c r="J3516" s="170"/>
      <c r="K3516" s="171" t="e">
        <f t="shared" ca="1" si="1"/>
        <v>#NAME?</v>
      </c>
      <c r="L3516" s="186"/>
      <c r="M3516" s="171">
        <v>6</v>
      </c>
      <c r="N3516" s="179" t="e">
        <f t="shared" ca="1" si="2"/>
        <v>#NAME?</v>
      </c>
      <c r="O3516" t="b">
        <f t="shared" si="3"/>
        <v>1</v>
      </c>
      <c r="S3516" s="180" t="b">
        <f t="shared" si="4"/>
        <v>0</v>
      </c>
      <c r="T3516" s="180">
        <f t="shared" ca="1" si="5"/>
        <v>0</v>
      </c>
    </row>
    <row r="3517" spans="1:20" ht="16" hidden="1">
      <c r="A3517" s="170">
        <f t="shared" si="6"/>
        <v>0</v>
      </c>
      <c r="B3517" s="186"/>
      <c r="C3517" s="186"/>
      <c r="D3517" s="178" t="s">
        <v>388</v>
      </c>
      <c r="E3517" s="178"/>
      <c r="F3517" s="186"/>
      <c r="G3517" s="170" t="b">
        <f t="shared" ca="1" si="73"/>
        <v>1</v>
      </c>
      <c r="H3517" s="186"/>
      <c r="I3517" s="186"/>
      <c r="J3517" s="170"/>
      <c r="K3517" s="171" t="e">
        <f t="shared" ca="1" si="1"/>
        <v>#NAME?</v>
      </c>
      <c r="L3517" s="186"/>
      <c r="M3517" s="171">
        <v>884</v>
      </c>
      <c r="N3517" s="179" t="e">
        <f t="shared" ca="1" si="2"/>
        <v>#NAME?</v>
      </c>
      <c r="O3517" t="b">
        <f t="shared" si="3"/>
        <v>1</v>
      </c>
      <c r="S3517" s="180" t="b">
        <f t="shared" si="4"/>
        <v>0</v>
      </c>
      <c r="T3517" s="180">
        <f t="shared" ca="1" si="5"/>
        <v>0</v>
      </c>
    </row>
    <row r="3518" spans="1:20" ht="16" hidden="1">
      <c r="A3518" s="170">
        <f t="shared" si="6"/>
        <v>0</v>
      </c>
      <c r="B3518" s="186"/>
      <c r="C3518" s="186"/>
      <c r="D3518" s="178" t="s">
        <v>388</v>
      </c>
      <c r="E3518" s="178"/>
      <c r="F3518" s="186"/>
      <c r="G3518" s="170" t="b">
        <f t="shared" ca="1" si="73"/>
        <v>1</v>
      </c>
      <c r="H3518" s="186"/>
      <c r="I3518" s="186"/>
      <c r="J3518" s="170"/>
      <c r="K3518" s="171" t="e">
        <f t="shared" ca="1" si="1"/>
        <v>#NAME?</v>
      </c>
      <c r="L3518" s="186"/>
      <c r="M3518" s="171">
        <v>612</v>
      </c>
      <c r="N3518" s="179" t="e">
        <f t="shared" ca="1" si="2"/>
        <v>#NAME?</v>
      </c>
      <c r="O3518" t="b">
        <f t="shared" si="3"/>
        <v>1</v>
      </c>
      <c r="S3518" s="180" t="b">
        <f t="shared" si="4"/>
        <v>0</v>
      </c>
      <c r="T3518" s="180">
        <f t="shared" ca="1" si="5"/>
        <v>0</v>
      </c>
    </row>
    <row r="3519" spans="1:20" ht="16" hidden="1">
      <c r="A3519" s="170">
        <f t="shared" si="6"/>
        <v>0</v>
      </c>
      <c r="B3519" s="186"/>
      <c r="C3519" s="186"/>
      <c r="D3519" s="178" t="s">
        <v>388</v>
      </c>
      <c r="E3519" s="178"/>
      <c r="F3519" s="186"/>
      <c r="G3519" s="170" t="b">
        <f t="shared" ca="1" si="73"/>
        <v>1</v>
      </c>
      <c r="H3519" s="186"/>
      <c r="I3519" s="186"/>
      <c r="J3519" s="170"/>
      <c r="K3519" s="171" t="e">
        <f t="shared" ca="1" si="1"/>
        <v>#NAME?</v>
      </c>
      <c r="L3519" s="186"/>
      <c r="M3519" s="171">
        <v>325</v>
      </c>
      <c r="N3519" s="179" t="e">
        <f t="shared" ca="1" si="2"/>
        <v>#NAME?</v>
      </c>
      <c r="O3519" t="b">
        <f t="shared" si="3"/>
        <v>1</v>
      </c>
      <c r="S3519" s="180" t="b">
        <f t="shared" si="4"/>
        <v>0</v>
      </c>
      <c r="T3519" s="180">
        <f t="shared" ca="1" si="5"/>
        <v>0</v>
      </c>
    </row>
    <row r="3520" spans="1:20" ht="16" hidden="1">
      <c r="A3520" s="170">
        <f t="shared" si="6"/>
        <v>0</v>
      </c>
      <c r="B3520" s="186"/>
      <c r="C3520" s="186"/>
      <c r="D3520" s="178" t="s">
        <v>388</v>
      </c>
      <c r="E3520" s="178"/>
      <c r="F3520" s="186"/>
      <c r="G3520" s="170" t="b">
        <f t="shared" ca="1" si="73"/>
        <v>1</v>
      </c>
      <c r="H3520" s="186"/>
      <c r="I3520" s="186"/>
      <c r="J3520" s="170"/>
      <c r="K3520" s="171" t="e">
        <f t="shared" ca="1" si="1"/>
        <v>#NAME?</v>
      </c>
      <c r="L3520" s="186"/>
      <c r="M3520" s="171">
        <v>2567</v>
      </c>
      <c r="N3520" s="179" t="e">
        <f t="shared" ca="1" si="2"/>
        <v>#NAME?</v>
      </c>
      <c r="O3520" t="b">
        <f t="shared" si="3"/>
        <v>1</v>
      </c>
      <c r="S3520" s="180" t="b">
        <f t="shared" si="4"/>
        <v>0</v>
      </c>
      <c r="T3520" s="180">
        <f t="shared" ca="1" si="5"/>
        <v>0</v>
      </c>
    </row>
    <row r="3521" spans="1:20" ht="16" hidden="1">
      <c r="A3521" s="170">
        <f t="shared" si="6"/>
        <v>0</v>
      </c>
      <c r="B3521" s="186"/>
      <c r="C3521" s="186"/>
      <c r="D3521" s="178" t="s">
        <v>388</v>
      </c>
      <c r="E3521" s="178"/>
      <c r="F3521" s="186"/>
      <c r="G3521" s="170" t="b">
        <f t="shared" ca="1" si="73"/>
        <v>1</v>
      </c>
      <c r="H3521" s="186"/>
      <c r="I3521" s="186"/>
      <c r="J3521" s="170"/>
      <c r="K3521" s="171" t="e">
        <f t="shared" ca="1" si="1"/>
        <v>#NAME?</v>
      </c>
      <c r="L3521" s="186"/>
      <c r="M3521" s="171">
        <v>1693</v>
      </c>
      <c r="N3521" s="179" t="e">
        <f t="shared" ca="1" si="2"/>
        <v>#NAME?</v>
      </c>
      <c r="O3521" t="b">
        <f t="shared" si="3"/>
        <v>1</v>
      </c>
      <c r="S3521" s="180" t="b">
        <f t="shared" si="4"/>
        <v>0</v>
      </c>
      <c r="T3521" s="180">
        <f t="shared" ca="1" si="5"/>
        <v>0</v>
      </c>
    </row>
    <row r="3522" spans="1:20" ht="16" hidden="1">
      <c r="A3522" s="170">
        <f t="shared" si="6"/>
        <v>0</v>
      </c>
      <c r="B3522" s="186"/>
      <c r="C3522" s="186"/>
      <c r="D3522" s="178" t="s">
        <v>388</v>
      </c>
      <c r="E3522" s="178"/>
      <c r="F3522" s="186"/>
      <c r="G3522" s="170" t="b">
        <f t="shared" ca="1" si="73"/>
        <v>1</v>
      </c>
      <c r="H3522" s="186"/>
      <c r="I3522" s="186"/>
      <c r="J3522" s="170"/>
      <c r="K3522" s="171" t="e">
        <f t="shared" ca="1" si="1"/>
        <v>#NAME?</v>
      </c>
      <c r="L3522" s="186"/>
      <c r="M3522" s="171">
        <v>853</v>
      </c>
      <c r="N3522" s="179" t="e">
        <f t="shared" ca="1" si="2"/>
        <v>#NAME?</v>
      </c>
      <c r="O3522" t="b">
        <f t="shared" si="3"/>
        <v>1</v>
      </c>
      <c r="S3522" s="180" t="b">
        <f t="shared" si="4"/>
        <v>0</v>
      </c>
      <c r="T3522" s="180">
        <f t="shared" ca="1" si="5"/>
        <v>0</v>
      </c>
    </row>
    <row r="3523" spans="1:20" ht="16" hidden="1">
      <c r="A3523" s="170">
        <f t="shared" si="6"/>
        <v>0</v>
      </c>
      <c r="B3523" s="186"/>
      <c r="C3523" s="186"/>
      <c r="D3523" s="178" t="s">
        <v>388</v>
      </c>
      <c r="E3523" s="178"/>
      <c r="F3523" s="186"/>
      <c r="G3523" s="170" t="b">
        <f t="shared" ca="1" si="73"/>
        <v>1</v>
      </c>
      <c r="H3523" s="186"/>
      <c r="I3523" s="186"/>
      <c r="J3523" s="170"/>
      <c r="K3523" s="171" t="e">
        <f t="shared" ca="1" si="1"/>
        <v>#NAME?</v>
      </c>
      <c r="L3523" s="186"/>
      <c r="M3523" s="171">
        <v>2986</v>
      </c>
      <c r="N3523" s="179" t="e">
        <f t="shared" ca="1" si="2"/>
        <v>#NAME?</v>
      </c>
      <c r="O3523" t="b">
        <f t="shared" si="3"/>
        <v>1</v>
      </c>
      <c r="S3523" s="180" t="b">
        <f t="shared" si="4"/>
        <v>0</v>
      </c>
      <c r="T3523" s="180">
        <f t="shared" ca="1" si="5"/>
        <v>0</v>
      </c>
    </row>
    <row r="3524" spans="1:20" ht="16" hidden="1">
      <c r="A3524" s="170">
        <f t="shared" si="6"/>
        <v>0</v>
      </c>
      <c r="B3524" s="186"/>
      <c r="C3524" s="186"/>
      <c r="D3524" s="178" t="s">
        <v>388</v>
      </c>
      <c r="E3524" s="178"/>
      <c r="F3524" s="186"/>
      <c r="G3524" s="170" t="b">
        <f t="shared" ca="1" si="73"/>
        <v>1</v>
      </c>
      <c r="H3524" s="186"/>
      <c r="I3524" s="186"/>
      <c r="J3524" s="170"/>
      <c r="K3524" s="171" t="e">
        <f t="shared" ca="1" si="1"/>
        <v>#NAME?</v>
      </c>
      <c r="L3524" s="186"/>
      <c r="M3524" s="171">
        <v>2752</v>
      </c>
      <c r="N3524" s="179" t="e">
        <f t="shared" ca="1" si="2"/>
        <v>#NAME?</v>
      </c>
      <c r="O3524" t="b">
        <f t="shared" si="3"/>
        <v>1</v>
      </c>
      <c r="S3524" s="180" t="b">
        <f t="shared" si="4"/>
        <v>0</v>
      </c>
      <c r="T3524" s="180">
        <f t="shared" ca="1" si="5"/>
        <v>0</v>
      </c>
    </row>
    <row r="3525" spans="1:20" ht="16" hidden="1">
      <c r="A3525" s="170">
        <f t="shared" si="6"/>
        <v>0</v>
      </c>
      <c r="B3525" s="186"/>
      <c r="C3525" s="186"/>
      <c r="D3525" s="178" t="s">
        <v>388</v>
      </c>
      <c r="E3525" s="178"/>
      <c r="F3525" s="186"/>
      <c r="G3525" s="170" t="b">
        <f t="shared" ca="1" si="73"/>
        <v>1</v>
      </c>
      <c r="H3525" s="186"/>
      <c r="I3525" s="186"/>
      <c r="J3525" s="170"/>
      <c r="K3525" s="171" t="e">
        <f t="shared" ca="1" si="1"/>
        <v>#NAME?</v>
      </c>
      <c r="L3525" s="186"/>
      <c r="M3525" s="171">
        <v>3054</v>
      </c>
      <c r="N3525" s="179" t="e">
        <f t="shared" ca="1" si="2"/>
        <v>#NAME?</v>
      </c>
      <c r="O3525" t="b">
        <f t="shared" si="3"/>
        <v>1</v>
      </c>
      <c r="S3525" s="180" t="b">
        <f t="shared" si="4"/>
        <v>0</v>
      </c>
      <c r="T3525" s="180">
        <f t="shared" ca="1" si="5"/>
        <v>0</v>
      </c>
    </row>
    <row r="3526" spans="1:20" ht="16" hidden="1">
      <c r="A3526" s="170">
        <f t="shared" si="6"/>
        <v>0</v>
      </c>
      <c r="B3526" s="186"/>
      <c r="C3526" s="186"/>
      <c r="D3526" s="178" t="s">
        <v>388</v>
      </c>
      <c r="E3526" s="178"/>
      <c r="F3526" s="186"/>
      <c r="G3526" s="170" t="b">
        <f t="shared" ca="1" si="73"/>
        <v>1</v>
      </c>
      <c r="H3526" s="186"/>
      <c r="I3526" s="186"/>
      <c r="J3526" s="170"/>
      <c r="K3526" s="171" t="e">
        <f t="shared" ca="1" si="1"/>
        <v>#NAME?</v>
      </c>
      <c r="L3526" s="186"/>
      <c r="M3526" s="171">
        <v>2871</v>
      </c>
      <c r="N3526" s="179" t="e">
        <f t="shared" ca="1" si="2"/>
        <v>#NAME?</v>
      </c>
      <c r="O3526" t="b">
        <f t="shared" si="3"/>
        <v>1</v>
      </c>
      <c r="S3526" s="180" t="b">
        <f t="shared" si="4"/>
        <v>0</v>
      </c>
      <c r="T3526" s="180">
        <f t="shared" ca="1" si="5"/>
        <v>0</v>
      </c>
    </row>
    <row r="3527" spans="1:20" ht="16" hidden="1">
      <c r="A3527" s="170">
        <f t="shared" si="6"/>
        <v>0</v>
      </c>
      <c r="B3527" s="186"/>
      <c r="C3527" s="186"/>
      <c r="D3527" s="178" t="s">
        <v>388</v>
      </c>
      <c r="E3527" s="178"/>
      <c r="F3527" s="186"/>
      <c r="G3527" s="170" t="b">
        <f t="shared" ca="1" si="73"/>
        <v>1</v>
      </c>
      <c r="H3527" s="186"/>
      <c r="I3527" s="186"/>
      <c r="J3527" s="170"/>
      <c r="K3527" s="171" t="e">
        <f t="shared" ca="1" si="1"/>
        <v>#NAME?</v>
      </c>
      <c r="L3527" s="186"/>
      <c r="M3527" s="171">
        <v>858</v>
      </c>
      <c r="N3527" s="179" t="e">
        <f t="shared" ca="1" si="2"/>
        <v>#NAME?</v>
      </c>
      <c r="O3527" t="b">
        <f t="shared" si="3"/>
        <v>1</v>
      </c>
      <c r="S3527" s="180" t="b">
        <f t="shared" si="4"/>
        <v>0</v>
      </c>
      <c r="T3527" s="180">
        <f t="shared" ca="1" si="5"/>
        <v>0</v>
      </c>
    </row>
    <row r="3528" spans="1:20" ht="16" hidden="1">
      <c r="A3528" s="170">
        <f t="shared" si="6"/>
        <v>0</v>
      </c>
      <c r="B3528" s="186"/>
      <c r="C3528" s="186"/>
      <c r="D3528" s="178" t="s">
        <v>388</v>
      </c>
      <c r="E3528" s="178"/>
      <c r="F3528" s="186"/>
      <c r="G3528" s="170" t="b">
        <f t="shared" ca="1" si="73"/>
        <v>1</v>
      </c>
      <c r="H3528" s="186"/>
      <c r="I3528" s="186"/>
      <c r="J3528" s="170"/>
      <c r="K3528" s="171" t="e">
        <f t="shared" ca="1" si="1"/>
        <v>#NAME?</v>
      </c>
      <c r="L3528" s="186"/>
      <c r="M3528" s="171">
        <v>268</v>
      </c>
      <c r="N3528" s="179" t="e">
        <f t="shared" ca="1" si="2"/>
        <v>#NAME?</v>
      </c>
      <c r="O3528" t="b">
        <f t="shared" si="3"/>
        <v>1</v>
      </c>
      <c r="S3528" s="180" t="b">
        <f t="shared" si="4"/>
        <v>0</v>
      </c>
      <c r="T3528" s="180">
        <f t="shared" ca="1" si="5"/>
        <v>0</v>
      </c>
    </row>
    <row r="3529" spans="1:20" ht="16" hidden="1">
      <c r="A3529" s="170">
        <f t="shared" si="6"/>
        <v>0</v>
      </c>
      <c r="B3529" s="186"/>
      <c r="C3529" s="186"/>
      <c r="D3529" s="178" t="s">
        <v>388</v>
      </c>
      <c r="E3529" s="178"/>
      <c r="F3529" s="186"/>
      <c r="G3529" s="170" t="b">
        <f t="shared" ca="1" si="73"/>
        <v>1</v>
      </c>
      <c r="H3529" s="186"/>
      <c r="I3529" s="186"/>
      <c r="J3529" s="170"/>
      <c r="K3529" s="171" t="e">
        <f t="shared" ca="1" si="1"/>
        <v>#NAME?</v>
      </c>
      <c r="L3529" s="186"/>
      <c r="M3529" s="171">
        <v>671</v>
      </c>
      <c r="N3529" s="179" t="e">
        <f t="shared" ca="1" si="2"/>
        <v>#NAME?</v>
      </c>
      <c r="O3529" t="b">
        <f t="shared" si="3"/>
        <v>1</v>
      </c>
      <c r="S3529" s="180" t="b">
        <f t="shared" si="4"/>
        <v>0</v>
      </c>
      <c r="T3529" s="180">
        <f t="shared" ca="1" si="5"/>
        <v>0</v>
      </c>
    </row>
    <row r="3530" spans="1:20" ht="16" hidden="1">
      <c r="A3530" s="170">
        <f t="shared" si="6"/>
        <v>0</v>
      </c>
      <c r="B3530" s="186"/>
      <c r="C3530" s="186"/>
      <c r="D3530" s="178" t="s">
        <v>388</v>
      </c>
      <c r="E3530" s="178"/>
      <c r="F3530" s="186"/>
      <c r="G3530" s="170" t="b">
        <f t="shared" ca="1" si="73"/>
        <v>1</v>
      </c>
      <c r="H3530" s="186"/>
      <c r="I3530" s="186"/>
      <c r="J3530" s="170"/>
      <c r="K3530" s="171" t="e">
        <f t="shared" ca="1" si="1"/>
        <v>#NAME?</v>
      </c>
      <c r="L3530" s="186"/>
      <c r="M3530" s="171">
        <v>2979</v>
      </c>
      <c r="N3530" s="179" t="e">
        <f t="shared" ca="1" si="2"/>
        <v>#NAME?</v>
      </c>
      <c r="O3530" t="b">
        <f t="shared" si="3"/>
        <v>1</v>
      </c>
      <c r="S3530" s="180" t="b">
        <f t="shared" si="4"/>
        <v>0</v>
      </c>
      <c r="T3530" s="180">
        <f t="shared" ca="1" si="5"/>
        <v>0</v>
      </c>
    </row>
    <row r="3531" spans="1:20" ht="16" hidden="1">
      <c r="A3531" s="170">
        <f t="shared" si="6"/>
        <v>0</v>
      </c>
      <c r="B3531" s="186"/>
      <c r="C3531" s="186"/>
      <c r="D3531" s="178" t="s">
        <v>388</v>
      </c>
      <c r="E3531" s="178"/>
      <c r="F3531" s="186"/>
      <c r="G3531" s="170" t="b">
        <f t="shared" ca="1" si="73"/>
        <v>1</v>
      </c>
      <c r="H3531" s="186"/>
      <c r="I3531" s="186"/>
      <c r="J3531" s="170"/>
      <c r="K3531" s="171" t="e">
        <f t="shared" ca="1" si="1"/>
        <v>#NAME?</v>
      </c>
      <c r="L3531" s="186"/>
      <c r="M3531" s="171">
        <v>1519</v>
      </c>
      <c r="N3531" s="179" t="e">
        <f t="shared" ca="1" si="2"/>
        <v>#NAME?</v>
      </c>
      <c r="O3531" t="b">
        <f t="shared" si="3"/>
        <v>1</v>
      </c>
      <c r="S3531" s="180" t="b">
        <f t="shared" si="4"/>
        <v>0</v>
      </c>
      <c r="T3531" s="180">
        <f t="shared" ca="1" si="5"/>
        <v>0</v>
      </c>
    </row>
    <row r="3532" spans="1:20" ht="16" hidden="1">
      <c r="A3532" s="170">
        <f t="shared" si="6"/>
        <v>0</v>
      </c>
      <c r="B3532" s="186"/>
      <c r="C3532" s="186"/>
      <c r="D3532" s="178" t="s">
        <v>388</v>
      </c>
      <c r="E3532" s="178"/>
      <c r="F3532" s="186"/>
      <c r="G3532" s="170" t="b">
        <f t="shared" ca="1" si="73"/>
        <v>1</v>
      </c>
      <c r="H3532" s="186"/>
      <c r="I3532" s="186"/>
      <c r="J3532" s="170"/>
      <c r="K3532" s="171" t="e">
        <f t="shared" ca="1" si="1"/>
        <v>#NAME?</v>
      </c>
      <c r="L3532" s="186"/>
      <c r="M3532" s="171">
        <v>2729</v>
      </c>
      <c r="N3532" s="179" t="e">
        <f t="shared" ca="1" si="2"/>
        <v>#NAME?</v>
      </c>
      <c r="O3532" t="b">
        <f t="shared" si="3"/>
        <v>1</v>
      </c>
      <c r="S3532" s="180" t="b">
        <f t="shared" si="4"/>
        <v>0</v>
      </c>
      <c r="T3532" s="180">
        <f t="shared" ca="1" si="5"/>
        <v>0</v>
      </c>
    </row>
    <row r="3533" spans="1:20" ht="16" hidden="1">
      <c r="A3533" s="170">
        <f t="shared" si="6"/>
        <v>0</v>
      </c>
      <c r="B3533" s="186"/>
      <c r="C3533" s="186"/>
      <c r="D3533" s="178" t="s">
        <v>388</v>
      </c>
      <c r="E3533" s="178"/>
      <c r="F3533" s="186"/>
      <c r="G3533" s="170" t="b">
        <f t="shared" ca="1" si="73"/>
        <v>1</v>
      </c>
      <c r="H3533" s="186"/>
      <c r="I3533" s="186"/>
      <c r="J3533" s="170"/>
      <c r="K3533" s="171" t="e">
        <f t="shared" ca="1" si="1"/>
        <v>#NAME?</v>
      </c>
      <c r="L3533" s="186"/>
      <c r="M3533" s="171">
        <v>1070</v>
      </c>
      <c r="N3533" s="179" t="e">
        <f t="shared" ca="1" si="2"/>
        <v>#NAME?</v>
      </c>
      <c r="O3533" t="b">
        <f t="shared" si="3"/>
        <v>1</v>
      </c>
      <c r="S3533" s="180" t="b">
        <f t="shared" si="4"/>
        <v>0</v>
      </c>
      <c r="T3533" s="180">
        <f t="shared" ca="1" si="5"/>
        <v>0</v>
      </c>
    </row>
    <row r="3534" spans="1:20" ht="16" hidden="1">
      <c r="A3534" s="170">
        <f t="shared" si="6"/>
        <v>0</v>
      </c>
      <c r="B3534" s="186"/>
      <c r="C3534" s="186"/>
      <c r="D3534" s="178" t="s">
        <v>388</v>
      </c>
      <c r="E3534" s="178"/>
      <c r="F3534" s="186"/>
      <c r="G3534" s="170" t="b">
        <f t="shared" ca="1" si="73"/>
        <v>1</v>
      </c>
      <c r="H3534" s="186"/>
      <c r="I3534" s="186"/>
      <c r="J3534" s="170"/>
      <c r="K3534" s="171" t="e">
        <f t="shared" ca="1" si="1"/>
        <v>#NAME?</v>
      </c>
      <c r="L3534" s="186"/>
      <c r="M3534" s="171">
        <v>1629</v>
      </c>
      <c r="N3534" s="179" t="e">
        <f t="shared" ca="1" si="2"/>
        <v>#NAME?</v>
      </c>
      <c r="O3534" t="b">
        <f t="shared" si="3"/>
        <v>1</v>
      </c>
      <c r="S3534" s="180" t="b">
        <f t="shared" si="4"/>
        <v>0</v>
      </c>
      <c r="T3534" s="180">
        <f t="shared" ca="1" si="5"/>
        <v>0</v>
      </c>
    </row>
    <row r="3535" spans="1:20" ht="16" hidden="1">
      <c r="A3535" s="170">
        <f t="shared" si="6"/>
        <v>0</v>
      </c>
      <c r="B3535" s="186"/>
      <c r="C3535" s="186"/>
      <c r="D3535" s="178" t="s">
        <v>388</v>
      </c>
      <c r="E3535" s="178"/>
      <c r="F3535" s="186"/>
      <c r="G3535" s="170" t="b">
        <f t="shared" ca="1" si="73"/>
        <v>1</v>
      </c>
      <c r="H3535" s="186"/>
      <c r="I3535" s="186"/>
      <c r="J3535" s="170"/>
      <c r="K3535" s="171" t="e">
        <f t="shared" ca="1" si="1"/>
        <v>#NAME?</v>
      </c>
      <c r="L3535" s="186"/>
      <c r="M3535" s="171">
        <v>1895</v>
      </c>
      <c r="N3535" s="179" t="e">
        <f t="shared" ca="1" si="2"/>
        <v>#NAME?</v>
      </c>
      <c r="O3535" t="b">
        <f t="shared" si="3"/>
        <v>1</v>
      </c>
      <c r="S3535" s="180" t="b">
        <f t="shared" si="4"/>
        <v>0</v>
      </c>
      <c r="T3535" s="180">
        <f t="shared" ca="1" si="5"/>
        <v>0</v>
      </c>
    </row>
    <row r="3536" spans="1:20" ht="16" hidden="1">
      <c r="A3536" s="170">
        <f t="shared" si="6"/>
        <v>0</v>
      </c>
      <c r="B3536" s="186"/>
      <c r="C3536" s="186"/>
      <c r="D3536" s="178" t="s">
        <v>388</v>
      </c>
      <c r="E3536" s="178"/>
      <c r="F3536" s="186"/>
      <c r="G3536" s="170" t="b">
        <f t="shared" ca="1" si="73"/>
        <v>1</v>
      </c>
      <c r="H3536" s="186"/>
      <c r="I3536" s="186"/>
      <c r="J3536" s="170"/>
      <c r="K3536" s="171" t="e">
        <f t="shared" ca="1" si="1"/>
        <v>#NAME?</v>
      </c>
      <c r="L3536" s="186"/>
      <c r="M3536" s="171">
        <v>2661</v>
      </c>
      <c r="N3536" s="179" t="e">
        <f t="shared" ca="1" si="2"/>
        <v>#NAME?</v>
      </c>
      <c r="O3536" t="b">
        <f t="shared" si="3"/>
        <v>1</v>
      </c>
      <c r="S3536" s="180" t="b">
        <f t="shared" si="4"/>
        <v>0</v>
      </c>
      <c r="T3536" s="180">
        <f t="shared" ca="1" si="5"/>
        <v>0</v>
      </c>
    </row>
    <row r="3537" spans="1:20" ht="16" hidden="1">
      <c r="A3537" s="170">
        <f t="shared" si="6"/>
        <v>0</v>
      </c>
      <c r="B3537" s="186"/>
      <c r="C3537" s="186"/>
      <c r="D3537" s="178" t="s">
        <v>388</v>
      </c>
      <c r="E3537" s="178"/>
      <c r="F3537" s="186"/>
      <c r="G3537" s="170" t="b">
        <f t="shared" ca="1" si="73"/>
        <v>1</v>
      </c>
      <c r="H3537" s="186"/>
      <c r="I3537" s="186"/>
      <c r="J3537" s="170"/>
      <c r="K3537" s="171" t="e">
        <f t="shared" ca="1" si="1"/>
        <v>#NAME?</v>
      </c>
      <c r="L3537" s="186"/>
      <c r="M3537" s="171">
        <v>671</v>
      </c>
      <c r="N3537" s="179" t="e">
        <f t="shared" ca="1" si="2"/>
        <v>#NAME?</v>
      </c>
      <c r="O3537" t="b">
        <f t="shared" si="3"/>
        <v>1</v>
      </c>
      <c r="S3537" s="180" t="b">
        <f t="shared" si="4"/>
        <v>0</v>
      </c>
      <c r="T3537" s="180">
        <f t="shared" ca="1" si="5"/>
        <v>0</v>
      </c>
    </row>
    <row r="3538" spans="1:20" ht="16" hidden="1">
      <c r="A3538" s="170">
        <f t="shared" si="6"/>
        <v>0</v>
      </c>
      <c r="B3538" s="186"/>
      <c r="C3538" s="186"/>
      <c r="D3538" s="178" t="s">
        <v>388</v>
      </c>
      <c r="E3538" s="178"/>
      <c r="F3538" s="186"/>
      <c r="G3538" s="170" t="b">
        <f t="shared" ca="1" si="73"/>
        <v>1</v>
      </c>
      <c r="H3538" s="186"/>
      <c r="I3538" s="186"/>
      <c r="J3538" s="170"/>
      <c r="K3538" s="171" t="e">
        <f t="shared" ca="1" si="1"/>
        <v>#NAME?</v>
      </c>
      <c r="L3538" s="186"/>
      <c r="M3538" s="171">
        <v>1079</v>
      </c>
      <c r="N3538" s="179" t="e">
        <f t="shared" ca="1" si="2"/>
        <v>#NAME?</v>
      </c>
      <c r="O3538" t="b">
        <f t="shared" si="3"/>
        <v>1</v>
      </c>
      <c r="S3538" s="180" t="b">
        <f t="shared" si="4"/>
        <v>0</v>
      </c>
      <c r="T3538" s="180">
        <f t="shared" ca="1" si="5"/>
        <v>0</v>
      </c>
    </row>
    <row r="3539" spans="1:20" ht="16" hidden="1">
      <c r="A3539" s="170">
        <f t="shared" si="6"/>
        <v>0</v>
      </c>
      <c r="B3539" s="186"/>
      <c r="C3539" s="186"/>
      <c r="D3539" s="178" t="s">
        <v>388</v>
      </c>
      <c r="E3539" s="178"/>
      <c r="F3539" s="186"/>
      <c r="G3539" s="170" t="b">
        <f t="shared" ca="1" si="73"/>
        <v>1</v>
      </c>
      <c r="H3539" s="186"/>
      <c r="I3539" s="186"/>
      <c r="J3539" s="170"/>
      <c r="K3539" s="171" t="e">
        <f t="shared" ca="1" si="1"/>
        <v>#NAME?</v>
      </c>
      <c r="L3539" s="186"/>
      <c r="M3539" s="171">
        <v>1266</v>
      </c>
      <c r="N3539" s="179" t="e">
        <f t="shared" ca="1" si="2"/>
        <v>#NAME?</v>
      </c>
      <c r="O3539" t="b">
        <f t="shared" si="3"/>
        <v>1</v>
      </c>
      <c r="S3539" s="180" t="b">
        <f t="shared" si="4"/>
        <v>0</v>
      </c>
      <c r="T3539" s="180">
        <f t="shared" ca="1" si="5"/>
        <v>0</v>
      </c>
    </row>
    <row r="3540" spans="1:20" ht="16" hidden="1">
      <c r="A3540" s="170">
        <f t="shared" si="6"/>
        <v>0</v>
      </c>
      <c r="B3540" s="186"/>
      <c r="C3540" s="186"/>
      <c r="D3540" s="178" t="s">
        <v>388</v>
      </c>
      <c r="E3540" s="178"/>
      <c r="F3540" s="186"/>
      <c r="G3540" s="170" t="b">
        <f t="shared" ca="1" si="73"/>
        <v>1</v>
      </c>
      <c r="H3540" s="186"/>
      <c r="I3540" s="186"/>
      <c r="J3540" s="170"/>
      <c r="K3540" s="171" t="e">
        <f t="shared" ca="1" si="1"/>
        <v>#NAME?</v>
      </c>
      <c r="L3540" s="186"/>
      <c r="M3540" s="171">
        <v>1001</v>
      </c>
      <c r="N3540" s="179" t="e">
        <f t="shared" ca="1" si="2"/>
        <v>#NAME?</v>
      </c>
      <c r="O3540" t="b">
        <f t="shared" si="3"/>
        <v>1</v>
      </c>
      <c r="S3540" s="180" t="b">
        <f t="shared" si="4"/>
        <v>0</v>
      </c>
      <c r="T3540" s="180">
        <f t="shared" ca="1" si="5"/>
        <v>0</v>
      </c>
    </row>
    <row r="3541" spans="1:20" ht="16" hidden="1">
      <c r="A3541" s="170">
        <f t="shared" si="6"/>
        <v>0</v>
      </c>
      <c r="B3541" s="186"/>
      <c r="C3541" s="186"/>
      <c r="D3541" s="178" t="s">
        <v>388</v>
      </c>
      <c r="E3541" s="178"/>
      <c r="F3541" s="186"/>
      <c r="G3541" s="170" t="b">
        <f t="shared" ca="1" si="73"/>
        <v>1</v>
      </c>
      <c r="H3541" s="186"/>
      <c r="I3541" s="186"/>
      <c r="J3541" s="170"/>
      <c r="K3541" s="171" t="e">
        <f t="shared" ca="1" si="1"/>
        <v>#NAME?</v>
      </c>
      <c r="L3541" s="186"/>
      <c r="M3541" s="171">
        <v>2291</v>
      </c>
      <c r="N3541" s="179" t="e">
        <f t="shared" ca="1" si="2"/>
        <v>#NAME?</v>
      </c>
      <c r="O3541" t="b">
        <f t="shared" si="3"/>
        <v>1</v>
      </c>
      <c r="S3541" s="180" t="b">
        <f t="shared" si="4"/>
        <v>0</v>
      </c>
      <c r="T3541" s="180">
        <f t="shared" ca="1" si="5"/>
        <v>0</v>
      </c>
    </row>
    <row r="3542" spans="1:20" ht="16" hidden="1">
      <c r="A3542" s="170">
        <f t="shared" si="6"/>
        <v>0</v>
      </c>
      <c r="B3542" s="186"/>
      <c r="C3542" s="186"/>
      <c r="D3542" s="178" t="s">
        <v>388</v>
      </c>
      <c r="E3542" s="178"/>
      <c r="F3542" s="186"/>
      <c r="G3542" s="170" t="b">
        <f t="shared" ca="1" si="73"/>
        <v>1</v>
      </c>
      <c r="H3542" s="186"/>
      <c r="I3542" s="186"/>
      <c r="J3542" s="170"/>
      <c r="K3542" s="171" t="e">
        <f t="shared" ca="1" si="1"/>
        <v>#NAME?</v>
      </c>
      <c r="L3542" s="186"/>
      <c r="M3542" s="171">
        <v>2628</v>
      </c>
      <c r="N3542" s="179" t="e">
        <f t="shared" ca="1" si="2"/>
        <v>#NAME?</v>
      </c>
      <c r="O3542" t="b">
        <f t="shared" si="3"/>
        <v>1</v>
      </c>
      <c r="S3542" s="180" t="b">
        <f t="shared" si="4"/>
        <v>0</v>
      </c>
      <c r="T3542" s="180">
        <f t="shared" ca="1" si="5"/>
        <v>0</v>
      </c>
    </row>
    <row r="3543" spans="1:20" ht="16" hidden="1">
      <c r="A3543" s="170">
        <f t="shared" si="6"/>
        <v>0</v>
      </c>
      <c r="B3543" s="186"/>
      <c r="C3543" s="186"/>
      <c r="D3543" s="178" t="s">
        <v>388</v>
      </c>
      <c r="E3543" s="178"/>
      <c r="F3543" s="186"/>
      <c r="G3543" s="170" t="b">
        <f t="shared" ca="1" si="73"/>
        <v>1</v>
      </c>
      <c r="H3543" s="186"/>
      <c r="I3543" s="186"/>
      <c r="J3543" s="170"/>
      <c r="K3543" s="171" t="e">
        <f t="shared" ca="1" si="1"/>
        <v>#NAME?</v>
      </c>
      <c r="L3543" s="186"/>
      <c r="M3543" s="171">
        <v>1514</v>
      </c>
      <c r="N3543" s="179" t="e">
        <f t="shared" ca="1" si="2"/>
        <v>#NAME?</v>
      </c>
      <c r="O3543" t="b">
        <f t="shared" si="3"/>
        <v>1</v>
      </c>
      <c r="S3543" s="180" t="b">
        <f t="shared" si="4"/>
        <v>0</v>
      </c>
      <c r="T3543" s="180">
        <f t="shared" ca="1" si="5"/>
        <v>0</v>
      </c>
    </row>
    <row r="3544" spans="1:20" ht="16" hidden="1">
      <c r="A3544" s="170">
        <f t="shared" si="6"/>
        <v>0</v>
      </c>
      <c r="B3544" s="186"/>
      <c r="C3544" s="186"/>
      <c r="D3544" s="178" t="s">
        <v>388</v>
      </c>
      <c r="E3544" s="178"/>
      <c r="F3544" s="186"/>
      <c r="G3544" s="170" t="b">
        <f t="shared" ca="1" si="73"/>
        <v>1</v>
      </c>
      <c r="H3544" s="186"/>
      <c r="I3544" s="186"/>
      <c r="J3544" s="170"/>
      <c r="K3544" s="171" t="e">
        <f t="shared" ca="1" si="1"/>
        <v>#NAME?</v>
      </c>
      <c r="L3544" s="186"/>
      <c r="M3544" s="171">
        <v>2983</v>
      </c>
      <c r="N3544" s="179" t="e">
        <f t="shared" ca="1" si="2"/>
        <v>#NAME?</v>
      </c>
      <c r="O3544" t="b">
        <f t="shared" si="3"/>
        <v>1</v>
      </c>
      <c r="S3544" s="180" t="b">
        <f t="shared" si="4"/>
        <v>0</v>
      </c>
      <c r="T3544" s="180">
        <f t="shared" ca="1" si="5"/>
        <v>0</v>
      </c>
    </row>
    <row r="3545" spans="1:20" ht="16" hidden="1">
      <c r="A3545" s="170">
        <f t="shared" si="6"/>
        <v>0</v>
      </c>
      <c r="B3545" s="186"/>
      <c r="C3545" s="186"/>
      <c r="D3545" s="178" t="s">
        <v>388</v>
      </c>
      <c r="E3545" s="178"/>
      <c r="F3545" s="186"/>
      <c r="G3545" s="170" t="b">
        <f t="shared" ca="1" si="73"/>
        <v>1</v>
      </c>
      <c r="H3545" s="186"/>
      <c r="I3545" s="186"/>
      <c r="J3545" s="170"/>
      <c r="K3545" s="171" t="e">
        <f t="shared" ca="1" si="1"/>
        <v>#NAME?</v>
      </c>
      <c r="L3545" s="186"/>
      <c r="M3545" s="171">
        <v>87</v>
      </c>
      <c r="N3545" s="179" t="e">
        <f t="shared" ca="1" si="2"/>
        <v>#NAME?</v>
      </c>
      <c r="O3545" t="b">
        <f t="shared" si="3"/>
        <v>1</v>
      </c>
      <c r="S3545" s="180" t="b">
        <f t="shared" si="4"/>
        <v>0</v>
      </c>
      <c r="T3545" s="180">
        <f t="shared" ca="1" si="5"/>
        <v>0</v>
      </c>
    </row>
    <row r="3546" spans="1:20" ht="16" hidden="1">
      <c r="A3546" s="170">
        <f t="shared" si="6"/>
        <v>0</v>
      </c>
      <c r="B3546" s="186"/>
      <c r="C3546" s="186"/>
      <c r="D3546" s="178" t="s">
        <v>388</v>
      </c>
      <c r="E3546" s="178"/>
      <c r="F3546" s="186"/>
      <c r="G3546" s="170" t="b">
        <f t="shared" ca="1" si="73"/>
        <v>1</v>
      </c>
      <c r="H3546" s="186"/>
      <c r="I3546" s="186"/>
      <c r="J3546" s="170"/>
      <c r="K3546" s="171" t="e">
        <f t="shared" ca="1" si="1"/>
        <v>#NAME?</v>
      </c>
      <c r="L3546" s="186"/>
      <c r="M3546" s="171">
        <v>411</v>
      </c>
      <c r="N3546" s="179" t="e">
        <f t="shared" ca="1" si="2"/>
        <v>#NAME?</v>
      </c>
      <c r="O3546" t="b">
        <f t="shared" si="3"/>
        <v>1</v>
      </c>
      <c r="S3546" s="180" t="b">
        <f t="shared" si="4"/>
        <v>0</v>
      </c>
      <c r="T3546" s="180">
        <f t="shared" ca="1" si="5"/>
        <v>0</v>
      </c>
    </row>
    <row r="3547" spans="1:20" ht="16" hidden="1">
      <c r="A3547" s="170">
        <f t="shared" si="6"/>
        <v>0</v>
      </c>
      <c r="B3547" s="186"/>
      <c r="C3547" s="186"/>
      <c r="D3547" s="178" t="s">
        <v>388</v>
      </c>
      <c r="E3547" s="178"/>
      <c r="F3547" s="186"/>
      <c r="G3547" s="170" t="b">
        <f t="shared" ca="1" si="73"/>
        <v>1</v>
      </c>
      <c r="H3547" s="186"/>
      <c r="I3547" s="186"/>
      <c r="J3547" s="170"/>
      <c r="K3547" s="171" t="e">
        <f t="shared" ca="1" si="1"/>
        <v>#NAME?</v>
      </c>
      <c r="L3547" s="186"/>
      <c r="M3547" s="171">
        <v>1607</v>
      </c>
      <c r="N3547" s="179" t="e">
        <f t="shared" ca="1" si="2"/>
        <v>#NAME?</v>
      </c>
      <c r="O3547" t="b">
        <f t="shared" si="3"/>
        <v>1</v>
      </c>
      <c r="S3547" s="180" t="b">
        <f t="shared" si="4"/>
        <v>0</v>
      </c>
      <c r="T3547" s="180">
        <f t="shared" ca="1" si="5"/>
        <v>0</v>
      </c>
    </row>
    <row r="3548" spans="1:20" ht="16" hidden="1">
      <c r="A3548" s="170">
        <f t="shared" si="6"/>
        <v>0</v>
      </c>
      <c r="B3548" s="186"/>
      <c r="C3548" s="186"/>
      <c r="D3548" s="178" t="s">
        <v>388</v>
      </c>
      <c r="E3548" s="178"/>
      <c r="F3548" s="186"/>
      <c r="G3548" s="170" t="b">
        <f t="shared" ca="1" si="73"/>
        <v>1</v>
      </c>
      <c r="H3548" s="186"/>
      <c r="I3548" s="186"/>
      <c r="J3548" s="170"/>
      <c r="K3548" s="171" t="e">
        <f t="shared" ca="1" si="1"/>
        <v>#NAME?</v>
      </c>
      <c r="L3548" s="186"/>
      <c r="M3548" s="171">
        <v>870</v>
      </c>
      <c r="N3548" s="179" t="e">
        <f t="shared" ca="1" si="2"/>
        <v>#NAME?</v>
      </c>
      <c r="O3548" t="b">
        <f t="shared" si="3"/>
        <v>1</v>
      </c>
      <c r="S3548" s="180" t="b">
        <f t="shared" si="4"/>
        <v>0</v>
      </c>
      <c r="T3548" s="180">
        <f t="shared" ca="1" si="5"/>
        <v>0</v>
      </c>
    </row>
    <row r="3549" spans="1:20" ht="16" hidden="1">
      <c r="A3549" s="170">
        <f t="shared" si="6"/>
        <v>0</v>
      </c>
      <c r="B3549" s="186"/>
      <c r="C3549" s="186"/>
      <c r="D3549" s="178" t="s">
        <v>388</v>
      </c>
      <c r="E3549" s="178"/>
      <c r="F3549" s="186"/>
      <c r="G3549" s="170" t="b">
        <f t="shared" ca="1" si="73"/>
        <v>1</v>
      </c>
      <c r="H3549" s="186"/>
      <c r="I3549" s="186"/>
      <c r="J3549" s="170"/>
      <c r="K3549" s="171" t="e">
        <f t="shared" ca="1" si="1"/>
        <v>#NAME?</v>
      </c>
      <c r="L3549" s="186"/>
      <c r="M3549" s="171">
        <v>1272</v>
      </c>
      <c r="N3549" s="179" t="e">
        <f t="shared" ca="1" si="2"/>
        <v>#NAME?</v>
      </c>
      <c r="O3549" t="b">
        <f t="shared" si="3"/>
        <v>1</v>
      </c>
      <c r="S3549" s="180" t="b">
        <f t="shared" si="4"/>
        <v>0</v>
      </c>
      <c r="T3549" s="180">
        <f t="shared" ca="1" si="5"/>
        <v>0</v>
      </c>
    </row>
    <row r="3550" spans="1:20" ht="16" hidden="1">
      <c r="A3550" s="170">
        <f t="shared" si="6"/>
        <v>0</v>
      </c>
      <c r="B3550" s="186"/>
      <c r="C3550" s="186"/>
      <c r="D3550" s="178" t="s">
        <v>388</v>
      </c>
      <c r="E3550" s="178"/>
      <c r="F3550" s="186"/>
      <c r="G3550" s="170" t="b">
        <f t="shared" ca="1" si="73"/>
        <v>1</v>
      </c>
      <c r="H3550" s="186"/>
      <c r="I3550" s="186"/>
      <c r="J3550" s="170"/>
      <c r="K3550" s="171" t="e">
        <f t="shared" ca="1" si="1"/>
        <v>#NAME?</v>
      </c>
      <c r="L3550" s="186"/>
      <c r="M3550" s="171">
        <v>606</v>
      </c>
      <c r="N3550" s="179" t="e">
        <f t="shared" ca="1" si="2"/>
        <v>#NAME?</v>
      </c>
      <c r="O3550" t="b">
        <f t="shared" si="3"/>
        <v>1</v>
      </c>
      <c r="S3550" s="180" t="b">
        <f t="shared" si="4"/>
        <v>0</v>
      </c>
      <c r="T3550" s="180">
        <f t="shared" ca="1" si="5"/>
        <v>0</v>
      </c>
    </row>
    <row r="3551" spans="1:20" ht="16" hidden="1">
      <c r="A3551" s="170">
        <f t="shared" si="6"/>
        <v>0</v>
      </c>
      <c r="B3551" s="186"/>
      <c r="C3551" s="186"/>
      <c r="D3551" s="178" t="s">
        <v>388</v>
      </c>
      <c r="E3551" s="178"/>
      <c r="F3551" s="186"/>
      <c r="G3551" s="170" t="b">
        <f t="shared" ca="1" si="73"/>
        <v>1</v>
      </c>
      <c r="H3551" s="186"/>
      <c r="I3551" s="186"/>
      <c r="J3551" s="170"/>
      <c r="K3551" s="171" t="e">
        <f t="shared" ca="1" si="1"/>
        <v>#NAME?</v>
      </c>
      <c r="L3551" s="186"/>
      <c r="M3551" s="171">
        <v>3192</v>
      </c>
      <c r="N3551" s="179" t="e">
        <f t="shared" ca="1" si="2"/>
        <v>#NAME?</v>
      </c>
      <c r="O3551" t="b">
        <f t="shared" si="3"/>
        <v>1</v>
      </c>
      <c r="S3551" s="180" t="b">
        <f t="shared" si="4"/>
        <v>0</v>
      </c>
      <c r="T3551" s="180">
        <f t="shared" ca="1" si="5"/>
        <v>0</v>
      </c>
    </row>
    <row r="3552" spans="1:20" ht="16" hidden="1">
      <c r="A3552" s="170">
        <f t="shared" si="6"/>
        <v>0</v>
      </c>
      <c r="B3552" s="186"/>
      <c r="C3552" s="186"/>
      <c r="D3552" s="178" t="s">
        <v>388</v>
      </c>
      <c r="E3552" s="178"/>
      <c r="F3552" s="186"/>
      <c r="G3552" s="170" t="b">
        <f t="shared" ca="1" si="73"/>
        <v>1</v>
      </c>
      <c r="H3552" s="186"/>
      <c r="I3552" s="186"/>
      <c r="J3552" s="170"/>
      <c r="K3552" s="171" t="e">
        <f t="shared" ca="1" si="1"/>
        <v>#NAME?</v>
      </c>
      <c r="L3552" s="186"/>
      <c r="M3552" s="171">
        <v>1849</v>
      </c>
      <c r="N3552" s="179" t="e">
        <f t="shared" ca="1" si="2"/>
        <v>#NAME?</v>
      </c>
      <c r="O3552" t="b">
        <f t="shared" si="3"/>
        <v>1</v>
      </c>
      <c r="S3552" s="180" t="b">
        <f t="shared" si="4"/>
        <v>0</v>
      </c>
      <c r="T3552" s="180">
        <f t="shared" ca="1" si="5"/>
        <v>0</v>
      </c>
    </row>
    <row r="3553" spans="1:20" ht="16" hidden="1">
      <c r="A3553" s="170">
        <f t="shared" si="6"/>
        <v>0</v>
      </c>
      <c r="B3553" s="186"/>
      <c r="C3553" s="186"/>
      <c r="D3553" s="178" t="s">
        <v>388</v>
      </c>
      <c r="E3553" s="178"/>
      <c r="F3553" s="186"/>
      <c r="G3553" s="170" t="b">
        <f t="shared" ca="1" si="73"/>
        <v>1</v>
      </c>
      <c r="H3553" s="186"/>
      <c r="I3553" s="186"/>
      <c r="J3553" s="170"/>
      <c r="K3553" s="171" t="e">
        <f t="shared" ca="1" si="1"/>
        <v>#NAME?</v>
      </c>
      <c r="L3553" s="186"/>
      <c r="M3553" s="171">
        <v>734</v>
      </c>
      <c r="N3553" s="179" t="e">
        <f t="shared" ca="1" si="2"/>
        <v>#NAME?</v>
      </c>
      <c r="O3553" t="b">
        <f t="shared" si="3"/>
        <v>1</v>
      </c>
      <c r="S3553" s="180" t="b">
        <f t="shared" si="4"/>
        <v>0</v>
      </c>
      <c r="T3553" s="180">
        <f t="shared" ca="1" si="5"/>
        <v>0</v>
      </c>
    </row>
    <row r="3554" spans="1:20" ht="16" hidden="1">
      <c r="A3554" s="170">
        <f t="shared" si="6"/>
        <v>0</v>
      </c>
      <c r="B3554" s="186"/>
      <c r="C3554" s="186"/>
      <c r="D3554" s="178" t="s">
        <v>388</v>
      </c>
      <c r="E3554" s="178"/>
      <c r="F3554" s="186"/>
      <c r="G3554" s="170" t="b">
        <f t="shared" ca="1" si="73"/>
        <v>1</v>
      </c>
      <c r="H3554" s="186"/>
      <c r="I3554" s="186"/>
      <c r="J3554" s="170"/>
      <c r="K3554" s="171" t="e">
        <f t="shared" ca="1" si="1"/>
        <v>#NAME?</v>
      </c>
      <c r="L3554" s="186"/>
      <c r="M3554" s="171">
        <v>2915</v>
      </c>
      <c r="N3554" s="179" t="e">
        <f t="shared" ca="1" si="2"/>
        <v>#NAME?</v>
      </c>
      <c r="O3554" t="b">
        <f t="shared" si="3"/>
        <v>1</v>
      </c>
      <c r="S3554" s="180" t="b">
        <f t="shared" si="4"/>
        <v>0</v>
      </c>
      <c r="T3554" s="180">
        <f t="shared" ca="1" si="5"/>
        <v>0</v>
      </c>
    </row>
    <row r="3555" spans="1:20" ht="16" hidden="1">
      <c r="A3555" s="170">
        <f t="shared" si="6"/>
        <v>0</v>
      </c>
      <c r="B3555" s="186"/>
      <c r="C3555" s="186"/>
      <c r="D3555" s="178" t="s">
        <v>388</v>
      </c>
      <c r="E3555" s="178"/>
      <c r="F3555" s="186"/>
      <c r="G3555" s="170" t="b">
        <f t="shared" ca="1" si="73"/>
        <v>1</v>
      </c>
      <c r="H3555" s="186"/>
      <c r="I3555" s="186"/>
      <c r="J3555" s="170"/>
      <c r="K3555" s="171" t="e">
        <f t="shared" ca="1" si="1"/>
        <v>#NAME?</v>
      </c>
      <c r="L3555" s="186"/>
      <c r="M3555" s="171">
        <v>2140</v>
      </c>
      <c r="N3555" s="179" t="e">
        <f t="shared" ca="1" si="2"/>
        <v>#NAME?</v>
      </c>
      <c r="O3555" t="b">
        <f t="shared" si="3"/>
        <v>1</v>
      </c>
      <c r="S3555" s="180" t="b">
        <f t="shared" si="4"/>
        <v>0</v>
      </c>
      <c r="T3555" s="180">
        <f t="shared" ca="1" si="5"/>
        <v>0</v>
      </c>
    </row>
    <row r="3556" spans="1:20" ht="16" hidden="1">
      <c r="A3556" s="170">
        <f t="shared" si="6"/>
        <v>0</v>
      </c>
      <c r="B3556" s="186"/>
      <c r="C3556" s="186"/>
      <c r="D3556" s="178" t="s">
        <v>388</v>
      </c>
      <c r="E3556" s="178"/>
      <c r="F3556" s="186"/>
      <c r="G3556" s="170" t="b">
        <f t="shared" ca="1" si="73"/>
        <v>1</v>
      </c>
      <c r="H3556" s="186"/>
      <c r="I3556" s="186"/>
      <c r="J3556" s="170"/>
      <c r="K3556" s="171" t="e">
        <f t="shared" ca="1" si="1"/>
        <v>#NAME?</v>
      </c>
      <c r="L3556" s="186"/>
      <c r="M3556" s="171">
        <v>235</v>
      </c>
      <c r="N3556" s="179" t="e">
        <f t="shared" ca="1" si="2"/>
        <v>#NAME?</v>
      </c>
      <c r="O3556" t="b">
        <f t="shared" si="3"/>
        <v>1</v>
      </c>
      <c r="S3556" s="180" t="b">
        <f t="shared" si="4"/>
        <v>0</v>
      </c>
      <c r="T3556" s="180">
        <f t="shared" ca="1" si="5"/>
        <v>0</v>
      </c>
    </row>
    <row r="3557" spans="1:20" ht="16" hidden="1">
      <c r="A3557" s="170">
        <f t="shared" si="6"/>
        <v>0</v>
      </c>
      <c r="B3557" s="186"/>
      <c r="C3557" s="186"/>
      <c r="D3557" s="178" t="s">
        <v>388</v>
      </c>
      <c r="E3557" s="178"/>
      <c r="F3557" s="186"/>
      <c r="G3557" s="170" t="b">
        <f t="shared" ca="1" si="73"/>
        <v>1</v>
      </c>
      <c r="H3557" s="186"/>
      <c r="I3557" s="186"/>
      <c r="J3557" s="170"/>
      <c r="K3557" s="171" t="e">
        <f t="shared" ca="1" si="1"/>
        <v>#NAME?</v>
      </c>
      <c r="L3557" s="186"/>
      <c r="M3557" s="171">
        <v>104</v>
      </c>
      <c r="N3557" s="179" t="e">
        <f t="shared" ca="1" si="2"/>
        <v>#NAME?</v>
      </c>
      <c r="O3557" t="b">
        <f t="shared" si="3"/>
        <v>1</v>
      </c>
      <c r="S3557" s="180" t="b">
        <f t="shared" si="4"/>
        <v>0</v>
      </c>
      <c r="T3557" s="180">
        <f t="shared" ca="1" si="5"/>
        <v>0</v>
      </c>
    </row>
    <row r="3558" spans="1:20" ht="16" hidden="1">
      <c r="A3558" s="170">
        <f t="shared" si="6"/>
        <v>0</v>
      </c>
      <c r="B3558" s="186"/>
      <c r="C3558" s="186"/>
      <c r="D3558" s="178" t="s">
        <v>388</v>
      </c>
      <c r="E3558" s="178"/>
      <c r="F3558" s="186"/>
      <c r="G3558" s="170" t="b">
        <f t="shared" ca="1" si="73"/>
        <v>1</v>
      </c>
      <c r="H3558" s="186"/>
      <c r="I3558" s="186"/>
      <c r="J3558" s="170"/>
      <c r="K3558" s="171" t="e">
        <f t="shared" ca="1" si="1"/>
        <v>#NAME?</v>
      </c>
      <c r="L3558" s="186"/>
      <c r="M3558" s="171">
        <v>1324</v>
      </c>
      <c r="N3558" s="179" t="e">
        <f t="shared" ca="1" si="2"/>
        <v>#NAME?</v>
      </c>
      <c r="O3558" t="b">
        <f t="shared" si="3"/>
        <v>1</v>
      </c>
      <c r="S3558" s="180" t="b">
        <f t="shared" si="4"/>
        <v>0</v>
      </c>
      <c r="T3558" s="180">
        <f t="shared" ca="1" si="5"/>
        <v>0</v>
      </c>
    </row>
    <row r="3559" spans="1:20" ht="16" hidden="1">
      <c r="A3559" s="170">
        <f t="shared" si="6"/>
        <v>0</v>
      </c>
      <c r="B3559" s="186"/>
      <c r="C3559" s="186"/>
      <c r="D3559" s="178" t="s">
        <v>388</v>
      </c>
      <c r="E3559" s="178"/>
      <c r="F3559" s="186"/>
      <c r="G3559" s="170" t="b">
        <f t="shared" ca="1" si="73"/>
        <v>1</v>
      </c>
      <c r="H3559" s="186"/>
      <c r="I3559" s="186"/>
      <c r="J3559" s="170"/>
      <c r="K3559" s="171" t="e">
        <f t="shared" ca="1" si="1"/>
        <v>#NAME?</v>
      </c>
      <c r="L3559" s="186"/>
      <c r="M3559" s="171">
        <v>1806</v>
      </c>
      <c r="N3559" s="179" t="e">
        <f t="shared" ca="1" si="2"/>
        <v>#NAME?</v>
      </c>
      <c r="O3559" t="b">
        <f t="shared" si="3"/>
        <v>1</v>
      </c>
      <c r="S3559" s="180" t="b">
        <f t="shared" si="4"/>
        <v>0</v>
      </c>
      <c r="T3559" s="180">
        <f t="shared" ca="1" si="5"/>
        <v>0</v>
      </c>
    </row>
    <row r="3560" spans="1:20" ht="16" hidden="1">
      <c r="A3560" s="170">
        <f t="shared" si="6"/>
        <v>0</v>
      </c>
      <c r="B3560" s="186"/>
      <c r="C3560" s="186"/>
      <c r="D3560" s="178" t="s">
        <v>388</v>
      </c>
      <c r="E3560" s="178"/>
      <c r="F3560" s="186"/>
      <c r="G3560" s="170" t="b">
        <f t="shared" ca="1" si="73"/>
        <v>1</v>
      </c>
      <c r="H3560" s="186"/>
      <c r="I3560" s="186"/>
      <c r="J3560" s="170"/>
      <c r="K3560" s="171" t="e">
        <f t="shared" ca="1" si="1"/>
        <v>#NAME?</v>
      </c>
      <c r="L3560" s="186"/>
      <c r="M3560" s="171">
        <v>2766</v>
      </c>
      <c r="N3560" s="179" t="e">
        <f t="shared" ca="1" si="2"/>
        <v>#NAME?</v>
      </c>
      <c r="O3560" t="b">
        <f t="shared" si="3"/>
        <v>1</v>
      </c>
      <c r="S3560" s="180" t="b">
        <f t="shared" si="4"/>
        <v>0</v>
      </c>
      <c r="T3560" s="180">
        <f t="shared" ca="1" si="5"/>
        <v>0</v>
      </c>
    </row>
    <row r="3561" spans="1:20" ht="16" hidden="1">
      <c r="A3561" s="170">
        <f t="shared" si="6"/>
        <v>0</v>
      </c>
      <c r="B3561" s="186"/>
      <c r="C3561" s="186"/>
      <c r="D3561" s="178" t="s">
        <v>388</v>
      </c>
      <c r="E3561" s="178"/>
      <c r="F3561" s="186"/>
      <c r="G3561" s="170" t="b">
        <f t="shared" ca="1" si="73"/>
        <v>1</v>
      </c>
      <c r="H3561" s="186"/>
      <c r="I3561" s="186"/>
      <c r="J3561" s="170"/>
      <c r="K3561" s="171" t="e">
        <f t="shared" ca="1" si="1"/>
        <v>#NAME?</v>
      </c>
      <c r="L3561" s="186"/>
      <c r="M3561" s="171">
        <v>381</v>
      </c>
      <c r="N3561" s="179" t="e">
        <f t="shared" ca="1" si="2"/>
        <v>#NAME?</v>
      </c>
      <c r="O3561" t="b">
        <f t="shared" si="3"/>
        <v>1</v>
      </c>
      <c r="S3561" s="180" t="b">
        <f t="shared" si="4"/>
        <v>0</v>
      </c>
      <c r="T3561" s="180">
        <f t="shared" ca="1" si="5"/>
        <v>0</v>
      </c>
    </row>
    <row r="3562" spans="1:20" ht="16" hidden="1">
      <c r="A3562" s="170">
        <f t="shared" si="6"/>
        <v>0</v>
      </c>
      <c r="B3562" s="186"/>
      <c r="C3562" s="186"/>
      <c r="D3562" s="178" t="s">
        <v>388</v>
      </c>
      <c r="E3562" s="178"/>
      <c r="F3562" s="186"/>
      <c r="G3562" s="170" t="b">
        <f t="shared" ca="1" si="73"/>
        <v>1</v>
      </c>
      <c r="H3562" s="186"/>
      <c r="I3562" s="186"/>
      <c r="J3562" s="170"/>
      <c r="K3562" s="171" t="e">
        <f t="shared" ca="1" si="1"/>
        <v>#NAME?</v>
      </c>
      <c r="L3562" s="186"/>
      <c r="M3562" s="171">
        <v>2499</v>
      </c>
      <c r="N3562" s="179" t="e">
        <f t="shared" ca="1" si="2"/>
        <v>#NAME?</v>
      </c>
      <c r="O3562" t="b">
        <f t="shared" si="3"/>
        <v>1</v>
      </c>
      <c r="S3562" s="180" t="b">
        <f t="shared" si="4"/>
        <v>0</v>
      </c>
      <c r="T3562" s="180">
        <f t="shared" ca="1" si="5"/>
        <v>0</v>
      </c>
    </row>
    <row r="3563" spans="1:20" ht="16" hidden="1">
      <c r="A3563" s="170">
        <f t="shared" si="6"/>
        <v>0</v>
      </c>
      <c r="B3563" s="186"/>
      <c r="C3563" s="186"/>
      <c r="D3563" s="178" t="s">
        <v>388</v>
      </c>
      <c r="E3563" s="178"/>
      <c r="F3563" s="186"/>
      <c r="G3563" s="170" t="b">
        <f t="shared" ca="1" si="73"/>
        <v>1</v>
      </c>
      <c r="H3563" s="186"/>
      <c r="I3563" s="186"/>
      <c r="J3563" s="170"/>
      <c r="K3563" s="171" t="e">
        <f t="shared" ca="1" si="1"/>
        <v>#NAME?</v>
      </c>
      <c r="L3563" s="186"/>
      <c r="M3563" s="171">
        <v>2383</v>
      </c>
      <c r="N3563" s="179" t="e">
        <f t="shared" ca="1" si="2"/>
        <v>#NAME?</v>
      </c>
      <c r="O3563" t="b">
        <f t="shared" si="3"/>
        <v>1</v>
      </c>
      <c r="S3563" s="180" t="b">
        <f t="shared" si="4"/>
        <v>0</v>
      </c>
      <c r="T3563" s="180">
        <f t="shared" ca="1" si="5"/>
        <v>0</v>
      </c>
    </row>
    <row r="3564" spans="1:20" ht="16" hidden="1">
      <c r="A3564" s="170">
        <f t="shared" si="6"/>
        <v>0</v>
      </c>
      <c r="B3564" s="186"/>
      <c r="C3564" s="186"/>
      <c r="D3564" s="178" t="s">
        <v>388</v>
      </c>
      <c r="E3564" s="178"/>
      <c r="F3564" s="186"/>
      <c r="G3564" s="170" t="b">
        <f t="shared" ca="1" si="73"/>
        <v>1</v>
      </c>
      <c r="H3564" s="186"/>
      <c r="I3564" s="186"/>
      <c r="J3564" s="170"/>
      <c r="K3564" s="171" t="e">
        <f t="shared" ca="1" si="1"/>
        <v>#NAME?</v>
      </c>
      <c r="L3564" s="186"/>
      <c r="M3564" s="171">
        <v>2685</v>
      </c>
      <c r="N3564" s="179" t="e">
        <f t="shared" ca="1" si="2"/>
        <v>#NAME?</v>
      </c>
      <c r="O3564" t="b">
        <f t="shared" si="3"/>
        <v>1</v>
      </c>
      <c r="S3564" s="180" t="b">
        <f t="shared" si="4"/>
        <v>0</v>
      </c>
      <c r="T3564" s="180">
        <f t="shared" ca="1" si="5"/>
        <v>0</v>
      </c>
    </row>
    <row r="3565" spans="1:20" ht="16" hidden="1">
      <c r="A3565" s="170">
        <f t="shared" si="6"/>
        <v>0</v>
      </c>
      <c r="B3565" s="186"/>
      <c r="C3565" s="186"/>
      <c r="D3565" s="178" t="s">
        <v>388</v>
      </c>
      <c r="E3565" s="178"/>
      <c r="F3565" s="186"/>
      <c r="G3565" s="170" t="b">
        <f t="shared" ca="1" si="73"/>
        <v>1</v>
      </c>
      <c r="H3565" s="186"/>
      <c r="I3565" s="186"/>
      <c r="J3565" s="170"/>
      <c r="K3565" s="171" t="e">
        <f t="shared" ca="1" si="1"/>
        <v>#NAME?</v>
      </c>
      <c r="L3565" s="186"/>
      <c r="M3565" s="171">
        <v>938</v>
      </c>
      <c r="N3565" s="179" t="e">
        <f t="shared" ca="1" si="2"/>
        <v>#NAME?</v>
      </c>
      <c r="O3565" t="b">
        <f t="shared" si="3"/>
        <v>1</v>
      </c>
      <c r="S3565" s="180" t="b">
        <f t="shared" si="4"/>
        <v>0</v>
      </c>
      <c r="T3565" s="180">
        <f t="shared" ca="1" si="5"/>
        <v>0</v>
      </c>
    </row>
    <row r="3566" spans="1:20" ht="16" hidden="1">
      <c r="A3566" s="170">
        <f t="shared" si="6"/>
        <v>0</v>
      </c>
      <c r="B3566" s="186"/>
      <c r="C3566" s="186"/>
      <c r="D3566" s="178" t="s">
        <v>388</v>
      </c>
      <c r="E3566" s="178"/>
      <c r="F3566" s="186"/>
      <c r="G3566" s="170" t="b">
        <f t="shared" ca="1" si="73"/>
        <v>1</v>
      </c>
      <c r="H3566" s="186"/>
      <c r="I3566" s="186"/>
      <c r="J3566" s="170"/>
      <c r="K3566" s="171" t="e">
        <f t="shared" ca="1" si="1"/>
        <v>#NAME?</v>
      </c>
      <c r="L3566" s="186"/>
      <c r="M3566" s="171">
        <v>356</v>
      </c>
      <c r="N3566" s="179" t="e">
        <f t="shared" ca="1" si="2"/>
        <v>#NAME?</v>
      </c>
      <c r="O3566" t="b">
        <f t="shared" si="3"/>
        <v>1</v>
      </c>
      <c r="S3566" s="180" t="b">
        <f t="shared" si="4"/>
        <v>0</v>
      </c>
      <c r="T3566" s="180">
        <f t="shared" ca="1" si="5"/>
        <v>0</v>
      </c>
    </row>
    <row r="3567" spans="1:20" ht="16" hidden="1">
      <c r="A3567" s="170">
        <f t="shared" si="6"/>
        <v>0</v>
      </c>
      <c r="B3567" s="186"/>
      <c r="C3567" s="186"/>
      <c r="D3567" s="178" t="s">
        <v>388</v>
      </c>
      <c r="E3567" s="178"/>
      <c r="F3567" s="186"/>
      <c r="G3567" s="170" t="b">
        <f t="shared" ca="1" si="73"/>
        <v>1</v>
      </c>
      <c r="H3567" s="186"/>
      <c r="I3567" s="186"/>
      <c r="J3567" s="170"/>
      <c r="K3567" s="171" t="e">
        <f t="shared" ca="1" si="1"/>
        <v>#NAME?</v>
      </c>
      <c r="L3567" s="186"/>
      <c r="M3567" s="171">
        <v>448</v>
      </c>
      <c r="N3567" s="179" t="e">
        <f t="shared" ca="1" si="2"/>
        <v>#NAME?</v>
      </c>
      <c r="O3567" t="b">
        <f t="shared" si="3"/>
        <v>1</v>
      </c>
      <c r="S3567" s="180" t="b">
        <f t="shared" si="4"/>
        <v>0</v>
      </c>
      <c r="T3567" s="180">
        <f t="shared" ca="1" si="5"/>
        <v>0</v>
      </c>
    </row>
    <row r="3568" spans="1:20" ht="16" hidden="1">
      <c r="A3568" s="170">
        <f t="shared" si="6"/>
        <v>0</v>
      </c>
      <c r="B3568" s="186"/>
      <c r="C3568" s="186"/>
      <c r="D3568" s="178" t="s">
        <v>388</v>
      </c>
      <c r="E3568" s="178"/>
      <c r="F3568" s="186"/>
      <c r="G3568" s="170" t="b">
        <f t="shared" ca="1" si="73"/>
        <v>1</v>
      </c>
      <c r="H3568" s="186"/>
      <c r="I3568" s="186"/>
      <c r="J3568" s="170"/>
      <c r="K3568" s="171" t="e">
        <f t="shared" ca="1" si="1"/>
        <v>#NAME?</v>
      </c>
      <c r="L3568" s="186"/>
      <c r="M3568" s="171">
        <v>2478</v>
      </c>
      <c r="N3568" s="179" t="e">
        <f t="shared" ca="1" si="2"/>
        <v>#NAME?</v>
      </c>
      <c r="O3568" t="b">
        <f t="shared" si="3"/>
        <v>1</v>
      </c>
      <c r="S3568" s="180" t="b">
        <f t="shared" si="4"/>
        <v>0</v>
      </c>
      <c r="T3568" s="180">
        <f t="shared" ca="1" si="5"/>
        <v>0</v>
      </c>
    </row>
    <row r="3569" spans="1:20" ht="16" hidden="1">
      <c r="A3569" s="170">
        <f t="shared" si="6"/>
        <v>0</v>
      </c>
      <c r="B3569" s="186"/>
      <c r="C3569" s="186"/>
      <c r="D3569" s="178" t="s">
        <v>388</v>
      </c>
      <c r="E3569" s="178"/>
      <c r="F3569" s="186"/>
      <c r="G3569" s="170" t="b">
        <f t="shared" ca="1" si="73"/>
        <v>1</v>
      </c>
      <c r="H3569" s="186"/>
      <c r="I3569" s="186"/>
      <c r="J3569" s="170"/>
      <c r="K3569" s="171" t="e">
        <f t="shared" ca="1" si="1"/>
        <v>#NAME?</v>
      </c>
      <c r="L3569" s="186"/>
      <c r="M3569" s="171">
        <v>654</v>
      </c>
      <c r="N3569" s="179" t="e">
        <f t="shared" ca="1" si="2"/>
        <v>#NAME?</v>
      </c>
      <c r="O3569" t="b">
        <f t="shared" si="3"/>
        <v>1</v>
      </c>
      <c r="S3569" s="180" t="b">
        <f t="shared" si="4"/>
        <v>0</v>
      </c>
      <c r="T3569" s="180">
        <f t="shared" ca="1" si="5"/>
        <v>0</v>
      </c>
    </row>
    <row r="3570" spans="1:20" ht="16" hidden="1">
      <c r="A3570" s="170">
        <f t="shared" si="6"/>
        <v>0</v>
      </c>
      <c r="B3570" s="186"/>
      <c r="C3570" s="186"/>
      <c r="D3570" s="178" t="s">
        <v>388</v>
      </c>
      <c r="E3570" s="178"/>
      <c r="F3570" s="186"/>
      <c r="G3570" s="170" t="b">
        <f t="shared" ca="1" si="73"/>
        <v>1</v>
      </c>
      <c r="H3570" s="186"/>
      <c r="I3570" s="186"/>
      <c r="J3570" s="170"/>
      <c r="K3570" s="171" t="e">
        <f t="shared" ca="1" si="1"/>
        <v>#NAME?</v>
      </c>
      <c r="L3570" s="186"/>
      <c r="M3570" s="171">
        <v>939</v>
      </c>
      <c r="N3570" s="179" t="e">
        <f t="shared" ca="1" si="2"/>
        <v>#NAME?</v>
      </c>
      <c r="O3570" t="b">
        <f t="shared" si="3"/>
        <v>1</v>
      </c>
      <c r="S3570" s="180" t="b">
        <f t="shared" si="4"/>
        <v>0</v>
      </c>
      <c r="T3570" s="180">
        <f t="shared" ca="1" si="5"/>
        <v>0</v>
      </c>
    </row>
    <row r="3571" spans="1:20" ht="16" hidden="1">
      <c r="A3571" s="170">
        <f t="shared" si="6"/>
        <v>0</v>
      </c>
      <c r="B3571" s="186"/>
      <c r="C3571" s="186"/>
      <c r="D3571" s="178" t="s">
        <v>388</v>
      </c>
      <c r="E3571" s="178"/>
      <c r="F3571" s="186"/>
      <c r="G3571" s="170" t="b">
        <f t="shared" ca="1" si="73"/>
        <v>1</v>
      </c>
      <c r="H3571" s="186"/>
      <c r="I3571" s="186"/>
      <c r="J3571" s="170"/>
      <c r="K3571" s="171" t="e">
        <f t="shared" ca="1" si="1"/>
        <v>#NAME?</v>
      </c>
      <c r="L3571" s="186"/>
      <c r="M3571" s="171">
        <v>2465</v>
      </c>
      <c r="N3571" s="179" t="e">
        <f t="shared" ca="1" si="2"/>
        <v>#NAME?</v>
      </c>
      <c r="O3571" t="b">
        <f t="shared" si="3"/>
        <v>1</v>
      </c>
      <c r="S3571" s="180" t="b">
        <f t="shared" si="4"/>
        <v>0</v>
      </c>
      <c r="T3571" s="180">
        <f t="shared" ca="1" si="5"/>
        <v>0</v>
      </c>
    </row>
    <row r="3572" spans="1:20" ht="16" hidden="1">
      <c r="A3572" s="170">
        <f t="shared" si="6"/>
        <v>0</v>
      </c>
      <c r="B3572" s="186"/>
      <c r="C3572" s="186"/>
      <c r="D3572" s="178" t="s">
        <v>388</v>
      </c>
      <c r="E3572" s="178"/>
      <c r="F3572" s="186"/>
      <c r="G3572" s="170" t="b">
        <f t="shared" ca="1" si="73"/>
        <v>1</v>
      </c>
      <c r="H3572" s="186"/>
      <c r="I3572" s="186"/>
      <c r="J3572" s="170"/>
      <c r="K3572" s="171" t="e">
        <f t="shared" ca="1" si="1"/>
        <v>#NAME?</v>
      </c>
      <c r="L3572" s="186"/>
      <c r="M3572" s="171">
        <v>2156</v>
      </c>
      <c r="N3572" s="179" t="e">
        <f t="shared" ca="1" si="2"/>
        <v>#NAME?</v>
      </c>
      <c r="O3572" t="b">
        <f t="shared" si="3"/>
        <v>1</v>
      </c>
      <c r="S3572" s="180" t="b">
        <f t="shared" si="4"/>
        <v>0</v>
      </c>
      <c r="T3572" s="180">
        <f t="shared" ca="1" si="5"/>
        <v>0</v>
      </c>
    </row>
    <row r="3573" spans="1:20" ht="16" hidden="1">
      <c r="A3573" s="170">
        <f t="shared" si="6"/>
        <v>0</v>
      </c>
      <c r="B3573" s="186"/>
      <c r="C3573" s="186"/>
      <c r="D3573" s="178" t="s">
        <v>388</v>
      </c>
      <c r="E3573" s="178"/>
      <c r="F3573" s="186"/>
      <c r="G3573" s="170" t="b">
        <f t="shared" ca="1" si="73"/>
        <v>1</v>
      </c>
      <c r="H3573" s="186"/>
      <c r="I3573" s="186"/>
      <c r="J3573" s="170"/>
      <c r="K3573" s="171" t="e">
        <f t="shared" ca="1" si="1"/>
        <v>#NAME?</v>
      </c>
      <c r="L3573" s="186"/>
      <c r="M3573" s="171">
        <v>3165</v>
      </c>
      <c r="N3573" s="179" t="e">
        <f t="shared" ca="1" si="2"/>
        <v>#NAME?</v>
      </c>
      <c r="O3573" t="b">
        <f t="shared" si="3"/>
        <v>1</v>
      </c>
      <c r="S3573" s="180" t="b">
        <f t="shared" si="4"/>
        <v>0</v>
      </c>
      <c r="T3573" s="180">
        <f t="shared" ca="1" si="5"/>
        <v>0</v>
      </c>
    </row>
    <row r="3574" spans="1:20" ht="16" hidden="1">
      <c r="A3574" s="170">
        <f t="shared" si="6"/>
        <v>0</v>
      </c>
      <c r="B3574" s="186"/>
      <c r="C3574" s="186"/>
      <c r="D3574" s="178" t="s">
        <v>388</v>
      </c>
      <c r="E3574" s="178"/>
      <c r="F3574" s="186"/>
      <c r="G3574" s="170" t="b">
        <f t="shared" ca="1" si="73"/>
        <v>1</v>
      </c>
      <c r="H3574" s="186"/>
      <c r="I3574" s="186"/>
      <c r="J3574" s="170"/>
      <c r="K3574" s="171" t="e">
        <f t="shared" ca="1" si="1"/>
        <v>#NAME?</v>
      </c>
      <c r="L3574" s="186"/>
      <c r="M3574" s="171">
        <v>526</v>
      </c>
      <c r="N3574" s="179" t="e">
        <f t="shared" ca="1" si="2"/>
        <v>#NAME?</v>
      </c>
      <c r="O3574" t="b">
        <f t="shared" si="3"/>
        <v>1</v>
      </c>
      <c r="S3574" s="180" t="b">
        <f t="shared" si="4"/>
        <v>0</v>
      </c>
      <c r="T3574" s="180">
        <f t="shared" ca="1" si="5"/>
        <v>0</v>
      </c>
    </row>
    <row r="3575" spans="1:20" ht="16" hidden="1">
      <c r="A3575" s="170">
        <f t="shared" si="6"/>
        <v>0</v>
      </c>
      <c r="B3575" s="186"/>
      <c r="C3575" s="186"/>
      <c r="D3575" s="178" t="s">
        <v>388</v>
      </c>
      <c r="E3575" s="178"/>
      <c r="F3575" s="186"/>
      <c r="G3575" s="170" t="b">
        <f t="shared" ca="1" si="73"/>
        <v>1</v>
      </c>
      <c r="H3575" s="186"/>
      <c r="I3575" s="186"/>
      <c r="J3575" s="170"/>
      <c r="K3575" s="171" t="e">
        <f t="shared" ca="1" si="1"/>
        <v>#NAME?</v>
      </c>
      <c r="L3575" s="186"/>
      <c r="M3575" s="171">
        <v>2674</v>
      </c>
      <c r="N3575" s="179" t="e">
        <f t="shared" ca="1" si="2"/>
        <v>#NAME?</v>
      </c>
      <c r="O3575" t="b">
        <f t="shared" si="3"/>
        <v>1</v>
      </c>
      <c r="S3575" s="180" t="b">
        <f t="shared" si="4"/>
        <v>0</v>
      </c>
      <c r="T3575" s="180">
        <f t="shared" ca="1" si="5"/>
        <v>0</v>
      </c>
    </row>
    <row r="3576" spans="1:20" ht="16" hidden="1">
      <c r="A3576" s="170">
        <f t="shared" si="6"/>
        <v>0</v>
      </c>
      <c r="B3576" s="186"/>
      <c r="C3576" s="186"/>
      <c r="D3576" s="178" t="s">
        <v>388</v>
      </c>
      <c r="E3576" s="178"/>
      <c r="F3576" s="186"/>
      <c r="G3576" s="170" t="b">
        <f t="shared" ca="1" si="73"/>
        <v>1</v>
      </c>
      <c r="H3576" s="186"/>
      <c r="I3576" s="186"/>
      <c r="J3576" s="170"/>
      <c r="K3576" s="171" t="e">
        <f t="shared" ca="1" si="1"/>
        <v>#NAME?</v>
      </c>
      <c r="L3576" s="186"/>
      <c r="M3576" s="171">
        <v>841</v>
      </c>
      <c r="N3576" s="179" t="e">
        <f t="shared" ca="1" si="2"/>
        <v>#NAME?</v>
      </c>
      <c r="O3576" t="b">
        <f t="shared" si="3"/>
        <v>1</v>
      </c>
      <c r="S3576" s="180" t="b">
        <f t="shared" si="4"/>
        <v>0</v>
      </c>
      <c r="T3576" s="180">
        <f t="shared" ca="1" si="5"/>
        <v>0</v>
      </c>
    </row>
    <row r="3577" spans="1:20" ht="16" hidden="1">
      <c r="A3577" s="170">
        <f t="shared" si="6"/>
        <v>0</v>
      </c>
      <c r="B3577" s="186"/>
      <c r="C3577" s="186"/>
      <c r="D3577" s="178" t="s">
        <v>388</v>
      </c>
      <c r="E3577" s="178"/>
      <c r="F3577" s="186"/>
      <c r="G3577" s="170" t="b">
        <f t="shared" ca="1" si="73"/>
        <v>1</v>
      </c>
      <c r="H3577" s="186"/>
      <c r="I3577" s="186"/>
      <c r="J3577" s="170"/>
      <c r="K3577" s="171" t="e">
        <f t="shared" ca="1" si="1"/>
        <v>#NAME?</v>
      </c>
      <c r="L3577" s="186"/>
      <c r="M3577" s="171">
        <v>186</v>
      </c>
      <c r="N3577" s="179" t="e">
        <f t="shared" ca="1" si="2"/>
        <v>#NAME?</v>
      </c>
      <c r="O3577" t="b">
        <f t="shared" si="3"/>
        <v>1</v>
      </c>
      <c r="S3577" s="180" t="b">
        <f t="shared" si="4"/>
        <v>0</v>
      </c>
      <c r="T3577" s="180">
        <f t="shared" ca="1" si="5"/>
        <v>0</v>
      </c>
    </row>
    <row r="3578" spans="1:20" ht="16" hidden="1">
      <c r="A3578" s="170">
        <f t="shared" si="6"/>
        <v>0</v>
      </c>
      <c r="B3578" s="186"/>
      <c r="C3578" s="186"/>
      <c r="D3578" s="178" t="s">
        <v>388</v>
      </c>
      <c r="E3578" s="178"/>
      <c r="F3578" s="186"/>
      <c r="G3578" s="170" t="b">
        <f t="shared" ca="1" si="73"/>
        <v>1</v>
      </c>
      <c r="H3578" s="186"/>
      <c r="I3578" s="186"/>
      <c r="J3578" s="170"/>
      <c r="K3578" s="171" t="e">
        <f t="shared" ca="1" si="1"/>
        <v>#NAME?</v>
      </c>
      <c r="L3578" s="186"/>
      <c r="M3578" s="171">
        <v>2264</v>
      </c>
      <c r="N3578" s="179" t="e">
        <f t="shared" ca="1" si="2"/>
        <v>#NAME?</v>
      </c>
      <c r="O3578" t="b">
        <f t="shared" si="3"/>
        <v>1</v>
      </c>
      <c r="S3578" s="180" t="b">
        <f t="shared" si="4"/>
        <v>0</v>
      </c>
      <c r="T3578" s="180">
        <f t="shared" ca="1" si="5"/>
        <v>0</v>
      </c>
    </row>
    <row r="3579" spans="1:20" ht="16" hidden="1">
      <c r="A3579" s="170">
        <f t="shared" si="6"/>
        <v>0</v>
      </c>
      <c r="B3579" s="186"/>
      <c r="C3579" s="186"/>
      <c r="D3579" s="178" t="s">
        <v>388</v>
      </c>
      <c r="E3579" s="178"/>
      <c r="F3579" s="186"/>
      <c r="G3579" s="170" t="b">
        <f t="shared" ca="1" si="73"/>
        <v>1</v>
      </c>
      <c r="H3579" s="186"/>
      <c r="I3579" s="186"/>
      <c r="J3579" s="170"/>
      <c r="K3579" s="171" t="e">
        <f t="shared" ca="1" si="1"/>
        <v>#NAME?</v>
      </c>
      <c r="L3579" s="186"/>
      <c r="M3579" s="171">
        <v>3179</v>
      </c>
      <c r="N3579" s="179" t="e">
        <f t="shared" ca="1" si="2"/>
        <v>#NAME?</v>
      </c>
      <c r="O3579" t="b">
        <f t="shared" si="3"/>
        <v>1</v>
      </c>
      <c r="S3579" s="180" t="b">
        <f t="shared" si="4"/>
        <v>0</v>
      </c>
      <c r="T3579" s="180">
        <f t="shared" ca="1" si="5"/>
        <v>0</v>
      </c>
    </row>
    <row r="3580" spans="1:20" ht="16" hidden="1">
      <c r="A3580" s="170">
        <f t="shared" si="6"/>
        <v>0</v>
      </c>
      <c r="B3580" s="186"/>
      <c r="C3580" s="186"/>
      <c r="D3580" s="178" t="s">
        <v>388</v>
      </c>
      <c r="E3580" s="178"/>
      <c r="F3580" s="186"/>
      <c r="G3580" s="170" t="b">
        <f t="shared" ca="1" si="73"/>
        <v>1</v>
      </c>
      <c r="H3580" s="186"/>
      <c r="I3580" s="186"/>
      <c r="J3580" s="170"/>
      <c r="K3580" s="171" t="e">
        <f t="shared" ca="1" si="1"/>
        <v>#NAME?</v>
      </c>
      <c r="L3580" s="186"/>
      <c r="M3580" s="171">
        <v>181</v>
      </c>
      <c r="N3580" s="179" t="e">
        <f t="shared" ca="1" si="2"/>
        <v>#NAME?</v>
      </c>
      <c r="O3580" t="b">
        <f t="shared" si="3"/>
        <v>1</v>
      </c>
      <c r="S3580" s="180" t="b">
        <f t="shared" si="4"/>
        <v>0</v>
      </c>
      <c r="T3580" s="180">
        <f t="shared" ca="1" si="5"/>
        <v>0</v>
      </c>
    </row>
    <row r="3581" spans="1:20" ht="16" hidden="1">
      <c r="A3581" s="170">
        <f t="shared" si="6"/>
        <v>0</v>
      </c>
      <c r="B3581" s="186"/>
      <c r="C3581" s="186"/>
      <c r="D3581" s="178" t="s">
        <v>388</v>
      </c>
      <c r="E3581" s="178"/>
      <c r="F3581" s="186"/>
      <c r="G3581" s="170" t="b">
        <f t="shared" ca="1" si="73"/>
        <v>1</v>
      </c>
      <c r="H3581" s="186"/>
      <c r="I3581" s="186"/>
      <c r="J3581" s="170"/>
      <c r="K3581" s="171" t="e">
        <f t="shared" ca="1" si="1"/>
        <v>#NAME?</v>
      </c>
      <c r="L3581" s="186"/>
      <c r="M3581" s="171">
        <v>2980</v>
      </c>
      <c r="N3581" s="179" t="e">
        <f t="shared" ca="1" si="2"/>
        <v>#NAME?</v>
      </c>
      <c r="O3581" t="b">
        <f t="shared" si="3"/>
        <v>1</v>
      </c>
      <c r="S3581" s="180" t="b">
        <f t="shared" si="4"/>
        <v>0</v>
      </c>
      <c r="T3581" s="180">
        <f t="shared" ca="1" si="5"/>
        <v>0</v>
      </c>
    </row>
    <row r="3582" spans="1:20" ht="16" hidden="1">
      <c r="A3582" s="170">
        <f t="shared" si="6"/>
        <v>0</v>
      </c>
      <c r="B3582" s="186"/>
      <c r="C3582" s="186"/>
      <c r="D3582" s="178" t="s">
        <v>388</v>
      </c>
      <c r="E3582" s="178"/>
      <c r="F3582" s="186"/>
      <c r="G3582" s="170" t="b">
        <f t="shared" ca="1" si="73"/>
        <v>1</v>
      </c>
      <c r="H3582" s="186"/>
      <c r="I3582" s="186"/>
      <c r="J3582" s="170"/>
      <c r="K3582" s="171" t="e">
        <f t="shared" ca="1" si="1"/>
        <v>#NAME?</v>
      </c>
      <c r="L3582" s="186"/>
      <c r="M3582" s="171">
        <v>1997</v>
      </c>
      <c r="N3582" s="179" t="e">
        <f t="shared" ca="1" si="2"/>
        <v>#NAME?</v>
      </c>
      <c r="O3582" t="b">
        <f t="shared" si="3"/>
        <v>1</v>
      </c>
      <c r="S3582" s="180" t="b">
        <f t="shared" si="4"/>
        <v>0</v>
      </c>
      <c r="T3582" s="180">
        <f t="shared" ca="1" si="5"/>
        <v>0</v>
      </c>
    </row>
    <row r="3583" spans="1:20" ht="16" hidden="1">
      <c r="A3583" s="170">
        <f t="shared" si="6"/>
        <v>0</v>
      </c>
      <c r="B3583" s="186"/>
      <c r="C3583" s="186"/>
      <c r="D3583" s="178" t="s">
        <v>388</v>
      </c>
      <c r="E3583" s="178"/>
      <c r="F3583" s="186"/>
      <c r="G3583" s="170" t="b">
        <f t="shared" ca="1" si="73"/>
        <v>1</v>
      </c>
      <c r="H3583" s="186"/>
      <c r="I3583" s="186"/>
      <c r="J3583" s="170"/>
      <c r="K3583" s="171" t="e">
        <f t="shared" ca="1" si="1"/>
        <v>#NAME?</v>
      </c>
      <c r="L3583" s="186"/>
      <c r="M3583" s="171">
        <v>3173</v>
      </c>
      <c r="N3583" s="179" t="e">
        <f t="shared" ca="1" si="2"/>
        <v>#NAME?</v>
      </c>
      <c r="O3583" t="b">
        <f t="shared" si="3"/>
        <v>1</v>
      </c>
      <c r="S3583" s="180" t="b">
        <f t="shared" si="4"/>
        <v>0</v>
      </c>
      <c r="T3583" s="180">
        <f t="shared" ca="1" si="5"/>
        <v>0</v>
      </c>
    </row>
    <row r="3584" spans="1:20" ht="16" hidden="1">
      <c r="A3584" s="170">
        <f t="shared" si="6"/>
        <v>0</v>
      </c>
      <c r="B3584" s="186"/>
      <c r="C3584" s="186"/>
      <c r="D3584" s="178" t="s">
        <v>388</v>
      </c>
      <c r="E3584" s="178"/>
      <c r="F3584" s="186"/>
      <c r="G3584" s="170" t="b">
        <f t="shared" ca="1" si="73"/>
        <v>1</v>
      </c>
      <c r="H3584" s="186"/>
      <c r="I3584" s="186"/>
      <c r="J3584" s="170"/>
      <c r="K3584" s="171" t="e">
        <f t="shared" ca="1" si="1"/>
        <v>#NAME?</v>
      </c>
      <c r="L3584" s="186"/>
      <c r="M3584" s="171">
        <v>830</v>
      </c>
      <c r="N3584" s="179" t="e">
        <f t="shared" ca="1" si="2"/>
        <v>#NAME?</v>
      </c>
      <c r="O3584" t="b">
        <f t="shared" si="3"/>
        <v>1</v>
      </c>
      <c r="S3584" s="180" t="b">
        <f t="shared" si="4"/>
        <v>0</v>
      </c>
      <c r="T3584" s="180">
        <f t="shared" ca="1" si="5"/>
        <v>0</v>
      </c>
    </row>
    <row r="3585" spans="1:20" ht="16" hidden="1">
      <c r="A3585" s="170">
        <f t="shared" si="6"/>
        <v>0</v>
      </c>
      <c r="B3585" s="186"/>
      <c r="C3585" s="186"/>
      <c r="D3585" s="178" t="s">
        <v>388</v>
      </c>
      <c r="E3585" s="178"/>
      <c r="F3585" s="186"/>
      <c r="G3585" s="170" t="b">
        <f t="shared" ca="1" si="73"/>
        <v>1</v>
      </c>
      <c r="H3585" s="186"/>
      <c r="I3585" s="186"/>
      <c r="J3585" s="170"/>
      <c r="K3585" s="171" t="e">
        <f t="shared" ca="1" si="1"/>
        <v>#NAME?</v>
      </c>
      <c r="L3585" s="186"/>
      <c r="M3585" s="171">
        <v>1859</v>
      </c>
      <c r="N3585" s="179" t="e">
        <f t="shared" ca="1" si="2"/>
        <v>#NAME?</v>
      </c>
      <c r="O3585" t="b">
        <f t="shared" si="3"/>
        <v>1</v>
      </c>
      <c r="S3585" s="180" t="b">
        <f t="shared" si="4"/>
        <v>0</v>
      </c>
      <c r="T3585" s="180">
        <f t="shared" ca="1" si="5"/>
        <v>0</v>
      </c>
    </row>
    <row r="3586" spans="1:20" ht="16" hidden="1">
      <c r="A3586" s="170">
        <f t="shared" si="6"/>
        <v>0</v>
      </c>
      <c r="B3586" s="186"/>
      <c r="C3586" s="186"/>
      <c r="D3586" s="178" t="s">
        <v>388</v>
      </c>
      <c r="E3586" s="178"/>
      <c r="F3586" s="186"/>
      <c r="G3586" s="170" t="b">
        <f t="shared" ca="1" si="73"/>
        <v>1</v>
      </c>
      <c r="H3586" s="186"/>
      <c r="I3586" s="186"/>
      <c r="J3586" s="170"/>
      <c r="K3586" s="171" t="e">
        <f t="shared" ca="1" si="1"/>
        <v>#NAME?</v>
      </c>
      <c r="L3586" s="186"/>
      <c r="M3586" s="171">
        <v>2451</v>
      </c>
      <c r="N3586" s="179" t="e">
        <f t="shared" ca="1" si="2"/>
        <v>#NAME?</v>
      </c>
      <c r="O3586" t="b">
        <f t="shared" si="3"/>
        <v>1</v>
      </c>
      <c r="S3586" s="180" t="b">
        <f t="shared" si="4"/>
        <v>0</v>
      </c>
      <c r="T3586" s="180">
        <f t="shared" ca="1" si="5"/>
        <v>0</v>
      </c>
    </row>
    <row r="3587" spans="1:20" ht="16" hidden="1">
      <c r="A3587" s="170">
        <f t="shared" si="6"/>
        <v>0</v>
      </c>
      <c r="B3587" s="186"/>
      <c r="C3587" s="186"/>
      <c r="D3587" s="178" t="s">
        <v>388</v>
      </c>
      <c r="E3587" s="178"/>
      <c r="F3587" s="186"/>
      <c r="G3587" s="170" t="b">
        <f t="shared" ca="1" si="73"/>
        <v>1</v>
      </c>
      <c r="H3587" s="186"/>
      <c r="I3587" s="186"/>
      <c r="J3587" s="170"/>
      <c r="K3587" s="171" t="e">
        <f t="shared" ca="1" si="1"/>
        <v>#NAME?</v>
      </c>
      <c r="L3587" s="186"/>
      <c r="M3587" s="171">
        <v>1299</v>
      </c>
      <c r="N3587" s="179" t="e">
        <f t="shared" ca="1" si="2"/>
        <v>#NAME?</v>
      </c>
      <c r="O3587" t="b">
        <f t="shared" si="3"/>
        <v>1</v>
      </c>
      <c r="S3587" s="180" t="b">
        <f t="shared" si="4"/>
        <v>0</v>
      </c>
      <c r="T3587" s="180">
        <f t="shared" ca="1" si="5"/>
        <v>0</v>
      </c>
    </row>
    <row r="3588" spans="1:20" ht="16" hidden="1">
      <c r="A3588" s="170">
        <f t="shared" si="6"/>
        <v>0</v>
      </c>
      <c r="B3588" s="186"/>
      <c r="C3588" s="186"/>
      <c r="D3588" s="178" t="s">
        <v>388</v>
      </c>
      <c r="E3588" s="178"/>
      <c r="F3588" s="186"/>
      <c r="G3588" s="170" t="b">
        <f t="shared" ca="1" si="73"/>
        <v>1</v>
      </c>
      <c r="H3588" s="186"/>
      <c r="I3588" s="186"/>
      <c r="J3588" s="170"/>
      <c r="K3588" s="171" t="e">
        <f t="shared" ca="1" si="1"/>
        <v>#NAME?</v>
      </c>
      <c r="L3588" s="186"/>
      <c r="M3588" s="171">
        <v>2488</v>
      </c>
      <c r="N3588" s="179" t="e">
        <f t="shared" ca="1" si="2"/>
        <v>#NAME?</v>
      </c>
      <c r="O3588" t="b">
        <f t="shared" si="3"/>
        <v>1</v>
      </c>
      <c r="S3588" s="180" t="b">
        <f t="shared" si="4"/>
        <v>0</v>
      </c>
      <c r="T3588" s="180">
        <f t="shared" ca="1" si="5"/>
        <v>0</v>
      </c>
    </row>
    <row r="3589" spans="1:20" ht="16" hidden="1">
      <c r="A3589" s="170">
        <f t="shared" si="6"/>
        <v>0</v>
      </c>
      <c r="B3589" s="186"/>
      <c r="C3589" s="186"/>
      <c r="D3589" s="178" t="s">
        <v>388</v>
      </c>
      <c r="E3589" s="178"/>
      <c r="F3589" s="186"/>
      <c r="G3589" s="170" t="b">
        <f t="shared" ca="1" si="73"/>
        <v>1</v>
      </c>
      <c r="H3589" s="186"/>
      <c r="I3589" s="186"/>
      <c r="J3589" s="170"/>
      <c r="K3589" s="171" t="e">
        <f t="shared" ca="1" si="1"/>
        <v>#NAME?</v>
      </c>
      <c r="L3589" s="186"/>
      <c r="M3589" s="171">
        <v>356</v>
      </c>
      <c r="N3589" s="179" t="e">
        <f t="shared" ca="1" si="2"/>
        <v>#NAME?</v>
      </c>
      <c r="O3589" t="b">
        <f t="shared" si="3"/>
        <v>1</v>
      </c>
      <c r="S3589" s="180" t="b">
        <f t="shared" si="4"/>
        <v>0</v>
      </c>
      <c r="T3589" s="180">
        <f t="shared" ca="1" si="5"/>
        <v>0</v>
      </c>
    </row>
    <row r="3590" spans="1:20" ht="16" hidden="1">
      <c r="A3590" s="170">
        <f t="shared" si="6"/>
        <v>0</v>
      </c>
      <c r="B3590" s="186"/>
      <c r="C3590" s="186"/>
      <c r="D3590" s="178" t="s">
        <v>388</v>
      </c>
      <c r="E3590" s="178"/>
      <c r="F3590" s="186"/>
      <c r="G3590" s="170" t="b">
        <f t="shared" ca="1" si="73"/>
        <v>1</v>
      </c>
      <c r="H3590" s="186"/>
      <c r="I3590" s="186"/>
      <c r="J3590" s="170"/>
      <c r="K3590" s="171" t="e">
        <f t="shared" ca="1" si="1"/>
        <v>#NAME?</v>
      </c>
      <c r="L3590" s="186"/>
      <c r="M3590" s="171">
        <v>13</v>
      </c>
      <c r="N3590" s="179" t="e">
        <f t="shared" ca="1" si="2"/>
        <v>#NAME?</v>
      </c>
      <c r="O3590" t="b">
        <f t="shared" si="3"/>
        <v>1</v>
      </c>
      <c r="S3590" s="180" t="b">
        <f t="shared" si="4"/>
        <v>0</v>
      </c>
      <c r="T3590" s="180">
        <f t="shared" ca="1" si="5"/>
        <v>0</v>
      </c>
    </row>
    <row r="3591" spans="1:20" ht="16" hidden="1">
      <c r="A3591" s="170">
        <f t="shared" si="6"/>
        <v>0</v>
      </c>
      <c r="B3591" s="186"/>
      <c r="C3591" s="186"/>
      <c r="D3591" s="178" t="s">
        <v>388</v>
      </c>
      <c r="E3591" s="178"/>
      <c r="F3591" s="186"/>
      <c r="G3591" s="170" t="b">
        <f t="shared" ca="1" si="73"/>
        <v>1</v>
      </c>
      <c r="H3591" s="186"/>
      <c r="I3591" s="186"/>
      <c r="J3591" s="170"/>
      <c r="K3591" s="171" t="e">
        <f t="shared" ca="1" si="1"/>
        <v>#NAME?</v>
      </c>
      <c r="L3591" s="186"/>
      <c r="M3591" s="171">
        <v>647</v>
      </c>
      <c r="N3591" s="179" t="e">
        <f t="shared" ca="1" si="2"/>
        <v>#NAME?</v>
      </c>
      <c r="O3591" t="b">
        <f t="shared" si="3"/>
        <v>1</v>
      </c>
      <c r="S3591" s="180" t="b">
        <f t="shared" si="4"/>
        <v>0</v>
      </c>
      <c r="T3591" s="180">
        <f t="shared" ca="1" si="5"/>
        <v>0</v>
      </c>
    </row>
    <row r="3592" spans="1:20" ht="16" hidden="1">
      <c r="A3592" s="170">
        <f t="shared" si="6"/>
        <v>0</v>
      </c>
      <c r="B3592" s="186"/>
      <c r="C3592" s="186"/>
      <c r="D3592" s="178" t="s">
        <v>388</v>
      </c>
      <c r="E3592" s="178"/>
      <c r="F3592" s="186"/>
      <c r="G3592" s="170" t="b">
        <f t="shared" ca="1" si="73"/>
        <v>1</v>
      </c>
      <c r="H3592" s="186"/>
      <c r="I3592" s="186"/>
      <c r="J3592" s="170"/>
      <c r="K3592" s="171" t="e">
        <f t="shared" ca="1" si="1"/>
        <v>#NAME?</v>
      </c>
      <c r="L3592" s="186"/>
      <c r="M3592" s="171">
        <v>2351</v>
      </c>
      <c r="N3592" s="179" t="e">
        <f t="shared" ca="1" si="2"/>
        <v>#NAME?</v>
      </c>
      <c r="O3592" t="b">
        <f t="shared" si="3"/>
        <v>1</v>
      </c>
      <c r="S3592" s="180" t="b">
        <f t="shared" si="4"/>
        <v>0</v>
      </c>
      <c r="T3592" s="180">
        <f t="shared" ca="1" si="5"/>
        <v>0</v>
      </c>
    </row>
    <row r="3593" spans="1:20" ht="16" hidden="1">
      <c r="A3593" s="170">
        <f t="shared" si="6"/>
        <v>0</v>
      </c>
      <c r="B3593" s="186"/>
      <c r="C3593" s="186"/>
      <c r="D3593" s="178" t="s">
        <v>388</v>
      </c>
      <c r="E3593" s="178"/>
      <c r="F3593" s="186"/>
      <c r="G3593" s="170" t="b">
        <f t="shared" ca="1" si="73"/>
        <v>1</v>
      </c>
      <c r="H3593" s="186"/>
      <c r="I3593" s="186"/>
      <c r="J3593" s="170"/>
      <c r="K3593" s="171" t="e">
        <f t="shared" ca="1" si="1"/>
        <v>#NAME?</v>
      </c>
      <c r="L3593" s="186"/>
      <c r="M3593" s="171">
        <v>2380</v>
      </c>
      <c r="N3593" s="179" t="e">
        <f t="shared" ca="1" si="2"/>
        <v>#NAME?</v>
      </c>
      <c r="O3593" t="b">
        <f t="shared" si="3"/>
        <v>1</v>
      </c>
      <c r="S3593" s="180" t="b">
        <f t="shared" si="4"/>
        <v>0</v>
      </c>
      <c r="T3593" s="180">
        <f t="shared" ca="1" si="5"/>
        <v>0</v>
      </c>
    </row>
    <row r="3594" spans="1:20" ht="16" hidden="1">
      <c r="A3594" s="170">
        <f t="shared" si="6"/>
        <v>0</v>
      </c>
      <c r="B3594" s="186"/>
      <c r="C3594" s="186"/>
      <c r="D3594" s="178" t="s">
        <v>388</v>
      </c>
      <c r="E3594" s="178"/>
      <c r="F3594" s="186"/>
      <c r="G3594" s="170" t="b">
        <f t="shared" ca="1" si="73"/>
        <v>1</v>
      </c>
      <c r="H3594" s="186"/>
      <c r="I3594" s="186"/>
      <c r="J3594" s="170"/>
      <c r="K3594" s="171" t="e">
        <f t="shared" ca="1" si="1"/>
        <v>#NAME?</v>
      </c>
      <c r="L3594" s="186"/>
      <c r="M3594" s="171">
        <v>1755</v>
      </c>
      <c r="N3594" s="179" t="e">
        <f t="shared" ca="1" si="2"/>
        <v>#NAME?</v>
      </c>
      <c r="O3594" t="b">
        <f t="shared" si="3"/>
        <v>1</v>
      </c>
      <c r="S3594" s="180" t="b">
        <f t="shared" si="4"/>
        <v>0</v>
      </c>
      <c r="T3594" s="180">
        <f t="shared" ca="1" si="5"/>
        <v>0</v>
      </c>
    </row>
    <row r="3595" spans="1:20" ht="16" hidden="1">
      <c r="A3595" s="170">
        <f t="shared" si="6"/>
        <v>0</v>
      </c>
      <c r="B3595" s="186"/>
      <c r="C3595" s="186"/>
      <c r="D3595" s="178" t="s">
        <v>388</v>
      </c>
      <c r="E3595" s="178"/>
      <c r="F3595" s="186"/>
      <c r="G3595" s="170" t="b">
        <f t="shared" ca="1" si="73"/>
        <v>1</v>
      </c>
      <c r="H3595" s="186"/>
      <c r="I3595" s="186"/>
      <c r="J3595" s="170"/>
      <c r="K3595" s="171" t="e">
        <f t="shared" ca="1" si="1"/>
        <v>#NAME?</v>
      </c>
      <c r="L3595" s="186"/>
      <c r="M3595" s="171">
        <v>2743</v>
      </c>
      <c r="N3595" s="179" t="e">
        <f t="shared" ca="1" si="2"/>
        <v>#NAME?</v>
      </c>
      <c r="O3595" t="b">
        <f t="shared" si="3"/>
        <v>1</v>
      </c>
      <c r="S3595" s="180" t="b">
        <f t="shared" si="4"/>
        <v>0</v>
      </c>
      <c r="T3595" s="180">
        <f t="shared" ca="1" si="5"/>
        <v>0</v>
      </c>
    </row>
    <row r="3596" spans="1:20" ht="16" hidden="1">
      <c r="A3596" s="170">
        <f t="shared" si="6"/>
        <v>0</v>
      </c>
      <c r="B3596" s="186"/>
      <c r="C3596" s="186"/>
      <c r="D3596" s="178" t="s">
        <v>388</v>
      </c>
      <c r="E3596" s="178"/>
      <c r="F3596" s="186"/>
      <c r="G3596" s="170" t="b">
        <f t="shared" ca="1" si="73"/>
        <v>1</v>
      </c>
      <c r="H3596" s="186"/>
      <c r="I3596" s="186"/>
      <c r="J3596" s="170"/>
      <c r="K3596" s="171" t="e">
        <f t="shared" ca="1" si="1"/>
        <v>#NAME?</v>
      </c>
      <c r="L3596" s="186"/>
      <c r="M3596" s="171">
        <v>653</v>
      </c>
      <c r="N3596" s="179" t="e">
        <f t="shared" ca="1" si="2"/>
        <v>#NAME?</v>
      </c>
      <c r="O3596" t="b">
        <f t="shared" si="3"/>
        <v>1</v>
      </c>
      <c r="S3596" s="180" t="b">
        <f t="shared" si="4"/>
        <v>0</v>
      </c>
      <c r="T3596" s="180">
        <f t="shared" ca="1" si="5"/>
        <v>0</v>
      </c>
    </row>
    <row r="3597" spans="1:20" ht="16" hidden="1">
      <c r="A3597" s="170">
        <f t="shared" si="6"/>
        <v>0</v>
      </c>
      <c r="B3597" s="186"/>
      <c r="C3597" s="186"/>
      <c r="D3597" s="178" t="s">
        <v>388</v>
      </c>
      <c r="E3597" s="178"/>
      <c r="F3597" s="186"/>
      <c r="G3597" s="170" t="b">
        <f t="shared" ca="1" si="73"/>
        <v>1</v>
      </c>
      <c r="H3597" s="186"/>
      <c r="I3597" s="186"/>
      <c r="J3597" s="170"/>
      <c r="K3597" s="171" t="e">
        <f t="shared" ca="1" si="1"/>
        <v>#NAME?</v>
      </c>
      <c r="L3597" s="186"/>
      <c r="M3597" s="171">
        <v>3081</v>
      </c>
      <c r="N3597" s="179" t="e">
        <f t="shared" ca="1" si="2"/>
        <v>#NAME?</v>
      </c>
      <c r="O3597" t="b">
        <f t="shared" si="3"/>
        <v>1</v>
      </c>
      <c r="S3597" s="180" t="b">
        <f t="shared" si="4"/>
        <v>0</v>
      </c>
      <c r="T3597" s="180">
        <f t="shared" ca="1" si="5"/>
        <v>0</v>
      </c>
    </row>
    <row r="3598" spans="1:20" ht="16" hidden="1">
      <c r="A3598" s="170">
        <f t="shared" si="6"/>
        <v>0</v>
      </c>
      <c r="B3598" s="186"/>
      <c r="C3598" s="186"/>
      <c r="D3598" s="178" t="s">
        <v>388</v>
      </c>
      <c r="E3598" s="178"/>
      <c r="F3598" s="186"/>
      <c r="G3598" s="170" t="b">
        <f t="shared" ca="1" si="73"/>
        <v>1</v>
      </c>
      <c r="H3598" s="186"/>
      <c r="I3598" s="186"/>
      <c r="J3598" s="170"/>
      <c r="K3598" s="171" t="e">
        <f t="shared" ca="1" si="1"/>
        <v>#NAME?</v>
      </c>
      <c r="L3598" s="186"/>
      <c r="M3598" s="171">
        <v>263</v>
      </c>
      <c r="N3598" s="179" t="e">
        <f t="shared" ca="1" si="2"/>
        <v>#NAME?</v>
      </c>
      <c r="O3598" t="b">
        <f t="shared" si="3"/>
        <v>1</v>
      </c>
      <c r="S3598" s="180" t="b">
        <f t="shared" si="4"/>
        <v>0</v>
      </c>
      <c r="T3598" s="180">
        <f t="shared" ca="1" si="5"/>
        <v>0</v>
      </c>
    </row>
    <row r="3599" spans="1:20" ht="16" hidden="1">
      <c r="A3599" s="170">
        <f t="shared" si="6"/>
        <v>0</v>
      </c>
      <c r="B3599" s="186"/>
      <c r="C3599" s="186"/>
      <c r="D3599" s="178" t="s">
        <v>388</v>
      </c>
      <c r="E3599" s="178"/>
      <c r="F3599" s="186"/>
      <c r="G3599" s="170" t="b">
        <f t="shared" ca="1" si="73"/>
        <v>1</v>
      </c>
      <c r="H3599" s="186"/>
      <c r="I3599" s="186"/>
      <c r="J3599" s="170"/>
      <c r="K3599" s="171" t="e">
        <f t="shared" ca="1" si="1"/>
        <v>#NAME?</v>
      </c>
      <c r="L3599" s="186"/>
      <c r="M3599" s="171">
        <v>2576</v>
      </c>
      <c r="N3599" s="179" t="e">
        <f t="shared" ca="1" si="2"/>
        <v>#NAME?</v>
      </c>
      <c r="O3599" t="b">
        <f t="shared" si="3"/>
        <v>1</v>
      </c>
      <c r="S3599" s="180" t="b">
        <f t="shared" si="4"/>
        <v>0</v>
      </c>
      <c r="T3599" s="180">
        <f t="shared" ca="1" si="5"/>
        <v>0</v>
      </c>
    </row>
    <row r="3600" spans="1:20" ht="16" hidden="1">
      <c r="A3600" s="170">
        <f t="shared" si="6"/>
        <v>0</v>
      </c>
      <c r="B3600" s="186"/>
      <c r="C3600" s="186"/>
      <c r="D3600" s="178" t="s">
        <v>388</v>
      </c>
      <c r="E3600" s="178"/>
      <c r="F3600" s="186"/>
      <c r="G3600" s="170" t="b">
        <f t="shared" ca="1" si="73"/>
        <v>1</v>
      </c>
      <c r="H3600" s="186"/>
      <c r="I3600" s="186"/>
      <c r="J3600" s="170"/>
      <c r="K3600" s="171" t="e">
        <f t="shared" ca="1" si="1"/>
        <v>#NAME?</v>
      </c>
      <c r="L3600" s="186"/>
      <c r="M3600" s="171">
        <v>834</v>
      </c>
      <c r="N3600" s="179" t="e">
        <f t="shared" ca="1" si="2"/>
        <v>#NAME?</v>
      </c>
      <c r="O3600" t="b">
        <f t="shared" si="3"/>
        <v>1</v>
      </c>
      <c r="S3600" s="180" t="b">
        <f t="shared" si="4"/>
        <v>0</v>
      </c>
      <c r="T3600" s="180">
        <f t="shared" ca="1" si="5"/>
        <v>0</v>
      </c>
    </row>
    <row r="3601" spans="1:20" ht="16" hidden="1">
      <c r="A3601" s="170">
        <f t="shared" si="6"/>
        <v>0</v>
      </c>
      <c r="B3601" s="186"/>
      <c r="C3601" s="186"/>
      <c r="D3601" s="178" t="s">
        <v>388</v>
      </c>
      <c r="E3601" s="178"/>
      <c r="F3601" s="186"/>
      <c r="G3601" s="170" t="b">
        <f t="shared" ca="1" si="73"/>
        <v>1</v>
      </c>
      <c r="H3601" s="186"/>
      <c r="I3601" s="186"/>
      <c r="J3601" s="170"/>
      <c r="K3601" s="171" t="e">
        <f t="shared" ca="1" si="1"/>
        <v>#NAME?</v>
      </c>
      <c r="L3601" s="186"/>
      <c r="M3601" s="171">
        <v>1129</v>
      </c>
      <c r="N3601" s="179" t="e">
        <f t="shared" ca="1" si="2"/>
        <v>#NAME?</v>
      </c>
      <c r="O3601" t="b">
        <f t="shared" si="3"/>
        <v>1</v>
      </c>
      <c r="S3601" s="180" t="b">
        <f t="shared" si="4"/>
        <v>0</v>
      </c>
      <c r="T3601" s="180">
        <f t="shared" ca="1" si="5"/>
        <v>0</v>
      </c>
    </row>
    <row r="3602" spans="1:20" ht="16" hidden="1">
      <c r="A3602" s="170">
        <f t="shared" si="6"/>
        <v>0</v>
      </c>
      <c r="B3602" s="186"/>
      <c r="C3602" s="186"/>
      <c r="D3602" s="178" t="s">
        <v>388</v>
      </c>
      <c r="E3602" s="178"/>
      <c r="F3602" s="186"/>
      <c r="G3602" s="170" t="b">
        <f t="shared" ca="1" si="73"/>
        <v>1</v>
      </c>
      <c r="H3602" s="186"/>
      <c r="I3602" s="186"/>
      <c r="J3602" s="170"/>
      <c r="K3602" s="171" t="e">
        <f t="shared" ca="1" si="1"/>
        <v>#NAME?</v>
      </c>
      <c r="L3602" s="186"/>
      <c r="M3602" s="171">
        <v>3172</v>
      </c>
      <c r="N3602" s="179" t="e">
        <f t="shared" ca="1" si="2"/>
        <v>#NAME?</v>
      </c>
      <c r="O3602" t="b">
        <f t="shared" si="3"/>
        <v>1</v>
      </c>
      <c r="S3602" s="180" t="b">
        <f t="shared" si="4"/>
        <v>0</v>
      </c>
      <c r="T3602" s="180">
        <f t="shared" ca="1" si="5"/>
        <v>0</v>
      </c>
    </row>
    <row r="3603" spans="1:20" ht="16" hidden="1">
      <c r="A3603" s="170">
        <f t="shared" si="6"/>
        <v>0</v>
      </c>
      <c r="B3603" s="186"/>
      <c r="C3603" s="186"/>
      <c r="D3603" s="178" t="s">
        <v>388</v>
      </c>
      <c r="E3603" s="178"/>
      <c r="F3603" s="186"/>
      <c r="G3603" s="170" t="b">
        <f t="shared" ca="1" si="73"/>
        <v>1</v>
      </c>
      <c r="H3603" s="186"/>
      <c r="I3603" s="186"/>
      <c r="J3603" s="170"/>
      <c r="K3603" s="171" t="e">
        <f t="shared" ca="1" si="1"/>
        <v>#NAME?</v>
      </c>
      <c r="L3603" s="186"/>
      <c r="M3603" s="171">
        <v>2672</v>
      </c>
      <c r="N3603" s="179" t="e">
        <f t="shared" ca="1" si="2"/>
        <v>#NAME?</v>
      </c>
      <c r="O3603" t="b">
        <f t="shared" si="3"/>
        <v>1</v>
      </c>
      <c r="S3603" s="180" t="b">
        <f t="shared" si="4"/>
        <v>0</v>
      </c>
      <c r="T3603" s="180">
        <f t="shared" ca="1" si="5"/>
        <v>0</v>
      </c>
    </row>
    <row r="3604" spans="1:20" ht="16" hidden="1">
      <c r="A3604" s="170">
        <f t="shared" si="6"/>
        <v>0</v>
      </c>
      <c r="B3604" s="186"/>
      <c r="C3604" s="186"/>
      <c r="D3604" s="178" t="s">
        <v>388</v>
      </c>
      <c r="E3604" s="178"/>
      <c r="F3604" s="186"/>
      <c r="G3604" s="170" t="b">
        <f t="shared" ca="1" si="73"/>
        <v>1</v>
      </c>
      <c r="H3604" s="186"/>
      <c r="I3604" s="186"/>
      <c r="J3604" s="170"/>
      <c r="K3604" s="171" t="e">
        <f t="shared" ca="1" si="1"/>
        <v>#NAME?</v>
      </c>
      <c r="L3604" s="186"/>
      <c r="M3604" s="171">
        <v>282</v>
      </c>
      <c r="N3604" s="179" t="e">
        <f t="shared" ca="1" si="2"/>
        <v>#NAME?</v>
      </c>
      <c r="O3604" t="b">
        <f t="shared" si="3"/>
        <v>1</v>
      </c>
      <c r="S3604" s="180" t="b">
        <f t="shared" si="4"/>
        <v>0</v>
      </c>
      <c r="T3604" s="180">
        <f t="shared" ca="1" si="5"/>
        <v>0</v>
      </c>
    </row>
    <row r="3605" spans="1:20" ht="16" hidden="1">
      <c r="A3605" s="170">
        <f t="shared" si="6"/>
        <v>0</v>
      </c>
      <c r="B3605" s="186"/>
      <c r="C3605" s="186"/>
      <c r="D3605" s="178" t="s">
        <v>388</v>
      </c>
      <c r="E3605" s="178"/>
      <c r="F3605" s="186"/>
      <c r="G3605" s="170" t="b">
        <f t="shared" ca="1" si="73"/>
        <v>1</v>
      </c>
      <c r="H3605" s="186"/>
      <c r="I3605" s="186"/>
      <c r="J3605" s="170"/>
      <c r="K3605" s="171" t="e">
        <f t="shared" ca="1" si="1"/>
        <v>#NAME?</v>
      </c>
      <c r="L3605" s="186"/>
      <c r="M3605" s="171">
        <v>2179</v>
      </c>
      <c r="N3605" s="179" t="e">
        <f t="shared" ca="1" si="2"/>
        <v>#NAME?</v>
      </c>
      <c r="O3605" t="b">
        <f t="shared" si="3"/>
        <v>1</v>
      </c>
      <c r="S3605" s="180" t="b">
        <f t="shared" si="4"/>
        <v>0</v>
      </c>
      <c r="T3605" s="180">
        <f t="shared" ca="1" si="5"/>
        <v>0</v>
      </c>
    </row>
    <row r="3606" spans="1:20" ht="16" hidden="1">
      <c r="A3606" s="170">
        <f t="shared" si="6"/>
        <v>0</v>
      </c>
      <c r="B3606" s="186"/>
      <c r="C3606" s="186"/>
      <c r="D3606" s="178" t="s">
        <v>388</v>
      </c>
      <c r="E3606" s="178"/>
      <c r="F3606" s="186"/>
      <c r="G3606" s="170" t="b">
        <f t="shared" ca="1" si="73"/>
        <v>1</v>
      </c>
      <c r="H3606" s="186"/>
      <c r="I3606" s="186"/>
      <c r="J3606" s="170"/>
      <c r="K3606" s="171" t="e">
        <f t="shared" ca="1" si="1"/>
        <v>#NAME?</v>
      </c>
      <c r="L3606" s="186"/>
      <c r="M3606" s="171">
        <v>1234</v>
      </c>
      <c r="N3606" s="179" t="e">
        <f t="shared" ca="1" si="2"/>
        <v>#NAME?</v>
      </c>
      <c r="O3606" t="b">
        <f t="shared" si="3"/>
        <v>1</v>
      </c>
      <c r="S3606" s="180" t="b">
        <f t="shared" si="4"/>
        <v>0</v>
      </c>
      <c r="T3606" s="180">
        <f t="shared" ca="1" si="5"/>
        <v>0</v>
      </c>
    </row>
    <row r="3607" spans="1:20" ht="16" hidden="1">
      <c r="A3607" s="170">
        <f t="shared" si="6"/>
        <v>0</v>
      </c>
      <c r="B3607" s="186"/>
      <c r="C3607" s="186"/>
      <c r="D3607" s="178" t="s">
        <v>388</v>
      </c>
      <c r="E3607" s="178"/>
      <c r="F3607" s="186"/>
      <c r="G3607" s="170" t="b">
        <f t="shared" ca="1" si="73"/>
        <v>1</v>
      </c>
      <c r="H3607" s="186"/>
      <c r="I3607" s="186"/>
      <c r="J3607" s="170"/>
      <c r="K3607" s="171" t="e">
        <f t="shared" ca="1" si="1"/>
        <v>#NAME?</v>
      </c>
      <c r="L3607" s="186"/>
      <c r="M3607" s="171">
        <v>2034</v>
      </c>
      <c r="N3607" s="179" t="e">
        <f t="shared" ca="1" si="2"/>
        <v>#NAME?</v>
      </c>
      <c r="O3607" t="b">
        <f t="shared" si="3"/>
        <v>1</v>
      </c>
      <c r="S3607" s="180" t="b">
        <f t="shared" si="4"/>
        <v>0</v>
      </c>
      <c r="T3607" s="180">
        <f t="shared" ca="1" si="5"/>
        <v>0</v>
      </c>
    </row>
    <row r="3608" spans="1:20" ht="16" hidden="1">
      <c r="A3608" s="170">
        <f t="shared" si="6"/>
        <v>0</v>
      </c>
      <c r="B3608" s="186"/>
      <c r="C3608" s="186"/>
      <c r="D3608" s="178" t="s">
        <v>388</v>
      </c>
      <c r="E3608" s="178"/>
      <c r="F3608" s="186"/>
      <c r="G3608" s="170" t="b">
        <f t="shared" ca="1" si="73"/>
        <v>1</v>
      </c>
      <c r="H3608" s="186"/>
      <c r="I3608" s="186"/>
      <c r="J3608" s="170"/>
      <c r="K3608" s="171" t="e">
        <f t="shared" ca="1" si="1"/>
        <v>#NAME?</v>
      </c>
      <c r="L3608" s="186"/>
      <c r="M3608" s="171">
        <v>2394</v>
      </c>
      <c r="N3608" s="179" t="e">
        <f t="shared" ca="1" si="2"/>
        <v>#NAME?</v>
      </c>
      <c r="O3608" t="b">
        <f t="shared" si="3"/>
        <v>1</v>
      </c>
      <c r="S3608" s="180" t="b">
        <f t="shared" si="4"/>
        <v>0</v>
      </c>
      <c r="T3608" s="180">
        <f t="shared" ca="1" si="5"/>
        <v>0</v>
      </c>
    </row>
    <row r="3609" spans="1:20" ht="16" hidden="1">
      <c r="A3609" s="170">
        <f t="shared" si="6"/>
        <v>0</v>
      </c>
      <c r="B3609" s="186"/>
      <c r="C3609" s="186"/>
      <c r="D3609" s="178" t="s">
        <v>388</v>
      </c>
      <c r="E3609" s="178"/>
      <c r="F3609" s="186"/>
      <c r="G3609" s="170" t="b">
        <f t="shared" ca="1" si="73"/>
        <v>1</v>
      </c>
      <c r="H3609" s="186"/>
      <c r="I3609" s="186"/>
      <c r="J3609" s="170"/>
      <c r="K3609" s="171" t="e">
        <f t="shared" ca="1" si="1"/>
        <v>#NAME?</v>
      </c>
      <c r="L3609" s="186"/>
      <c r="M3609" s="171">
        <v>1365</v>
      </c>
      <c r="N3609" s="179" t="e">
        <f t="shared" ca="1" si="2"/>
        <v>#NAME?</v>
      </c>
      <c r="O3609" t="b">
        <f t="shared" si="3"/>
        <v>1</v>
      </c>
      <c r="S3609" s="180" t="b">
        <f t="shared" si="4"/>
        <v>0</v>
      </c>
      <c r="T3609" s="180">
        <f t="shared" ca="1" si="5"/>
        <v>0</v>
      </c>
    </row>
    <row r="3610" spans="1:20" ht="16" hidden="1">
      <c r="A3610" s="170">
        <f t="shared" si="6"/>
        <v>0</v>
      </c>
      <c r="B3610" s="186"/>
      <c r="C3610" s="186"/>
      <c r="D3610" s="178" t="s">
        <v>388</v>
      </c>
      <c r="E3610" s="178"/>
      <c r="F3610" s="186"/>
      <c r="G3610" s="170" t="b">
        <f t="shared" ca="1" si="73"/>
        <v>1</v>
      </c>
      <c r="H3610" s="186"/>
      <c r="I3610" s="186"/>
      <c r="J3610" s="170"/>
      <c r="K3610" s="171" t="e">
        <f t="shared" ca="1" si="1"/>
        <v>#NAME?</v>
      </c>
      <c r="L3610" s="186"/>
      <c r="M3610" s="171">
        <v>158</v>
      </c>
      <c r="N3610" s="179" t="e">
        <f t="shared" ca="1" si="2"/>
        <v>#NAME?</v>
      </c>
      <c r="O3610" t="b">
        <f t="shared" si="3"/>
        <v>1</v>
      </c>
      <c r="S3610" s="180" t="b">
        <f t="shared" si="4"/>
        <v>0</v>
      </c>
      <c r="T3610" s="180">
        <f t="shared" ca="1" si="5"/>
        <v>0</v>
      </c>
    </row>
    <row r="3611" spans="1:20" ht="16" hidden="1">
      <c r="A3611" s="170">
        <f t="shared" si="6"/>
        <v>0</v>
      </c>
      <c r="B3611" s="186"/>
      <c r="C3611" s="186"/>
      <c r="D3611" s="178" t="s">
        <v>388</v>
      </c>
      <c r="E3611" s="178"/>
      <c r="F3611" s="186"/>
      <c r="G3611" s="170" t="b">
        <f t="shared" ca="1" si="73"/>
        <v>1</v>
      </c>
      <c r="H3611" s="186"/>
      <c r="I3611" s="186"/>
      <c r="J3611" s="170"/>
      <c r="K3611" s="171" t="e">
        <f t="shared" ca="1" si="1"/>
        <v>#NAME?</v>
      </c>
      <c r="L3611" s="186"/>
      <c r="M3611" s="171">
        <v>1931</v>
      </c>
      <c r="N3611" s="179" t="e">
        <f t="shared" ca="1" si="2"/>
        <v>#NAME?</v>
      </c>
      <c r="O3611" t="b">
        <f t="shared" si="3"/>
        <v>1</v>
      </c>
      <c r="S3611" s="180" t="b">
        <f t="shared" si="4"/>
        <v>0</v>
      </c>
      <c r="T3611" s="180">
        <f t="shared" ca="1" si="5"/>
        <v>0</v>
      </c>
    </row>
    <row r="3612" spans="1:20" ht="16" hidden="1">
      <c r="A3612" s="170">
        <f t="shared" si="6"/>
        <v>0</v>
      </c>
      <c r="B3612" s="186"/>
      <c r="C3612" s="186"/>
      <c r="D3612" s="178" t="s">
        <v>388</v>
      </c>
      <c r="E3612" s="178"/>
      <c r="F3612" s="186"/>
      <c r="G3612" s="170" t="b">
        <f t="shared" ca="1" si="73"/>
        <v>1</v>
      </c>
      <c r="H3612" s="186"/>
      <c r="I3612" s="186"/>
      <c r="J3612" s="170"/>
      <c r="K3612" s="171" t="e">
        <f t="shared" ca="1" si="1"/>
        <v>#NAME?</v>
      </c>
      <c r="L3612" s="186"/>
      <c r="M3612" s="171">
        <v>2860</v>
      </c>
      <c r="N3612" s="179" t="e">
        <f t="shared" ca="1" si="2"/>
        <v>#NAME?</v>
      </c>
      <c r="O3612" t="b">
        <f t="shared" si="3"/>
        <v>1</v>
      </c>
      <c r="S3612" s="180" t="b">
        <f t="shared" si="4"/>
        <v>0</v>
      </c>
      <c r="T3612" s="180">
        <f t="shared" ca="1" si="5"/>
        <v>0</v>
      </c>
    </row>
    <row r="3613" spans="1:20" ht="16" hidden="1">
      <c r="A3613" s="170">
        <f t="shared" si="6"/>
        <v>0</v>
      </c>
      <c r="B3613" s="186"/>
      <c r="C3613" s="186"/>
      <c r="D3613" s="178" t="s">
        <v>388</v>
      </c>
      <c r="E3613" s="178"/>
      <c r="F3613" s="186"/>
      <c r="G3613" s="170" t="b">
        <f t="shared" ca="1" si="73"/>
        <v>1</v>
      </c>
      <c r="H3613" s="186"/>
      <c r="I3613" s="186"/>
      <c r="J3613" s="170"/>
      <c r="K3613" s="171" t="e">
        <f t="shared" ca="1" si="1"/>
        <v>#NAME?</v>
      </c>
      <c r="L3613" s="186"/>
      <c r="M3613" s="171">
        <v>461</v>
      </c>
      <c r="N3613" s="179" t="e">
        <f t="shared" ca="1" si="2"/>
        <v>#NAME?</v>
      </c>
      <c r="O3613" t="b">
        <f t="shared" si="3"/>
        <v>1</v>
      </c>
      <c r="S3613" s="180" t="b">
        <f t="shared" si="4"/>
        <v>0</v>
      </c>
      <c r="T3613" s="180">
        <f t="shared" ca="1" si="5"/>
        <v>0</v>
      </c>
    </row>
    <row r="3614" spans="1:20" ht="16" hidden="1">
      <c r="A3614" s="170">
        <f t="shared" si="6"/>
        <v>0</v>
      </c>
      <c r="B3614" s="186"/>
      <c r="C3614" s="186"/>
      <c r="D3614" s="178" t="s">
        <v>388</v>
      </c>
      <c r="E3614" s="178"/>
      <c r="F3614" s="186"/>
      <c r="G3614" s="170" t="b">
        <f t="shared" ca="1" si="73"/>
        <v>1</v>
      </c>
      <c r="H3614" s="186"/>
      <c r="I3614" s="186"/>
      <c r="J3614" s="170"/>
      <c r="K3614" s="171" t="e">
        <f t="shared" ca="1" si="1"/>
        <v>#NAME?</v>
      </c>
      <c r="L3614" s="186"/>
      <c r="M3614" s="171">
        <v>365</v>
      </c>
      <c r="N3614" s="179" t="e">
        <f t="shared" ca="1" si="2"/>
        <v>#NAME?</v>
      </c>
      <c r="O3614" t="b">
        <f t="shared" si="3"/>
        <v>1</v>
      </c>
      <c r="S3614" s="180" t="b">
        <f t="shared" si="4"/>
        <v>0</v>
      </c>
      <c r="T3614" s="180">
        <f t="shared" ca="1" si="5"/>
        <v>0</v>
      </c>
    </row>
    <row r="3615" spans="1:20" ht="16" hidden="1">
      <c r="A3615" s="170">
        <f t="shared" si="6"/>
        <v>0</v>
      </c>
      <c r="B3615" s="186"/>
      <c r="C3615" s="186"/>
      <c r="D3615" s="178" t="s">
        <v>388</v>
      </c>
      <c r="E3615" s="178"/>
      <c r="F3615" s="186"/>
      <c r="G3615" s="170" t="b">
        <f t="shared" ca="1" si="73"/>
        <v>1</v>
      </c>
      <c r="H3615" s="186"/>
      <c r="I3615" s="186"/>
      <c r="J3615" s="170"/>
      <c r="K3615" s="171" t="e">
        <f t="shared" ca="1" si="1"/>
        <v>#NAME?</v>
      </c>
      <c r="L3615" s="186"/>
      <c r="M3615" s="171">
        <v>1240</v>
      </c>
      <c r="N3615" s="179" t="e">
        <f t="shared" ca="1" si="2"/>
        <v>#NAME?</v>
      </c>
      <c r="O3615" t="b">
        <f t="shared" si="3"/>
        <v>1</v>
      </c>
      <c r="S3615" s="180" t="b">
        <f t="shared" si="4"/>
        <v>0</v>
      </c>
      <c r="T3615" s="180">
        <f t="shared" ca="1" si="5"/>
        <v>0</v>
      </c>
    </row>
    <row r="3616" spans="1:20" ht="16" hidden="1">
      <c r="A3616" s="170">
        <f t="shared" si="6"/>
        <v>0</v>
      </c>
      <c r="B3616" s="186"/>
      <c r="C3616" s="186"/>
      <c r="D3616" s="178" t="s">
        <v>388</v>
      </c>
      <c r="E3616" s="178"/>
      <c r="F3616" s="186"/>
      <c r="G3616" s="170" t="b">
        <f t="shared" ca="1" si="73"/>
        <v>1</v>
      </c>
      <c r="H3616" s="186"/>
      <c r="I3616" s="186"/>
      <c r="J3616" s="170"/>
      <c r="K3616" s="171" t="e">
        <f t="shared" ca="1" si="1"/>
        <v>#NAME?</v>
      </c>
      <c r="L3616" s="186"/>
      <c r="M3616" s="171">
        <v>273</v>
      </c>
      <c r="N3616" s="179" t="e">
        <f t="shared" ca="1" si="2"/>
        <v>#NAME?</v>
      </c>
      <c r="O3616" t="b">
        <f t="shared" si="3"/>
        <v>1</v>
      </c>
      <c r="S3616" s="180" t="b">
        <f t="shared" si="4"/>
        <v>0</v>
      </c>
      <c r="T3616" s="180">
        <f t="shared" ca="1" si="5"/>
        <v>0</v>
      </c>
    </row>
    <row r="3617" spans="1:20" ht="16" hidden="1">
      <c r="A3617" s="170">
        <f t="shared" si="6"/>
        <v>0</v>
      </c>
      <c r="B3617" s="186"/>
      <c r="C3617" s="186"/>
      <c r="D3617" s="178" t="s">
        <v>388</v>
      </c>
      <c r="E3617" s="178"/>
      <c r="F3617" s="186"/>
      <c r="G3617" s="170" t="b">
        <f t="shared" ca="1" si="73"/>
        <v>1</v>
      </c>
      <c r="H3617" s="186"/>
      <c r="I3617" s="186"/>
      <c r="J3617" s="170"/>
      <c r="K3617" s="171" t="e">
        <f t="shared" ca="1" si="1"/>
        <v>#NAME?</v>
      </c>
      <c r="L3617" s="186"/>
      <c r="M3617" s="171">
        <v>325</v>
      </c>
      <c r="N3617" s="179" t="e">
        <f t="shared" ca="1" si="2"/>
        <v>#NAME?</v>
      </c>
      <c r="O3617" t="b">
        <f t="shared" si="3"/>
        <v>1</v>
      </c>
      <c r="S3617" s="180" t="b">
        <f t="shared" si="4"/>
        <v>0</v>
      </c>
      <c r="T3617" s="180">
        <f t="shared" ca="1" si="5"/>
        <v>0</v>
      </c>
    </row>
    <row r="3618" spans="1:20" ht="16" hidden="1">
      <c r="A3618" s="170">
        <f t="shared" si="6"/>
        <v>0</v>
      </c>
      <c r="B3618" s="186"/>
      <c r="C3618" s="186"/>
      <c r="D3618" s="178" t="s">
        <v>388</v>
      </c>
      <c r="E3618" s="178"/>
      <c r="F3618" s="186"/>
      <c r="G3618" s="170" t="b">
        <f t="shared" ca="1" si="73"/>
        <v>1</v>
      </c>
      <c r="H3618" s="186"/>
      <c r="I3618" s="186"/>
      <c r="J3618" s="170"/>
      <c r="K3618" s="171" t="e">
        <f t="shared" ca="1" si="1"/>
        <v>#NAME?</v>
      </c>
      <c r="L3618" s="186"/>
      <c r="M3618" s="171">
        <v>2696</v>
      </c>
      <c r="N3618" s="179" t="e">
        <f t="shared" ca="1" si="2"/>
        <v>#NAME?</v>
      </c>
      <c r="O3618" t="b">
        <f t="shared" si="3"/>
        <v>1</v>
      </c>
      <c r="S3618" s="180" t="b">
        <f t="shared" si="4"/>
        <v>0</v>
      </c>
      <c r="T3618" s="180">
        <f t="shared" ca="1" si="5"/>
        <v>0</v>
      </c>
    </row>
    <row r="3619" spans="1:20" ht="16" hidden="1">
      <c r="A3619" s="170">
        <f t="shared" si="6"/>
        <v>0</v>
      </c>
      <c r="B3619" s="186"/>
      <c r="C3619" s="186"/>
      <c r="D3619" s="178" t="s">
        <v>388</v>
      </c>
      <c r="E3619" s="178"/>
      <c r="F3619" s="186"/>
      <c r="G3619" s="170" t="b">
        <f t="shared" ca="1" si="73"/>
        <v>1</v>
      </c>
      <c r="H3619" s="186"/>
      <c r="I3619" s="186"/>
      <c r="J3619" s="170"/>
      <c r="K3619" s="171" t="e">
        <f t="shared" ca="1" si="1"/>
        <v>#NAME?</v>
      </c>
      <c r="L3619" s="186"/>
      <c r="M3619" s="171">
        <v>844</v>
      </c>
      <c r="N3619" s="179" t="e">
        <f t="shared" ca="1" si="2"/>
        <v>#NAME?</v>
      </c>
      <c r="O3619" t="b">
        <f t="shared" si="3"/>
        <v>1</v>
      </c>
      <c r="S3619" s="180" t="b">
        <f t="shared" si="4"/>
        <v>0</v>
      </c>
      <c r="T3619" s="180">
        <f t="shared" ca="1" si="5"/>
        <v>0</v>
      </c>
    </row>
    <row r="3620" spans="1:20" ht="16" hidden="1">
      <c r="A3620" s="170">
        <f t="shared" si="6"/>
        <v>0</v>
      </c>
      <c r="B3620" s="186"/>
      <c r="C3620" s="186"/>
      <c r="D3620" s="178" t="s">
        <v>388</v>
      </c>
      <c r="E3620" s="178"/>
      <c r="F3620" s="186"/>
      <c r="G3620" s="170" t="b">
        <f t="shared" ca="1" si="73"/>
        <v>1</v>
      </c>
      <c r="H3620" s="186"/>
      <c r="I3620" s="186"/>
      <c r="J3620" s="170"/>
      <c r="K3620" s="171" t="e">
        <f t="shared" ca="1" si="1"/>
        <v>#NAME?</v>
      </c>
      <c r="L3620" s="186"/>
      <c r="M3620" s="171">
        <v>1138</v>
      </c>
      <c r="N3620" s="179" t="e">
        <f t="shared" ca="1" si="2"/>
        <v>#NAME?</v>
      </c>
      <c r="O3620" t="b">
        <f t="shared" si="3"/>
        <v>1</v>
      </c>
      <c r="S3620" s="180" t="b">
        <f t="shared" si="4"/>
        <v>0</v>
      </c>
      <c r="T3620" s="180">
        <f t="shared" ca="1" si="5"/>
        <v>0</v>
      </c>
    </row>
    <row r="3621" spans="1:20" ht="16" hidden="1">
      <c r="A3621" s="170">
        <f t="shared" si="6"/>
        <v>0</v>
      </c>
      <c r="B3621" s="186"/>
      <c r="C3621" s="186"/>
      <c r="D3621" s="178" t="s">
        <v>388</v>
      </c>
      <c r="E3621" s="178"/>
      <c r="F3621" s="186"/>
      <c r="G3621" s="170" t="b">
        <f t="shared" ca="1" si="73"/>
        <v>1</v>
      </c>
      <c r="H3621" s="186"/>
      <c r="I3621" s="186"/>
      <c r="J3621" s="170"/>
      <c r="K3621" s="171" t="e">
        <f t="shared" ca="1" si="1"/>
        <v>#NAME?</v>
      </c>
      <c r="L3621" s="186"/>
      <c r="M3621" s="171">
        <v>2284</v>
      </c>
      <c r="N3621" s="179" t="e">
        <f t="shared" ca="1" si="2"/>
        <v>#NAME?</v>
      </c>
      <c r="O3621" t="b">
        <f t="shared" si="3"/>
        <v>1</v>
      </c>
      <c r="S3621" s="180" t="b">
        <f t="shared" si="4"/>
        <v>0</v>
      </c>
      <c r="T3621" s="180">
        <f t="shared" ca="1" si="5"/>
        <v>0</v>
      </c>
    </row>
    <row r="3622" spans="1:20" ht="16" hidden="1">
      <c r="A3622" s="170">
        <f t="shared" si="6"/>
        <v>0</v>
      </c>
      <c r="B3622" s="186"/>
      <c r="C3622" s="186"/>
      <c r="D3622" s="178" t="s">
        <v>388</v>
      </c>
      <c r="E3622" s="178"/>
      <c r="F3622" s="186"/>
      <c r="G3622" s="170" t="b">
        <f t="shared" ca="1" si="73"/>
        <v>1</v>
      </c>
      <c r="H3622" s="186"/>
      <c r="I3622" s="186"/>
      <c r="J3622" s="170"/>
      <c r="K3622" s="171" t="e">
        <f t="shared" ca="1" si="1"/>
        <v>#NAME?</v>
      </c>
      <c r="L3622" s="186"/>
      <c r="M3622" s="171">
        <v>839</v>
      </c>
      <c r="N3622" s="179" t="e">
        <f t="shared" ca="1" si="2"/>
        <v>#NAME?</v>
      </c>
      <c r="O3622" t="b">
        <f t="shared" si="3"/>
        <v>1</v>
      </c>
      <c r="S3622" s="180" t="b">
        <f t="shared" si="4"/>
        <v>0</v>
      </c>
      <c r="T3622" s="180">
        <f t="shared" ca="1" si="5"/>
        <v>0</v>
      </c>
    </row>
    <row r="3623" spans="1:20" ht="16" hidden="1">
      <c r="A3623" s="170">
        <f t="shared" si="6"/>
        <v>0</v>
      </c>
      <c r="B3623" s="186"/>
      <c r="C3623" s="186"/>
      <c r="D3623" s="178" t="s">
        <v>388</v>
      </c>
      <c r="E3623" s="178"/>
      <c r="F3623" s="186"/>
      <c r="G3623" s="170" t="b">
        <f t="shared" ca="1" si="73"/>
        <v>1</v>
      </c>
      <c r="H3623" s="186"/>
      <c r="I3623" s="186"/>
      <c r="J3623" s="170"/>
      <c r="K3623" s="171" t="e">
        <f t="shared" ca="1" si="1"/>
        <v>#NAME?</v>
      </c>
      <c r="L3623" s="186"/>
      <c r="M3623" s="171">
        <v>2242</v>
      </c>
      <c r="N3623" s="179" t="e">
        <f t="shared" ca="1" si="2"/>
        <v>#NAME?</v>
      </c>
      <c r="O3623" t="b">
        <f t="shared" si="3"/>
        <v>1</v>
      </c>
      <c r="S3623" s="180" t="b">
        <f t="shared" si="4"/>
        <v>0</v>
      </c>
      <c r="T3623" s="180">
        <f t="shared" ca="1" si="5"/>
        <v>0</v>
      </c>
    </row>
    <row r="3624" spans="1:20" ht="16" hidden="1">
      <c r="A3624" s="170">
        <f t="shared" si="6"/>
        <v>0</v>
      </c>
      <c r="B3624" s="186"/>
      <c r="C3624" s="186"/>
      <c r="D3624" s="178" t="s">
        <v>388</v>
      </c>
      <c r="E3624" s="178"/>
      <c r="F3624" s="186"/>
      <c r="G3624" s="170" t="b">
        <f t="shared" ca="1" si="73"/>
        <v>1</v>
      </c>
      <c r="H3624" s="186"/>
      <c r="I3624" s="186"/>
      <c r="J3624" s="170"/>
      <c r="K3624" s="171" t="e">
        <f t="shared" ca="1" si="1"/>
        <v>#NAME?</v>
      </c>
      <c r="L3624" s="186"/>
      <c r="M3624" s="171">
        <v>281</v>
      </c>
      <c r="N3624" s="179" t="e">
        <f t="shared" ca="1" si="2"/>
        <v>#NAME?</v>
      </c>
      <c r="O3624" t="b">
        <f t="shared" si="3"/>
        <v>1</v>
      </c>
      <c r="S3624" s="180" t="b">
        <f t="shared" si="4"/>
        <v>0</v>
      </c>
      <c r="T3624" s="180">
        <f t="shared" ca="1" si="5"/>
        <v>0</v>
      </c>
    </row>
    <row r="3625" spans="1:20" ht="16" hidden="1">
      <c r="A3625" s="170">
        <f t="shared" si="6"/>
        <v>0</v>
      </c>
      <c r="B3625" s="186"/>
      <c r="C3625" s="186"/>
      <c r="D3625" s="178" t="s">
        <v>388</v>
      </c>
      <c r="E3625" s="178"/>
      <c r="F3625" s="186"/>
      <c r="G3625" s="170" t="b">
        <f t="shared" ca="1" si="73"/>
        <v>1</v>
      </c>
      <c r="H3625" s="186"/>
      <c r="I3625" s="186"/>
      <c r="J3625" s="170"/>
      <c r="K3625" s="171" t="e">
        <f t="shared" ca="1" si="1"/>
        <v>#NAME?</v>
      </c>
      <c r="L3625" s="186"/>
      <c r="M3625" s="171">
        <v>1105</v>
      </c>
      <c r="N3625" s="179" t="e">
        <f t="shared" ca="1" si="2"/>
        <v>#NAME?</v>
      </c>
      <c r="O3625" t="b">
        <f t="shared" si="3"/>
        <v>1</v>
      </c>
      <c r="S3625" s="180" t="b">
        <f t="shared" si="4"/>
        <v>0</v>
      </c>
      <c r="T3625" s="180">
        <f t="shared" ca="1" si="5"/>
        <v>0</v>
      </c>
    </row>
    <row r="3626" spans="1:20" ht="16" hidden="1">
      <c r="A3626" s="170">
        <f t="shared" si="6"/>
        <v>0</v>
      </c>
      <c r="B3626" s="186"/>
      <c r="C3626" s="186"/>
      <c r="D3626" s="178" t="s">
        <v>388</v>
      </c>
      <c r="E3626" s="178"/>
      <c r="F3626" s="186"/>
      <c r="G3626" s="170" t="b">
        <f t="shared" ca="1" si="73"/>
        <v>1</v>
      </c>
      <c r="H3626" s="186"/>
      <c r="I3626" s="186"/>
      <c r="J3626" s="170"/>
      <c r="K3626" s="171" t="e">
        <f t="shared" ca="1" si="1"/>
        <v>#NAME?</v>
      </c>
      <c r="L3626" s="186"/>
      <c r="M3626" s="171">
        <v>3068</v>
      </c>
      <c r="N3626" s="179" t="e">
        <f t="shared" ca="1" si="2"/>
        <v>#NAME?</v>
      </c>
      <c r="O3626" t="b">
        <f t="shared" si="3"/>
        <v>1</v>
      </c>
      <c r="S3626" s="180" t="b">
        <f t="shared" si="4"/>
        <v>0</v>
      </c>
      <c r="T3626" s="180">
        <f t="shared" ca="1" si="5"/>
        <v>0</v>
      </c>
    </row>
    <row r="3627" spans="1:20" ht="16" hidden="1">
      <c r="A3627" s="170">
        <f t="shared" si="6"/>
        <v>0</v>
      </c>
      <c r="B3627" s="186"/>
      <c r="C3627" s="186"/>
      <c r="D3627" s="178" t="s">
        <v>388</v>
      </c>
      <c r="E3627" s="178"/>
      <c r="F3627" s="186"/>
      <c r="G3627" s="170" t="b">
        <f t="shared" ca="1" si="73"/>
        <v>1</v>
      </c>
      <c r="H3627" s="186"/>
      <c r="I3627" s="186"/>
      <c r="J3627" s="170"/>
      <c r="K3627" s="171" t="e">
        <f t="shared" ca="1" si="1"/>
        <v>#NAME?</v>
      </c>
      <c r="L3627" s="186"/>
      <c r="M3627" s="171">
        <v>2632</v>
      </c>
      <c r="N3627" s="179" t="e">
        <f t="shared" ca="1" si="2"/>
        <v>#NAME?</v>
      </c>
      <c r="O3627" t="b">
        <f t="shared" si="3"/>
        <v>1</v>
      </c>
      <c r="S3627" s="180" t="b">
        <f t="shared" si="4"/>
        <v>0</v>
      </c>
      <c r="T3627" s="180">
        <f t="shared" ca="1" si="5"/>
        <v>0</v>
      </c>
    </row>
    <row r="3628" spans="1:20" ht="16" hidden="1">
      <c r="A3628" s="170">
        <f t="shared" si="6"/>
        <v>0</v>
      </c>
      <c r="B3628" s="186"/>
      <c r="C3628" s="186"/>
      <c r="D3628" s="178" t="s">
        <v>388</v>
      </c>
      <c r="E3628" s="178"/>
      <c r="F3628" s="186"/>
      <c r="G3628" s="170" t="b">
        <f t="shared" ca="1" si="73"/>
        <v>1</v>
      </c>
      <c r="H3628" s="186"/>
      <c r="I3628" s="186"/>
      <c r="J3628" s="170"/>
      <c r="K3628" s="171" t="e">
        <f t="shared" ca="1" si="1"/>
        <v>#NAME?</v>
      </c>
      <c r="L3628" s="186"/>
      <c r="M3628" s="171">
        <v>217</v>
      </c>
      <c r="N3628" s="179" t="e">
        <f t="shared" ca="1" si="2"/>
        <v>#NAME?</v>
      </c>
      <c r="O3628" t="b">
        <f t="shared" si="3"/>
        <v>1</v>
      </c>
      <c r="S3628" s="180" t="b">
        <f t="shared" si="4"/>
        <v>0</v>
      </c>
      <c r="T3628" s="180">
        <f t="shared" ca="1" si="5"/>
        <v>0</v>
      </c>
    </row>
    <row r="3629" spans="1:20" ht="16" hidden="1">
      <c r="A3629" s="170">
        <f t="shared" si="6"/>
        <v>0</v>
      </c>
      <c r="B3629" s="186"/>
      <c r="C3629" s="186"/>
      <c r="D3629" s="178" t="s">
        <v>388</v>
      </c>
      <c r="E3629" s="178"/>
      <c r="F3629" s="186"/>
      <c r="G3629" s="170" t="b">
        <f t="shared" ca="1" si="73"/>
        <v>1</v>
      </c>
      <c r="H3629" s="186"/>
      <c r="I3629" s="186"/>
      <c r="J3629" s="170"/>
      <c r="K3629" s="171" t="e">
        <f t="shared" ca="1" si="1"/>
        <v>#NAME?</v>
      </c>
      <c r="L3629" s="186"/>
      <c r="M3629" s="171">
        <v>2651</v>
      </c>
      <c r="N3629" s="179" t="e">
        <f t="shared" ca="1" si="2"/>
        <v>#NAME?</v>
      </c>
      <c r="O3629" t="b">
        <f t="shared" si="3"/>
        <v>1</v>
      </c>
      <c r="S3629" s="180" t="b">
        <f t="shared" si="4"/>
        <v>0</v>
      </c>
      <c r="T3629" s="180">
        <f t="shared" ca="1" si="5"/>
        <v>0</v>
      </c>
    </row>
    <row r="3630" spans="1:20" ht="16" hidden="1">
      <c r="A3630" s="170">
        <f t="shared" si="6"/>
        <v>0</v>
      </c>
      <c r="B3630" s="186"/>
      <c r="C3630" s="186"/>
      <c r="D3630" s="178" t="s">
        <v>388</v>
      </c>
      <c r="E3630" s="178"/>
      <c r="F3630" s="186"/>
      <c r="G3630" s="170" t="b">
        <f t="shared" ca="1" si="73"/>
        <v>1</v>
      </c>
      <c r="H3630" s="186"/>
      <c r="I3630" s="186"/>
      <c r="J3630" s="170"/>
      <c r="K3630" s="171" t="e">
        <f t="shared" ca="1" si="1"/>
        <v>#NAME?</v>
      </c>
      <c r="L3630" s="186"/>
      <c r="M3630" s="171">
        <v>3128</v>
      </c>
      <c r="N3630" s="179" t="e">
        <f t="shared" ca="1" si="2"/>
        <v>#NAME?</v>
      </c>
      <c r="O3630" t="b">
        <f t="shared" si="3"/>
        <v>1</v>
      </c>
      <c r="S3630" s="180" t="b">
        <f t="shared" si="4"/>
        <v>0</v>
      </c>
      <c r="T3630" s="180">
        <f t="shared" ca="1" si="5"/>
        <v>0</v>
      </c>
    </row>
    <row r="3631" spans="1:20" ht="16" hidden="1">
      <c r="A3631" s="170">
        <f t="shared" si="6"/>
        <v>0</v>
      </c>
      <c r="B3631" s="186"/>
      <c r="C3631" s="186"/>
      <c r="D3631" s="178" t="s">
        <v>388</v>
      </c>
      <c r="E3631" s="178"/>
      <c r="F3631" s="186"/>
      <c r="G3631" s="170" t="b">
        <f t="shared" ca="1" si="73"/>
        <v>1</v>
      </c>
      <c r="H3631" s="186"/>
      <c r="I3631" s="186"/>
      <c r="J3631" s="170"/>
      <c r="K3631" s="171" t="e">
        <f t="shared" ca="1" si="1"/>
        <v>#NAME?</v>
      </c>
      <c r="L3631" s="186"/>
      <c r="M3631" s="171">
        <v>2259</v>
      </c>
      <c r="N3631" s="179" t="e">
        <f t="shared" ca="1" si="2"/>
        <v>#NAME?</v>
      </c>
      <c r="O3631" t="b">
        <f t="shared" si="3"/>
        <v>1</v>
      </c>
      <c r="S3631" s="180" t="b">
        <f t="shared" si="4"/>
        <v>0</v>
      </c>
      <c r="T3631" s="180">
        <f t="shared" ca="1" si="5"/>
        <v>0</v>
      </c>
    </row>
    <row r="3632" spans="1:20" ht="16" hidden="1">
      <c r="A3632" s="170">
        <f t="shared" si="6"/>
        <v>0</v>
      </c>
      <c r="B3632" s="186"/>
      <c r="C3632" s="186"/>
      <c r="D3632" s="178" t="s">
        <v>388</v>
      </c>
      <c r="E3632" s="178"/>
      <c r="F3632" s="186"/>
      <c r="G3632" s="170" t="b">
        <f t="shared" ca="1" si="73"/>
        <v>1</v>
      </c>
      <c r="H3632" s="186"/>
      <c r="I3632" s="186"/>
      <c r="J3632" s="170"/>
      <c r="K3632" s="171" t="e">
        <f t="shared" ca="1" si="1"/>
        <v>#NAME?</v>
      </c>
      <c r="L3632" s="186"/>
      <c r="M3632" s="171">
        <v>2807</v>
      </c>
      <c r="N3632" s="179" t="e">
        <f t="shared" ca="1" si="2"/>
        <v>#NAME?</v>
      </c>
      <c r="O3632" t="b">
        <f t="shared" si="3"/>
        <v>1</v>
      </c>
      <c r="S3632" s="180" t="b">
        <f t="shared" si="4"/>
        <v>0</v>
      </c>
      <c r="T3632" s="180">
        <f t="shared" ca="1" si="5"/>
        <v>0</v>
      </c>
    </row>
    <row r="3633" spans="1:20" ht="16" hidden="1">
      <c r="A3633" s="170">
        <f t="shared" si="6"/>
        <v>0</v>
      </c>
      <c r="B3633" s="186"/>
      <c r="C3633" s="186"/>
      <c r="D3633" s="178" t="s">
        <v>388</v>
      </c>
      <c r="E3633" s="178"/>
      <c r="F3633" s="186"/>
      <c r="G3633" s="170" t="b">
        <f t="shared" ca="1" si="73"/>
        <v>1</v>
      </c>
      <c r="H3633" s="186"/>
      <c r="I3633" s="186"/>
      <c r="J3633" s="170"/>
      <c r="K3633" s="171" t="e">
        <f t="shared" ca="1" si="1"/>
        <v>#NAME?</v>
      </c>
      <c r="L3633" s="186"/>
      <c r="M3633" s="171">
        <v>2441</v>
      </c>
      <c r="N3633" s="179" t="e">
        <f t="shared" ca="1" si="2"/>
        <v>#NAME?</v>
      </c>
      <c r="O3633" t="b">
        <f t="shared" si="3"/>
        <v>1</v>
      </c>
      <c r="S3633" s="180" t="b">
        <f t="shared" si="4"/>
        <v>0</v>
      </c>
      <c r="T3633" s="180">
        <f t="shared" ca="1" si="5"/>
        <v>0</v>
      </c>
    </row>
    <row r="3634" spans="1:20" ht="16" hidden="1">
      <c r="A3634" s="170">
        <f t="shared" si="6"/>
        <v>0</v>
      </c>
      <c r="B3634" s="186"/>
      <c r="C3634" s="186"/>
      <c r="D3634" s="178" t="s">
        <v>388</v>
      </c>
      <c r="E3634" s="178"/>
      <c r="F3634" s="186"/>
      <c r="G3634" s="170" t="b">
        <f t="shared" ca="1" si="73"/>
        <v>1</v>
      </c>
      <c r="H3634" s="186"/>
      <c r="I3634" s="186"/>
      <c r="J3634" s="170"/>
      <c r="K3634" s="171" t="e">
        <f t="shared" ca="1" si="1"/>
        <v>#NAME?</v>
      </c>
      <c r="L3634" s="186"/>
      <c r="M3634" s="171">
        <v>3137</v>
      </c>
      <c r="N3634" s="179" t="e">
        <f t="shared" ca="1" si="2"/>
        <v>#NAME?</v>
      </c>
      <c r="O3634" t="b">
        <f t="shared" si="3"/>
        <v>1</v>
      </c>
      <c r="S3634" s="180" t="b">
        <f t="shared" si="4"/>
        <v>0</v>
      </c>
      <c r="T3634" s="180">
        <f t="shared" ca="1" si="5"/>
        <v>0</v>
      </c>
    </row>
    <row r="3635" spans="1:20" ht="16" hidden="1">
      <c r="A3635" s="170">
        <f t="shared" si="6"/>
        <v>0</v>
      </c>
      <c r="B3635" s="186"/>
      <c r="C3635" s="186"/>
      <c r="D3635" s="178" t="s">
        <v>388</v>
      </c>
      <c r="E3635" s="178"/>
      <c r="F3635" s="186"/>
      <c r="G3635" s="170" t="b">
        <f t="shared" ca="1" si="73"/>
        <v>1</v>
      </c>
      <c r="H3635" s="186"/>
      <c r="I3635" s="186"/>
      <c r="J3635" s="170"/>
      <c r="K3635" s="171" t="e">
        <f t="shared" ca="1" si="1"/>
        <v>#NAME?</v>
      </c>
      <c r="L3635" s="186"/>
      <c r="M3635" s="171">
        <v>1371</v>
      </c>
      <c r="N3635" s="179" t="e">
        <f t="shared" ca="1" si="2"/>
        <v>#NAME?</v>
      </c>
      <c r="O3635" t="b">
        <f t="shared" si="3"/>
        <v>1</v>
      </c>
      <c r="S3635" s="180" t="b">
        <f t="shared" si="4"/>
        <v>0</v>
      </c>
      <c r="T3635" s="180">
        <f t="shared" ca="1" si="5"/>
        <v>0</v>
      </c>
    </row>
    <row r="3636" spans="1:20" ht="16" hidden="1">
      <c r="A3636" s="170">
        <f t="shared" si="6"/>
        <v>0</v>
      </c>
      <c r="B3636" s="186"/>
      <c r="C3636" s="186"/>
      <c r="D3636" s="178" t="s">
        <v>388</v>
      </c>
      <c r="E3636" s="178"/>
      <c r="F3636" s="186"/>
      <c r="G3636" s="170" t="b">
        <f t="shared" ca="1" si="73"/>
        <v>1</v>
      </c>
      <c r="H3636" s="186"/>
      <c r="I3636" s="186"/>
      <c r="J3636" s="170"/>
      <c r="K3636" s="171" t="e">
        <f t="shared" ca="1" si="1"/>
        <v>#NAME?</v>
      </c>
      <c r="L3636" s="186"/>
      <c r="M3636" s="171">
        <v>3007</v>
      </c>
      <c r="N3636" s="179" t="e">
        <f t="shared" ca="1" si="2"/>
        <v>#NAME?</v>
      </c>
      <c r="O3636" t="b">
        <f t="shared" si="3"/>
        <v>1</v>
      </c>
      <c r="S3636" s="180" t="b">
        <f t="shared" si="4"/>
        <v>0</v>
      </c>
      <c r="T3636" s="180">
        <f t="shared" ca="1" si="5"/>
        <v>0</v>
      </c>
    </row>
    <row r="3637" spans="1:20" ht="16" hidden="1">
      <c r="A3637" s="170">
        <f t="shared" si="6"/>
        <v>0</v>
      </c>
      <c r="B3637" s="186"/>
      <c r="C3637" s="186"/>
      <c r="D3637" s="178" t="s">
        <v>388</v>
      </c>
      <c r="E3637" s="178"/>
      <c r="F3637" s="186"/>
      <c r="G3637" s="170" t="b">
        <f t="shared" ca="1" si="73"/>
        <v>1</v>
      </c>
      <c r="H3637" s="186"/>
      <c r="I3637" s="186"/>
      <c r="J3637" s="170"/>
      <c r="K3637" s="171" t="e">
        <f t="shared" ca="1" si="1"/>
        <v>#NAME?</v>
      </c>
      <c r="L3637" s="186"/>
      <c r="M3637" s="171">
        <v>1659</v>
      </c>
      <c r="N3637" s="179" t="e">
        <f t="shared" ca="1" si="2"/>
        <v>#NAME?</v>
      </c>
      <c r="O3637" t="b">
        <f t="shared" si="3"/>
        <v>1</v>
      </c>
      <c r="S3637" s="180" t="b">
        <f t="shared" si="4"/>
        <v>0</v>
      </c>
      <c r="T3637" s="180">
        <f t="shared" ca="1" si="5"/>
        <v>0</v>
      </c>
    </row>
    <row r="3638" spans="1:20" ht="16" hidden="1">
      <c r="A3638" s="170">
        <f t="shared" si="6"/>
        <v>0</v>
      </c>
      <c r="B3638" s="186"/>
      <c r="C3638" s="186"/>
      <c r="D3638" s="178" t="s">
        <v>388</v>
      </c>
      <c r="E3638" s="178"/>
      <c r="F3638" s="186"/>
      <c r="G3638" s="170" t="b">
        <f t="shared" ca="1" si="73"/>
        <v>1</v>
      </c>
      <c r="H3638" s="186"/>
      <c r="I3638" s="186"/>
      <c r="J3638" s="170"/>
      <c r="K3638" s="171" t="e">
        <f t="shared" ca="1" si="1"/>
        <v>#NAME?</v>
      </c>
      <c r="L3638" s="186"/>
      <c r="M3638" s="171">
        <v>1742</v>
      </c>
      <c r="N3638" s="179" t="e">
        <f t="shared" ca="1" si="2"/>
        <v>#NAME?</v>
      </c>
      <c r="O3638" t="b">
        <f t="shared" si="3"/>
        <v>1</v>
      </c>
      <c r="S3638" s="180" t="b">
        <f t="shared" si="4"/>
        <v>0</v>
      </c>
      <c r="T3638" s="180">
        <f t="shared" ca="1" si="5"/>
        <v>0</v>
      </c>
    </row>
    <row r="3639" spans="1:20" ht="16" hidden="1">
      <c r="A3639" s="170">
        <f t="shared" si="6"/>
        <v>0</v>
      </c>
      <c r="B3639" s="186"/>
      <c r="C3639" s="186"/>
      <c r="D3639" s="178" t="s">
        <v>388</v>
      </c>
      <c r="E3639" s="178"/>
      <c r="F3639" s="186"/>
      <c r="G3639" s="170" t="b">
        <f t="shared" ca="1" si="73"/>
        <v>1</v>
      </c>
      <c r="H3639" s="186"/>
      <c r="I3639" s="186"/>
      <c r="J3639" s="170"/>
      <c r="K3639" s="171" t="e">
        <f t="shared" ca="1" si="1"/>
        <v>#NAME?</v>
      </c>
      <c r="L3639" s="186"/>
      <c r="M3639" s="171">
        <v>2921</v>
      </c>
      <c r="N3639" s="179" t="e">
        <f t="shared" ca="1" si="2"/>
        <v>#NAME?</v>
      </c>
      <c r="O3639" t="b">
        <f t="shared" si="3"/>
        <v>1</v>
      </c>
      <c r="S3639" s="180" t="b">
        <f t="shared" si="4"/>
        <v>0</v>
      </c>
      <c r="T3639" s="180">
        <f t="shared" ca="1" si="5"/>
        <v>0</v>
      </c>
    </row>
    <row r="3640" spans="1:20" ht="16" hidden="1">
      <c r="A3640" s="170">
        <f t="shared" si="6"/>
        <v>0</v>
      </c>
      <c r="B3640" s="186"/>
      <c r="C3640" s="186"/>
      <c r="D3640" s="178" t="s">
        <v>388</v>
      </c>
      <c r="E3640" s="178"/>
      <c r="F3640" s="186"/>
      <c r="G3640" s="170" t="b">
        <f t="shared" ca="1" si="73"/>
        <v>1</v>
      </c>
      <c r="H3640" s="186"/>
      <c r="I3640" s="186"/>
      <c r="J3640" s="170"/>
      <c r="K3640" s="171" t="e">
        <f t="shared" ca="1" si="1"/>
        <v>#NAME?</v>
      </c>
      <c r="L3640" s="186"/>
      <c r="M3640" s="171">
        <v>1640</v>
      </c>
      <c r="N3640" s="179" t="e">
        <f t="shared" ca="1" si="2"/>
        <v>#NAME?</v>
      </c>
      <c r="O3640" t="b">
        <f t="shared" si="3"/>
        <v>1</v>
      </c>
      <c r="S3640" s="180" t="b">
        <f t="shared" si="4"/>
        <v>0</v>
      </c>
      <c r="T3640" s="180">
        <f t="shared" ca="1" si="5"/>
        <v>0</v>
      </c>
    </row>
    <row r="3641" spans="1:20" ht="16" hidden="1">
      <c r="A3641" s="170">
        <f t="shared" si="6"/>
        <v>0</v>
      </c>
      <c r="B3641" s="186"/>
      <c r="C3641" s="186"/>
      <c r="D3641" s="178" t="s">
        <v>388</v>
      </c>
      <c r="E3641" s="178"/>
      <c r="F3641" s="186"/>
      <c r="G3641" s="170" t="b">
        <f t="shared" ca="1" si="73"/>
        <v>1</v>
      </c>
      <c r="H3641" s="186"/>
      <c r="I3641" s="186"/>
      <c r="J3641" s="170"/>
      <c r="K3641" s="171" t="e">
        <f t="shared" ca="1" si="1"/>
        <v>#NAME?</v>
      </c>
      <c r="L3641" s="186"/>
      <c r="M3641" s="171">
        <v>912</v>
      </c>
      <c r="N3641" s="179" t="e">
        <f t="shared" ca="1" si="2"/>
        <v>#NAME?</v>
      </c>
      <c r="O3641" t="b">
        <f t="shared" si="3"/>
        <v>1</v>
      </c>
      <c r="S3641" s="180" t="b">
        <f t="shared" si="4"/>
        <v>0</v>
      </c>
      <c r="T3641" s="180">
        <f t="shared" ca="1" si="5"/>
        <v>0</v>
      </c>
    </row>
    <row r="3642" spans="1:20" ht="16" hidden="1">
      <c r="A3642" s="170">
        <f t="shared" si="6"/>
        <v>0</v>
      </c>
      <c r="B3642" s="186"/>
      <c r="C3642" s="186"/>
      <c r="D3642" s="178" t="s">
        <v>388</v>
      </c>
      <c r="E3642" s="178"/>
      <c r="F3642" s="186"/>
      <c r="G3642" s="170" t="b">
        <f t="shared" ca="1" si="73"/>
        <v>1</v>
      </c>
      <c r="H3642" s="186"/>
      <c r="I3642" s="186"/>
      <c r="J3642" s="170"/>
      <c r="K3642" s="171" t="e">
        <f t="shared" ca="1" si="1"/>
        <v>#NAME?</v>
      </c>
      <c r="L3642" s="186"/>
      <c r="M3642" s="171">
        <v>2842</v>
      </c>
      <c r="N3642" s="179" t="e">
        <f t="shared" ca="1" si="2"/>
        <v>#NAME?</v>
      </c>
      <c r="O3642" t="b">
        <f t="shared" si="3"/>
        <v>1</v>
      </c>
      <c r="S3642" s="180" t="b">
        <f t="shared" si="4"/>
        <v>0</v>
      </c>
      <c r="T3642" s="180">
        <f t="shared" ca="1" si="5"/>
        <v>0</v>
      </c>
    </row>
    <row r="3643" spans="1:20" ht="16" hidden="1">
      <c r="A3643" s="170">
        <f t="shared" si="6"/>
        <v>0</v>
      </c>
      <c r="B3643" s="186"/>
      <c r="C3643" s="186"/>
      <c r="D3643" s="178" t="s">
        <v>388</v>
      </c>
      <c r="E3643" s="178"/>
      <c r="F3643" s="186"/>
      <c r="G3643" s="170" t="b">
        <f t="shared" ca="1" si="73"/>
        <v>1</v>
      </c>
      <c r="H3643" s="186"/>
      <c r="I3643" s="186"/>
      <c r="J3643" s="170"/>
      <c r="K3643" s="171" t="e">
        <f t="shared" ca="1" si="1"/>
        <v>#NAME?</v>
      </c>
      <c r="L3643" s="186"/>
      <c r="M3643" s="171">
        <v>1304</v>
      </c>
      <c r="N3643" s="179" t="e">
        <f t="shared" ca="1" si="2"/>
        <v>#NAME?</v>
      </c>
      <c r="O3643" t="b">
        <f t="shared" si="3"/>
        <v>1</v>
      </c>
      <c r="S3643" s="180" t="b">
        <f t="shared" si="4"/>
        <v>0</v>
      </c>
      <c r="T3643" s="180">
        <f t="shared" ca="1" si="5"/>
        <v>0</v>
      </c>
    </row>
    <row r="3644" spans="1:20" ht="16" hidden="1">
      <c r="A3644" s="170">
        <f t="shared" si="6"/>
        <v>0</v>
      </c>
      <c r="B3644" s="186"/>
      <c r="C3644" s="186"/>
      <c r="D3644" s="178" t="s">
        <v>388</v>
      </c>
      <c r="E3644" s="178"/>
      <c r="F3644" s="186"/>
      <c r="G3644" s="170" t="b">
        <f t="shared" ca="1" si="73"/>
        <v>1</v>
      </c>
      <c r="H3644" s="186"/>
      <c r="I3644" s="186"/>
      <c r="J3644" s="170"/>
      <c r="K3644" s="171" t="e">
        <f t="shared" ca="1" si="1"/>
        <v>#NAME?</v>
      </c>
      <c r="L3644" s="186"/>
      <c r="M3644" s="171">
        <v>2940</v>
      </c>
      <c r="N3644" s="179" t="e">
        <f t="shared" ca="1" si="2"/>
        <v>#NAME?</v>
      </c>
      <c r="O3644" t="b">
        <f t="shared" si="3"/>
        <v>1</v>
      </c>
      <c r="S3644" s="180" t="b">
        <f t="shared" si="4"/>
        <v>0</v>
      </c>
      <c r="T3644" s="180">
        <f t="shared" ca="1" si="5"/>
        <v>0</v>
      </c>
    </row>
    <row r="3645" spans="1:20" ht="16" hidden="1">
      <c r="A3645" s="170">
        <f t="shared" si="6"/>
        <v>0</v>
      </c>
      <c r="B3645" s="186"/>
      <c r="C3645" s="186"/>
      <c r="D3645" s="178" t="s">
        <v>388</v>
      </c>
      <c r="E3645" s="178"/>
      <c r="F3645" s="186"/>
      <c r="G3645" s="170" t="b">
        <f t="shared" ca="1" si="73"/>
        <v>1</v>
      </c>
      <c r="H3645" s="186"/>
      <c r="I3645" s="186"/>
      <c r="J3645" s="170"/>
      <c r="K3645" s="171" t="e">
        <f t="shared" ca="1" si="1"/>
        <v>#NAME?</v>
      </c>
      <c r="L3645" s="186"/>
      <c r="M3645" s="171">
        <v>39</v>
      </c>
      <c r="N3645" s="179" t="e">
        <f t="shared" ca="1" si="2"/>
        <v>#NAME?</v>
      </c>
      <c r="O3645" t="b">
        <f t="shared" si="3"/>
        <v>1</v>
      </c>
      <c r="S3645" s="180" t="b">
        <f t="shared" si="4"/>
        <v>0</v>
      </c>
      <c r="T3645" s="180">
        <f t="shared" ca="1" si="5"/>
        <v>0</v>
      </c>
    </row>
    <row r="3646" spans="1:20" ht="16" hidden="1">
      <c r="A3646" s="170">
        <f t="shared" si="6"/>
        <v>0</v>
      </c>
      <c r="B3646" s="186"/>
      <c r="C3646" s="186"/>
      <c r="D3646" s="178" t="s">
        <v>388</v>
      </c>
      <c r="E3646" s="178"/>
      <c r="F3646" s="186"/>
      <c r="G3646" s="170" t="b">
        <f t="shared" ca="1" si="73"/>
        <v>1</v>
      </c>
      <c r="H3646" s="186"/>
      <c r="I3646" s="186"/>
      <c r="J3646" s="170"/>
      <c r="K3646" s="171" t="e">
        <f t="shared" ca="1" si="1"/>
        <v>#NAME?</v>
      </c>
      <c r="L3646" s="186"/>
      <c r="M3646" s="171">
        <v>1997</v>
      </c>
      <c r="N3646" s="179" t="e">
        <f t="shared" ca="1" si="2"/>
        <v>#NAME?</v>
      </c>
      <c r="O3646" t="b">
        <f t="shared" si="3"/>
        <v>1</v>
      </c>
      <c r="S3646" s="180" t="b">
        <f t="shared" si="4"/>
        <v>0</v>
      </c>
      <c r="T3646" s="180">
        <f t="shared" ca="1" si="5"/>
        <v>0</v>
      </c>
    </row>
    <row r="3647" spans="1:20" ht="16" hidden="1">
      <c r="A3647" s="170">
        <f t="shared" si="6"/>
        <v>0</v>
      </c>
      <c r="B3647" s="186"/>
      <c r="C3647" s="186"/>
      <c r="D3647" s="178" t="s">
        <v>388</v>
      </c>
      <c r="E3647" s="178"/>
      <c r="F3647" s="186"/>
      <c r="G3647" s="170" t="b">
        <f t="shared" ca="1" si="73"/>
        <v>1</v>
      </c>
      <c r="H3647" s="186"/>
      <c r="I3647" s="186"/>
      <c r="J3647" s="170"/>
      <c r="K3647" s="171" t="e">
        <f t="shared" ca="1" si="1"/>
        <v>#NAME?</v>
      </c>
      <c r="L3647" s="186"/>
      <c r="M3647" s="171">
        <v>1480</v>
      </c>
      <c r="N3647" s="179" t="e">
        <f t="shared" ca="1" si="2"/>
        <v>#NAME?</v>
      </c>
      <c r="O3647" t="b">
        <f t="shared" si="3"/>
        <v>1</v>
      </c>
      <c r="S3647" s="180" t="b">
        <f t="shared" si="4"/>
        <v>0</v>
      </c>
      <c r="T3647" s="180">
        <f t="shared" ca="1" si="5"/>
        <v>0</v>
      </c>
    </row>
    <row r="3648" spans="1:20" ht="16" hidden="1">
      <c r="A3648" s="170">
        <f t="shared" si="6"/>
        <v>0</v>
      </c>
      <c r="B3648" s="186"/>
      <c r="C3648" s="186"/>
      <c r="D3648" s="178" t="s">
        <v>388</v>
      </c>
      <c r="E3648" s="178"/>
      <c r="F3648" s="186"/>
      <c r="G3648" s="170" t="b">
        <f t="shared" ca="1" si="73"/>
        <v>1</v>
      </c>
      <c r="H3648" s="186"/>
      <c r="I3648" s="186"/>
      <c r="J3648" s="170"/>
      <c r="K3648" s="171" t="e">
        <f t="shared" ca="1" si="1"/>
        <v>#NAME?</v>
      </c>
      <c r="L3648" s="186"/>
      <c r="M3648" s="171">
        <v>2490</v>
      </c>
      <c r="N3648" s="179" t="e">
        <f t="shared" ca="1" si="2"/>
        <v>#NAME?</v>
      </c>
      <c r="O3648" t="b">
        <f t="shared" si="3"/>
        <v>1</v>
      </c>
      <c r="S3648" s="180" t="b">
        <f t="shared" si="4"/>
        <v>0</v>
      </c>
      <c r="T3648" s="180">
        <f t="shared" ca="1" si="5"/>
        <v>0</v>
      </c>
    </row>
    <row r="3649" spans="1:20" ht="16" hidden="1">
      <c r="A3649" s="170">
        <f t="shared" si="6"/>
        <v>0</v>
      </c>
      <c r="B3649" s="186"/>
      <c r="C3649" s="186"/>
      <c r="D3649" s="178" t="s">
        <v>388</v>
      </c>
      <c r="E3649" s="178"/>
      <c r="F3649" s="186"/>
      <c r="G3649" s="170" t="b">
        <f t="shared" ca="1" si="73"/>
        <v>1</v>
      </c>
      <c r="H3649" s="186"/>
      <c r="I3649" s="186"/>
      <c r="J3649" s="170"/>
      <c r="K3649" s="171" t="e">
        <f t="shared" ca="1" si="1"/>
        <v>#NAME?</v>
      </c>
      <c r="L3649" s="186"/>
      <c r="M3649" s="171">
        <v>2068</v>
      </c>
      <c r="N3649" s="179" t="e">
        <f t="shared" ca="1" si="2"/>
        <v>#NAME?</v>
      </c>
      <c r="O3649" t="b">
        <f t="shared" si="3"/>
        <v>1</v>
      </c>
      <c r="S3649" s="180" t="b">
        <f t="shared" si="4"/>
        <v>0</v>
      </c>
      <c r="T3649" s="180">
        <f t="shared" ca="1" si="5"/>
        <v>0</v>
      </c>
    </row>
    <row r="3650" spans="1:20" ht="16" hidden="1">
      <c r="A3650" s="170">
        <f t="shared" si="6"/>
        <v>0</v>
      </c>
      <c r="B3650" s="186"/>
      <c r="C3650" s="186"/>
      <c r="D3650" s="178" t="s">
        <v>388</v>
      </c>
      <c r="E3650" s="178"/>
      <c r="F3650" s="186"/>
      <c r="G3650" s="170" t="b">
        <f t="shared" ca="1" si="73"/>
        <v>1</v>
      </c>
      <c r="H3650" s="186"/>
      <c r="I3650" s="186"/>
      <c r="J3650" s="170"/>
      <c r="K3650" s="171" t="e">
        <f t="shared" ca="1" si="1"/>
        <v>#NAME?</v>
      </c>
      <c r="L3650" s="186"/>
      <c r="M3650" s="171">
        <v>2291</v>
      </c>
      <c r="N3650" s="179" t="e">
        <f t="shared" ca="1" si="2"/>
        <v>#NAME?</v>
      </c>
      <c r="O3650" t="b">
        <f t="shared" si="3"/>
        <v>1</v>
      </c>
      <c r="S3650" s="180" t="b">
        <f t="shared" si="4"/>
        <v>0</v>
      </c>
      <c r="T3650" s="180">
        <f t="shared" ca="1" si="5"/>
        <v>0</v>
      </c>
    </row>
    <row r="3651" spans="1:20" ht="16" hidden="1">
      <c r="A3651" s="170">
        <f t="shared" si="6"/>
        <v>0</v>
      </c>
      <c r="B3651" s="186"/>
      <c r="C3651" s="186"/>
      <c r="D3651" s="178" t="s">
        <v>388</v>
      </c>
      <c r="E3651" s="178"/>
      <c r="F3651" s="186"/>
      <c r="G3651" s="170" t="b">
        <f t="shared" ca="1" si="73"/>
        <v>1</v>
      </c>
      <c r="H3651" s="186"/>
      <c r="I3651" s="186"/>
      <c r="J3651" s="170"/>
      <c r="K3651" s="171" t="e">
        <f t="shared" ca="1" si="1"/>
        <v>#NAME?</v>
      </c>
      <c r="L3651" s="186"/>
      <c r="M3651" s="171">
        <v>2048</v>
      </c>
      <c r="N3651" s="179" t="e">
        <f t="shared" ca="1" si="2"/>
        <v>#NAME?</v>
      </c>
      <c r="O3651" t="b">
        <f t="shared" si="3"/>
        <v>1</v>
      </c>
      <c r="S3651" s="180" t="b">
        <f t="shared" si="4"/>
        <v>0</v>
      </c>
      <c r="T3651" s="180">
        <f t="shared" ca="1" si="5"/>
        <v>0</v>
      </c>
    </row>
    <row r="3652" spans="1:20" ht="16" hidden="1">
      <c r="A3652" s="170">
        <f t="shared" si="6"/>
        <v>0</v>
      </c>
      <c r="B3652" s="186"/>
      <c r="C3652" s="186"/>
      <c r="D3652" s="178" t="s">
        <v>388</v>
      </c>
      <c r="E3652" s="178"/>
      <c r="F3652" s="186"/>
      <c r="G3652" s="170" t="b">
        <f t="shared" ca="1" si="73"/>
        <v>1</v>
      </c>
      <c r="H3652" s="186"/>
      <c r="I3652" s="186"/>
      <c r="J3652" s="170"/>
      <c r="K3652" s="171" t="e">
        <f t="shared" ca="1" si="1"/>
        <v>#NAME?</v>
      </c>
      <c r="L3652" s="186"/>
      <c r="M3652" s="171">
        <v>1759</v>
      </c>
      <c r="N3652" s="179" t="e">
        <f t="shared" ca="1" si="2"/>
        <v>#NAME?</v>
      </c>
      <c r="O3652" t="b">
        <f t="shared" si="3"/>
        <v>1</v>
      </c>
      <c r="S3652" s="180" t="b">
        <f t="shared" si="4"/>
        <v>0</v>
      </c>
      <c r="T3652" s="180">
        <f t="shared" ca="1" si="5"/>
        <v>0</v>
      </c>
    </row>
    <row r="3653" spans="1:20" ht="16" hidden="1">
      <c r="A3653" s="170">
        <f t="shared" si="6"/>
        <v>0</v>
      </c>
      <c r="B3653" s="186"/>
      <c r="C3653" s="186"/>
      <c r="D3653" s="178" t="s">
        <v>388</v>
      </c>
      <c r="E3653" s="178"/>
      <c r="F3653" s="186"/>
      <c r="G3653" s="170" t="b">
        <f t="shared" ca="1" si="73"/>
        <v>1</v>
      </c>
      <c r="H3653" s="186"/>
      <c r="I3653" s="186"/>
      <c r="J3653" s="170"/>
      <c r="K3653" s="171" t="e">
        <f t="shared" ca="1" si="1"/>
        <v>#NAME?</v>
      </c>
      <c r="L3653" s="186"/>
      <c r="M3653" s="171">
        <v>174</v>
      </c>
      <c r="N3653" s="179" t="e">
        <f t="shared" ca="1" si="2"/>
        <v>#NAME?</v>
      </c>
      <c r="O3653" t="b">
        <f t="shared" si="3"/>
        <v>1</v>
      </c>
      <c r="S3653" s="180" t="b">
        <f t="shared" si="4"/>
        <v>0</v>
      </c>
      <c r="T3653" s="180">
        <f t="shared" ca="1" si="5"/>
        <v>0</v>
      </c>
    </row>
    <row r="3654" spans="1:20" ht="16" hidden="1">
      <c r="A3654" s="170">
        <f t="shared" si="6"/>
        <v>0</v>
      </c>
      <c r="B3654" s="186"/>
      <c r="C3654" s="186"/>
      <c r="D3654" s="178" t="s">
        <v>388</v>
      </c>
      <c r="E3654" s="178"/>
      <c r="F3654" s="186"/>
      <c r="G3654" s="170" t="b">
        <f t="shared" ca="1" si="73"/>
        <v>1</v>
      </c>
      <c r="H3654" s="186"/>
      <c r="I3654" s="186"/>
      <c r="J3654" s="170"/>
      <c r="K3654" s="171" t="e">
        <f t="shared" ca="1" si="1"/>
        <v>#NAME?</v>
      </c>
      <c r="L3654" s="186"/>
      <c r="M3654" s="171">
        <v>1320</v>
      </c>
      <c r="N3654" s="179" t="e">
        <f t="shared" ca="1" si="2"/>
        <v>#NAME?</v>
      </c>
      <c r="O3654" t="b">
        <f t="shared" si="3"/>
        <v>1</v>
      </c>
      <c r="S3654" s="180" t="b">
        <f t="shared" si="4"/>
        <v>0</v>
      </c>
      <c r="T3654" s="180">
        <f t="shared" ca="1" si="5"/>
        <v>0</v>
      </c>
    </row>
    <row r="3655" spans="1:20" ht="16" hidden="1">
      <c r="A3655" s="170">
        <f t="shared" si="6"/>
        <v>0</v>
      </c>
      <c r="B3655" s="186"/>
      <c r="C3655" s="186"/>
      <c r="D3655" s="178" t="s">
        <v>388</v>
      </c>
      <c r="E3655" s="178"/>
      <c r="F3655" s="186"/>
      <c r="G3655" s="170" t="b">
        <f t="shared" ca="1" si="73"/>
        <v>1</v>
      </c>
      <c r="H3655" s="186"/>
      <c r="I3655" s="186"/>
      <c r="J3655" s="170"/>
      <c r="K3655" s="171" t="e">
        <f t="shared" ca="1" si="1"/>
        <v>#NAME?</v>
      </c>
      <c r="L3655" s="186"/>
      <c r="M3655" s="171">
        <v>694</v>
      </c>
      <c r="N3655" s="179" t="e">
        <f t="shared" ca="1" si="2"/>
        <v>#NAME?</v>
      </c>
      <c r="O3655" t="b">
        <f t="shared" si="3"/>
        <v>1</v>
      </c>
      <c r="S3655" s="180" t="b">
        <f t="shared" si="4"/>
        <v>0</v>
      </c>
      <c r="T3655" s="180">
        <f t="shared" ca="1" si="5"/>
        <v>0</v>
      </c>
    </row>
    <row r="3656" spans="1:20" ht="16" hidden="1">
      <c r="A3656" s="170">
        <f t="shared" si="6"/>
        <v>0</v>
      </c>
      <c r="B3656" s="186"/>
      <c r="C3656" s="186"/>
      <c r="D3656" s="178" t="s">
        <v>388</v>
      </c>
      <c r="E3656" s="178"/>
      <c r="F3656" s="186"/>
      <c r="G3656" s="170" t="b">
        <f t="shared" ca="1" si="73"/>
        <v>1</v>
      </c>
      <c r="H3656" s="186"/>
      <c r="I3656" s="186"/>
      <c r="J3656" s="170"/>
      <c r="K3656" s="171" t="e">
        <f t="shared" ca="1" si="1"/>
        <v>#NAME?</v>
      </c>
      <c r="L3656" s="186"/>
      <c r="M3656" s="171">
        <v>293</v>
      </c>
      <c r="N3656" s="179" t="e">
        <f t="shared" ca="1" si="2"/>
        <v>#NAME?</v>
      </c>
      <c r="O3656" t="b">
        <f t="shared" si="3"/>
        <v>1</v>
      </c>
      <c r="S3656" s="180" t="b">
        <f t="shared" si="4"/>
        <v>0</v>
      </c>
      <c r="T3656" s="180">
        <f t="shared" ca="1" si="5"/>
        <v>0</v>
      </c>
    </row>
    <row r="3657" spans="1:20" ht="16" hidden="1">
      <c r="A3657" s="170">
        <f t="shared" si="6"/>
        <v>0</v>
      </c>
      <c r="B3657" s="186"/>
      <c r="C3657" s="186"/>
      <c r="D3657" s="178" t="s">
        <v>388</v>
      </c>
      <c r="E3657" s="178"/>
      <c r="F3657" s="186"/>
      <c r="G3657" s="170" t="b">
        <f t="shared" ca="1" si="73"/>
        <v>1</v>
      </c>
      <c r="H3657" s="186"/>
      <c r="I3657" s="186"/>
      <c r="J3657" s="170"/>
      <c r="K3657" s="171" t="e">
        <f t="shared" ca="1" si="1"/>
        <v>#NAME?</v>
      </c>
      <c r="L3657" s="186"/>
      <c r="M3657" s="171">
        <v>2299</v>
      </c>
      <c r="N3657" s="179" t="e">
        <f t="shared" ca="1" si="2"/>
        <v>#NAME?</v>
      </c>
      <c r="O3657" t="b">
        <f t="shared" si="3"/>
        <v>1</v>
      </c>
      <c r="S3657" s="180" t="b">
        <f t="shared" si="4"/>
        <v>0</v>
      </c>
      <c r="T3657" s="180">
        <f t="shared" ca="1" si="5"/>
        <v>0</v>
      </c>
    </row>
    <row r="3658" spans="1:20" ht="16" hidden="1">
      <c r="A3658" s="170">
        <f t="shared" si="6"/>
        <v>0</v>
      </c>
      <c r="B3658" s="186"/>
      <c r="C3658" s="186"/>
      <c r="D3658" s="178" t="s">
        <v>388</v>
      </c>
      <c r="E3658" s="178"/>
      <c r="F3658" s="186"/>
      <c r="G3658" s="170" t="b">
        <f t="shared" ca="1" si="73"/>
        <v>1</v>
      </c>
      <c r="H3658" s="186"/>
      <c r="I3658" s="186"/>
      <c r="J3658" s="170"/>
      <c r="K3658" s="171" t="e">
        <f t="shared" ca="1" si="1"/>
        <v>#NAME?</v>
      </c>
      <c r="L3658" s="186"/>
      <c r="M3658" s="171">
        <v>2739</v>
      </c>
      <c r="N3658" s="179" t="e">
        <f t="shared" ca="1" si="2"/>
        <v>#NAME?</v>
      </c>
      <c r="O3658" t="b">
        <f t="shared" si="3"/>
        <v>1</v>
      </c>
      <c r="S3658" s="180" t="b">
        <f t="shared" si="4"/>
        <v>0</v>
      </c>
      <c r="T3658" s="180">
        <f t="shared" ca="1" si="5"/>
        <v>0</v>
      </c>
    </row>
    <row r="3659" spans="1:20" ht="16" hidden="1">
      <c r="A3659" s="170">
        <f t="shared" si="6"/>
        <v>0</v>
      </c>
      <c r="B3659" s="186"/>
      <c r="C3659" s="186"/>
      <c r="D3659" s="178" t="s">
        <v>388</v>
      </c>
      <c r="E3659" s="178"/>
      <c r="F3659" s="186"/>
      <c r="G3659" s="170" t="b">
        <f t="shared" ca="1" si="73"/>
        <v>1</v>
      </c>
      <c r="H3659" s="186"/>
      <c r="I3659" s="186"/>
      <c r="J3659" s="170"/>
      <c r="K3659" s="171" t="e">
        <f t="shared" ca="1" si="1"/>
        <v>#NAME?</v>
      </c>
      <c r="L3659" s="186"/>
      <c r="M3659" s="171">
        <v>1343</v>
      </c>
      <c r="N3659" s="179" t="e">
        <f t="shared" ca="1" si="2"/>
        <v>#NAME?</v>
      </c>
      <c r="O3659" t="b">
        <f t="shared" si="3"/>
        <v>1</v>
      </c>
      <c r="S3659" s="180" t="b">
        <f t="shared" si="4"/>
        <v>0</v>
      </c>
      <c r="T3659" s="180">
        <f t="shared" ca="1" si="5"/>
        <v>0</v>
      </c>
    </row>
    <row r="3660" spans="1:20" ht="16" hidden="1">
      <c r="A3660" s="170">
        <f t="shared" si="6"/>
        <v>0</v>
      </c>
      <c r="B3660" s="186"/>
      <c r="C3660" s="186"/>
      <c r="D3660" s="178" t="s">
        <v>388</v>
      </c>
      <c r="E3660" s="178"/>
      <c r="F3660" s="186"/>
      <c r="G3660" s="170" t="b">
        <f t="shared" ca="1" si="73"/>
        <v>1</v>
      </c>
      <c r="H3660" s="186"/>
      <c r="I3660" s="186"/>
      <c r="J3660" s="170"/>
      <c r="K3660" s="171" t="e">
        <f t="shared" ca="1" si="1"/>
        <v>#NAME?</v>
      </c>
      <c r="L3660" s="186"/>
      <c r="M3660" s="171">
        <v>3195</v>
      </c>
      <c r="N3660" s="179" t="e">
        <f t="shared" ca="1" si="2"/>
        <v>#NAME?</v>
      </c>
      <c r="O3660" t="b">
        <f t="shared" si="3"/>
        <v>1</v>
      </c>
      <c r="S3660" s="180" t="b">
        <f t="shared" si="4"/>
        <v>0</v>
      </c>
      <c r="T3660" s="180">
        <f t="shared" ca="1" si="5"/>
        <v>0</v>
      </c>
    </row>
    <row r="3661" spans="1:20" ht="16" hidden="1">
      <c r="A3661" s="170">
        <f t="shared" si="6"/>
        <v>0</v>
      </c>
      <c r="B3661" s="186"/>
      <c r="C3661" s="186"/>
      <c r="D3661" s="178" t="s">
        <v>388</v>
      </c>
      <c r="E3661" s="178"/>
      <c r="F3661" s="186"/>
      <c r="G3661" s="170" t="b">
        <f t="shared" ca="1" si="73"/>
        <v>1</v>
      </c>
      <c r="H3661" s="186"/>
      <c r="I3661" s="186"/>
      <c r="J3661" s="170"/>
      <c r="K3661" s="171" t="e">
        <f t="shared" ca="1" si="1"/>
        <v>#NAME?</v>
      </c>
      <c r="L3661" s="186"/>
      <c r="M3661" s="171">
        <v>2273</v>
      </c>
      <c r="N3661" s="179" t="e">
        <f t="shared" ca="1" si="2"/>
        <v>#NAME?</v>
      </c>
      <c r="O3661" t="b">
        <f t="shared" si="3"/>
        <v>1</v>
      </c>
      <c r="S3661" s="180" t="b">
        <f t="shared" si="4"/>
        <v>0</v>
      </c>
      <c r="T3661" s="180">
        <f t="shared" ca="1" si="5"/>
        <v>0</v>
      </c>
    </row>
    <row r="3662" spans="1:20" ht="16" hidden="1">
      <c r="A3662" s="170">
        <f t="shared" si="6"/>
        <v>0</v>
      </c>
      <c r="B3662" s="186"/>
      <c r="C3662" s="186"/>
      <c r="D3662" s="178" t="s">
        <v>388</v>
      </c>
      <c r="E3662" s="178"/>
      <c r="F3662" s="186"/>
      <c r="G3662" s="170" t="b">
        <f t="shared" ca="1" si="73"/>
        <v>1</v>
      </c>
      <c r="H3662" s="186"/>
      <c r="I3662" s="186"/>
      <c r="J3662" s="170"/>
      <c r="K3662" s="171" t="e">
        <f t="shared" ca="1" si="1"/>
        <v>#NAME?</v>
      </c>
      <c r="L3662" s="186"/>
      <c r="M3662" s="171">
        <v>3223</v>
      </c>
      <c r="N3662" s="179" t="e">
        <f t="shared" ca="1" si="2"/>
        <v>#NAME?</v>
      </c>
      <c r="O3662" t="b">
        <f t="shared" si="3"/>
        <v>1</v>
      </c>
      <c r="S3662" s="180" t="b">
        <f t="shared" si="4"/>
        <v>0</v>
      </c>
      <c r="T3662" s="180">
        <f t="shared" ca="1" si="5"/>
        <v>0</v>
      </c>
    </row>
    <row r="3663" spans="1:20" ht="16" hidden="1">
      <c r="A3663" s="170">
        <f t="shared" si="6"/>
        <v>0</v>
      </c>
      <c r="B3663" s="186"/>
      <c r="C3663" s="186"/>
      <c r="D3663" s="178" t="s">
        <v>388</v>
      </c>
      <c r="E3663" s="178"/>
      <c r="F3663" s="186"/>
      <c r="G3663" s="170" t="b">
        <f t="shared" ca="1" si="73"/>
        <v>1</v>
      </c>
      <c r="H3663" s="186"/>
      <c r="I3663" s="186"/>
      <c r="J3663" s="170"/>
      <c r="K3663" s="171" t="e">
        <f t="shared" ca="1" si="1"/>
        <v>#NAME?</v>
      </c>
      <c r="L3663" s="186"/>
      <c r="M3663" s="171">
        <v>597</v>
      </c>
      <c r="N3663" s="179" t="e">
        <f t="shared" ca="1" si="2"/>
        <v>#NAME?</v>
      </c>
      <c r="O3663" t="b">
        <f t="shared" si="3"/>
        <v>1</v>
      </c>
      <c r="S3663" s="180" t="b">
        <f t="shared" si="4"/>
        <v>0</v>
      </c>
      <c r="T3663" s="180">
        <f t="shared" ca="1" si="5"/>
        <v>0</v>
      </c>
    </row>
    <row r="3664" spans="1:20" ht="16" hidden="1">
      <c r="A3664" s="170">
        <f t="shared" si="6"/>
        <v>0</v>
      </c>
      <c r="B3664" s="186"/>
      <c r="C3664" s="186"/>
      <c r="D3664" s="178" t="s">
        <v>388</v>
      </c>
      <c r="E3664" s="178"/>
      <c r="F3664" s="186"/>
      <c r="G3664" s="170" t="b">
        <f t="shared" ca="1" si="73"/>
        <v>1</v>
      </c>
      <c r="H3664" s="186"/>
      <c r="I3664" s="186"/>
      <c r="J3664" s="170"/>
      <c r="K3664" s="171" t="e">
        <f t="shared" ca="1" si="1"/>
        <v>#NAME?</v>
      </c>
      <c r="L3664" s="186"/>
      <c r="M3664" s="171">
        <v>565</v>
      </c>
      <c r="N3664" s="179" t="e">
        <f t="shared" ca="1" si="2"/>
        <v>#NAME?</v>
      </c>
      <c r="O3664" t="b">
        <f t="shared" si="3"/>
        <v>1</v>
      </c>
      <c r="S3664" s="180" t="b">
        <f t="shared" si="4"/>
        <v>0</v>
      </c>
      <c r="T3664" s="180">
        <f t="shared" ca="1" si="5"/>
        <v>0</v>
      </c>
    </row>
    <row r="3665" spans="1:20" ht="16" hidden="1">
      <c r="A3665" s="170">
        <f t="shared" si="6"/>
        <v>0</v>
      </c>
      <c r="B3665" s="186"/>
      <c r="C3665" s="186"/>
      <c r="D3665" s="178" t="s">
        <v>388</v>
      </c>
      <c r="E3665" s="178"/>
      <c r="F3665" s="186"/>
      <c r="G3665" s="170" t="b">
        <f t="shared" ca="1" si="73"/>
        <v>1</v>
      </c>
      <c r="H3665" s="186"/>
      <c r="I3665" s="186"/>
      <c r="J3665" s="170"/>
      <c r="K3665" s="171" t="e">
        <f t="shared" ca="1" si="1"/>
        <v>#NAME?</v>
      </c>
      <c r="L3665" s="186"/>
      <c r="M3665" s="171">
        <v>965</v>
      </c>
      <c r="N3665" s="179" t="e">
        <f t="shared" ca="1" si="2"/>
        <v>#NAME?</v>
      </c>
      <c r="O3665" t="b">
        <f t="shared" si="3"/>
        <v>1</v>
      </c>
      <c r="S3665" s="180" t="b">
        <f t="shared" si="4"/>
        <v>0</v>
      </c>
      <c r="T3665" s="180">
        <f t="shared" ca="1" si="5"/>
        <v>0</v>
      </c>
    </row>
    <row r="3666" spans="1:20" ht="16" hidden="1">
      <c r="A3666" s="170">
        <f t="shared" si="6"/>
        <v>0</v>
      </c>
      <c r="B3666" s="186"/>
      <c r="C3666" s="186"/>
      <c r="D3666" s="178" t="s">
        <v>388</v>
      </c>
      <c r="E3666" s="178"/>
      <c r="F3666" s="186"/>
      <c r="G3666" s="170" t="b">
        <f t="shared" ca="1" si="73"/>
        <v>1</v>
      </c>
      <c r="H3666" s="186"/>
      <c r="I3666" s="186"/>
      <c r="J3666" s="170"/>
      <c r="K3666" s="171" t="e">
        <f t="shared" ca="1" si="1"/>
        <v>#NAME?</v>
      </c>
      <c r="L3666" s="186"/>
      <c r="M3666" s="171">
        <v>2309</v>
      </c>
      <c r="N3666" s="179" t="e">
        <f t="shared" ca="1" si="2"/>
        <v>#NAME?</v>
      </c>
      <c r="O3666" t="b">
        <f t="shared" si="3"/>
        <v>1</v>
      </c>
      <c r="S3666" s="180" t="b">
        <f t="shared" si="4"/>
        <v>0</v>
      </c>
      <c r="T3666" s="180">
        <f t="shared" ca="1" si="5"/>
        <v>0</v>
      </c>
    </row>
    <row r="3667" spans="1:20" ht="16" hidden="1">
      <c r="A3667" s="170">
        <f t="shared" si="6"/>
        <v>0</v>
      </c>
      <c r="B3667" s="186"/>
      <c r="C3667" s="186"/>
      <c r="D3667" s="178" t="s">
        <v>388</v>
      </c>
      <c r="E3667" s="178"/>
      <c r="F3667" s="186"/>
      <c r="G3667" s="170" t="b">
        <f t="shared" ca="1" si="73"/>
        <v>1</v>
      </c>
      <c r="H3667" s="186"/>
      <c r="I3667" s="186"/>
      <c r="J3667" s="170"/>
      <c r="K3667" s="171" t="e">
        <f t="shared" ca="1" si="1"/>
        <v>#NAME?</v>
      </c>
      <c r="L3667" s="186"/>
      <c r="M3667" s="171">
        <v>3197</v>
      </c>
      <c r="N3667" s="179" t="e">
        <f t="shared" ca="1" si="2"/>
        <v>#NAME?</v>
      </c>
      <c r="O3667" t="b">
        <f t="shared" si="3"/>
        <v>1</v>
      </c>
      <c r="S3667" s="180" t="b">
        <f t="shared" si="4"/>
        <v>0</v>
      </c>
      <c r="T3667" s="180">
        <f t="shared" ca="1" si="5"/>
        <v>0</v>
      </c>
    </row>
    <row r="3668" spans="1:20" ht="16" hidden="1">
      <c r="A3668" s="170">
        <f t="shared" si="6"/>
        <v>0</v>
      </c>
      <c r="B3668" s="186"/>
      <c r="C3668" s="186"/>
      <c r="D3668" s="178" t="s">
        <v>388</v>
      </c>
      <c r="E3668" s="178"/>
      <c r="F3668" s="186"/>
      <c r="G3668" s="170" t="b">
        <f t="shared" ca="1" si="73"/>
        <v>1</v>
      </c>
      <c r="H3668" s="186"/>
      <c r="I3668" s="186"/>
      <c r="J3668" s="170"/>
      <c r="K3668" s="171" t="e">
        <f t="shared" ca="1" si="1"/>
        <v>#NAME?</v>
      </c>
      <c r="L3668" s="186"/>
      <c r="M3668" s="171">
        <v>1952</v>
      </c>
      <c r="N3668" s="179" t="e">
        <f t="shared" ca="1" si="2"/>
        <v>#NAME?</v>
      </c>
      <c r="O3668" t="b">
        <f t="shared" si="3"/>
        <v>1</v>
      </c>
      <c r="S3668" s="180" t="b">
        <f t="shared" si="4"/>
        <v>0</v>
      </c>
      <c r="T3668" s="180">
        <f t="shared" ca="1" si="5"/>
        <v>0</v>
      </c>
    </row>
    <row r="3669" spans="1:20" ht="16" hidden="1">
      <c r="A3669" s="170">
        <f t="shared" si="6"/>
        <v>0</v>
      </c>
      <c r="B3669" s="186"/>
      <c r="C3669" s="186"/>
      <c r="D3669" s="178" t="s">
        <v>388</v>
      </c>
      <c r="E3669" s="178"/>
      <c r="F3669" s="186"/>
      <c r="G3669" s="170" t="b">
        <f t="shared" ca="1" si="73"/>
        <v>1</v>
      </c>
      <c r="H3669" s="186"/>
      <c r="I3669" s="186"/>
      <c r="J3669" s="170"/>
      <c r="K3669" s="171" t="e">
        <f t="shared" ca="1" si="1"/>
        <v>#NAME?</v>
      </c>
      <c r="L3669" s="186"/>
      <c r="M3669" s="171">
        <v>2314</v>
      </c>
      <c r="N3669" s="179" t="e">
        <f t="shared" ca="1" si="2"/>
        <v>#NAME?</v>
      </c>
      <c r="O3669" t="b">
        <f t="shared" si="3"/>
        <v>1</v>
      </c>
      <c r="S3669" s="180" t="b">
        <f t="shared" si="4"/>
        <v>0</v>
      </c>
      <c r="T3669" s="180">
        <f t="shared" ca="1" si="5"/>
        <v>0</v>
      </c>
    </row>
    <row r="3670" spans="1:20" ht="16" hidden="1">
      <c r="A3670" s="170">
        <f t="shared" si="6"/>
        <v>0</v>
      </c>
      <c r="B3670" s="186"/>
      <c r="C3670" s="186"/>
      <c r="D3670" s="178" t="s">
        <v>388</v>
      </c>
      <c r="E3670" s="178"/>
      <c r="F3670" s="186"/>
      <c r="G3670" s="170" t="b">
        <f t="shared" ca="1" si="73"/>
        <v>1</v>
      </c>
      <c r="H3670" s="186"/>
      <c r="I3670" s="186"/>
      <c r="J3670" s="170"/>
      <c r="K3670" s="171" t="e">
        <f t="shared" ca="1" si="1"/>
        <v>#NAME?</v>
      </c>
      <c r="L3670" s="186"/>
      <c r="M3670" s="171">
        <v>378</v>
      </c>
      <c r="N3670" s="179" t="e">
        <f t="shared" ca="1" si="2"/>
        <v>#NAME?</v>
      </c>
      <c r="O3670" t="b">
        <f t="shared" si="3"/>
        <v>1</v>
      </c>
      <c r="S3670" s="180" t="b">
        <f t="shared" si="4"/>
        <v>0</v>
      </c>
      <c r="T3670" s="180">
        <f t="shared" ca="1" si="5"/>
        <v>0</v>
      </c>
    </row>
    <row r="3671" spans="1:20" ht="16" hidden="1">
      <c r="A3671" s="170">
        <f t="shared" si="6"/>
        <v>0</v>
      </c>
      <c r="B3671" s="186"/>
      <c r="C3671" s="186"/>
      <c r="D3671" s="178" t="s">
        <v>388</v>
      </c>
      <c r="E3671" s="178"/>
      <c r="F3671" s="186"/>
      <c r="G3671" s="170" t="b">
        <f t="shared" ca="1" si="73"/>
        <v>1</v>
      </c>
      <c r="H3671" s="186"/>
      <c r="I3671" s="186"/>
      <c r="J3671" s="170"/>
      <c r="K3671" s="171" t="e">
        <f t="shared" ca="1" si="1"/>
        <v>#NAME?</v>
      </c>
      <c r="L3671" s="186"/>
      <c r="M3671" s="171">
        <v>797</v>
      </c>
      <c r="N3671" s="179" t="e">
        <f t="shared" ca="1" si="2"/>
        <v>#NAME?</v>
      </c>
      <c r="O3671" t="b">
        <f t="shared" si="3"/>
        <v>1</v>
      </c>
      <c r="S3671" s="180" t="b">
        <f t="shared" si="4"/>
        <v>0</v>
      </c>
      <c r="T3671" s="180">
        <f t="shared" ca="1" si="5"/>
        <v>0</v>
      </c>
    </row>
    <row r="3672" spans="1:20" ht="16" hidden="1">
      <c r="A3672" s="170">
        <f t="shared" si="6"/>
        <v>0</v>
      </c>
      <c r="B3672" s="186"/>
      <c r="C3672" s="186"/>
      <c r="D3672" s="178" t="s">
        <v>388</v>
      </c>
      <c r="E3672" s="178"/>
      <c r="F3672" s="186"/>
      <c r="G3672" s="170" t="b">
        <f t="shared" ca="1" si="73"/>
        <v>1</v>
      </c>
      <c r="H3672" s="186"/>
      <c r="I3672" s="186"/>
      <c r="J3672" s="170"/>
      <c r="K3672" s="171" t="e">
        <f t="shared" ca="1" si="1"/>
        <v>#NAME?</v>
      </c>
      <c r="L3672" s="186"/>
      <c r="M3672" s="171">
        <v>2906</v>
      </c>
      <c r="N3672" s="179" t="e">
        <f t="shared" ca="1" si="2"/>
        <v>#NAME?</v>
      </c>
      <c r="O3672" t="b">
        <f t="shared" si="3"/>
        <v>1</v>
      </c>
      <c r="S3672" s="180" t="b">
        <f t="shared" si="4"/>
        <v>0</v>
      </c>
      <c r="T3672" s="180">
        <f t="shared" ca="1" si="5"/>
        <v>0</v>
      </c>
    </row>
    <row r="3673" spans="1:20" ht="16" hidden="1">
      <c r="A3673" s="170">
        <f t="shared" si="6"/>
        <v>0</v>
      </c>
      <c r="B3673" s="186"/>
      <c r="C3673" s="186"/>
      <c r="D3673" s="178" t="s">
        <v>388</v>
      </c>
      <c r="E3673" s="178"/>
      <c r="F3673" s="186"/>
      <c r="G3673" s="170" t="b">
        <f t="shared" ca="1" si="73"/>
        <v>1</v>
      </c>
      <c r="H3673" s="186"/>
      <c r="I3673" s="186"/>
      <c r="J3673" s="170"/>
      <c r="K3673" s="171" t="e">
        <f t="shared" ca="1" si="1"/>
        <v>#NAME?</v>
      </c>
      <c r="L3673" s="186"/>
      <c r="M3673" s="171">
        <v>2974</v>
      </c>
      <c r="N3673" s="179" t="e">
        <f t="shared" ca="1" si="2"/>
        <v>#NAME?</v>
      </c>
      <c r="O3673" t="b">
        <f t="shared" si="3"/>
        <v>1</v>
      </c>
      <c r="S3673" s="180" t="b">
        <f t="shared" si="4"/>
        <v>0</v>
      </c>
      <c r="T3673" s="180">
        <f t="shared" ca="1" si="5"/>
        <v>0</v>
      </c>
    </row>
    <row r="3674" spans="1:20" ht="16" hidden="1">
      <c r="A3674" s="170">
        <f t="shared" si="6"/>
        <v>0</v>
      </c>
      <c r="B3674" s="186"/>
      <c r="C3674" s="186"/>
      <c r="D3674" s="178" t="s">
        <v>388</v>
      </c>
      <c r="E3674" s="178"/>
      <c r="F3674" s="186"/>
      <c r="G3674" s="170" t="b">
        <f t="shared" ca="1" si="73"/>
        <v>1</v>
      </c>
      <c r="H3674" s="186"/>
      <c r="I3674" s="186"/>
      <c r="J3674" s="170"/>
      <c r="K3674" s="171" t="e">
        <f t="shared" ca="1" si="1"/>
        <v>#NAME?</v>
      </c>
      <c r="L3674" s="186"/>
      <c r="M3674" s="171">
        <v>2448</v>
      </c>
      <c r="N3674" s="179" t="e">
        <f t="shared" ca="1" si="2"/>
        <v>#NAME?</v>
      </c>
      <c r="O3674" t="b">
        <f t="shared" si="3"/>
        <v>1</v>
      </c>
      <c r="S3674" s="180" t="b">
        <f t="shared" si="4"/>
        <v>0</v>
      </c>
      <c r="T3674" s="180">
        <f t="shared" ca="1" si="5"/>
        <v>0</v>
      </c>
    </row>
    <row r="3675" spans="1:20" ht="16" hidden="1">
      <c r="A3675" s="170">
        <f t="shared" si="6"/>
        <v>0</v>
      </c>
      <c r="B3675" s="186"/>
      <c r="C3675" s="186"/>
      <c r="D3675" s="178" t="s">
        <v>388</v>
      </c>
      <c r="E3675" s="178"/>
      <c r="F3675" s="186"/>
      <c r="G3675" s="170" t="b">
        <f t="shared" ca="1" si="73"/>
        <v>1</v>
      </c>
      <c r="H3675" s="186"/>
      <c r="I3675" s="186"/>
      <c r="J3675" s="170"/>
      <c r="K3675" s="171" t="e">
        <f t="shared" ca="1" si="1"/>
        <v>#NAME?</v>
      </c>
      <c r="L3675" s="186"/>
      <c r="M3675" s="171">
        <v>691</v>
      </c>
      <c r="N3675" s="179" t="e">
        <f t="shared" ca="1" si="2"/>
        <v>#NAME?</v>
      </c>
      <c r="O3675" t="b">
        <f t="shared" si="3"/>
        <v>1</v>
      </c>
      <c r="S3675" s="180" t="b">
        <f t="shared" si="4"/>
        <v>0</v>
      </c>
      <c r="T3675" s="180">
        <f t="shared" ca="1" si="5"/>
        <v>0</v>
      </c>
    </row>
    <row r="3676" spans="1:20" ht="16" hidden="1">
      <c r="A3676" s="170">
        <f t="shared" si="6"/>
        <v>0</v>
      </c>
      <c r="B3676" s="186"/>
      <c r="C3676" s="186"/>
      <c r="D3676" s="178" t="s">
        <v>388</v>
      </c>
      <c r="E3676" s="178"/>
      <c r="F3676" s="186"/>
      <c r="G3676" s="170" t="b">
        <f t="shared" ca="1" si="73"/>
        <v>1</v>
      </c>
      <c r="H3676" s="186"/>
      <c r="I3676" s="186"/>
      <c r="J3676" s="170"/>
      <c r="K3676" s="171" t="e">
        <f t="shared" ca="1" si="1"/>
        <v>#NAME?</v>
      </c>
      <c r="L3676" s="186"/>
      <c r="M3676" s="171">
        <v>1206</v>
      </c>
      <c r="N3676" s="179" t="e">
        <f t="shared" ca="1" si="2"/>
        <v>#NAME?</v>
      </c>
      <c r="O3676" t="b">
        <f t="shared" si="3"/>
        <v>1</v>
      </c>
      <c r="S3676" s="180" t="b">
        <f t="shared" si="4"/>
        <v>0</v>
      </c>
      <c r="T3676" s="180">
        <f t="shared" ca="1" si="5"/>
        <v>0</v>
      </c>
    </row>
    <row r="3677" spans="1:20" ht="16" hidden="1">
      <c r="A3677" s="170">
        <f t="shared" si="6"/>
        <v>0</v>
      </c>
      <c r="B3677" s="186"/>
      <c r="C3677" s="186"/>
      <c r="D3677" s="178" t="s">
        <v>388</v>
      </c>
      <c r="E3677" s="178"/>
      <c r="F3677" s="186"/>
      <c r="G3677" s="170" t="b">
        <f t="shared" ca="1" si="73"/>
        <v>1</v>
      </c>
      <c r="H3677" s="186"/>
      <c r="I3677" s="186"/>
      <c r="J3677" s="170"/>
      <c r="K3677" s="171" t="e">
        <f t="shared" ca="1" si="1"/>
        <v>#NAME?</v>
      </c>
      <c r="L3677" s="186"/>
      <c r="M3677" s="171">
        <v>2430</v>
      </c>
      <c r="N3677" s="179" t="e">
        <f t="shared" ca="1" si="2"/>
        <v>#NAME?</v>
      </c>
      <c r="O3677" t="b">
        <f t="shared" si="3"/>
        <v>1</v>
      </c>
      <c r="S3677" s="180" t="b">
        <f t="shared" si="4"/>
        <v>0</v>
      </c>
      <c r="T3677" s="180">
        <f t="shared" ca="1" si="5"/>
        <v>0</v>
      </c>
    </row>
    <row r="3678" spans="1:20" ht="16" hidden="1">
      <c r="A3678" s="170">
        <f t="shared" si="6"/>
        <v>0</v>
      </c>
      <c r="B3678" s="186"/>
      <c r="C3678" s="186"/>
      <c r="D3678" s="178" t="s">
        <v>388</v>
      </c>
      <c r="E3678" s="178"/>
      <c r="F3678" s="186"/>
      <c r="G3678" s="170" t="b">
        <f t="shared" ca="1" si="73"/>
        <v>1</v>
      </c>
      <c r="H3678" s="186"/>
      <c r="I3678" s="186"/>
      <c r="J3678" s="170"/>
      <c r="K3678" s="171" t="e">
        <f t="shared" ca="1" si="1"/>
        <v>#NAME?</v>
      </c>
      <c r="L3678" s="186"/>
      <c r="M3678" s="171">
        <v>3009</v>
      </c>
      <c r="N3678" s="179" t="e">
        <f t="shared" ca="1" si="2"/>
        <v>#NAME?</v>
      </c>
      <c r="O3678" t="b">
        <f t="shared" si="3"/>
        <v>1</v>
      </c>
      <c r="S3678" s="180" t="b">
        <f t="shared" si="4"/>
        <v>0</v>
      </c>
      <c r="T3678" s="180">
        <f t="shared" ca="1" si="5"/>
        <v>0</v>
      </c>
    </row>
    <row r="3679" spans="1:20" ht="16" hidden="1">
      <c r="A3679" s="170">
        <f t="shared" si="6"/>
        <v>0</v>
      </c>
      <c r="B3679" s="186"/>
      <c r="C3679" s="186"/>
      <c r="D3679" s="178" t="s">
        <v>388</v>
      </c>
      <c r="E3679" s="178"/>
      <c r="F3679" s="186"/>
      <c r="G3679" s="170" t="b">
        <f t="shared" ca="1" si="73"/>
        <v>1</v>
      </c>
      <c r="H3679" s="186"/>
      <c r="I3679" s="186"/>
      <c r="J3679" s="170"/>
      <c r="K3679" s="171" t="e">
        <f t="shared" ca="1" si="1"/>
        <v>#NAME?</v>
      </c>
      <c r="L3679" s="186"/>
      <c r="M3679" s="171">
        <v>731</v>
      </c>
      <c r="N3679" s="179" t="e">
        <f t="shared" ca="1" si="2"/>
        <v>#NAME?</v>
      </c>
      <c r="O3679" t="b">
        <f t="shared" si="3"/>
        <v>1</v>
      </c>
      <c r="S3679" s="180" t="b">
        <f t="shared" si="4"/>
        <v>0</v>
      </c>
      <c r="T3679" s="180">
        <f t="shared" ca="1" si="5"/>
        <v>0</v>
      </c>
    </row>
    <row r="3680" spans="1:20" ht="16" hidden="1">
      <c r="A3680" s="170">
        <f t="shared" si="6"/>
        <v>0</v>
      </c>
      <c r="B3680" s="186"/>
      <c r="C3680" s="186"/>
      <c r="D3680" s="178" t="s">
        <v>388</v>
      </c>
      <c r="E3680" s="178"/>
      <c r="F3680" s="186"/>
      <c r="G3680" s="170" t="b">
        <f t="shared" ca="1" si="73"/>
        <v>1</v>
      </c>
      <c r="H3680" s="186"/>
      <c r="I3680" s="186"/>
      <c r="J3680" s="170"/>
      <c r="K3680" s="171" t="e">
        <f t="shared" ca="1" si="1"/>
        <v>#NAME?</v>
      </c>
      <c r="L3680" s="186"/>
      <c r="M3680" s="171">
        <v>1212</v>
      </c>
      <c r="N3680" s="179" t="e">
        <f t="shared" ca="1" si="2"/>
        <v>#NAME?</v>
      </c>
      <c r="O3680" t="b">
        <f t="shared" si="3"/>
        <v>1</v>
      </c>
      <c r="S3680" s="180" t="b">
        <f t="shared" si="4"/>
        <v>0</v>
      </c>
      <c r="T3680" s="180">
        <f t="shared" ca="1" si="5"/>
        <v>0</v>
      </c>
    </row>
    <row r="3681" spans="1:20" ht="16" hidden="1">
      <c r="A3681" s="170">
        <f t="shared" si="6"/>
        <v>0</v>
      </c>
      <c r="B3681" s="186"/>
      <c r="C3681" s="186"/>
      <c r="D3681" s="178" t="s">
        <v>388</v>
      </c>
      <c r="E3681" s="178"/>
      <c r="F3681" s="186"/>
      <c r="G3681" s="170" t="b">
        <f t="shared" ca="1" si="73"/>
        <v>1</v>
      </c>
      <c r="H3681" s="186"/>
      <c r="I3681" s="186"/>
      <c r="J3681" s="170"/>
      <c r="K3681" s="171" t="e">
        <f t="shared" ca="1" si="1"/>
        <v>#NAME?</v>
      </c>
      <c r="L3681" s="186"/>
      <c r="M3681" s="171">
        <v>1878</v>
      </c>
      <c r="N3681" s="179" t="e">
        <f t="shared" ca="1" si="2"/>
        <v>#NAME?</v>
      </c>
      <c r="O3681" t="b">
        <f t="shared" si="3"/>
        <v>1</v>
      </c>
      <c r="S3681" s="180" t="b">
        <f t="shared" si="4"/>
        <v>0</v>
      </c>
      <c r="T3681" s="180">
        <f t="shared" ca="1" si="5"/>
        <v>0</v>
      </c>
    </row>
    <row r="3682" spans="1:20" ht="16" hidden="1">
      <c r="A3682" s="170">
        <f t="shared" si="6"/>
        <v>0</v>
      </c>
      <c r="B3682" s="186"/>
      <c r="C3682" s="186"/>
      <c r="D3682" s="178" t="s">
        <v>388</v>
      </c>
      <c r="E3682" s="178"/>
      <c r="F3682" s="186"/>
      <c r="G3682" s="170" t="b">
        <f t="shared" ca="1" si="73"/>
        <v>1</v>
      </c>
      <c r="H3682" s="186"/>
      <c r="I3682" s="186"/>
      <c r="J3682" s="170"/>
      <c r="K3682" s="171" t="e">
        <f t="shared" ca="1" si="1"/>
        <v>#NAME?</v>
      </c>
      <c r="L3682" s="186"/>
      <c r="M3682" s="171">
        <v>3180</v>
      </c>
      <c r="N3682" s="179" t="e">
        <f t="shared" ca="1" si="2"/>
        <v>#NAME?</v>
      </c>
      <c r="O3682" t="b">
        <f t="shared" si="3"/>
        <v>1</v>
      </c>
      <c r="S3682" s="180" t="b">
        <f t="shared" si="4"/>
        <v>0</v>
      </c>
      <c r="T3682" s="180">
        <f t="shared" ca="1" si="5"/>
        <v>0</v>
      </c>
    </row>
    <row r="3683" spans="1:20" ht="16" hidden="1">
      <c r="A3683" s="170">
        <f t="shared" si="6"/>
        <v>0</v>
      </c>
      <c r="B3683" s="186"/>
      <c r="C3683" s="186"/>
      <c r="D3683" s="178" t="s">
        <v>388</v>
      </c>
      <c r="E3683" s="178"/>
      <c r="F3683" s="186"/>
      <c r="G3683" s="170" t="b">
        <f t="shared" ca="1" si="73"/>
        <v>1</v>
      </c>
      <c r="H3683" s="186"/>
      <c r="I3683" s="186"/>
      <c r="J3683" s="170"/>
      <c r="K3683" s="171" t="e">
        <f t="shared" ca="1" si="1"/>
        <v>#NAME?</v>
      </c>
      <c r="L3683" s="186"/>
      <c r="M3683" s="171">
        <v>449</v>
      </c>
      <c r="N3683" s="179" t="e">
        <f t="shared" ca="1" si="2"/>
        <v>#NAME?</v>
      </c>
      <c r="O3683" t="b">
        <f t="shared" si="3"/>
        <v>1</v>
      </c>
      <c r="S3683" s="180" t="b">
        <f t="shared" si="4"/>
        <v>0</v>
      </c>
      <c r="T3683" s="180">
        <f t="shared" ca="1" si="5"/>
        <v>0</v>
      </c>
    </row>
    <row r="3684" spans="1:20" ht="16" hidden="1">
      <c r="A3684" s="170">
        <f t="shared" si="6"/>
        <v>0</v>
      </c>
      <c r="B3684" s="186"/>
      <c r="C3684" s="186"/>
      <c r="D3684" s="178" t="s">
        <v>388</v>
      </c>
      <c r="E3684" s="178"/>
      <c r="F3684" s="186"/>
      <c r="G3684" s="170" t="b">
        <f t="shared" ca="1" si="73"/>
        <v>1</v>
      </c>
      <c r="H3684" s="186"/>
      <c r="I3684" s="186"/>
      <c r="J3684" s="170"/>
      <c r="K3684" s="171" t="e">
        <f t="shared" ca="1" si="1"/>
        <v>#NAME?</v>
      </c>
      <c r="L3684" s="186"/>
      <c r="M3684" s="171">
        <v>2127</v>
      </c>
      <c r="N3684" s="179" t="e">
        <f t="shared" ca="1" si="2"/>
        <v>#NAME?</v>
      </c>
      <c r="O3684" t="b">
        <f t="shared" si="3"/>
        <v>1</v>
      </c>
      <c r="S3684" s="180" t="b">
        <f t="shared" si="4"/>
        <v>0</v>
      </c>
      <c r="T3684" s="180">
        <f t="shared" ca="1" si="5"/>
        <v>0</v>
      </c>
    </row>
    <row r="3685" spans="1:20" ht="16" hidden="1">
      <c r="A3685" s="170">
        <f t="shared" si="6"/>
        <v>0</v>
      </c>
      <c r="B3685" s="186"/>
      <c r="C3685" s="186"/>
      <c r="D3685" s="178" t="s">
        <v>388</v>
      </c>
      <c r="E3685" s="178"/>
      <c r="F3685" s="186"/>
      <c r="G3685" s="170" t="b">
        <f t="shared" ca="1" si="73"/>
        <v>1</v>
      </c>
      <c r="H3685" s="186"/>
      <c r="I3685" s="186"/>
      <c r="J3685" s="170"/>
      <c r="K3685" s="171" t="e">
        <f t="shared" ca="1" si="1"/>
        <v>#NAME?</v>
      </c>
      <c r="L3685" s="186"/>
      <c r="M3685" s="171">
        <v>3198</v>
      </c>
      <c r="N3685" s="179" t="e">
        <f t="shared" ca="1" si="2"/>
        <v>#NAME?</v>
      </c>
      <c r="O3685" t="b">
        <f t="shared" si="3"/>
        <v>1</v>
      </c>
      <c r="S3685" s="180" t="b">
        <f t="shared" si="4"/>
        <v>0</v>
      </c>
      <c r="T3685" s="180">
        <f t="shared" ca="1" si="5"/>
        <v>0</v>
      </c>
    </row>
    <row r="3686" spans="1:20" ht="16" hidden="1">
      <c r="A3686" s="170">
        <f t="shared" si="6"/>
        <v>0</v>
      </c>
      <c r="B3686" s="186"/>
      <c r="C3686" s="186"/>
      <c r="D3686" s="178" t="s">
        <v>388</v>
      </c>
      <c r="E3686" s="178"/>
      <c r="F3686" s="186"/>
      <c r="G3686" s="170" t="b">
        <f t="shared" ca="1" si="73"/>
        <v>1</v>
      </c>
      <c r="H3686" s="186"/>
      <c r="I3686" s="186"/>
      <c r="J3686" s="170"/>
      <c r="K3686" s="171" t="e">
        <f t="shared" ca="1" si="1"/>
        <v>#NAME?</v>
      </c>
      <c r="L3686" s="186"/>
      <c r="M3686" s="171">
        <v>2182</v>
      </c>
      <c r="N3686" s="179" t="e">
        <f t="shared" ca="1" si="2"/>
        <v>#NAME?</v>
      </c>
      <c r="O3686" t="b">
        <f t="shared" si="3"/>
        <v>1</v>
      </c>
      <c r="S3686" s="180" t="b">
        <f t="shared" si="4"/>
        <v>0</v>
      </c>
      <c r="T3686" s="180">
        <f t="shared" ca="1" si="5"/>
        <v>0</v>
      </c>
    </row>
    <row r="3687" spans="1:20" ht="16" hidden="1">
      <c r="A3687" s="170">
        <f t="shared" si="6"/>
        <v>0</v>
      </c>
      <c r="B3687" s="186"/>
      <c r="C3687" s="186"/>
      <c r="D3687" s="178" t="s">
        <v>388</v>
      </c>
      <c r="E3687" s="178"/>
      <c r="F3687" s="186"/>
      <c r="G3687" s="170" t="b">
        <f t="shared" ca="1" si="73"/>
        <v>1</v>
      </c>
      <c r="H3687" s="186"/>
      <c r="I3687" s="186"/>
      <c r="J3687" s="170"/>
      <c r="K3687" s="171" t="e">
        <f t="shared" ca="1" si="1"/>
        <v>#NAME?</v>
      </c>
      <c r="L3687" s="186"/>
      <c r="M3687" s="171">
        <v>2302</v>
      </c>
      <c r="N3687" s="179" t="e">
        <f t="shared" ca="1" si="2"/>
        <v>#NAME?</v>
      </c>
      <c r="O3687" t="b">
        <f t="shared" si="3"/>
        <v>1</v>
      </c>
      <c r="S3687" s="180" t="b">
        <f t="shared" si="4"/>
        <v>0</v>
      </c>
      <c r="T3687" s="180">
        <f t="shared" ca="1" si="5"/>
        <v>0</v>
      </c>
    </row>
    <row r="3688" spans="1:20" ht="16" hidden="1">
      <c r="A3688" s="170">
        <f t="shared" si="6"/>
        <v>0</v>
      </c>
      <c r="B3688" s="186"/>
      <c r="C3688" s="186"/>
      <c r="D3688" s="178" t="s">
        <v>388</v>
      </c>
      <c r="E3688" s="178"/>
      <c r="F3688" s="186"/>
      <c r="G3688" s="170" t="b">
        <f t="shared" ca="1" si="73"/>
        <v>1</v>
      </c>
      <c r="H3688" s="186"/>
      <c r="I3688" s="186"/>
      <c r="J3688" s="170"/>
      <c r="K3688" s="171" t="e">
        <f t="shared" ca="1" si="1"/>
        <v>#NAME?</v>
      </c>
      <c r="L3688" s="186"/>
      <c r="M3688" s="171">
        <v>1091</v>
      </c>
      <c r="N3688" s="179" t="e">
        <f t="shared" ca="1" si="2"/>
        <v>#NAME?</v>
      </c>
      <c r="O3688" t="b">
        <f t="shared" si="3"/>
        <v>1</v>
      </c>
      <c r="S3688" s="180" t="b">
        <f t="shared" si="4"/>
        <v>0</v>
      </c>
      <c r="T3688" s="180">
        <f t="shared" ca="1" si="5"/>
        <v>0</v>
      </c>
    </row>
    <row r="3689" spans="1:20" ht="16" hidden="1">
      <c r="A3689" s="170">
        <f t="shared" si="6"/>
        <v>0</v>
      </c>
      <c r="B3689" s="186"/>
      <c r="C3689" s="186"/>
      <c r="D3689" s="178" t="s">
        <v>388</v>
      </c>
      <c r="E3689" s="178"/>
      <c r="F3689" s="186"/>
      <c r="G3689" s="170" t="b">
        <f t="shared" ca="1" si="73"/>
        <v>1</v>
      </c>
      <c r="H3689" s="186"/>
      <c r="I3689" s="186"/>
      <c r="J3689" s="170"/>
      <c r="K3689" s="171" t="e">
        <f t="shared" ca="1" si="1"/>
        <v>#NAME?</v>
      </c>
      <c r="L3689" s="186"/>
      <c r="M3689" s="171">
        <v>2201</v>
      </c>
      <c r="N3689" s="179" t="e">
        <f t="shared" ca="1" si="2"/>
        <v>#NAME?</v>
      </c>
      <c r="O3689" t="b">
        <f t="shared" si="3"/>
        <v>1</v>
      </c>
      <c r="S3689" s="180" t="b">
        <f t="shared" si="4"/>
        <v>0</v>
      </c>
      <c r="T3689" s="180">
        <f t="shared" ca="1" si="5"/>
        <v>0</v>
      </c>
    </row>
    <row r="3690" spans="1:20" ht="16" hidden="1">
      <c r="A3690" s="170">
        <f t="shared" si="6"/>
        <v>0</v>
      </c>
      <c r="B3690" s="186"/>
      <c r="C3690" s="186"/>
      <c r="D3690" s="178" t="s">
        <v>388</v>
      </c>
      <c r="E3690" s="178"/>
      <c r="F3690" s="186"/>
      <c r="G3690" s="170" t="b">
        <f t="shared" ca="1" si="73"/>
        <v>1</v>
      </c>
      <c r="H3690" s="186"/>
      <c r="I3690" s="186"/>
      <c r="J3690" s="170"/>
      <c r="K3690" s="171" t="e">
        <f t="shared" ca="1" si="1"/>
        <v>#NAME?</v>
      </c>
      <c r="L3690" s="186"/>
      <c r="M3690" s="171">
        <v>1556</v>
      </c>
      <c r="N3690" s="179" t="e">
        <f t="shared" ca="1" si="2"/>
        <v>#NAME?</v>
      </c>
      <c r="O3690" t="b">
        <f t="shared" si="3"/>
        <v>1</v>
      </c>
      <c r="S3690" s="180" t="b">
        <f t="shared" si="4"/>
        <v>0</v>
      </c>
      <c r="T3690" s="180">
        <f t="shared" ca="1" si="5"/>
        <v>0</v>
      </c>
    </row>
    <row r="3691" spans="1:20" ht="16" hidden="1">
      <c r="A3691" s="170">
        <f t="shared" si="6"/>
        <v>0</v>
      </c>
      <c r="B3691" s="186"/>
      <c r="C3691" s="186"/>
      <c r="D3691" s="178" t="s">
        <v>388</v>
      </c>
      <c r="E3691" s="178"/>
      <c r="F3691" s="186"/>
      <c r="G3691" s="170" t="b">
        <f t="shared" ca="1" si="73"/>
        <v>1</v>
      </c>
      <c r="H3691" s="186"/>
      <c r="I3691" s="186"/>
      <c r="J3691" s="170"/>
      <c r="K3691" s="171" t="e">
        <f t="shared" ca="1" si="1"/>
        <v>#NAME?</v>
      </c>
      <c r="L3691" s="186"/>
      <c r="M3691" s="171">
        <v>1505</v>
      </c>
      <c r="N3691" s="179" t="e">
        <f t="shared" ca="1" si="2"/>
        <v>#NAME?</v>
      </c>
      <c r="O3691" t="b">
        <f t="shared" si="3"/>
        <v>1</v>
      </c>
      <c r="S3691" s="180" t="b">
        <f t="shared" si="4"/>
        <v>0</v>
      </c>
      <c r="T3691" s="180">
        <f t="shared" ca="1" si="5"/>
        <v>0</v>
      </c>
    </row>
    <row r="3692" spans="1:20" ht="16" hidden="1">
      <c r="A3692" s="170">
        <f t="shared" si="6"/>
        <v>0</v>
      </c>
      <c r="B3692" s="186"/>
      <c r="C3692" s="186"/>
      <c r="D3692" s="178" t="s">
        <v>388</v>
      </c>
      <c r="E3692" s="178"/>
      <c r="F3692" s="186"/>
      <c r="G3692" s="170" t="b">
        <f t="shared" ca="1" si="73"/>
        <v>1</v>
      </c>
      <c r="H3692" s="186"/>
      <c r="I3692" s="186"/>
      <c r="J3692" s="170"/>
      <c r="K3692" s="171" t="e">
        <f t="shared" ca="1" si="1"/>
        <v>#NAME?</v>
      </c>
      <c r="L3692" s="186"/>
      <c r="M3692" s="171">
        <v>218</v>
      </c>
      <c r="N3692" s="179" t="e">
        <f t="shared" ca="1" si="2"/>
        <v>#NAME?</v>
      </c>
      <c r="O3692" t="b">
        <f t="shared" si="3"/>
        <v>1</v>
      </c>
      <c r="S3692" s="180" t="b">
        <f t="shared" si="4"/>
        <v>0</v>
      </c>
      <c r="T3692" s="180">
        <f t="shared" ca="1" si="5"/>
        <v>0</v>
      </c>
    </row>
    <row r="3693" spans="1:20" ht="16" hidden="1">
      <c r="A3693" s="170">
        <f t="shared" si="6"/>
        <v>0</v>
      </c>
      <c r="B3693" s="186"/>
      <c r="C3693" s="186"/>
      <c r="D3693" s="178" t="s">
        <v>388</v>
      </c>
      <c r="E3693" s="178"/>
      <c r="F3693" s="186"/>
      <c r="G3693" s="170" t="b">
        <f t="shared" ca="1" si="73"/>
        <v>1</v>
      </c>
      <c r="H3693" s="186"/>
      <c r="I3693" s="186"/>
      <c r="J3693" s="170"/>
      <c r="K3693" s="171" t="e">
        <f t="shared" ca="1" si="1"/>
        <v>#NAME?</v>
      </c>
      <c r="L3693" s="186"/>
      <c r="M3693" s="171">
        <v>3048</v>
      </c>
      <c r="N3693" s="179" t="e">
        <f t="shared" ca="1" si="2"/>
        <v>#NAME?</v>
      </c>
      <c r="O3693" t="b">
        <f t="shared" si="3"/>
        <v>1</v>
      </c>
      <c r="S3693" s="180" t="b">
        <f t="shared" si="4"/>
        <v>0</v>
      </c>
      <c r="T3693" s="180">
        <f t="shared" ca="1" si="5"/>
        <v>0</v>
      </c>
    </row>
    <row r="3694" spans="1:20" ht="16" hidden="1">
      <c r="A3694" s="170">
        <f t="shared" si="6"/>
        <v>0</v>
      </c>
      <c r="B3694" s="186"/>
      <c r="C3694" s="186"/>
      <c r="D3694" s="178" t="s">
        <v>388</v>
      </c>
      <c r="E3694" s="178"/>
      <c r="F3694" s="186"/>
      <c r="G3694" s="170" t="b">
        <f t="shared" ca="1" si="73"/>
        <v>1</v>
      </c>
      <c r="H3694" s="186"/>
      <c r="I3694" s="186"/>
      <c r="J3694" s="170"/>
      <c r="K3694" s="171" t="e">
        <f t="shared" ca="1" si="1"/>
        <v>#NAME?</v>
      </c>
      <c r="L3694" s="186"/>
      <c r="M3694" s="171">
        <v>755</v>
      </c>
      <c r="N3694" s="179" t="e">
        <f t="shared" ca="1" si="2"/>
        <v>#NAME?</v>
      </c>
      <c r="O3694" t="b">
        <f t="shared" si="3"/>
        <v>1</v>
      </c>
      <c r="S3694" s="180" t="b">
        <f t="shared" si="4"/>
        <v>0</v>
      </c>
      <c r="T3694" s="180">
        <f t="shared" ca="1" si="5"/>
        <v>0</v>
      </c>
    </row>
    <row r="3695" spans="1:20" ht="16" hidden="1">
      <c r="A3695" s="170">
        <f t="shared" si="6"/>
        <v>0</v>
      </c>
      <c r="B3695" s="186"/>
      <c r="C3695" s="186"/>
      <c r="D3695" s="178" t="s">
        <v>388</v>
      </c>
      <c r="E3695" s="178"/>
      <c r="F3695" s="186"/>
      <c r="G3695" s="170" t="b">
        <f t="shared" ca="1" si="73"/>
        <v>1</v>
      </c>
      <c r="H3695" s="186"/>
      <c r="I3695" s="186"/>
      <c r="J3695" s="170"/>
      <c r="K3695" s="171" t="e">
        <f t="shared" ca="1" si="1"/>
        <v>#NAME?</v>
      </c>
      <c r="L3695" s="186"/>
      <c r="M3695" s="171">
        <v>704</v>
      </c>
      <c r="N3695" s="179" t="e">
        <f t="shared" ca="1" si="2"/>
        <v>#NAME?</v>
      </c>
      <c r="O3695" t="b">
        <f t="shared" si="3"/>
        <v>1</v>
      </c>
      <c r="S3695" s="180" t="b">
        <f t="shared" si="4"/>
        <v>0</v>
      </c>
      <c r="T3695" s="180">
        <f t="shared" ca="1" si="5"/>
        <v>0</v>
      </c>
    </row>
    <row r="3696" spans="1:20" ht="16" hidden="1">
      <c r="A3696" s="170">
        <f t="shared" si="6"/>
        <v>0</v>
      </c>
      <c r="B3696" s="186"/>
      <c r="C3696" s="186"/>
      <c r="D3696" s="178" t="s">
        <v>388</v>
      </c>
      <c r="E3696" s="178"/>
      <c r="F3696" s="186"/>
      <c r="G3696" s="170" t="b">
        <f t="shared" ca="1" si="73"/>
        <v>1</v>
      </c>
      <c r="H3696" s="186"/>
      <c r="I3696" s="186"/>
      <c r="J3696" s="170"/>
      <c r="K3696" s="171" t="e">
        <f t="shared" ca="1" si="1"/>
        <v>#NAME?</v>
      </c>
      <c r="L3696" s="186"/>
      <c r="M3696" s="171">
        <v>802</v>
      </c>
      <c r="N3696" s="179" t="e">
        <f t="shared" ca="1" si="2"/>
        <v>#NAME?</v>
      </c>
      <c r="O3696" t="b">
        <f t="shared" si="3"/>
        <v>1</v>
      </c>
      <c r="S3696" s="180" t="b">
        <f t="shared" si="4"/>
        <v>0</v>
      </c>
      <c r="T3696" s="180">
        <f t="shared" ca="1" si="5"/>
        <v>0</v>
      </c>
    </row>
    <row r="3697" spans="1:20" ht="16" hidden="1">
      <c r="A3697" s="170">
        <f t="shared" si="6"/>
        <v>0</v>
      </c>
      <c r="B3697" s="186"/>
      <c r="C3697" s="186"/>
      <c r="D3697" s="178" t="s">
        <v>388</v>
      </c>
      <c r="E3697" s="178"/>
      <c r="F3697" s="186"/>
      <c r="G3697" s="170" t="b">
        <f t="shared" ca="1" si="73"/>
        <v>1</v>
      </c>
      <c r="H3697" s="186"/>
      <c r="I3697" s="186"/>
      <c r="J3697" s="170"/>
      <c r="K3697" s="171" t="e">
        <f t="shared" ca="1" si="1"/>
        <v>#NAME?</v>
      </c>
      <c r="L3697" s="186"/>
      <c r="M3697" s="171">
        <v>1618</v>
      </c>
      <c r="N3697" s="179" t="e">
        <f t="shared" ca="1" si="2"/>
        <v>#NAME?</v>
      </c>
      <c r="O3697" t="b">
        <f t="shared" si="3"/>
        <v>1</v>
      </c>
      <c r="S3697" s="180" t="b">
        <f t="shared" si="4"/>
        <v>0</v>
      </c>
      <c r="T3697" s="180">
        <f t="shared" ca="1" si="5"/>
        <v>0</v>
      </c>
    </row>
    <row r="3698" spans="1:20" ht="16" hidden="1">
      <c r="A3698" s="170">
        <f t="shared" si="6"/>
        <v>0</v>
      </c>
      <c r="B3698" s="186"/>
      <c r="C3698" s="186"/>
      <c r="D3698" s="178" t="s">
        <v>388</v>
      </c>
      <c r="E3698" s="178"/>
      <c r="F3698" s="186"/>
      <c r="G3698" s="170" t="b">
        <f t="shared" ca="1" si="73"/>
        <v>1</v>
      </c>
      <c r="H3698" s="186"/>
      <c r="I3698" s="186"/>
      <c r="J3698" s="170"/>
      <c r="K3698" s="171" t="e">
        <f t="shared" ca="1" si="1"/>
        <v>#NAME?</v>
      </c>
      <c r="L3698" s="186"/>
      <c r="M3698" s="171">
        <v>2042</v>
      </c>
      <c r="N3698" s="179" t="e">
        <f t="shared" ca="1" si="2"/>
        <v>#NAME?</v>
      </c>
      <c r="O3698" t="b">
        <f t="shared" si="3"/>
        <v>1</v>
      </c>
      <c r="S3698" s="180" t="b">
        <f t="shared" si="4"/>
        <v>0</v>
      </c>
      <c r="T3698" s="180">
        <f t="shared" ca="1" si="5"/>
        <v>0</v>
      </c>
    </row>
    <row r="3699" spans="1:20" ht="16" hidden="1">
      <c r="A3699" s="170">
        <f t="shared" si="6"/>
        <v>0</v>
      </c>
      <c r="B3699" s="186"/>
      <c r="C3699" s="186"/>
      <c r="D3699" s="178" t="s">
        <v>388</v>
      </c>
      <c r="E3699" s="178"/>
      <c r="F3699" s="186"/>
      <c r="G3699" s="170" t="b">
        <f t="shared" ca="1" si="73"/>
        <v>1</v>
      </c>
      <c r="H3699" s="186"/>
      <c r="I3699" s="186"/>
      <c r="J3699" s="170"/>
      <c r="K3699" s="171" t="e">
        <f t="shared" ca="1" si="1"/>
        <v>#NAME?</v>
      </c>
      <c r="L3699" s="186"/>
      <c r="M3699" s="171">
        <v>407</v>
      </c>
      <c r="N3699" s="179" t="e">
        <f t="shared" ca="1" si="2"/>
        <v>#NAME?</v>
      </c>
      <c r="O3699" t="b">
        <f t="shared" si="3"/>
        <v>1</v>
      </c>
      <c r="S3699" s="180" t="b">
        <f t="shared" si="4"/>
        <v>0</v>
      </c>
      <c r="T3699" s="180">
        <f t="shared" ca="1" si="5"/>
        <v>0</v>
      </c>
    </row>
    <row r="3700" spans="1:20" ht="16" hidden="1">
      <c r="A3700" s="170">
        <f t="shared" si="6"/>
        <v>0</v>
      </c>
      <c r="B3700" s="186"/>
      <c r="C3700" s="186"/>
      <c r="D3700" s="178" t="s">
        <v>388</v>
      </c>
      <c r="E3700" s="178"/>
      <c r="F3700" s="186"/>
      <c r="G3700" s="170" t="b">
        <f t="shared" ca="1" si="73"/>
        <v>1</v>
      </c>
      <c r="H3700" s="186"/>
      <c r="I3700" s="186"/>
      <c r="J3700" s="170"/>
      <c r="K3700" s="171" t="e">
        <f t="shared" ca="1" si="1"/>
        <v>#NAME?</v>
      </c>
      <c r="L3700" s="186"/>
      <c r="M3700" s="171">
        <v>1467</v>
      </c>
      <c r="N3700" s="179" t="e">
        <f t="shared" ca="1" si="2"/>
        <v>#NAME?</v>
      </c>
      <c r="O3700" t="b">
        <f t="shared" si="3"/>
        <v>1</v>
      </c>
      <c r="S3700" s="180" t="b">
        <f t="shared" si="4"/>
        <v>0</v>
      </c>
      <c r="T3700" s="180">
        <f t="shared" ca="1" si="5"/>
        <v>0</v>
      </c>
    </row>
    <row r="3701" spans="1:20" ht="16" hidden="1">
      <c r="A3701" s="170">
        <f t="shared" si="6"/>
        <v>0</v>
      </c>
      <c r="B3701" s="186"/>
      <c r="C3701" s="186"/>
      <c r="D3701" s="178" t="s">
        <v>388</v>
      </c>
      <c r="E3701" s="178"/>
      <c r="F3701" s="186"/>
      <c r="G3701" s="170" t="b">
        <f t="shared" ca="1" si="73"/>
        <v>1</v>
      </c>
      <c r="H3701" s="186"/>
      <c r="I3701" s="186"/>
      <c r="J3701" s="170"/>
      <c r="K3701" s="171" t="e">
        <f t="shared" ca="1" si="1"/>
        <v>#NAME?</v>
      </c>
      <c r="L3701" s="186"/>
      <c r="M3701" s="171">
        <v>1710</v>
      </c>
      <c r="N3701" s="179" t="e">
        <f t="shared" ca="1" si="2"/>
        <v>#NAME?</v>
      </c>
      <c r="O3701" t="b">
        <f t="shared" si="3"/>
        <v>1</v>
      </c>
      <c r="S3701" s="180" t="b">
        <f t="shared" si="4"/>
        <v>0</v>
      </c>
      <c r="T3701" s="180">
        <f t="shared" ca="1" si="5"/>
        <v>0</v>
      </c>
    </row>
    <row r="3702" spans="1:20" ht="16" hidden="1">
      <c r="A3702" s="170">
        <f t="shared" si="6"/>
        <v>0</v>
      </c>
      <c r="B3702" s="186"/>
      <c r="C3702" s="186"/>
      <c r="D3702" s="178" t="s">
        <v>388</v>
      </c>
      <c r="E3702" s="178"/>
      <c r="F3702" s="186"/>
      <c r="G3702" s="170" t="b">
        <f t="shared" ca="1" si="73"/>
        <v>1</v>
      </c>
      <c r="H3702" s="186"/>
      <c r="I3702" s="186"/>
      <c r="J3702" s="170"/>
      <c r="K3702" s="171" t="e">
        <f t="shared" ca="1" si="1"/>
        <v>#NAME?</v>
      </c>
      <c r="L3702" s="186"/>
      <c r="M3702" s="171">
        <v>3175</v>
      </c>
      <c r="N3702" s="179" t="e">
        <f t="shared" ca="1" si="2"/>
        <v>#NAME?</v>
      </c>
      <c r="O3702" t="b">
        <f t="shared" si="3"/>
        <v>1</v>
      </c>
      <c r="S3702" s="180" t="b">
        <f t="shared" si="4"/>
        <v>0</v>
      </c>
      <c r="T3702" s="180">
        <f t="shared" ca="1" si="5"/>
        <v>0</v>
      </c>
    </row>
    <row r="3703" spans="1:20" ht="16" hidden="1">
      <c r="A3703" s="170">
        <f t="shared" si="6"/>
        <v>0</v>
      </c>
      <c r="B3703" s="186"/>
      <c r="C3703" s="186"/>
      <c r="D3703" s="178" t="s">
        <v>388</v>
      </c>
      <c r="E3703" s="178"/>
      <c r="F3703" s="186"/>
      <c r="G3703" s="170" t="b">
        <f t="shared" ca="1" si="73"/>
        <v>1</v>
      </c>
      <c r="H3703" s="186"/>
      <c r="I3703" s="186"/>
      <c r="J3703" s="170"/>
      <c r="K3703" s="171" t="e">
        <f t="shared" ca="1" si="1"/>
        <v>#NAME?</v>
      </c>
      <c r="L3703" s="186"/>
      <c r="M3703" s="171">
        <v>1780</v>
      </c>
      <c r="N3703" s="179" t="e">
        <f t="shared" ca="1" si="2"/>
        <v>#NAME?</v>
      </c>
      <c r="O3703" t="b">
        <f t="shared" si="3"/>
        <v>1</v>
      </c>
      <c r="S3703" s="180" t="b">
        <f t="shared" si="4"/>
        <v>0</v>
      </c>
      <c r="T3703" s="180">
        <f t="shared" ca="1" si="5"/>
        <v>0</v>
      </c>
    </row>
    <row r="3704" spans="1:20" ht="16" hidden="1">
      <c r="A3704" s="170">
        <f t="shared" si="6"/>
        <v>0</v>
      </c>
      <c r="B3704" s="186"/>
      <c r="C3704" s="186"/>
      <c r="D3704" s="178" t="s">
        <v>388</v>
      </c>
      <c r="E3704" s="178"/>
      <c r="F3704" s="186"/>
      <c r="G3704" s="170" t="b">
        <f t="shared" ca="1" si="73"/>
        <v>1</v>
      </c>
      <c r="H3704" s="186"/>
      <c r="I3704" s="186"/>
      <c r="J3704" s="170"/>
      <c r="K3704" s="171" t="e">
        <f t="shared" ca="1" si="1"/>
        <v>#NAME?</v>
      </c>
      <c r="L3704" s="186"/>
      <c r="M3704" s="171">
        <v>2445</v>
      </c>
      <c r="N3704" s="179" t="e">
        <f t="shared" ca="1" si="2"/>
        <v>#NAME?</v>
      </c>
      <c r="O3704" t="b">
        <f t="shared" si="3"/>
        <v>1</v>
      </c>
      <c r="S3704" s="180" t="b">
        <f t="shared" si="4"/>
        <v>0</v>
      </c>
      <c r="T3704" s="180">
        <f t="shared" ca="1" si="5"/>
        <v>0</v>
      </c>
    </row>
    <row r="3705" spans="1:20" ht="16" hidden="1">
      <c r="A3705" s="170">
        <f t="shared" si="6"/>
        <v>0</v>
      </c>
      <c r="B3705" s="186"/>
      <c r="C3705" s="186"/>
      <c r="D3705" s="178" t="s">
        <v>388</v>
      </c>
      <c r="E3705" s="178"/>
      <c r="F3705" s="186"/>
      <c r="G3705" s="170" t="b">
        <f t="shared" ca="1" si="73"/>
        <v>1</v>
      </c>
      <c r="H3705" s="186"/>
      <c r="I3705" s="186"/>
      <c r="J3705" s="170"/>
      <c r="K3705" s="171" t="e">
        <f t="shared" ca="1" si="1"/>
        <v>#NAME?</v>
      </c>
      <c r="L3705" s="186"/>
      <c r="M3705" s="171">
        <v>2997</v>
      </c>
      <c r="N3705" s="179" t="e">
        <f t="shared" ca="1" si="2"/>
        <v>#NAME?</v>
      </c>
      <c r="O3705" t="b">
        <f t="shared" si="3"/>
        <v>1</v>
      </c>
      <c r="S3705" s="180" t="b">
        <f t="shared" si="4"/>
        <v>0</v>
      </c>
      <c r="T3705" s="180">
        <f t="shared" ca="1" si="5"/>
        <v>0</v>
      </c>
    </row>
    <row r="3706" spans="1:20" ht="16" hidden="1">
      <c r="A3706" s="170">
        <f t="shared" si="6"/>
        <v>0</v>
      </c>
      <c r="B3706" s="186"/>
      <c r="C3706" s="186"/>
      <c r="D3706" s="178" t="s">
        <v>388</v>
      </c>
      <c r="E3706" s="178"/>
      <c r="F3706" s="186"/>
      <c r="G3706" s="170" t="b">
        <f t="shared" ca="1" si="73"/>
        <v>1</v>
      </c>
      <c r="H3706" s="186"/>
      <c r="I3706" s="186"/>
      <c r="J3706" s="170"/>
      <c r="K3706" s="171" t="e">
        <f t="shared" ca="1" si="1"/>
        <v>#NAME?</v>
      </c>
      <c r="L3706" s="186"/>
      <c r="M3706" s="171">
        <v>3175</v>
      </c>
      <c r="N3706" s="179" t="e">
        <f t="shared" ca="1" si="2"/>
        <v>#NAME?</v>
      </c>
      <c r="O3706" t="b">
        <f t="shared" si="3"/>
        <v>1</v>
      </c>
      <c r="S3706" s="180" t="b">
        <f t="shared" si="4"/>
        <v>0</v>
      </c>
      <c r="T3706" s="180">
        <f t="shared" ca="1" si="5"/>
        <v>0</v>
      </c>
    </row>
    <row r="3707" spans="1:20" ht="16" hidden="1">
      <c r="A3707" s="170">
        <f t="shared" si="6"/>
        <v>0</v>
      </c>
      <c r="B3707" s="186"/>
      <c r="C3707" s="186"/>
      <c r="D3707" s="178" t="s">
        <v>388</v>
      </c>
      <c r="E3707" s="178"/>
      <c r="F3707" s="186"/>
      <c r="G3707" s="170" t="b">
        <f t="shared" ca="1" si="73"/>
        <v>1</v>
      </c>
      <c r="H3707" s="186"/>
      <c r="I3707" s="186"/>
      <c r="J3707" s="170"/>
      <c r="K3707" s="171" t="e">
        <f t="shared" ca="1" si="1"/>
        <v>#NAME?</v>
      </c>
      <c r="L3707" s="186"/>
      <c r="M3707" s="171">
        <v>1527</v>
      </c>
      <c r="N3707" s="179" t="e">
        <f t="shared" ca="1" si="2"/>
        <v>#NAME?</v>
      </c>
      <c r="O3707" t="b">
        <f t="shared" si="3"/>
        <v>1</v>
      </c>
      <c r="S3707" s="180" t="b">
        <f t="shared" si="4"/>
        <v>0</v>
      </c>
      <c r="T3707" s="180">
        <f t="shared" ca="1" si="5"/>
        <v>0</v>
      </c>
    </row>
    <row r="3708" spans="1:20" ht="16" hidden="1">
      <c r="A3708" s="170">
        <f t="shared" si="6"/>
        <v>0</v>
      </c>
      <c r="B3708" s="186"/>
      <c r="C3708" s="186"/>
      <c r="D3708" s="178" t="s">
        <v>388</v>
      </c>
      <c r="E3708" s="178"/>
      <c r="F3708" s="186"/>
      <c r="G3708" s="170" t="b">
        <f t="shared" ca="1" si="73"/>
        <v>1</v>
      </c>
      <c r="H3708" s="186"/>
      <c r="I3708" s="186"/>
      <c r="J3708" s="170"/>
      <c r="K3708" s="171" t="e">
        <f t="shared" ca="1" si="1"/>
        <v>#NAME?</v>
      </c>
      <c r="L3708" s="186"/>
      <c r="M3708" s="171">
        <v>1021</v>
      </c>
      <c r="N3708" s="179" t="e">
        <f t="shared" ca="1" si="2"/>
        <v>#NAME?</v>
      </c>
      <c r="O3708" t="b">
        <f t="shared" si="3"/>
        <v>1</v>
      </c>
      <c r="S3708" s="180" t="b">
        <f t="shared" si="4"/>
        <v>0</v>
      </c>
      <c r="T3708" s="180">
        <f t="shared" ca="1" si="5"/>
        <v>0</v>
      </c>
    </row>
    <row r="3709" spans="1:20" ht="16" hidden="1">
      <c r="A3709" s="170">
        <f t="shared" si="6"/>
        <v>0</v>
      </c>
      <c r="B3709" s="186"/>
      <c r="C3709" s="186"/>
      <c r="D3709" s="178" t="s">
        <v>388</v>
      </c>
      <c r="E3709" s="178"/>
      <c r="F3709" s="186"/>
      <c r="G3709" s="170" t="b">
        <f t="shared" ca="1" si="73"/>
        <v>1</v>
      </c>
      <c r="H3709" s="186"/>
      <c r="I3709" s="186"/>
      <c r="J3709" s="170"/>
      <c r="K3709" s="171" t="e">
        <f t="shared" ca="1" si="1"/>
        <v>#NAME?</v>
      </c>
      <c r="L3709" s="186"/>
      <c r="M3709" s="171">
        <v>2228</v>
      </c>
      <c r="N3709" s="179" t="e">
        <f t="shared" ca="1" si="2"/>
        <v>#NAME?</v>
      </c>
      <c r="O3709" t="b">
        <f t="shared" si="3"/>
        <v>1</v>
      </c>
      <c r="S3709" s="180" t="b">
        <f t="shared" si="4"/>
        <v>0</v>
      </c>
      <c r="T3709" s="180">
        <f t="shared" ca="1" si="5"/>
        <v>0</v>
      </c>
    </row>
    <row r="3710" spans="1:20" ht="16" hidden="1">
      <c r="A3710" s="170">
        <f t="shared" si="6"/>
        <v>0</v>
      </c>
      <c r="B3710" s="186"/>
      <c r="C3710" s="186"/>
      <c r="D3710" s="178" t="s">
        <v>388</v>
      </c>
      <c r="E3710" s="178"/>
      <c r="F3710" s="186"/>
      <c r="G3710" s="170" t="b">
        <f t="shared" ca="1" si="73"/>
        <v>1</v>
      </c>
      <c r="H3710" s="186"/>
      <c r="I3710" s="186"/>
      <c r="J3710" s="170"/>
      <c r="K3710" s="171" t="e">
        <f t="shared" ca="1" si="1"/>
        <v>#NAME?</v>
      </c>
      <c r="L3710" s="186"/>
      <c r="M3710" s="171">
        <v>1572</v>
      </c>
      <c r="N3710" s="179" t="e">
        <f t="shared" ca="1" si="2"/>
        <v>#NAME?</v>
      </c>
      <c r="O3710" t="b">
        <f t="shared" si="3"/>
        <v>1</v>
      </c>
      <c r="S3710" s="180" t="b">
        <f t="shared" si="4"/>
        <v>0</v>
      </c>
      <c r="T3710" s="180">
        <f t="shared" ca="1" si="5"/>
        <v>0</v>
      </c>
    </row>
    <row r="3711" spans="1:20" ht="16" hidden="1">
      <c r="A3711" s="170">
        <f t="shared" si="6"/>
        <v>0</v>
      </c>
      <c r="B3711" s="186"/>
      <c r="C3711" s="186"/>
      <c r="D3711" s="178" t="s">
        <v>388</v>
      </c>
      <c r="E3711" s="178"/>
      <c r="F3711" s="186"/>
      <c r="G3711" s="170" t="b">
        <f t="shared" ca="1" si="73"/>
        <v>1</v>
      </c>
      <c r="H3711" s="186"/>
      <c r="I3711" s="186"/>
      <c r="J3711" s="170"/>
      <c r="K3711" s="171" t="e">
        <f t="shared" ca="1" si="1"/>
        <v>#NAME?</v>
      </c>
      <c r="L3711" s="186"/>
      <c r="M3711" s="171">
        <v>1650</v>
      </c>
      <c r="N3711" s="179" t="e">
        <f t="shared" ca="1" si="2"/>
        <v>#NAME?</v>
      </c>
      <c r="O3711" t="b">
        <f t="shared" si="3"/>
        <v>1</v>
      </c>
      <c r="S3711" s="180" t="b">
        <f t="shared" si="4"/>
        <v>0</v>
      </c>
      <c r="T3711" s="180">
        <f t="shared" ca="1" si="5"/>
        <v>0</v>
      </c>
    </row>
    <row r="3712" spans="1:20" ht="16" hidden="1">
      <c r="A3712" s="170">
        <f t="shared" si="6"/>
        <v>0</v>
      </c>
      <c r="B3712" s="186"/>
      <c r="C3712" s="186"/>
      <c r="D3712" s="178" t="s">
        <v>388</v>
      </c>
      <c r="E3712" s="178"/>
      <c r="F3712" s="186"/>
      <c r="G3712" s="170" t="b">
        <f t="shared" ca="1" si="73"/>
        <v>1</v>
      </c>
      <c r="H3712" s="186"/>
      <c r="I3712" s="186"/>
      <c r="J3712" s="170"/>
      <c r="K3712" s="171" t="e">
        <f t="shared" ca="1" si="1"/>
        <v>#NAME?</v>
      </c>
      <c r="L3712" s="186"/>
      <c r="M3712" s="171">
        <v>1344</v>
      </c>
      <c r="N3712" s="179" t="e">
        <f t="shared" ca="1" si="2"/>
        <v>#NAME?</v>
      </c>
      <c r="O3712" t="b">
        <f t="shared" si="3"/>
        <v>1</v>
      </c>
      <c r="S3712" s="180" t="b">
        <f t="shared" si="4"/>
        <v>0</v>
      </c>
      <c r="T3712" s="180">
        <f t="shared" ca="1" si="5"/>
        <v>0</v>
      </c>
    </row>
    <row r="3713" spans="1:20" ht="16" hidden="1">
      <c r="A3713" s="170">
        <f t="shared" si="6"/>
        <v>0</v>
      </c>
      <c r="B3713" s="186"/>
      <c r="C3713" s="186"/>
      <c r="D3713" s="178" t="s">
        <v>388</v>
      </c>
      <c r="E3713" s="178"/>
      <c r="F3713" s="186"/>
      <c r="G3713" s="170" t="b">
        <f t="shared" ca="1" si="73"/>
        <v>1</v>
      </c>
      <c r="H3713" s="186"/>
      <c r="I3713" s="186"/>
      <c r="J3713" s="170"/>
      <c r="K3713" s="171" t="e">
        <f t="shared" ca="1" si="1"/>
        <v>#NAME?</v>
      </c>
      <c r="L3713" s="186"/>
      <c r="M3713" s="171">
        <v>1164</v>
      </c>
      <c r="N3713" s="179" t="e">
        <f t="shared" ca="1" si="2"/>
        <v>#NAME?</v>
      </c>
      <c r="O3713" t="b">
        <f t="shared" si="3"/>
        <v>1</v>
      </c>
      <c r="S3713" s="180" t="b">
        <f t="shared" si="4"/>
        <v>0</v>
      </c>
      <c r="T3713" s="180">
        <f t="shared" ca="1" si="5"/>
        <v>0</v>
      </c>
    </row>
    <row r="3714" spans="1:20" ht="16" hidden="1">
      <c r="A3714" s="170">
        <f t="shared" si="6"/>
        <v>0</v>
      </c>
      <c r="B3714" s="186"/>
      <c r="C3714" s="186"/>
      <c r="D3714" s="178" t="s">
        <v>388</v>
      </c>
      <c r="E3714" s="178"/>
      <c r="F3714" s="186"/>
      <c r="G3714" s="170" t="b">
        <f t="shared" ca="1" si="73"/>
        <v>1</v>
      </c>
      <c r="H3714" s="186"/>
      <c r="I3714" s="186"/>
      <c r="J3714" s="170"/>
      <c r="K3714" s="171" t="e">
        <f t="shared" ca="1" si="1"/>
        <v>#NAME?</v>
      </c>
      <c r="L3714" s="186"/>
      <c r="M3714" s="171">
        <v>3150</v>
      </c>
      <c r="N3714" s="179" t="e">
        <f t="shared" ca="1" si="2"/>
        <v>#NAME?</v>
      </c>
      <c r="O3714" t="b">
        <f t="shared" si="3"/>
        <v>1</v>
      </c>
      <c r="S3714" s="180" t="b">
        <f t="shared" si="4"/>
        <v>0</v>
      </c>
      <c r="T3714" s="180">
        <f t="shared" ca="1" si="5"/>
        <v>0</v>
      </c>
    </row>
    <row r="3715" spans="1:20" ht="16" hidden="1">
      <c r="A3715" s="170">
        <f t="shared" si="6"/>
        <v>0</v>
      </c>
      <c r="B3715" s="186"/>
      <c r="C3715" s="186"/>
      <c r="D3715" s="178" t="s">
        <v>388</v>
      </c>
      <c r="E3715" s="178"/>
      <c r="F3715" s="186"/>
      <c r="G3715" s="170" t="b">
        <f t="shared" ca="1" si="73"/>
        <v>1</v>
      </c>
      <c r="H3715" s="186"/>
      <c r="I3715" s="186"/>
      <c r="J3715" s="170"/>
      <c r="K3715" s="171" t="e">
        <f t="shared" ca="1" si="1"/>
        <v>#NAME?</v>
      </c>
      <c r="L3715" s="186"/>
      <c r="M3715" s="171">
        <v>2652</v>
      </c>
      <c r="N3715" s="179" t="e">
        <f t="shared" ca="1" si="2"/>
        <v>#NAME?</v>
      </c>
      <c r="O3715" t="b">
        <f t="shared" si="3"/>
        <v>1</v>
      </c>
      <c r="S3715" s="180" t="b">
        <f t="shared" si="4"/>
        <v>0</v>
      </c>
      <c r="T3715" s="180">
        <f t="shared" ca="1" si="5"/>
        <v>0</v>
      </c>
    </row>
    <row r="3716" spans="1:20" ht="16" hidden="1">
      <c r="A3716" s="170">
        <f t="shared" si="6"/>
        <v>0</v>
      </c>
      <c r="B3716" s="186"/>
      <c r="C3716" s="186"/>
      <c r="D3716" s="178" t="s">
        <v>388</v>
      </c>
      <c r="E3716" s="178"/>
      <c r="F3716" s="186"/>
      <c r="G3716" s="170" t="b">
        <f t="shared" ca="1" si="73"/>
        <v>1</v>
      </c>
      <c r="H3716" s="186"/>
      <c r="I3716" s="186"/>
      <c r="J3716" s="170"/>
      <c r="K3716" s="171" t="e">
        <f t="shared" ca="1" si="1"/>
        <v>#NAME?</v>
      </c>
      <c r="L3716" s="186"/>
      <c r="M3716" s="171">
        <v>363</v>
      </c>
      <c r="N3716" s="179" t="e">
        <f t="shared" ca="1" si="2"/>
        <v>#NAME?</v>
      </c>
      <c r="O3716" t="b">
        <f t="shared" si="3"/>
        <v>1</v>
      </c>
      <c r="S3716" s="180" t="b">
        <f t="shared" si="4"/>
        <v>0</v>
      </c>
      <c r="T3716" s="180">
        <f t="shared" ca="1" si="5"/>
        <v>0</v>
      </c>
    </row>
    <row r="3717" spans="1:20" ht="16" hidden="1">
      <c r="A3717" s="170">
        <f t="shared" si="6"/>
        <v>0</v>
      </c>
      <c r="B3717" s="186"/>
      <c r="C3717" s="186"/>
      <c r="D3717" s="178" t="s">
        <v>388</v>
      </c>
      <c r="E3717" s="178"/>
      <c r="F3717" s="186"/>
      <c r="G3717" s="170" t="b">
        <f t="shared" ca="1" si="73"/>
        <v>1</v>
      </c>
      <c r="H3717" s="186"/>
      <c r="I3717" s="186"/>
      <c r="J3717" s="170"/>
      <c r="K3717" s="171" t="e">
        <f t="shared" ca="1" si="1"/>
        <v>#NAME?</v>
      </c>
      <c r="L3717" s="186"/>
      <c r="M3717" s="171">
        <v>371</v>
      </c>
      <c r="N3717" s="179" t="e">
        <f t="shared" ca="1" si="2"/>
        <v>#NAME?</v>
      </c>
      <c r="O3717" t="b">
        <f t="shared" si="3"/>
        <v>1</v>
      </c>
      <c r="S3717" s="180" t="b">
        <f t="shared" si="4"/>
        <v>0</v>
      </c>
      <c r="T3717" s="180">
        <f t="shared" ca="1" si="5"/>
        <v>0</v>
      </c>
    </row>
    <row r="3718" spans="1:20" ht="16" hidden="1">
      <c r="A3718" s="170">
        <f t="shared" si="6"/>
        <v>0</v>
      </c>
      <c r="B3718" s="186"/>
      <c r="C3718" s="186"/>
      <c r="D3718" s="178" t="s">
        <v>388</v>
      </c>
      <c r="E3718" s="178"/>
      <c r="F3718" s="186"/>
      <c r="G3718" s="170" t="b">
        <f t="shared" ca="1" si="73"/>
        <v>1</v>
      </c>
      <c r="H3718" s="186"/>
      <c r="I3718" s="186"/>
      <c r="J3718" s="170"/>
      <c r="K3718" s="171" t="e">
        <f t="shared" ca="1" si="1"/>
        <v>#NAME?</v>
      </c>
      <c r="L3718" s="186"/>
      <c r="M3718" s="171">
        <v>2832</v>
      </c>
      <c r="N3718" s="179" t="e">
        <f t="shared" ca="1" si="2"/>
        <v>#NAME?</v>
      </c>
      <c r="O3718" t="b">
        <f t="shared" si="3"/>
        <v>1</v>
      </c>
      <c r="S3718" s="180" t="b">
        <f t="shared" si="4"/>
        <v>0</v>
      </c>
      <c r="T3718" s="180">
        <f t="shared" ca="1" si="5"/>
        <v>0</v>
      </c>
    </row>
    <row r="3719" spans="1:20" ht="16" hidden="1">
      <c r="A3719" s="170">
        <f t="shared" si="6"/>
        <v>0</v>
      </c>
      <c r="B3719" s="186"/>
      <c r="C3719" s="186"/>
      <c r="D3719" s="178" t="s">
        <v>388</v>
      </c>
      <c r="E3719" s="178"/>
      <c r="F3719" s="186"/>
      <c r="G3719" s="170" t="b">
        <f t="shared" ca="1" si="73"/>
        <v>1</v>
      </c>
      <c r="H3719" s="186"/>
      <c r="I3719" s="186"/>
      <c r="J3719" s="170"/>
      <c r="K3719" s="171" t="e">
        <f t="shared" ca="1" si="1"/>
        <v>#NAME?</v>
      </c>
      <c r="L3719" s="186"/>
      <c r="M3719" s="171">
        <v>870</v>
      </c>
      <c r="N3719" s="179" t="e">
        <f t="shared" ca="1" si="2"/>
        <v>#NAME?</v>
      </c>
      <c r="O3719" t="b">
        <f t="shared" si="3"/>
        <v>1</v>
      </c>
      <c r="S3719" s="180" t="b">
        <f t="shared" si="4"/>
        <v>0</v>
      </c>
      <c r="T3719" s="180">
        <f t="shared" ca="1" si="5"/>
        <v>0</v>
      </c>
    </row>
    <row r="3720" spans="1:20" ht="16" hidden="1">
      <c r="A3720" s="170">
        <f t="shared" si="6"/>
        <v>0</v>
      </c>
      <c r="B3720" s="186"/>
      <c r="C3720" s="186"/>
      <c r="D3720" s="178" t="s">
        <v>388</v>
      </c>
      <c r="E3720" s="178"/>
      <c r="F3720" s="186"/>
      <c r="G3720" s="170" t="b">
        <f t="shared" ca="1" si="73"/>
        <v>1</v>
      </c>
      <c r="H3720" s="186"/>
      <c r="I3720" s="186"/>
      <c r="J3720" s="170"/>
      <c r="K3720" s="171" t="e">
        <f t="shared" ca="1" si="1"/>
        <v>#NAME?</v>
      </c>
      <c r="L3720" s="186"/>
      <c r="M3720" s="171">
        <v>2574</v>
      </c>
      <c r="N3720" s="179" t="e">
        <f t="shared" ca="1" si="2"/>
        <v>#NAME?</v>
      </c>
      <c r="O3720" t="b">
        <f t="shared" si="3"/>
        <v>1</v>
      </c>
      <c r="S3720" s="180" t="b">
        <f t="shared" si="4"/>
        <v>0</v>
      </c>
      <c r="T3720" s="180">
        <f t="shared" ca="1" si="5"/>
        <v>0</v>
      </c>
    </row>
    <row r="3721" spans="1:20" ht="16" hidden="1">
      <c r="A3721" s="170">
        <f t="shared" si="6"/>
        <v>0</v>
      </c>
      <c r="B3721" s="186"/>
      <c r="C3721" s="186"/>
      <c r="D3721" s="178" t="s">
        <v>388</v>
      </c>
      <c r="E3721" s="178"/>
      <c r="F3721" s="186"/>
      <c r="G3721" s="170" t="b">
        <f t="shared" ca="1" si="73"/>
        <v>1</v>
      </c>
      <c r="H3721" s="186"/>
      <c r="I3721" s="186"/>
      <c r="J3721" s="170"/>
      <c r="K3721" s="171" t="e">
        <f t="shared" ca="1" si="1"/>
        <v>#NAME?</v>
      </c>
      <c r="L3721" s="186"/>
      <c r="M3721" s="171">
        <v>3084</v>
      </c>
      <c r="N3721" s="179" t="e">
        <f t="shared" ca="1" si="2"/>
        <v>#NAME?</v>
      </c>
      <c r="O3721" t="b">
        <f t="shared" si="3"/>
        <v>1</v>
      </c>
      <c r="S3721" s="180" t="b">
        <f t="shared" si="4"/>
        <v>0</v>
      </c>
      <c r="T3721" s="180">
        <f t="shared" ca="1" si="5"/>
        <v>0</v>
      </c>
    </row>
    <row r="3722" spans="1:20" ht="16" hidden="1">
      <c r="A3722" s="170">
        <f t="shared" si="6"/>
        <v>0</v>
      </c>
      <c r="B3722" s="186"/>
      <c r="C3722" s="186"/>
      <c r="D3722" s="178" t="s">
        <v>388</v>
      </c>
      <c r="E3722" s="178"/>
      <c r="F3722" s="186"/>
      <c r="G3722" s="170" t="b">
        <f t="shared" ca="1" si="73"/>
        <v>1</v>
      </c>
      <c r="H3722" s="186"/>
      <c r="I3722" s="186"/>
      <c r="J3722" s="170"/>
      <c r="K3722" s="171" t="e">
        <f t="shared" ca="1" si="1"/>
        <v>#NAME?</v>
      </c>
      <c r="L3722" s="186"/>
      <c r="M3722" s="171">
        <v>3198</v>
      </c>
      <c r="N3722" s="179" t="e">
        <f t="shared" ca="1" si="2"/>
        <v>#NAME?</v>
      </c>
      <c r="O3722" t="b">
        <f t="shared" si="3"/>
        <v>1</v>
      </c>
      <c r="S3722" s="180" t="b">
        <f t="shared" si="4"/>
        <v>0</v>
      </c>
      <c r="T3722" s="180">
        <f t="shared" ca="1" si="5"/>
        <v>0</v>
      </c>
    </row>
    <row r="3723" spans="1:20" ht="16" hidden="1">
      <c r="A3723" s="170">
        <f t="shared" si="6"/>
        <v>0</v>
      </c>
      <c r="B3723" s="186"/>
      <c r="C3723" s="186"/>
      <c r="D3723" s="178" t="s">
        <v>388</v>
      </c>
      <c r="E3723" s="178"/>
      <c r="F3723" s="186"/>
      <c r="G3723" s="170" t="b">
        <f t="shared" ca="1" si="73"/>
        <v>1</v>
      </c>
      <c r="H3723" s="186"/>
      <c r="I3723" s="186"/>
      <c r="J3723" s="170"/>
      <c r="K3723" s="171" t="e">
        <f t="shared" ca="1" si="1"/>
        <v>#NAME?</v>
      </c>
      <c r="L3723" s="186"/>
      <c r="M3723" s="171">
        <v>1051</v>
      </c>
      <c r="N3723" s="179" t="e">
        <f t="shared" ca="1" si="2"/>
        <v>#NAME?</v>
      </c>
      <c r="O3723" t="b">
        <f t="shared" si="3"/>
        <v>1</v>
      </c>
      <c r="S3723" s="180" t="b">
        <f t="shared" si="4"/>
        <v>0</v>
      </c>
      <c r="T3723" s="180">
        <f t="shared" ca="1" si="5"/>
        <v>0</v>
      </c>
    </row>
    <row r="3724" spans="1:20" ht="16" hidden="1">
      <c r="A3724" s="170">
        <f t="shared" si="6"/>
        <v>0</v>
      </c>
      <c r="B3724" s="186"/>
      <c r="C3724" s="186"/>
      <c r="D3724" s="178" t="s">
        <v>388</v>
      </c>
      <c r="E3724" s="178"/>
      <c r="F3724" s="186"/>
      <c r="G3724" s="170" t="b">
        <f t="shared" ca="1" si="73"/>
        <v>1</v>
      </c>
      <c r="H3724" s="186"/>
      <c r="I3724" s="186"/>
      <c r="J3724" s="170"/>
      <c r="K3724" s="171" t="e">
        <f t="shared" ca="1" si="1"/>
        <v>#NAME?</v>
      </c>
      <c r="L3724" s="186"/>
      <c r="M3724" s="171">
        <v>882</v>
      </c>
      <c r="N3724" s="179" t="e">
        <f t="shared" ca="1" si="2"/>
        <v>#NAME?</v>
      </c>
      <c r="O3724" t="b">
        <f t="shared" si="3"/>
        <v>1</v>
      </c>
      <c r="S3724" s="180" t="b">
        <f t="shared" si="4"/>
        <v>0</v>
      </c>
      <c r="T3724" s="180">
        <f t="shared" ca="1" si="5"/>
        <v>0</v>
      </c>
    </row>
    <row r="3725" spans="1:20" ht="16" hidden="1">
      <c r="A3725" s="170">
        <f t="shared" si="6"/>
        <v>0</v>
      </c>
      <c r="B3725" s="186"/>
      <c r="C3725" s="186"/>
      <c r="D3725" s="178" t="s">
        <v>388</v>
      </c>
      <c r="E3725" s="178"/>
      <c r="F3725" s="186"/>
      <c r="G3725" s="170" t="b">
        <f t="shared" ca="1" si="73"/>
        <v>1</v>
      </c>
      <c r="H3725" s="186"/>
      <c r="I3725" s="186"/>
      <c r="J3725" s="170"/>
      <c r="K3725" s="171" t="e">
        <f t="shared" ca="1" si="1"/>
        <v>#NAME?</v>
      </c>
      <c r="L3725" s="186"/>
      <c r="M3725" s="171">
        <v>2829</v>
      </c>
      <c r="N3725" s="179" t="e">
        <f t="shared" ca="1" si="2"/>
        <v>#NAME?</v>
      </c>
      <c r="O3725" t="b">
        <f t="shared" si="3"/>
        <v>1</v>
      </c>
      <c r="S3725" s="180" t="b">
        <f t="shared" si="4"/>
        <v>0</v>
      </c>
      <c r="T3725" s="180">
        <f t="shared" ca="1" si="5"/>
        <v>0</v>
      </c>
    </row>
    <row r="3726" spans="1:20" ht="16" hidden="1">
      <c r="A3726" s="170">
        <f t="shared" si="6"/>
        <v>0</v>
      </c>
      <c r="B3726" s="186"/>
      <c r="C3726" s="186"/>
      <c r="D3726" s="178" t="s">
        <v>388</v>
      </c>
      <c r="E3726" s="178"/>
      <c r="F3726" s="186"/>
      <c r="G3726" s="170" t="b">
        <f t="shared" ca="1" si="73"/>
        <v>1</v>
      </c>
      <c r="H3726" s="186"/>
      <c r="I3726" s="186"/>
      <c r="J3726" s="170"/>
      <c r="K3726" s="171" t="e">
        <f t="shared" ca="1" si="1"/>
        <v>#NAME?</v>
      </c>
      <c r="L3726" s="186"/>
      <c r="M3726" s="171">
        <v>3200</v>
      </c>
      <c r="N3726" s="179" t="e">
        <f t="shared" ca="1" si="2"/>
        <v>#NAME?</v>
      </c>
      <c r="O3726" t="b">
        <f t="shared" si="3"/>
        <v>1</v>
      </c>
      <c r="S3726" s="180" t="b">
        <f t="shared" si="4"/>
        <v>0</v>
      </c>
      <c r="T3726" s="180">
        <f t="shared" ca="1" si="5"/>
        <v>0</v>
      </c>
    </row>
    <row r="3727" spans="1:20" ht="16" hidden="1">
      <c r="A3727" s="170">
        <f t="shared" si="6"/>
        <v>0</v>
      </c>
      <c r="B3727" s="186"/>
      <c r="C3727" s="186"/>
      <c r="D3727" s="178" t="s">
        <v>388</v>
      </c>
      <c r="E3727" s="178"/>
      <c r="F3727" s="186"/>
      <c r="G3727" s="170" t="b">
        <f t="shared" ca="1" si="73"/>
        <v>1</v>
      </c>
      <c r="H3727" s="186"/>
      <c r="I3727" s="186"/>
      <c r="J3727" s="170"/>
      <c r="K3727" s="171" t="e">
        <f t="shared" ca="1" si="1"/>
        <v>#NAME?</v>
      </c>
      <c r="L3727" s="186"/>
      <c r="M3727" s="171">
        <v>171</v>
      </c>
      <c r="N3727" s="179" t="e">
        <f t="shared" ca="1" si="2"/>
        <v>#NAME?</v>
      </c>
      <c r="O3727" t="b">
        <f t="shared" si="3"/>
        <v>1</v>
      </c>
      <c r="S3727" s="180" t="b">
        <f t="shared" si="4"/>
        <v>0</v>
      </c>
      <c r="T3727" s="180">
        <f t="shared" ca="1" si="5"/>
        <v>0</v>
      </c>
    </row>
    <row r="3728" spans="1:20" ht="16" hidden="1">
      <c r="A3728" s="170">
        <f t="shared" si="6"/>
        <v>0</v>
      </c>
      <c r="B3728" s="186"/>
      <c r="C3728" s="186"/>
      <c r="D3728" s="178" t="s">
        <v>388</v>
      </c>
      <c r="E3728" s="178"/>
      <c r="F3728" s="186"/>
      <c r="G3728" s="170" t="b">
        <f t="shared" ca="1" si="73"/>
        <v>1</v>
      </c>
      <c r="H3728" s="186"/>
      <c r="I3728" s="186"/>
      <c r="J3728" s="170"/>
      <c r="K3728" s="171" t="e">
        <f t="shared" ca="1" si="1"/>
        <v>#NAME?</v>
      </c>
      <c r="L3728" s="186"/>
      <c r="M3728" s="171">
        <v>1273</v>
      </c>
      <c r="N3728" s="179" t="e">
        <f t="shared" ca="1" si="2"/>
        <v>#NAME?</v>
      </c>
      <c r="O3728" t="b">
        <f t="shared" si="3"/>
        <v>1</v>
      </c>
      <c r="S3728" s="180" t="b">
        <f t="shared" si="4"/>
        <v>0</v>
      </c>
      <c r="T3728" s="180">
        <f t="shared" ca="1" si="5"/>
        <v>0</v>
      </c>
    </row>
    <row r="3729" spans="1:20" ht="16" hidden="1">
      <c r="A3729" s="170">
        <f t="shared" si="6"/>
        <v>0</v>
      </c>
      <c r="B3729" s="186"/>
      <c r="C3729" s="186"/>
      <c r="D3729" s="178" t="s">
        <v>388</v>
      </c>
      <c r="E3729" s="178"/>
      <c r="F3729" s="186"/>
      <c r="G3729" s="170" t="b">
        <f t="shared" ca="1" si="73"/>
        <v>1</v>
      </c>
      <c r="H3729" s="186"/>
      <c r="I3729" s="186"/>
      <c r="J3729" s="170"/>
      <c r="K3729" s="171" t="e">
        <f t="shared" ca="1" si="1"/>
        <v>#NAME?</v>
      </c>
      <c r="L3729" s="186"/>
      <c r="M3729" s="171">
        <v>2096</v>
      </c>
      <c r="N3729" s="179" t="e">
        <f t="shared" ca="1" si="2"/>
        <v>#NAME?</v>
      </c>
      <c r="O3729" t="b">
        <f t="shared" si="3"/>
        <v>1</v>
      </c>
      <c r="S3729" s="180" t="b">
        <f t="shared" si="4"/>
        <v>0</v>
      </c>
      <c r="T3729" s="180">
        <f t="shared" ca="1" si="5"/>
        <v>0</v>
      </c>
    </row>
    <row r="3730" spans="1:20" ht="16" hidden="1">
      <c r="A3730" s="170">
        <f t="shared" si="6"/>
        <v>0</v>
      </c>
      <c r="B3730" s="186"/>
      <c r="C3730" s="186"/>
      <c r="D3730" s="178" t="s">
        <v>388</v>
      </c>
      <c r="E3730" s="178"/>
      <c r="F3730" s="186"/>
      <c r="G3730" s="170" t="b">
        <f t="shared" ca="1" si="73"/>
        <v>1</v>
      </c>
      <c r="H3730" s="186"/>
      <c r="I3730" s="186"/>
      <c r="J3730" s="170"/>
      <c r="K3730" s="171" t="e">
        <f t="shared" ca="1" si="1"/>
        <v>#NAME?</v>
      </c>
      <c r="L3730" s="186"/>
      <c r="M3730" s="171">
        <v>1358</v>
      </c>
      <c r="N3730" s="179" t="e">
        <f t="shared" ca="1" si="2"/>
        <v>#NAME?</v>
      </c>
      <c r="O3730" t="b">
        <f t="shared" si="3"/>
        <v>1</v>
      </c>
      <c r="S3730" s="180" t="b">
        <f t="shared" si="4"/>
        <v>0</v>
      </c>
      <c r="T3730" s="180">
        <f t="shared" ca="1" si="5"/>
        <v>0</v>
      </c>
    </row>
    <row r="3731" spans="1:20" ht="16" hidden="1">
      <c r="A3731" s="170">
        <f t="shared" si="6"/>
        <v>0</v>
      </c>
      <c r="B3731" s="186"/>
      <c r="C3731" s="186"/>
      <c r="D3731" s="178" t="s">
        <v>388</v>
      </c>
      <c r="E3731" s="178"/>
      <c r="F3731" s="186"/>
      <c r="G3731" s="170" t="b">
        <f t="shared" ca="1" si="73"/>
        <v>1</v>
      </c>
      <c r="H3731" s="186"/>
      <c r="I3731" s="186"/>
      <c r="J3731" s="170"/>
      <c r="K3731" s="171" t="e">
        <f t="shared" ca="1" si="1"/>
        <v>#NAME?</v>
      </c>
      <c r="L3731" s="186"/>
      <c r="M3731" s="171">
        <v>1395</v>
      </c>
      <c r="N3731" s="179" t="e">
        <f t="shared" ca="1" si="2"/>
        <v>#NAME?</v>
      </c>
      <c r="O3731" t="b">
        <f t="shared" si="3"/>
        <v>1</v>
      </c>
      <c r="S3731" s="180" t="b">
        <f t="shared" si="4"/>
        <v>0</v>
      </c>
      <c r="T3731" s="180">
        <f t="shared" ca="1" si="5"/>
        <v>0</v>
      </c>
    </row>
    <row r="3732" spans="1:20" ht="16" hidden="1">
      <c r="A3732" s="170">
        <f t="shared" si="6"/>
        <v>0</v>
      </c>
      <c r="B3732" s="186"/>
      <c r="C3732" s="186"/>
      <c r="D3732" s="178" t="s">
        <v>388</v>
      </c>
      <c r="E3732" s="178"/>
      <c r="F3732" s="186"/>
      <c r="G3732" s="170" t="b">
        <f t="shared" ca="1" si="73"/>
        <v>1</v>
      </c>
      <c r="H3732" s="186"/>
      <c r="I3732" s="186"/>
      <c r="J3732" s="170"/>
      <c r="K3732" s="171" t="e">
        <f t="shared" ca="1" si="1"/>
        <v>#NAME?</v>
      </c>
      <c r="L3732" s="186"/>
      <c r="M3732" s="171">
        <v>2954</v>
      </c>
      <c r="N3732" s="179" t="e">
        <f t="shared" ca="1" si="2"/>
        <v>#NAME?</v>
      </c>
      <c r="O3732" t="b">
        <f t="shared" si="3"/>
        <v>1</v>
      </c>
      <c r="S3732" s="180" t="b">
        <f t="shared" si="4"/>
        <v>0</v>
      </c>
      <c r="T3732" s="180">
        <f t="shared" ca="1" si="5"/>
        <v>0</v>
      </c>
    </row>
    <row r="3733" spans="1:20" ht="16" hidden="1">
      <c r="A3733" s="170">
        <f t="shared" si="6"/>
        <v>0</v>
      </c>
      <c r="B3733" s="186"/>
      <c r="C3733" s="186"/>
      <c r="D3733" s="178" t="s">
        <v>388</v>
      </c>
      <c r="E3733" s="178"/>
      <c r="F3733" s="186"/>
      <c r="G3733" s="170" t="b">
        <f t="shared" ca="1" si="73"/>
        <v>1</v>
      </c>
      <c r="H3733" s="186"/>
      <c r="I3733" s="186"/>
      <c r="J3733" s="170"/>
      <c r="K3733" s="171" t="e">
        <f t="shared" ca="1" si="1"/>
        <v>#NAME?</v>
      </c>
      <c r="L3733" s="186"/>
      <c r="M3733" s="171">
        <v>21</v>
      </c>
      <c r="N3733" s="179" t="e">
        <f t="shared" ca="1" si="2"/>
        <v>#NAME?</v>
      </c>
      <c r="O3733" t="b">
        <f t="shared" si="3"/>
        <v>1</v>
      </c>
      <c r="S3733" s="180" t="b">
        <f t="shared" si="4"/>
        <v>0</v>
      </c>
      <c r="T3733" s="180">
        <f t="shared" ca="1" si="5"/>
        <v>0</v>
      </c>
    </row>
    <row r="3734" spans="1:20" ht="16" hidden="1">
      <c r="A3734" s="170">
        <f t="shared" si="6"/>
        <v>0</v>
      </c>
      <c r="B3734" s="186"/>
      <c r="C3734" s="186"/>
      <c r="D3734" s="178" t="s">
        <v>388</v>
      </c>
      <c r="E3734" s="178"/>
      <c r="F3734" s="186"/>
      <c r="G3734" s="170" t="b">
        <f t="shared" ca="1" si="73"/>
        <v>1</v>
      </c>
      <c r="H3734" s="186"/>
      <c r="I3734" s="186"/>
      <c r="J3734" s="170"/>
      <c r="K3734" s="171" t="e">
        <f t="shared" ca="1" si="1"/>
        <v>#NAME?</v>
      </c>
      <c r="L3734" s="186"/>
      <c r="M3734" s="171">
        <v>1980</v>
      </c>
      <c r="N3734" s="179" t="e">
        <f t="shared" ca="1" si="2"/>
        <v>#NAME?</v>
      </c>
      <c r="O3734" t="b">
        <f t="shared" si="3"/>
        <v>1</v>
      </c>
      <c r="S3734" s="180" t="b">
        <f t="shared" si="4"/>
        <v>0</v>
      </c>
      <c r="T3734" s="180">
        <f t="shared" ca="1" si="5"/>
        <v>0</v>
      </c>
    </row>
    <row r="3735" spans="1:20" ht="16" hidden="1">
      <c r="A3735" s="170">
        <f t="shared" si="6"/>
        <v>0</v>
      </c>
      <c r="B3735" s="186"/>
      <c r="C3735" s="186"/>
      <c r="D3735" s="178" t="s">
        <v>388</v>
      </c>
      <c r="E3735" s="178"/>
      <c r="F3735" s="186"/>
      <c r="G3735" s="170" t="b">
        <f t="shared" ca="1" si="73"/>
        <v>1</v>
      </c>
      <c r="H3735" s="186"/>
      <c r="I3735" s="186"/>
      <c r="J3735" s="170"/>
      <c r="K3735" s="171" t="e">
        <f t="shared" ca="1" si="1"/>
        <v>#NAME?</v>
      </c>
      <c r="L3735" s="186"/>
      <c r="M3735" s="171">
        <v>3197</v>
      </c>
      <c r="N3735" s="179" t="e">
        <f t="shared" ca="1" si="2"/>
        <v>#NAME?</v>
      </c>
      <c r="O3735" t="b">
        <f t="shared" si="3"/>
        <v>1</v>
      </c>
      <c r="S3735" s="180" t="b">
        <f t="shared" si="4"/>
        <v>0</v>
      </c>
      <c r="T3735" s="180">
        <f t="shared" ca="1" si="5"/>
        <v>0</v>
      </c>
    </row>
    <row r="3736" spans="1:20" ht="16" hidden="1">
      <c r="A3736" s="170">
        <f t="shared" si="6"/>
        <v>0</v>
      </c>
      <c r="B3736" s="186"/>
      <c r="C3736" s="186"/>
      <c r="D3736" s="178" t="s">
        <v>388</v>
      </c>
      <c r="E3736" s="178"/>
      <c r="F3736" s="186"/>
      <c r="G3736" s="170" t="b">
        <f t="shared" ca="1" si="73"/>
        <v>1</v>
      </c>
      <c r="H3736" s="186"/>
      <c r="I3736" s="186"/>
      <c r="J3736" s="170"/>
      <c r="K3736" s="171" t="e">
        <f t="shared" ca="1" si="1"/>
        <v>#NAME?</v>
      </c>
      <c r="L3736" s="186"/>
      <c r="M3736" s="171">
        <v>3136</v>
      </c>
      <c r="N3736" s="179" t="e">
        <f t="shared" ca="1" si="2"/>
        <v>#NAME?</v>
      </c>
      <c r="O3736" t="b">
        <f t="shared" si="3"/>
        <v>1</v>
      </c>
      <c r="S3736" s="180" t="b">
        <f t="shared" si="4"/>
        <v>0</v>
      </c>
      <c r="T3736" s="180">
        <f t="shared" ca="1" si="5"/>
        <v>0</v>
      </c>
    </row>
    <row r="3737" spans="1:20" ht="16" hidden="1">
      <c r="A3737" s="170">
        <f t="shared" si="6"/>
        <v>0</v>
      </c>
      <c r="B3737" s="186"/>
      <c r="C3737" s="186"/>
      <c r="D3737" s="178" t="s">
        <v>388</v>
      </c>
      <c r="E3737" s="178"/>
      <c r="F3737" s="186"/>
      <c r="G3737" s="170" t="b">
        <f t="shared" ca="1" si="73"/>
        <v>1</v>
      </c>
      <c r="H3737" s="186"/>
      <c r="I3737" s="186"/>
      <c r="J3737" s="170"/>
      <c r="K3737" s="171" t="e">
        <f t="shared" ca="1" si="1"/>
        <v>#NAME?</v>
      </c>
      <c r="L3737" s="186"/>
      <c r="M3737" s="171">
        <v>2053</v>
      </c>
      <c r="N3737" s="179" t="e">
        <f t="shared" ca="1" si="2"/>
        <v>#NAME?</v>
      </c>
      <c r="O3737" t="b">
        <f t="shared" si="3"/>
        <v>1</v>
      </c>
      <c r="S3737" s="180" t="b">
        <f t="shared" si="4"/>
        <v>0</v>
      </c>
      <c r="T3737" s="180">
        <f t="shared" ca="1" si="5"/>
        <v>0</v>
      </c>
    </row>
    <row r="3738" spans="1:20" ht="16" hidden="1">
      <c r="A3738" s="170">
        <f t="shared" si="6"/>
        <v>0</v>
      </c>
      <c r="B3738" s="186"/>
      <c r="C3738" s="186"/>
      <c r="D3738" s="178" t="s">
        <v>388</v>
      </c>
      <c r="E3738" s="178"/>
      <c r="F3738" s="186"/>
      <c r="G3738" s="170" t="b">
        <f t="shared" ca="1" si="73"/>
        <v>1</v>
      </c>
      <c r="H3738" s="186"/>
      <c r="I3738" s="186"/>
      <c r="J3738" s="170"/>
      <c r="K3738" s="171" t="e">
        <f t="shared" ca="1" si="1"/>
        <v>#NAME?</v>
      </c>
      <c r="L3738" s="186"/>
      <c r="M3738" s="171">
        <v>2331</v>
      </c>
      <c r="N3738" s="179" t="e">
        <f t="shared" ca="1" si="2"/>
        <v>#NAME?</v>
      </c>
      <c r="O3738" t="b">
        <f t="shared" si="3"/>
        <v>1</v>
      </c>
      <c r="S3738" s="180" t="b">
        <f t="shared" si="4"/>
        <v>0</v>
      </c>
      <c r="T3738" s="180">
        <f t="shared" ca="1" si="5"/>
        <v>0</v>
      </c>
    </row>
    <row r="3739" spans="1:20" ht="16" hidden="1">
      <c r="A3739" s="170">
        <f t="shared" si="6"/>
        <v>0</v>
      </c>
      <c r="B3739" s="186"/>
      <c r="C3739" s="186"/>
      <c r="D3739" s="178" t="s">
        <v>388</v>
      </c>
      <c r="E3739" s="178"/>
      <c r="F3739" s="186"/>
      <c r="G3739" s="170" t="b">
        <f t="shared" ca="1" si="73"/>
        <v>1</v>
      </c>
      <c r="H3739" s="186"/>
      <c r="I3739" s="186"/>
      <c r="J3739" s="170"/>
      <c r="K3739" s="171" t="e">
        <f t="shared" ca="1" si="1"/>
        <v>#NAME?</v>
      </c>
      <c r="L3739" s="186"/>
      <c r="M3739" s="171">
        <v>1280</v>
      </c>
      <c r="N3739" s="179" t="e">
        <f t="shared" ca="1" si="2"/>
        <v>#NAME?</v>
      </c>
      <c r="O3739" t="b">
        <f t="shared" si="3"/>
        <v>1</v>
      </c>
      <c r="S3739" s="180" t="b">
        <f t="shared" si="4"/>
        <v>0</v>
      </c>
      <c r="T3739" s="180">
        <f t="shared" ca="1" si="5"/>
        <v>0</v>
      </c>
    </row>
    <row r="3740" spans="1:20" ht="16" hidden="1">
      <c r="A3740" s="170">
        <f t="shared" si="6"/>
        <v>0</v>
      </c>
      <c r="B3740" s="186"/>
      <c r="C3740" s="186"/>
      <c r="D3740" s="178" t="s">
        <v>388</v>
      </c>
      <c r="E3740" s="178"/>
      <c r="F3740" s="186"/>
      <c r="G3740" s="170" t="b">
        <f t="shared" ca="1" si="73"/>
        <v>1</v>
      </c>
      <c r="H3740" s="186"/>
      <c r="I3740" s="186"/>
      <c r="J3740" s="170"/>
      <c r="K3740" s="171" t="e">
        <f t="shared" ca="1" si="1"/>
        <v>#NAME?</v>
      </c>
      <c r="L3740" s="186"/>
      <c r="M3740" s="171">
        <v>1724</v>
      </c>
      <c r="N3740" s="179" t="e">
        <f t="shared" ca="1" si="2"/>
        <v>#NAME?</v>
      </c>
      <c r="O3740" t="b">
        <f t="shared" si="3"/>
        <v>1</v>
      </c>
      <c r="S3740" s="180" t="b">
        <f t="shared" si="4"/>
        <v>0</v>
      </c>
      <c r="T3740" s="180">
        <f t="shared" ca="1" si="5"/>
        <v>0</v>
      </c>
    </row>
    <row r="3741" spans="1:20" ht="16" hidden="1">
      <c r="A3741" s="170">
        <f t="shared" si="6"/>
        <v>0</v>
      </c>
      <c r="B3741" s="186"/>
      <c r="C3741" s="186"/>
      <c r="D3741" s="178" t="s">
        <v>388</v>
      </c>
      <c r="E3741" s="178"/>
      <c r="F3741" s="186"/>
      <c r="G3741" s="170" t="b">
        <f t="shared" ca="1" si="73"/>
        <v>1</v>
      </c>
      <c r="H3741" s="186"/>
      <c r="I3741" s="186"/>
      <c r="J3741" s="170"/>
      <c r="K3741" s="171" t="e">
        <f t="shared" ca="1" si="1"/>
        <v>#NAME?</v>
      </c>
      <c r="L3741" s="186"/>
      <c r="M3741" s="171">
        <v>1123</v>
      </c>
      <c r="N3741" s="179" t="e">
        <f t="shared" ca="1" si="2"/>
        <v>#NAME?</v>
      </c>
      <c r="O3741" t="b">
        <f t="shared" si="3"/>
        <v>1</v>
      </c>
      <c r="S3741" s="180" t="b">
        <f t="shared" si="4"/>
        <v>0</v>
      </c>
      <c r="T3741" s="180">
        <f t="shared" ca="1" si="5"/>
        <v>0</v>
      </c>
    </row>
    <row r="3742" spans="1:20" ht="16" hidden="1">
      <c r="A3742" s="170">
        <f t="shared" si="6"/>
        <v>0</v>
      </c>
      <c r="B3742" s="186"/>
      <c r="C3742" s="186"/>
      <c r="D3742" s="178" t="s">
        <v>388</v>
      </c>
      <c r="E3742" s="178"/>
      <c r="F3742" s="186"/>
      <c r="G3742" s="170" t="b">
        <f t="shared" ca="1" si="73"/>
        <v>1</v>
      </c>
      <c r="H3742" s="186"/>
      <c r="I3742" s="186"/>
      <c r="J3742" s="170"/>
      <c r="K3742" s="171" t="e">
        <f t="shared" ca="1" si="1"/>
        <v>#NAME?</v>
      </c>
      <c r="L3742" s="186"/>
      <c r="M3742" s="171">
        <v>1267</v>
      </c>
      <c r="N3742" s="179" t="e">
        <f t="shared" ca="1" si="2"/>
        <v>#NAME?</v>
      </c>
      <c r="O3742" t="b">
        <f t="shared" si="3"/>
        <v>1</v>
      </c>
      <c r="S3742" s="180" t="b">
        <f t="shared" si="4"/>
        <v>0</v>
      </c>
      <c r="T3742" s="180">
        <f t="shared" ca="1" si="5"/>
        <v>0</v>
      </c>
    </row>
    <row r="3743" spans="1:20" ht="16" hidden="1">
      <c r="A3743" s="170">
        <f t="shared" si="6"/>
        <v>0</v>
      </c>
      <c r="B3743" s="186"/>
      <c r="C3743" s="186"/>
      <c r="D3743" s="178" t="s">
        <v>388</v>
      </c>
      <c r="E3743" s="178"/>
      <c r="F3743" s="186"/>
      <c r="G3743" s="170" t="b">
        <f t="shared" ca="1" si="73"/>
        <v>1</v>
      </c>
      <c r="H3743" s="186"/>
      <c r="I3743" s="186"/>
      <c r="J3743" s="170"/>
      <c r="K3743" s="171" t="e">
        <f t="shared" ca="1" si="1"/>
        <v>#NAME?</v>
      </c>
      <c r="L3743" s="186"/>
      <c r="M3743" s="171">
        <v>740</v>
      </c>
      <c r="N3743" s="179" t="e">
        <f t="shared" ca="1" si="2"/>
        <v>#NAME?</v>
      </c>
      <c r="O3743" t="b">
        <f t="shared" si="3"/>
        <v>1</v>
      </c>
      <c r="S3743" s="180" t="b">
        <f t="shared" si="4"/>
        <v>0</v>
      </c>
      <c r="T3743" s="180">
        <f t="shared" ca="1" si="5"/>
        <v>0</v>
      </c>
    </row>
    <row r="3744" spans="1:20" ht="16" hidden="1">
      <c r="A3744" s="170">
        <f t="shared" si="6"/>
        <v>0</v>
      </c>
      <c r="B3744" s="186"/>
      <c r="C3744" s="186"/>
      <c r="D3744" s="178" t="s">
        <v>388</v>
      </c>
      <c r="E3744" s="178"/>
      <c r="F3744" s="186"/>
      <c r="G3744" s="170" t="b">
        <f t="shared" ca="1" si="73"/>
        <v>1</v>
      </c>
      <c r="H3744" s="186"/>
      <c r="I3744" s="186"/>
      <c r="J3744" s="170"/>
      <c r="K3744" s="171" t="e">
        <f t="shared" ca="1" si="1"/>
        <v>#NAME?</v>
      </c>
      <c r="L3744" s="186"/>
      <c r="M3744" s="171">
        <v>752</v>
      </c>
      <c r="N3744" s="179" t="e">
        <f t="shared" ca="1" si="2"/>
        <v>#NAME?</v>
      </c>
      <c r="O3744" t="b">
        <f t="shared" si="3"/>
        <v>1</v>
      </c>
      <c r="S3744" s="180" t="b">
        <f t="shared" si="4"/>
        <v>0</v>
      </c>
      <c r="T3744" s="180">
        <f t="shared" ca="1" si="5"/>
        <v>0</v>
      </c>
    </row>
    <row r="3745" spans="1:20" ht="16" hidden="1">
      <c r="A3745" s="170">
        <f t="shared" si="6"/>
        <v>0</v>
      </c>
      <c r="B3745" s="186"/>
      <c r="C3745" s="186"/>
      <c r="D3745" s="178" t="s">
        <v>388</v>
      </c>
      <c r="E3745" s="178"/>
      <c r="F3745" s="186"/>
      <c r="G3745" s="170" t="b">
        <f t="shared" ca="1" si="73"/>
        <v>1</v>
      </c>
      <c r="H3745" s="186"/>
      <c r="I3745" s="186"/>
      <c r="J3745" s="170"/>
      <c r="K3745" s="171" t="e">
        <f t="shared" ca="1" si="1"/>
        <v>#NAME?</v>
      </c>
      <c r="L3745" s="186"/>
      <c r="M3745" s="171">
        <v>673</v>
      </c>
      <c r="N3745" s="179" t="e">
        <f t="shared" ca="1" si="2"/>
        <v>#NAME?</v>
      </c>
      <c r="O3745" t="b">
        <f t="shared" si="3"/>
        <v>1</v>
      </c>
      <c r="S3745" s="180" t="b">
        <f t="shared" si="4"/>
        <v>0</v>
      </c>
      <c r="T3745" s="180">
        <f t="shared" ca="1" si="5"/>
        <v>0</v>
      </c>
    </row>
    <row r="3746" spans="1:20" ht="16" hidden="1">
      <c r="A3746" s="170">
        <f t="shared" si="6"/>
        <v>0</v>
      </c>
      <c r="B3746" s="186"/>
      <c r="C3746" s="186"/>
      <c r="D3746" s="178" t="s">
        <v>388</v>
      </c>
      <c r="E3746" s="178"/>
      <c r="F3746" s="186"/>
      <c r="G3746" s="170" t="b">
        <f t="shared" ca="1" si="73"/>
        <v>1</v>
      </c>
      <c r="H3746" s="186"/>
      <c r="I3746" s="186"/>
      <c r="J3746" s="170"/>
      <c r="K3746" s="171" t="e">
        <f t="shared" ca="1" si="1"/>
        <v>#NAME?</v>
      </c>
      <c r="L3746" s="186"/>
      <c r="M3746" s="171">
        <v>2109</v>
      </c>
      <c r="N3746" s="179" t="e">
        <f t="shared" ca="1" si="2"/>
        <v>#NAME?</v>
      </c>
      <c r="O3746" t="b">
        <f t="shared" si="3"/>
        <v>1</v>
      </c>
      <c r="S3746" s="180" t="b">
        <f t="shared" si="4"/>
        <v>0</v>
      </c>
      <c r="T3746" s="180">
        <f t="shared" ca="1" si="5"/>
        <v>0</v>
      </c>
    </row>
    <row r="3747" spans="1:20" ht="16" hidden="1">
      <c r="A3747" s="170">
        <f t="shared" si="6"/>
        <v>0</v>
      </c>
      <c r="B3747" s="186"/>
      <c r="C3747" s="186"/>
      <c r="D3747" s="178" t="s">
        <v>388</v>
      </c>
      <c r="E3747" s="178"/>
      <c r="F3747" s="186"/>
      <c r="G3747" s="170" t="b">
        <f t="shared" ca="1" si="73"/>
        <v>1</v>
      </c>
      <c r="H3747" s="186"/>
      <c r="I3747" s="186"/>
      <c r="J3747" s="170"/>
      <c r="K3747" s="171" t="e">
        <f t="shared" ca="1" si="1"/>
        <v>#NAME?</v>
      </c>
      <c r="L3747" s="186"/>
      <c r="M3747" s="171">
        <v>1939</v>
      </c>
      <c r="N3747" s="179" t="e">
        <f t="shared" ca="1" si="2"/>
        <v>#NAME?</v>
      </c>
      <c r="O3747" t="b">
        <f t="shared" si="3"/>
        <v>1</v>
      </c>
      <c r="S3747" s="180" t="b">
        <f t="shared" si="4"/>
        <v>0</v>
      </c>
      <c r="T3747" s="180">
        <f t="shared" ca="1" si="5"/>
        <v>0</v>
      </c>
    </row>
    <row r="3748" spans="1:20" ht="16" hidden="1">
      <c r="A3748" s="170">
        <f t="shared" si="6"/>
        <v>0</v>
      </c>
      <c r="B3748" s="186"/>
      <c r="C3748" s="186"/>
      <c r="D3748" s="178" t="s">
        <v>388</v>
      </c>
      <c r="E3748" s="178"/>
      <c r="F3748" s="186"/>
      <c r="G3748" s="170" t="b">
        <f t="shared" ca="1" si="73"/>
        <v>1</v>
      </c>
      <c r="H3748" s="186"/>
      <c r="I3748" s="186"/>
      <c r="J3748" s="170"/>
      <c r="K3748" s="171" t="e">
        <f t="shared" ca="1" si="1"/>
        <v>#NAME?</v>
      </c>
      <c r="L3748" s="186"/>
      <c r="M3748" s="171">
        <v>657</v>
      </c>
      <c r="N3748" s="179" t="e">
        <f t="shared" ca="1" si="2"/>
        <v>#NAME?</v>
      </c>
      <c r="O3748" t="b">
        <f t="shared" si="3"/>
        <v>1</v>
      </c>
      <c r="S3748" s="180" t="b">
        <f t="shared" si="4"/>
        <v>0</v>
      </c>
      <c r="T3748" s="180">
        <f t="shared" ca="1" si="5"/>
        <v>0</v>
      </c>
    </row>
    <row r="3749" spans="1:20" ht="16" hidden="1">
      <c r="A3749" s="170">
        <f t="shared" si="6"/>
        <v>0</v>
      </c>
      <c r="B3749" s="186"/>
      <c r="C3749" s="186"/>
      <c r="D3749" s="178" t="s">
        <v>388</v>
      </c>
      <c r="E3749" s="178"/>
      <c r="F3749" s="186"/>
      <c r="G3749" s="170" t="b">
        <f t="shared" ca="1" si="73"/>
        <v>1</v>
      </c>
      <c r="H3749" s="186"/>
      <c r="I3749" s="186"/>
      <c r="J3749" s="170"/>
      <c r="K3749" s="171" t="e">
        <f t="shared" ca="1" si="1"/>
        <v>#NAME?</v>
      </c>
      <c r="L3749" s="186"/>
      <c r="M3749" s="171">
        <v>624</v>
      </c>
      <c r="N3749" s="179" t="e">
        <f t="shared" ca="1" si="2"/>
        <v>#NAME?</v>
      </c>
      <c r="O3749" t="b">
        <f t="shared" si="3"/>
        <v>1</v>
      </c>
      <c r="S3749" s="180" t="b">
        <f t="shared" si="4"/>
        <v>0</v>
      </c>
      <c r="T3749" s="180">
        <f t="shared" ca="1" si="5"/>
        <v>0</v>
      </c>
    </row>
    <row r="3750" spans="1:20" ht="16" hidden="1">
      <c r="A3750" s="170">
        <f t="shared" si="6"/>
        <v>0</v>
      </c>
      <c r="B3750" s="186"/>
      <c r="C3750" s="186"/>
      <c r="D3750" s="178" t="s">
        <v>388</v>
      </c>
      <c r="E3750" s="178"/>
      <c r="F3750" s="186"/>
      <c r="G3750" s="170" t="b">
        <f t="shared" ca="1" si="73"/>
        <v>1</v>
      </c>
      <c r="H3750" s="186"/>
      <c r="I3750" s="186"/>
      <c r="J3750" s="170"/>
      <c r="K3750" s="171" t="e">
        <f t="shared" ca="1" si="1"/>
        <v>#NAME?</v>
      </c>
      <c r="L3750" s="186"/>
      <c r="M3750" s="171">
        <v>866</v>
      </c>
      <c r="N3750" s="179" t="e">
        <f t="shared" ca="1" si="2"/>
        <v>#NAME?</v>
      </c>
      <c r="O3750" t="b">
        <f t="shared" si="3"/>
        <v>1</v>
      </c>
      <c r="S3750" s="180" t="b">
        <f t="shared" si="4"/>
        <v>0</v>
      </c>
      <c r="T3750" s="180">
        <f t="shared" ca="1" si="5"/>
        <v>0</v>
      </c>
    </row>
    <row r="3751" spans="1:20" ht="16" hidden="1">
      <c r="A3751" s="170">
        <f t="shared" si="6"/>
        <v>0</v>
      </c>
      <c r="B3751" s="186"/>
      <c r="C3751" s="186"/>
      <c r="D3751" s="178" t="s">
        <v>388</v>
      </c>
      <c r="E3751" s="178"/>
      <c r="F3751" s="186"/>
      <c r="G3751" s="170" t="b">
        <f t="shared" ca="1" si="73"/>
        <v>1</v>
      </c>
      <c r="H3751" s="186"/>
      <c r="I3751" s="186"/>
      <c r="J3751" s="170"/>
      <c r="K3751" s="171" t="e">
        <f t="shared" ca="1" si="1"/>
        <v>#NAME?</v>
      </c>
      <c r="L3751" s="186"/>
      <c r="M3751" s="171">
        <v>2282</v>
      </c>
      <c r="N3751" s="179" t="e">
        <f t="shared" ca="1" si="2"/>
        <v>#NAME?</v>
      </c>
      <c r="O3751" t="b">
        <f t="shared" si="3"/>
        <v>1</v>
      </c>
      <c r="S3751" s="180" t="b">
        <f t="shared" si="4"/>
        <v>0</v>
      </c>
      <c r="T3751" s="180">
        <f t="shared" ca="1" si="5"/>
        <v>0</v>
      </c>
    </row>
    <row r="3752" spans="1:20" ht="16" hidden="1">
      <c r="A3752" s="170">
        <f t="shared" si="6"/>
        <v>0</v>
      </c>
      <c r="B3752" s="186"/>
      <c r="C3752" s="186"/>
      <c r="D3752" s="178" t="s">
        <v>388</v>
      </c>
      <c r="E3752" s="178"/>
      <c r="F3752" s="186"/>
      <c r="G3752" s="170" t="b">
        <f t="shared" ca="1" si="73"/>
        <v>1</v>
      </c>
      <c r="H3752" s="186"/>
      <c r="I3752" s="186"/>
      <c r="J3752" s="170"/>
      <c r="K3752" s="171" t="e">
        <f t="shared" ca="1" si="1"/>
        <v>#NAME?</v>
      </c>
      <c r="L3752" s="186"/>
      <c r="M3752" s="171">
        <v>3175</v>
      </c>
      <c r="N3752" s="179" t="e">
        <f t="shared" ca="1" si="2"/>
        <v>#NAME?</v>
      </c>
      <c r="O3752" t="b">
        <f t="shared" si="3"/>
        <v>1</v>
      </c>
      <c r="S3752" s="180" t="b">
        <f t="shared" si="4"/>
        <v>0</v>
      </c>
      <c r="T3752" s="180">
        <f t="shared" ca="1" si="5"/>
        <v>0</v>
      </c>
    </row>
    <row r="3753" spans="1:20" ht="16" hidden="1">
      <c r="A3753" s="170">
        <f t="shared" si="6"/>
        <v>0</v>
      </c>
      <c r="B3753" s="186"/>
      <c r="C3753" s="186"/>
      <c r="D3753" s="178" t="s">
        <v>388</v>
      </c>
      <c r="E3753" s="178"/>
      <c r="F3753" s="186"/>
      <c r="G3753" s="170" t="b">
        <f t="shared" ca="1" si="73"/>
        <v>1</v>
      </c>
      <c r="H3753" s="186"/>
      <c r="I3753" s="186"/>
      <c r="J3753" s="170"/>
      <c r="K3753" s="171" t="e">
        <f t="shared" ca="1" si="1"/>
        <v>#NAME?</v>
      </c>
      <c r="L3753" s="186"/>
      <c r="M3753" s="171">
        <v>523</v>
      </c>
      <c r="N3753" s="179" t="e">
        <f t="shared" ca="1" si="2"/>
        <v>#NAME?</v>
      </c>
      <c r="O3753" t="b">
        <f t="shared" si="3"/>
        <v>1</v>
      </c>
      <c r="S3753" s="180" t="b">
        <f t="shared" si="4"/>
        <v>0</v>
      </c>
      <c r="T3753" s="180">
        <f t="shared" ca="1" si="5"/>
        <v>0</v>
      </c>
    </row>
    <row r="3754" spans="1:20" ht="16" hidden="1">
      <c r="A3754" s="170">
        <f t="shared" si="6"/>
        <v>0</v>
      </c>
      <c r="B3754" s="186"/>
      <c r="C3754" s="186"/>
      <c r="D3754" s="178" t="s">
        <v>388</v>
      </c>
      <c r="E3754" s="178"/>
      <c r="F3754" s="186"/>
      <c r="G3754" s="170" t="b">
        <f t="shared" ca="1" si="73"/>
        <v>1</v>
      </c>
      <c r="H3754" s="186"/>
      <c r="I3754" s="186"/>
      <c r="J3754" s="170"/>
      <c r="K3754" s="171" t="e">
        <f t="shared" ca="1" si="1"/>
        <v>#NAME?</v>
      </c>
      <c r="L3754" s="186"/>
      <c r="M3754" s="171">
        <v>522</v>
      </c>
      <c r="N3754" s="179" t="e">
        <f t="shared" ca="1" si="2"/>
        <v>#NAME?</v>
      </c>
      <c r="O3754" t="b">
        <f t="shared" si="3"/>
        <v>1</v>
      </c>
      <c r="S3754" s="180" t="b">
        <f t="shared" si="4"/>
        <v>0</v>
      </c>
      <c r="T3754" s="180">
        <f t="shared" ca="1" si="5"/>
        <v>0</v>
      </c>
    </row>
    <row r="3755" spans="1:20" ht="16" hidden="1">
      <c r="A3755" s="170">
        <f t="shared" si="6"/>
        <v>0</v>
      </c>
      <c r="B3755" s="186"/>
      <c r="C3755" s="186"/>
      <c r="D3755" s="178" t="s">
        <v>388</v>
      </c>
      <c r="E3755" s="178"/>
      <c r="F3755" s="186"/>
      <c r="G3755" s="170" t="b">
        <f t="shared" ca="1" si="73"/>
        <v>1</v>
      </c>
      <c r="H3755" s="186"/>
      <c r="I3755" s="186"/>
      <c r="J3755" s="170"/>
      <c r="K3755" s="171" t="e">
        <f t="shared" ca="1" si="1"/>
        <v>#NAME?</v>
      </c>
      <c r="L3755" s="186"/>
      <c r="M3755" s="171">
        <v>2139</v>
      </c>
      <c r="N3755" s="179" t="e">
        <f t="shared" ca="1" si="2"/>
        <v>#NAME?</v>
      </c>
      <c r="O3755" t="b">
        <f t="shared" si="3"/>
        <v>1</v>
      </c>
      <c r="S3755" s="180" t="b">
        <f t="shared" si="4"/>
        <v>0</v>
      </c>
      <c r="T3755" s="180">
        <f t="shared" ca="1" si="5"/>
        <v>0</v>
      </c>
    </row>
    <row r="3756" spans="1:20" ht="16" hidden="1">
      <c r="A3756" s="170">
        <f t="shared" si="6"/>
        <v>0</v>
      </c>
      <c r="B3756" s="186"/>
      <c r="C3756" s="186"/>
      <c r="D3756" s="178" t="s">
        <v>388</v>
      </c>
      <c r="E3756" s="178"/>
      <c r="F3756" s="186"/>
      <c r="G3756" s="170" t="b">
        <f t="shared" ca="1" si="73"/>
        <v>1</v>
      </c>
      <c r="H3756" s="186"/>
      <c r="I3756" s="186"/>
      <c r="J3756" s="170"/>
      <c r="K3756" s="171" t="e">
        <f t="shared" ca="1" si="1"/>
        <v>#NAME?</v>
      </c>
      <c r="L3756" s="186"/>
      <c r="M3756" s="171">
        <v>95</v>
      </c>
      <c r="N3756" s="179" t="e">
        <f t="shared" ca="1" si="2"/>
        <v>#NAME?</v>
      </c>
      <c r="O3756" t="b">
        <f t="shared" si="3"/>
        <v>1</v>
      </c>
      <c r="S3756" s="180" t="b">
        <f t="shared" si="4"/>
        <v>0</v>
      </c>
      <c r="T3756" s="180">
        <f t="shared" ca="1" si="5"/>
        <v>0</v>
      </c>
    </row>
    <row r="3757" spans="1:20" ht="16" hidden="1">
      <c r="A3757" s="170">
        <f t="shared" si="6"/>
        <v>0</v>
      </c>
      <c r="B3757" s="186"/>
      <c r="C3757" s="186"/>
      <c r="D3757" s="178" t="s">
        <v>388</v>
      </c>
      <c r="E3757" s="178"/>
      <c r="F3757" s="186"/>
      <c r="G3757" s="170" t="b">
        <f t="shared" ca="1" si="73"/>
        <v>1</v>
      </c>
      <c r="H3757" s="186"/>
      <c r="I3757" s="186"/>
      <c r="J3757" s="170"/>
      <c r="K3757" s="171" t="e">
        <f t="shared" ca="1" si="1"/>
        <v>#NAME?</v>
      </c>
      <c r="L3757" s="186"/>
      <c r="M3757" s="171">
        <v>1765</v>
      </c>
      <c r="N3757" s="179" t="e">
        <f t="shared" ca="1" si="2"/>
        <v>#NAME?</v>
      </c>
      <c r="O3757" t="b">
        <f t="shared" si="3"/>
        <v>1</v>
      </c>
      <c r="S3757" s="180" t="b">
        <f t="shared" si="4"/>
        <v>0</v>
      </c>
      <c r="T3757" s="180">
        <f t="shared" ca="1" si="5"/>
        <v>0</v>
      </c>
    </row>
    <row r="3758" spans="1:20" ht="16" hidden="1">
      <c r="A3758" s="170">
        <f t="shared" si="6"/>
        <v>0</v>
      </c>
      <c r="B3758" s="186"/>
      <c r="C3758" s="186"/>
      <c r="D3758" s="178" t="s">
        <v>388</v>
      </c>
      <c r="E3758" s="178"/>
      <c r="F3758" s="186"/>
      <c r="G3758" s="170" t="b">
        <f t="shared" ca="1" si="73"/>
        <v>1</v>
      </c>
      <c r="H3758" s="186"/>
      <c r="I3758" s="186"/>
      <c r="J3758" s="170"/>
      <c r="K3758" s="171" t="e">
        <f t="shared" ca="1" si="1"/>
        <v>#NAME?</v>
      </c>
      <c r="L3758" s="186"/>
      <c r="M3758" s="171">
        <v>1586</v>
      </c>
      <c r="N3758" s="179" t="e">
        <f t="shared" ca="1" si="2"/>
        <v>#NAME?</v>
      </c>
      <c r="O3758" t="b">
        <f t="shared" si="3"/>
        <v>1</v>
      </c>
      <c r="S3758" s="180" t="b">
        <f t="shared" si="4"/>
        <v>0</v>
      </c>
      <c r="T3758" s="180">
        <f t="shared" ca="1" si="5"/>
        <v>0</v>
      </c>
    </row>
    <row r="3759" spans="1:20" ht="16" hidden="1">
      <c r="A3759" s="170">
        <f t="shared" si="6"/>
        <v>0</v>
      </c>
      <c r="B3759" s="186"/>
      <c r="C3759" s="186"/>
      <c r="D3759" s="178" t="s">
        <v>388</v>
      </c>
      <c r="E3759" s="178"/>
      <c r="F3759" s="186"/>
      <c r="G3759" s="170" t="b">
        <f t="shared" ca="1" si="73"/>
        <v>1</v>
      </c>
      <c r="H3759" s="186"/>
      <c r="I3759" s="186"/>
      <c r="J3759" s="170"/>
      <c r="K3759" s="171" t="e">
        <f t="shared" ca="1" si="1"/>
        <v>#NAME?</v>
      </c>
      <c r="L3759" s="186"/>
      <c r="M3759" s="171">
        <v>504</v>
      </c>
      <c r="N3759" s="179" t="e">
        <f t="shared" ca="1" si="2"/>
        <v>#NAME?</v>
      </c>
      <c r="O3759" t="b">
        <f t="shared" si="3"/>
        <v>1</v>
      </c>
      <c r="S3759" s="180" t="b">
        <f t="shared" si="4"/>
        <v>0</v>
      </c>
      <c r="T3759" s="180">
        <f t="shared" ca="1" si="5"/>
        <v>0</v>
      </c>
    </row>
    <row r="3760" spans="1:20" ht="16" hidden="1">
      <c r="A3760" s="170">
        <f t="shared" si="6"/>
        <v>0</v>
      </c>
      <c r="B3760" s="186"/>
      <c r="C3760" s="186"/>
      <c r="D3760" s="178" t="s">
        <v>388</v>
      </c>
      <c r="E3760" s="178"/>
      <c r="F3760" s="186"/>
      <c r="G3760" s="170" t="b">
        <f t="shared" ca="1" si="73"/>
        <v>1</v>
      </c>
      <c r="H3760" s="186"/>
      <c r="I3760" s="186"/>
      <c r="J3760" s="170"/>
      <c r="K3760" s="171" t="e">
        <f t="shared" ca="1" si="1"/>
        <v>#NAME?</v>
      </c>
      <c r="L3760" s="186"/>
      <c r="M3760" s="171">
        <v>456</v>
      </c>
      <c r="N3760" s="179" t="e">
        <f t="shared" ca="1" si="2"/>
        <v>#NAME?</v>
      </c>
      <c r="O3760" t="b">
        <f t="shared" si="3"/>
        <v>1</v>
      </c>
      <c r="S3760" s="180" t="b">
        <f t="shared" si="4"/>
        <v>0</v>
      </c>
      <c r="T3760" s="180">
        <f t="shared" ca="1" si="5"/>
        <v>0</v>
      </c>
    </row>
    <row r="3761" spans="1:20" ht="16" hidden="1">
      <c r="A3761" s="170">
        <f t="shared" si="6"/>
        <v>0</v>
      </c>
      <c r="B3761" s="186"/>
      <c r="C3761" s="186"/>
      <c r="D3761" s="178" t="s">
        <v>388</v>
      </c>
      <c r="E3761" s="178"/>
      <c r="F3761" s="186"/>
      <c r="G3761" s="170" t="b">
        <f t="shared" ca="1" si="73"/>
        <v>1</v>
      </c>
      <c r="H3761" s="186"/>
      <c r="I3761" s="186"/>
      <c r="J3761" s="170"/>
      <c r="K3761" s="171" t="e">
        <f t="shared" ca="1" si="1"/>
        <v>#NAME?</v>
      </c>
      <c r="L3761" s="186"/>
      <c r="M3761" s="171">
        <v>542</v>
      </c>
      <c r="N3761" s="179" t="e">
        <f t="shared" ca="1" si="2"/>
        <v>#NAME?</v>
      </c>
      <c r="O3761" t="b">
        <f t="shared" si="3"/>
        <v>1</v>
      </c>
      <c r="S3761" s="180" t="b">
        <f t="shared" si="4"/>
        <v>0</v>
      </c>
      <c r="T3761" s="180">
        <f t="shared" ca="1" si="5"/>
        <v>0</v>
      </c>
    </row>
    <row r="3762" spans="1:20" ht="16" hidden="1">
      <c r="A3762" s="170">
        <f t="shared" si="6"/>
        <v>0</v>
      </c>
      <c r="B3762" s="186"/>
      <c r="C3762" s="186"/>
      <c r="D3762" s="178" t="s">
        <v>388</v>
      </c>
      <c r="E3762" s="178"/>
      <c r="F3762" s="186"/>
      <c r="G3762" s="170" t="b">
        <f t="shared" ca="1" si="73"/>
        <v>1</v>
      </c>
      <c r="H3762" s="186"/>
      <c r="I3762" s="186"/>
      <c r="J3762" s="170"/>
      <c r="K3762" s="171" t="e">
        <f t="shared" ca="1" si="1"/>
        <v>#NAME?</v>
      </c>
      <c r="L3762" s="186"/>
      <c r="M3762" s="171">
        <v>2013</v>
      </c>
      <c r="N3762" s="179" t="e">
        <f t="shared" ca="1" si="2"/>
        <v>#NAME?</v>
      </c>
      <c r="O3762" t="b">
        <f t="shared" si="3"/>
        <v>1</v>
      </c>
      <c r="S3762" s="180" t="b">
        <f t="shared" si="4"/>
        <v>0</v>
      </c>
      <c r="T3762" s="180">
        <f t="shared" ca="1" si="5"/>
        <v>0</v>
      </c>
    </row>
    <row r="3763" spans="1:20" ht="16" hidden="1">
      <c r="A3763" s="170">
        <f t="shared" si="6"/>
        <v>0</v>
      </c>
      <c r="B3763" s="186"/>
      <c r="C3763" s="186"/>
      <c r="D3763" s="178" t="s">
        <v>388</v>
      </c>
      <c r="E3763" s="178"/>
      <c r="F3763" s="186"/>
      <c r="G3763" s="170" t="b">
        <f t="shared" ca="1" si="73"/>
        <v>1</v>
      </c>
      <c r="H3763" s="186"/>
      <c r="I3763" s="186"/>
      <c r="J3763" s="170"/>
      <c r="K3763" s="171" t="e">
        <f t="shared" ca="1" si="1"/>
        <v>#NAME?</v>
      </c>
      <c r="L3763" s="186"/>
      <c r="M3763" s="171">
        <v>1857</v>
      </c>
      <c r="N3763" s="179" t="e">
        <f t="shared" ca="1" si="2"/>
        <v>#NAME?</v>
      </c>
      <c r="O3763" t="b">
        <f t="shared" si="3"/>
        <v>1</v>
      </c>
      <c r="S3763" s="180" t="b">
        <f t="shared" si="4"/>
        <v>0</v>
      </c>
      <c r="T3763" s="180">
        <f t="shared" ca="1" si="5"/>
        <v>0</v>
      </c>
    </row>
    <row r="3764" spans="1:20" ht="16" hidden="1">
      <c r="A3764" s="170">
        <f t="shared" si="6"/>
        <v>0</v>
      </c>
      <c r="B3764" s="186"/>
      <c r="C3764" s="186"/>
      <c r="D3764" s="178" t="s">
        <v>388</v>
      </c>
      <c r="E3764" s="178"/>
      <c r="F3764" s="186"/>
      <c r="G3764" s="170" t="b">
        <f t="shared" ca="1" si="73"/>
        <v>1</v>
      </c>
      <c r="H3764" s="186"/>
      <c r="I3764" s="186"/>
      <c r="J3764" s="170"/>
      <c r="K3764" s="171" t="e">
        <f t="shared" ca="1" si="1"/>
        <v>#NAME?</v>
      </c>
      <c r="L3764" s="186"/>
      <c r="M3764" s="171">
        <v>2906</v>
      </c>
      <c r="N3764" s="179" t="e">
        <f t="shared" ca="1" si="2"/>
        <v>#NAME?</v>
      </c>
      <c r="O3764" t="b">
        <f t="shared" si="3"/>
        <v>1</v>
      </c>
      <c r="S3764" s="180" t="b">
        <f t="shared" si="4"/>
        <v>0</v>
      </c>
      <c r="T3764" s="180">
        <f t="shared" ca="1" si="5"/>
        <v>0</v>
      </c>
    </row>
    <row r="3765" spans="1:20" ht="16" hidden="1">
      <c r="A3765" s="170">
        <f t="shared" si="6"/>
        <v>0</v>
      </c>
      <c r="B3765" s="186"/>
      <c r="C3765" s="186"/>
      <c r="D3765" s="178" t="s">
        <v>388</v>
      </c>
      <c r="E3765" s="178"/>
      <c r="F3765" s="186"/>
      <c r="G3765" s="170" t="b">
        <f t="shared" ca="1" si="73"/>
        <v>1</v>
      </c>
      <c r="H3765" s="186"/>
      <c r="I3765" s="186"/>
      <c r="J3765" s="170"/>
      <c r="K3765" s="171" t="e">
        <f t="shared" ca="1" si="1"/>
        <v>#NAME?</v>
      </c>
      <c r="L3765" s="186"/>
      <c r="M3765" s="171">
        <v>115</v>
      </c>
      <c r="N3765" s="179" t="e">
        <f t="shared" ca="1" si="2"/>
        <v>#NAME?</v>
      </c>
      <c r="O3765" t="b">
        <f t="shared" si="3"/>
        <v>1</v>
      </c>
      <c r="S3765" s="180" t="b">
        <f t="shared" si="4"/>
        <v>0</v>
      </c>
      <c r="T3765" s="180">
        <f t="shared" ca="1" si="5"/>
        <v>0</v>
      </c>
    </row>
    <row r="3766" spans="1:20" ht="16" hidden="1">
      <c r="A3766" s="170">
        <f t="shared" si="6"/>
        <v>0</v>
      </c>
      <c r="B3766" s="186"/>
      <c r="C3766" s="186"/>
      <c r="D3766" s="178" t="s">
        <v>388</v>
      </c>
      <c r="E3766" s="178"/>
      <c r="F3766" s="186"/>
      <c r="G3766" s="170" t="b">
        <f t="shared" ca="1" si="73"/>
        <v>1</v>
      </c>
      <c r="H3766" s="186"/>
      <c r="I3766" s="186"/>
      <c r="J3766" s="170"/>
      <c r="K3766" s="171" t="e">
        <f t="shared" ca="1" si="1"/>
        <v>#NAME?</v>
      </c>
      <c r="L3766" s="186"/>
      <c r="M3766" s="171">
        <v>1835</v>
      </c>
      <c r="N3766" s="179" t="e">
        <f t="shared" ca="1" si="2"/>
        <v>#NAME?</v>
      </c>
      <c r="O3766" t="b">
        <f t="shared" si="3"/>
        <v>1</v>
      </c>
      <c r="S3766" s="180" t="b">
        <f t="shared" si="4"/>
        <v>0</v>
      </c>
      <c r="T3766" s="180">
        <f t="shared" ca="1" si="5"/>
        <v>0</v>
      </c>
    </row>
    <row r="3767" spans="1:20" ht="16" hidden="1">
      <c r="A3767" s="170">
        <f t="shared" si="6"/>
        <v>0</v>
      </c>
      <c r="B3767" s="186"/>
      <c r="C3767" s="186"/>
      <c r="D3767" s="178" t="s">
        <v>388</v>
      </c>
      <c r="E3767" s="178"/>
      <c r="F3767" s="186"/>
      <c r="G3767" s="170" t="b">
        <f t="shared" ca="1" si="73"/>
        <v>1</v>
      </c>
      <c r="H3767" s="186"/>
      <c r="I3767" s="186"/>
      <c r="J3767" s="170"/>
      <c r="K3767" s="171" t="e">
        <f t="shared" ca="1" si="1"/>
        <v>#NAME?</v>
      </c>
      <c r="L3767" s="186"/>
      <c r="M3767" s="171">
        <v>795</v>
      </c>
      <c r="N3767" s="179" t="e">
        <f t="shared" ca="1" si="2"/>
        <v>#NAME?</v>
      </c>
      <c r="O3767" t="b">
        <f t="shared" si="3"/>
        <v>1</v>
      </c>
      <c r="S3767" s="180" t="b">
        <f t="shared" si="4"/>
        <v>0</v>
      </c>
      <c r="T3767" s="180">
        <f t="shared" ca="1" si="5"/>
        <v>0</v>
      </c>
    </row>
    <row r="3768" spans="1:20" ht="16" hidden="1">
      <c r="A3768" s="170">
        <f t="shared" si="6"/>
        <v>0</v>
      </c>
      <c r="B3768" s="186"/>
      <c r="C3768" s="186"/>
      <c r="D3768" s="178" t="s">
        <v>388</v>
      </c>
      <c r="E3768" s="178"/>
      <c r="F3768" s="186"/>
      <c r="G3768" s="170" t="b">
        <f t="shared" ca="1" si="73"/>
        <v>1</v>
      </c>
      <c r="H3768" s="186"/>
      <c r="I3768" s="186"/>
      <c r="J3768" s="170"/>
      <c r="K3768" s="171" t="e">
        <f t="shared" ca="1" si="1"/>
        <v>#NAME?</v>
      </c>
      <c r="L3768" s="186"/>
      <c r="M3768" s="171">
        <v>926</v>
      </c>
      <c r="N3768" s="179" t="e">
        <f t="shared" ca="1" si="2"/>
        <v>#NAME?</v>
      </c>
      <c r="O3768" t="b">
        <f t="shared" si="3"/>
        <v>1</v>
      </c>
      <c r="S3768" s="180" t="b">
        <f t="shared" si="4"/>
        <v>0</v>
      </c>
      <c r="T3768" s="180">
        <f t="shared" ca="1" si="5"/>
        <v>0</v>
      </c>
    </row>
    <row r="3769" spans="1:20" ht="16" hidden="1">
      <c r="A3769" s="170">
        <f t="shared" si="6"/>
        <v>0</v>
      </c>
      <c r="B3769" s="186"/>
      <c r="C3769" s="186"/>
      <c r="D3769" s="178" t="s">
        <v>388</v>
      </c>
      <c r="E3769" s="178"/>
      <c r="F3769" s="186"/>
      <c r="G3769" s="170" t="b">
        <f t="shared" ca="1" si="73"/>
        <v>1</v>
      </c>
      <c r="H3769" s="186"/>
      <c r="I3769" s="186"/>
      <c r="J3769" s="170"/>
      <c r="K3769" s="171" t="e">
        <f t="shared" ca="1" si="1"/>
        <v>#NAME?</v>
      </c>
      <c r="L3769" s="186"/>
      <c r="M3769" s="171">
        <v>2588</v>
      </c>
      <c r="N3769" s="179" t="e">
        <f t="shared" ca="1" si="2"/>
        <v>#NAME?</v>
      </c>
      <c r="O3769" t="b">
        <f t="shared" si="3"/>
        <v>1</v>
      </c>
      <c r="S3769" s="180" t="b">
        <f t="shared" si="4"/>
        <v>0</v>
      </c>
      <c r="T3769" s="180">
        <f t="shared" ca="1" si="5"/>
        <v>0</v>
      </c>
    </row>
    <row r="3770" spans="1:20" ht="16" hidden="1">
      <c r="A3770" s="170">
        <f t="shared" si="6"/>
        <v>0</v>
      </c>
      <c r="B3770" s="186"/>
      <c r="C3770" s="186"/>
      <c r="D3770" s="178" t="s">
        <v>388</v>
      </c>
      <c r="E3770" s="178"/>
      <c r="F3770" s="186"/>
      <c r="G3770" s="170" t="b">
        <f t="shared" ca="1" si="73"/>
        <v>1</v>
      </c>
      <c r="H3770" s="186"/>
      <c r="I3770" s="186"/>
      <c r="J3770" s="170"/>
      <c r="K3770" s="171" t="e">
        <f t="shared" ca="1" si="1"/>
        <v>#NAME?</v>
      </c>
      <c r="L3770" s="186"/>
      <c r="M3770" s="171">
        <v>1247</v>
      </c>
      <c r="N3770" s="179" t="e">
        <f t="shared" ca="1" si="2"/>
        <v>#NAME?</v>
      </c>
      <c r="O3770" t="b">
        <f t="shared" si="3"/>
        <v>1</v>
      </c>
      <c r="S3770" s="180" t="b">
        <f t="shared" si="4"/>
        <v>0</v>
      </c>
      <c r="T3770" s="180">
        <f t="shared" ca="1" si="5"/>
        <v>0</v>
      </c>
    </row>
    <row r="3771" spans="1:20" ht="16" hidden="1">
      <c r="A3771" s="170">
        <f t="shared" si="6"/>
        <v>0</v>
      </c>
      <c r="B3771" s="186"/>
      <c r="C3771" s="186"/>
      <c r="D3771" s="178" t="s">
        <v>388</v>
      </c>
      <c r="E3771" s="178"/>
      <c r="F3771" s="186"/>
      <c r="G3771" s="170" t="b">
        <f t="shared" ca="1" si="73"/>
        <v>1</v>
      </c>
      <c r="H3771" s="186"/>
      <c r="I3771" s="186"/>
      <c r="J3771" s="170"/>
      <c r="K3771" s="171" t="e">
        <f t="shared" ca="1" si="1"/>
        <v>#NAME?</v>
      </c>
      <c r="L3771" s="186"/>
      <c r="M3771" s="171">
        <v>1159</v>
      </c>
      <c r="N3771" s="179" t="e">
        <f t="shared" ca="1" si="2"/>
        <v>#NAME?</v>
      </c>
      <c r="O3771" t="b">
        <f t="shared" si="3"/>
        <v>1</v>
      </c>
      <c r="S3771" s="180" t="b">
        <f t="shared" si="4"/>
        <v>0</v>
      </c>
      <c r="T3771" s="180">
        <f t="shared" ca="1" si="5"/>
        <v>0</v>
      </c>
    </row>
    <row r="3772" spans="1:20" ht="16" hidden="1">
      <c r="A3772" s="170">
        <f t="shared" si="6"/>
        <v>0</v>
      </c>
      <c r="B3772" s="186"/>
      <c r="C3772" s="186"/>
      <c r="D3772" s="178" t="s">
        <v>388</v>
      </c>
      <c r="E3772" s="178"/>
      <c r="F3772" s="186"/>
      <c r="G3772" s="170" t="b">
        <f t="shared" ca="1" si="73"/>
        <v>1</v>
      </c>
      <c r="H3772" s="186"/>
      <c r="I3772" s="186"/>
      <c r="J3772" s="170"/>
      <c r="K3772" s="171" t="e">
        <f t="shared" ca="1" si="1"/>
        <v>#NAME?</v>
      </c>
      <c r="L3772" s="186"/>
      <c r="M3772" s="171">
        <v>2539</v>
      </c>
      <c r="N3772" s="179" t="e">
        <f t="shared" ca="1" si="2"/>
        <v>#NAME?</v>
      </c>
      <c r="O3772" t="b">
        <f t="shared" si="3"/>
        <v>1</v>
      </c>
      <c r="S3772" s="180" t="b">
        <f t="shared" si="4"/>
        <v>0</v>
      </c>
      <c r="T3772" s="180">
        <f t="shared" ca="1" si="5"/>
        <v>0</v>
      </c>
    </row>
    <row r="3773" spans="1:20" ht="16" hidden="1">
      <c r="A3773" s="170">
        <f t="shared" si="6"/>
        <v>0</v>
      </c>
      <c r="B3773" s="186"/>
      <c r="C3773" s="186"/>
      <c r="D3773" s="178" t="s">
        <v>388</v>
      </c>
      <c r="E3773" s="178"/>
      <c r="F3773" s="186"/>
      <c r="G3773" s="170" t="b">
        <f t="shared" ca="1" si="73"/>
        <v>1</v>
      </c>
      <c r="H3773" s="186"/>
      <c r="I3773" s="186"/>
      <c r="J3773" s="170"/>
      <c r="K3773" s="171" t="e">
        <f t="shared" ca="1" si="1"/>
        <v>#NAME?</v>
      </c>
      <c r="L3773" s="186"/>
      <c r="M3773" s="171">
        <v>2540</v>
      </c>
      <c r="N3773" s="179" t="e">
        <f t="shared" ca="1" si="2"/>
        <v>#NAME?</v>
      </c>
      <c r="O3773" t="b">
        <f t="shared" si="3"/>
        <v>1</v>
      </c>
      <c r="S3773" s="180" t="b">
        <f t="shared" si="4"/>
        <v>0</v>
      </c>
      <c r="T3773" s="180">
        <f t="shared" ca="1" si="5"/>
        <v>0</v>
      </c>
    </row>
    <row r="3774" spans="1:20" ht="16" hidden="1">
      <c r="A3774" s="170">
        <f t="shared" si="6"/>
        <v>0</v>
      </c>
      <c r="B3774" s="186"/>
      <c r="C3774" s="186"/>
      <c r="D3774" s="178" t="s">
        <v>388</v>
      </c>
      <c r="E3774" s="178"/>
      <c r="F3774" s="186"/>
      <c r="G3774" s="170" t="b">
        <f t="shared" ca="1" si="73"/>
        <v>1</v>
      </c>
      <c r="H3774" s="186"/>
      <c r="I3774" s="186"/>
      <c r="J3774" s="170"/>
      <c r="K3774" s="171" t="e">
        <f t="shared" ca="1" si="1"/>
        <v>#NAME?</v>
      </c>
      <c r="L3774" s="186"/>
      <c r="M3774" s="171">
        <v>2310</v>
      </c>
      <c r="N3774" s="179" t="e">
        <f t="shared" ca="1" si="2"/>
        <v>#NAME?</v>
      </c>
      <c r="O3774" t="b">
        <f t="shared" si="3"/>
        <v>1</v>
      </c>
      <c r="S3774" s="180" t="b">
        <f t="shared" si="4"/>
        <v>0</v>
      </c>
      <c r="T3774" s="180">
        <f t="shared" ca="1" si="5"/>
        <v>0</v>
      </c>
    </row>
    <row r="3775" spans="1:20" ht="16" hidden="1">
      <c r="A3775" s="170">
        <f t="shared" si="6"/>
        <v>0</v>
      </c>
      <c r="B3775" s="186"/>
      <c r="C3775" s="186"/>
      <c r="D3775" s="178" t="s">
        <v>388</v>
      </c>
      <c r="E3775" s="178"/>
      <c r="F3775" s="186"/>
      <c r="G3775" s="170" t="b">
        <f t="shared" ca="1" si="73"/>
        <v>1</v>
      </c>
      <c r="H3775" s="186"/>
      <c r="I3775" s="186"/>
      <c r="J3775" s="170"/>
      <c r="K3775" s="171" t="e">
        <f t="shared" ca="1" si="1"/>
        <v>#NAME?</v>
      </c>
      <c r="L3775" s="186"/>
      <c r="M3775" s="171">
        <v>3028</v>
      </c>
      <c r="N3775" s="179" t="e">
        <f t="shared" ca="1" si="2"/>
        <v>#NAME?</v>
      </c>
      <c r="O3775" t="b">
        <f t="shared" si="3"/>
        <v>1</v>
      </c>
      <c r="S3775" s="180" t="b">
        <f t="shared" si="4"/>
        <v>0</v>
      </c>
      <c r="T3775" s="180">
        <f t="shared" ca="1" si="5"/>
        <v>0</v>
      </c>
    </row>
    <row r="3776" spans="1:20" ht="16" hidden="1">
      <c r="A3776" s="170">
        <f t="shared" si="6"/>
        <v>0</v>
      </c>
      <c r="B3776" s="186"/>
      <c r="C3776" s="186"/>
      <c r="D3776" s="178" t="s">
        <v>388</v>
      </c>
      <c r="E3776" s="178"/>
      <c r="F3776" s="186"/>
      <c r="G3776" s="170" t="b">
        <f t="shared" ca="1" si="73"/>
        <v>1</v>
      </c>
      <c r="H3776" s="186"/>
      <c r="I3776" s="186"/>
      <c r="J3776" s="170"/>
      <c r="K3776" s="171" t="e">
        <f t="shared" ca="1" si="1"/>
        <v>#NAME?</v>
      </c>
      <c r="L3776" s="186"/>
      <c r="M3776" s="171">
        <v>1948</v>
      </c>
      <c r="N3776" s="179" t="e">
        <f t="shared" ca="1" si="2"/>
        <v>#NAME?</v>
      </c>
      <c r="O3776" t="b">
        <f t="shared" si="3"/>
        <v>1</v>
      </c>
      <c r="S3776" s="180" t="b">
        <f t="shared" si="4"/>
        <v>0</v>
      </c>
      <c r="T3776" s="180">
        <f t="shared" ca="1" si="5"/>
        <v>0</v>
      </c>
    </row>
    <row r="3777" spans="1:20" ht="16" hidden="1">
      <c r="A3777" s="170">
        <f t="shared" si="6"/>
        <v>0</v>
      </c>
      <c r="B3777" s="186"/>
      <c r="C3777" s="186"/>
      <c r="D3777" s="178" t="s">
        <v>388</v>
      </c>
      <c r="E3777" s="178"/>
      <c r="F3777" s="186"/>
      <c r="G3777" s="170" t="b">
        <f t="shared" ca="1" si="73"/>
        <v>1</v>
      </c>
      <c r="H3777" s="186"/>
      <c r="I3777" s="186"/>
      <c r="J3777" s="170"/>
      <c r="K3777" s="171" t="e">
        <f t="shared" ca="1" si="1"/>
        <v>#NAME?</v>
      </c>
      <c r="L3777" s="186"/>
      <c r="M3777" s="171">
        <v>482</v>
      </c>
      <c r="N3777" s="179" t="e">
        <f t="shared" ca="1" si="2"/>
        <v>#NAME?</v>
      </c>
      <c r="O3777" t="b">
        <f t="shared" si="3"/>
        <v>1</v>
      </c>
      <c r="S3777" s="180" t="b">
        <f t="shared" si="4"/>
        <v>0</v>
      </c>
      <c r="T3777" s="180">
        <f t="shared" ca="1" si="5"/>
        <v>0</v>
      </c>
    </row>
    <row r="3778" spans="1:20" ht="16" hidden="1">
      <c r="A3778" s="170">
        <f t="shared" si="6"/>
        <v>0</v>
      </c>
      <c r="B3778" s="186"/>
      <c r="C3778" s="186"/>
      <c r="D3778" s="178" t="s">
        <v>388</v>
      </c>
      <c r="E3778" s="178"/>
      <c r="F3778" s="186"/>
      <c r="G3778" s="170" t="b">
        <f t="shared" ca="1" si="73"/>
        <v>1</v>
      </c>
      <c r="H3778" s="186"/>
      <c r="I3778" s="186"/>
      <c r="J3778" s="170"/>
      <c r="K3778" s="171" t="e">
        <f t="shared" ca="1" si="1"/>
        <v>#NAME?</v>
      </c>
      <c r="L3778" s="186"/>
      <c r="M3778" s="171">
        <v>2706</v>
      </c>
      <c r="N3778" s="179" t="e">
        <f t="shared" ca="1" si="2"/>
        <v>#NAME?</v>
      </c>
      <c r="O3778" t="b">
        <f t="shared" si="3"/>
        <v>1</v>
      </c>
      <c r="S3778" s="180" t="b">
        <f t="shared" si="4"/>
        <v>0</v>
      </c>
      <c r="T3778" s="180">
        <f t="shared" ca="1" si="5"/>
        <v>0</v>
      </c>
    </row>
    <row r="3779" spans="1:20" ht="16" hidden="1">
      <c r="A3779" s="170">
        <f t="shared" si="6"/>
        <v>0</v>
      </c>
      <c r="B3779" s="186"/>
      <c r="C3779" s="186"/>
      <c r="D3779" s="178" t="s">
        <v>388</v>
      </c>
      <c r="E3779" s="178"/>
      <c r="F3779" s="186"/>
      <c r="G3779" s="170" t="b">
        <f t="shared" ca="1" si="73"/>
        <v>1</v>
      </c>
      <c r="H3779" s="186"/>
      <c r="I3779" s="186"/>
      <c r="J3779" s="170"/>
      <c r="K3779" s="171" t="e">
        <f t="shared" ca="1" si="1"/>
        <v>#NAME?</v>
      </c>
      <c r="L3779" s="186"/>
      <c r="M3779" s="171">
        <v>3142</v>
      </c>
      <c r="N3779" s="179" t="e">
        <f t="shared" ca="1" si="2"/>
        <v>#NAME?</v>
      </c>
      <c r="O3779" t="b">
        <f t="shared" si="3"/>
        <v>1</v>
      </c>
      <c r="S3779" s="180" t="b">
        <f t="shared" si="4"/>
        <v>0</v>
      </c>
      <c r="T3779" s="180">
        <f t="shared" ca="1" si="5"/>
        <v>0</v>
      </c>
    </row>
    <row r="3780" spans="1:20" ht="16" hidden="1">
      <c r="A3780" s="170">
        <f t="shared" si="6"/>
        <v>0</v>
      </c>
      <c r="B3780" s="186"/>
      <c r="C3780" s="186"/>
      <c r="D3780" s="178" t="s">
        <v>388</v>
      </c>
      <c r="E3780" s="178"/>
      <c r="F3780" s="186"/>
      <c r="G3780" s="170" t="b">
        <f t="shared" ca="1" si="73"/>
        <v>1</v>
      </c>
      <c r="H3780" s="186"/>
      <c r="I3780" s="186"/>
      <c r="J3780" s="170"/>
      <c r="K3780" s="171" t="e">
        <f t="shared" ca="1" si="1"/>
        <v>#NAME?</v>
      </c>
      <c r="L3780" s="186"/>
      <c r="M3780" s="171">
        <v>407</v>
      </c>
      <c r="N3780" s="179" t="e">
        <f t="shared" ca="1" si="2"/>
        <v>#NAME?</v>
      </c>
      <c r="O3780" t="b">
        <f t="shared" si="3"/>
        <v>1</v>
      </c>
      <c r="S3780" s="180" t="b">
        <f t="shared" si="4"/>
        <v>0</v>
      </c>
      <c r="T3780" s="180">
        <f t="shared" ca="1" si="5"/>
        <v>0</v>
      </c>
    </row>
    <row r="3781" spans="1:20" ht="16" hidden="1">
      <c r="A3781" s="170">
        <f t="shared" si="6"/>
        <v>0</v>
      </c>
      <c r="B3781" s="186"/>
      <c r="C3781" s="186"/>
      <c r="D3781" s="178" t="s">
        <v>388</v>
      </c>
      <c r="E3781" s="178"/>
      <c r="F3781" s="186"/>
      <c r="G3781" s="170" t="b">
        <f t="shared" ca="1" si="73"/>
        <v>1</v>
      </c>
      <c r="H3781" s="186"/>
      <c r="I3781" s="186"/>
      <c r="J3781" s="170"/>
      <c r="K3781" s="171" t="e">
        <f t="shared" ca="1" si="1"/>
        <v>#NAME?</v>
      </c>
      <c r="L3781" s="186"/>
      <c r="M3781" s="171">
        <v>2603</v>
      </c>
      <c r="N3781" s="179" t="e">
        <f t="shared" ca="1" si="2"/>
        <v>#NAME?</v>
      </c>
      <c r="O3781" t="b">
        <f t="shared" si="3"/>
        <v>1</v>
      </c>
      <c r="S3781" s="180" t="b">
        <f t="shared" si="4"/>
        <v>0</v>
      </c>
      <c r="T3781" s="180">
        <f t="shared" ca="1" si="5"/>
        <v>0</v>
      </c>
    </row>
    <row r="3782" spans="1:20" ht="16" hidden="1">
      <c r="A3782" s="170">
        <f t="shared" si="6"/>
        <v>0</v>
      </c>
      <c r="B3782" s="186"/>
      <c r="C3782" s="186"/>
      <c r="D3782" s="178" t="s">
        <v>388</v>
      </c>
      <c r="E3782" s="178"/>
      <c r="F3782" s="186"/>
      <c r="G3782" s="170" t="b">
        <f t="shared" ca="1" si="73"/>
        <v>1</v>
      </c>
      <c r="H3782" s="186"/>
      <c r="I3782" s="186"/>
      <c r="J3782" s="170"/>
      <c r="K3782" s="171" t="e">
        <f t="shared" ca="1" si="1"/>
        <v>#NAME?</v>
      </c>
      <c r="L3782" s="186"/>
      <c r="M3782" s="171">
        <v>2083</v>
      </c>
      <c r="N3782" s="179" t="e">
        <f t="shared" ca="1" si="2"/>
        <v>#NAME?</v>
      </c>
      <c r="O3782" t="b">
        <f t="shared" si="3"/>
        <v>1</v>
      </c>
      <c r="S3782" s="180" t="b">
        <f t="shared" si="4"/>
        <v>0</v>
      </c>
      <c r="T3782" s="180">
        <f t="shared" ca="1" si="5"/>
        <v>0</v>
      </c>
    </row>
    <row r="3783" spans="1:20" ht="16" hidden="1">
      <c r="A3783" s="170">
        <f t="shared" si="6"/>
        <v>0</v>
      </c>
      <c r="B3783" s="186"/>
      <c r="C3783" s="186"/>
      <c r="D3783" s="178" t="s">
        <v>388</v>
      </c>
      <c r="E3783" s="178"/>
      <c r="F3783" s="186"/>
      <c r="G3783" s="170" t="b">
        <f t="shared" ca="1" si="73"/>
        <v>1</v>
      </c>
      <c r="H3783" s="186"/>
      <c r="I3783" s="186"/>
      <c r="J3783" s="170"/>
      <c r="K3783" s="171" t="e">
        <f t="shared" ca="1" si="1"/>
        <v>#NAME?</v>
      </c>
      <c r="L3783" s="186"/>
      <c r="M3783" s="171">
        <v>1419</v>
      </c>
      <c r="N3783" s="179" t="e">
        <f t="shared" ca="1" si="2"/>
        <v>#NAME?</v>
      </c>
      <c r="O3783" t="b">
        <f t="shared" si="3"/>
        <v>1</v>
      </c>
      <c r="S3783" s="180" t="b">
        <f t="shared" si="4"/>
        <v>0</v>
      </c>
      <c r="T3783" s="180">
        <f t="shared" ca="1" si="5"/>
        <v>0</v>
      </c>
    </row>
    <row r="3784" spans="1:20" ht="16" hidden="1">
      <c r="A3784" s="170">
        <f t="shared" si="6"/>
        <v>0</v>
      </c>
      <c r="B3784" s="186"/>
      <c r="C3784" s="186"/>
      <c r="D3784" s="178" t="s">
        <v>388</v>
      </c>
      <c r="E3784" s="178"/>
      <c r="F3784" s="186"/>
      <c r="G3784" s="170" t="b">
        <f t="shared" ca="1" si="73"/>
        <v>1</v>
      </c>
      <c r="H3784" s="186"/>
      <c r="I3784" s="186"/>
      <c r="J3784" s="170"/>
      <c r="K3784" s="171" t="e">
        <f t="shared" ca="1" si="1"/>
        <v>#NAME?</v>
      </c>
      <c r="L3784" s="186"/>
      <c r="M3784" s="171">
        <v>1238</v>
      </c>
      <c r="N3784" s="179" t="e">
        <f t="shared" ca="1" si="2"/>
        <v>#NAME?</v>
      </c>
      <c r="O3784" t="b">
        <f t="shared" si="3"/>
        <v>1</v>
      </c>
      <c r="S3784" s="180" t="b">
        <f t="shared" si="4"/>
        <v>0</v>
      </c>
      <c r="T3784" s="180">
        <f t="shared" ca="1" si="5"/>
        <v>0</v>
      </c>
    </row>
    <row r="3785" spans="1:20" ht="16" hidden="1">
      <c r="A3785" s="170">
        <f t="shared" si="6"/>
        <v>0</v>
      </c>
      <c r="B3785" s="186"/>
      <c r="C3785" s="186"/>
      <c r="D3785" s="178" t="s">
        <v>388</v>
      </c>
      <c r="E3785" s="178"/>
      <c r="F3785" s="186"/>
      <c r="G3785" s="170" t="b">
        <f t="shared" ca="1" si="73"/>
        <v>1</v>
      </c>
      <c r="H3785" s="186"/>
      <c r="I3785" s="186"/>
      <c r="J3785" s="170"/>
      <c r="K3785" s="171" t="e">
        <f t="shared" ca="1" si="1"/>
        <v>#NAME?</v>
      </c>
      <c r="L3785" s="186"/>
      <c r="M3785" s="171">
        <v>556</v>
      </c>
      <c r="N3785" s="179" t="e">
        <f t="shared" ca="1" si="2"/>
        <v>#NAME?</v>
      </c>
      <c r="O3785" t="b">
        <f t="shared" si="3"/>
        <v>1</v>
      </c>
      <c r="S3785" s="180" t="b">
        <f t="shared" si="4"/>
        <v>0</v>
      </c>
      <c r="T3785" s="180">
        <f t="shared" ca="1" si="5"/>
        <v>0</v>
      </c>
    </row>
    <row r="3786" spans="1:20" ht="16" hidden="1">
      <c r="A3786" s="170">
        <f t="shared" si="6"/>
        <v>0</v>
      </c>
      <c r="B3786" s="186"/>
      <c r="C3786" s="186"/>
      <c r="D3786" s="178" t="s">
        <v>388</v>
      </c>
      <c r="E3786" s="178"/>
      <c r="F3786" s="186"/>
      <c r="G3786" s="170" t="b">
        <f t="shared" ca="1" si="73"/>
        <v>1</v>
      </c>
      <c r="H3786" s="186"/>
      <c r="I3786" s="186"/>
      <c r="J3786" s="170"/>
      <c r="K3786" s="171" t="e">
        <f t="shared" ca="1" si="1"/>
        <v>#NAME?</v>
      </c>
      <c r="L3786" s="186"/>
      <c r="M3786" s="171">
        <v>1421</v>
      </c>
      <c r="N3786" s="179" t="e">
        <f t="shared" ca="1" si="2"/>
        <v>#NAME?</v>
      </c>
      <c r="O3786" t="b">
        <f t="shared" si="3"/>
        <v>1</v>
      </c>
      <c r="S3786" s="180" t="b">
        <f t="shared" si="4"/>
        <v>0</v>
      </c>
      <c r="T3786" s="180">
        <f t="shared" ca="1" si="5"/>
        <v>0</v>
      </c>
    </row>
    <row r="3787" spans="1:20" ht="16" hidden="1">
      <c r="A3787" s="170">
        <f t="shared" si="6"/>
        <v>0</v>
      </c>
      <c r="B3787" s="186"/>
      <c r="C3787" s="186"/>
      <c r="D3787" s="178" t="s">
        <v>388</v>
      </c>
      <c r="E3787" s="178"/>
      <c r="F3787" s="186"/>
      <c r="G3787" s="170" t="b">
        <f t="shared" ca="1" si="73"/>
        <v>1</v>
      </c>
      <c r="H3787" s="186"/>
      <c r="I3787" s="186"/>
      <c r="J3787" s="170"/>
      <c r="K3787" s="171" t="e">
        <f t="shared" ca="1" si="1"/>
        <v>#NAME?</v>
      </c>
      <c r="L3787" s="186"/>
      <c r="M3787" s="171">
        <v>1507</v>
      </c>
      <c r="N3787" s="179" t="e">
        <f t="shared" ca="1" si="2"/>
        <v>#NAME?</v>
      </c>
      <c r="O3787" t="b">
        <f t="shared" si="3"/>
        <v>1</v>
      </c>
      <c r="S3787" s="180" t="b">
        <f t="shared" si="4"/>
        <v>0</v>
      </c>
      <c r="T3787" s="180">
        <f t="shared" ca="1" si="5"/>
        <v>0</v>
      </c>
    </row>
    <row r="3788" spans="1:20" ht="16" hidden="1">
      <c r="A3788" s="170">
        <f t="shared" si="6"/>
        <v>0</v>
      </c>
      <c r="B3788" s="186"/>
      <c r="C3788" s="186"/>
      <c r="D3788" s="178" t="s">
        <v>388</v>
      </c>
      <c r="E3788" s="178"/>
      <c r="F3788" s="186"/>
      <c r="G3788" s="170" t="b">
        <f t="shared" ca="1" si="73"/>
        <v>1</v>
      </c>
      <c r="H3788" s="186"/>
      <c r="I3788" s="186"/>
      <c r="J3788" s="170"/>
      <c r="K3788" s="171" t="e">
        <f t="shared" ca="1" si="1"/>
        <v>#NAME?</v>
      </c>
      <c r="L3788" s="186"/>
      <c r="M3788" s="171">
        <v>148</v>
      </c>
      <c r="N3788" s="179" t="e">
        <f t="shared" ca="1" si="2"/>
        <v>#NAME?</v>
      </c>
      <c r="O3788" t="b">
        <f t="shared" si="3"/>
        <v>1</v>
      </c>
      <c r="S3788" s="180" t="b">
        <f t="shared" si="4"/>
        <v>0</v>
      </c>
      <c r="T3788" s="180">
        <f t="shared" ca="1" si="5"/>
        <v>0</v>
      </c>
    </row>
    <row r="3789" spans="1:20" ht="16" hidden="1">
      <c r="A3789" s="170">
        <f t="shared" si="6"/>
        <v>0</v>
      </c>
      <c r="B3789" s="186"/>
      <c r="C3789" s="186"/>
      <c r="D3789" s="178" t="s">
        <v>388</v>
      </c>
      <c r="E3789" s="178"/>
      <c r="F3789" s="186"/>
      <c r="G3789" s="170" t="b">
        <f t="shared" ca="1" si="73"/>
        <v>1</v>
      </c>
      <c r="H3789" s="186"/>
      <c r="I3789" s="186"/>
      <c r="J3789" s="170"/>
      <c r="K3789" s="171" t="e">
        <f t="shared" ca="1" si="1"/>
        <v>#NAME?</v>
      </c>
      <c r="L3789" s="186"/>
      <c r="M3789" s="171">
        <v>2188</v>
      </c>
      <c r="N3789" s="179" t="e">
        <f t="shared" ca="1" si="2"/>
        <v>#NAME?</v>
      </c>
      <c r="O3789" t="b">
        <f t="shared" si="3"/>
        <v>1</v>
      </c>
      <c r="S3789" s="180" t="b">
        <f t="shared" si="4"/>
        <v>0</v>
      </c>
      <c r="T3789" s="180">
        <f t="shared" ca="1" si="5"/>
        <v>0</v>
      </c>
    </row>
    <row r="3790" spans="1:20" ht="16" hidden="1">
      <c r="A3790" s="170">
        <f t="shared" si="6"/>
        <v>0</v>
      </c>
      <c r="B3790" s="186"/>
      <c r="C3790" s="186"/>
      <c r="D3790" s="178" t="s">
        <v>388</v>
      </c>
      <c r="E3790" s="178"/>
      <c r="F3790" s="186"/>
      <c r="G3790" s="170" t="b">
        <f t="shared" ca="1" si="73"/>
        <v>1</v>
      </c>
      <c r="H3790" s="186"/>
      <c r="I3790" s="186"/>
      <c r="J3790" s="170"/>
      <c r="K3790" s="171" t="e">
        <f t="shared" ca="1" si="1"/>
        <v>#NAME?</v>
      </c>
      <c r="L3790" s="186"/>
      <c r="M3790" s="171">
        <v>2519</v>
      </c>
      <c r="N3790" s="179" t="e">
        <f t="shared" ca="1" si="2"/>
        <v>#NAME?</v>
      </c>
      <c r="O3790" t="b">
        <f t="shared" si="3"/>
        <v>1</v>
      </c>
      <c r="S3790" s="180" t="b">
        <f t="shared" si="4"/>
        <v>0</v>
      </c>
      <c r="T3790" s="180">
        <f t="shared" ca="1" si="5"/>
        <v>0</v>
      </c>
    </row>
    <row r="3791" spans="1:20" ht="16" hidden="1">
      <c r="A3791" s="170">
        <f t="shared" si="6"/>
        <v>0</v>
      </c>
      <c r="B3791" s="186"/>
      <c r="C3791" s="186"/>
      <c r="D3791" s="178" t="s">
        <v>388</v>
      </c>
      <c r="E3791" s="178"/>
      <c r="F3791" s="186"/>
      <c r="G3791" s="170" t="b">
        <f t="shared" ca="1" si="73"/>
        <v>1</v>
      </c>
      <c r="H3791" s="186"/>
      <c r="I3791" s="186"/>
      <c r="J3791" s="170"/>
      <c r="K3791" s="171" t="e">
        <f t="shared" ca="1" si="1"/>
        <v>#NAME?</v>
      </c>
      <c r="L3791" s="186"/>
      <c r="M3791" s="171">
        <v>1202</v>
      </c>
      <c r="N3791" s="179" t="e">
        <f t="shared" ca="1" si="2"/>
        <v>#NAME?</v>
      </c>
      <c r="O3791" t="b">
        <f t="shared" si="3"/>
        <v>1</v>
      </c>
      <c r="S3791" s="180" t="b">
        <f t="shared" si="4"/>
        <v>0</v>
      </c>
      <c r="T3791" s="180">
        <f t="shared" ca="1" si="5"/>
        <v>0</v>
      </c>
    </row>
    <row r="3792" spans="1:20" ht="16" hidden="1">
      <c r="A3792" s="170">
        <f t="shared" si="6"/>
        <v>0</v>
      </c>
      <c r="B3792" s="186"/>
      <c r="C3792" s="186"/>
      <c r="D3792" s="178" t="s">
        <v>388</v>
      </c>
      <c r="E3792" s="178"/>
      <c r="F3792" s="186"/>
      <c r="G3792" s="170" t="b">
        <f t="shared" ca="1" si="73"/>
        <v>1</v>
      </c>
      <c r="H3792" s="186"/>
      <c r="I3792" s="186"/>
      <c r="J3792" s="170"/>
      <c r="K3792" s="171" t="e">
        <f t="shared" ca="1" si="1"/>
        <v>#NAME?</v>
      </c>
      <c r="L3792" s="186"/>
      <c r="M3792" s="171">
        <v>1552</v>
      </c>
      <c r="N3792" s="179" t="e">
        <f t="shared" ca="1" si="2"/>
        <v>#NAME?</v>
      </c>
      <c r="O3792" t="b">
        <f t="shared" si="3"/>
        <v>1</v>
      </c>
      <c r="S3792" s="180" t="b">
        <f t="shared" si="4"/>
        <v>0</v>
      </c>
      <c r="T3792" s="180">
        <f t="shared" ca="1" si="5"/>
        <v>0</v>
      </c>
    </row>
    <row r="3793" spans="1:20" ht="16" hidden="1">
      <c r="A3793" s="170">
        <f t="shared" si="6"/>
        <v>0</v>
      </c>
      <c r="B3793" s="186"/>
      <c r="C3793" s="186"/>
      <c r="D3793" s="178" t="s">
        <v>388</v>
      </c>
      <c r="E3793" s="178"/>
      <c r="F3793" s="186"/>
      <c r="G3793" s="170" t="b">
        <f t="shared" ca="1" si="73"/>
        <v>1</v>
      </c>
      <c r="H3793" s="186"/>
      <c r="I3793" s="186"/>
      <c r="J3793" s="170"/>
      <c r="K3793" s="171" t="e">
        <f t="shared" ca="1" si="1"/>
        <v>#NAME?</v>
      </c>
      <c r="L3793" s="186"/>
      <c r="M3793" s="171">
        <v>783</v>
      </c>
      <c r="N3793" s="179" t="e">
        <f t="shared" ca="1" si="2"/>
        <v>#NAME?</v>
      </c>
      <c r="O3793" t="b">
        <f t="shared" si="3"/>
        <v>1</v>
      </c>
      <c r="S3793" s="180" t="b">
        <f t="shared" si="4"/>
        <v>0</v>
      </c>
      <c r="T3793" s="180">
        <f t="shared" ca="1" si="5"/>
        <v>0</v>
      </c>
    </row>
    <row r="3794" spans="1:20" ht="16" hidden="1">
      <c r="A3794" s="170">
        <f t="shared" si="6"/>
        <v>0</v>
      </c>
      <c r="B3794" s="186"/>
      <c r="C3794" s="186"/>
      <c r="D3794" s="178" t="s">
        <v>388</v>
      </c>
      <c r="E3794" s="178"/>
      <c r="F3794" s="186"/>
      <c r="G3794" s="170" t="b">
        <f t="shared" ca="1" si="73"/>
        <v>1</v>
      </c>
      <c r="H3794" s="186"/>
      <c r="I3794" s="186"/>
      <c r="J3794" s="170"/>
      <c r="K3794" s="171" t="e">
        <f t="shared" ca="1" si="1"/>
        <v>#NAME?</v>
      </c>
      <c r="L3794" s="186"/>
      <c r="M3794" s="171">
        <v>1446</v>
      </c>
      <c r="N3794" s="179" t="e">
        <f t="shared" ca="1" si="2"/>
        <v>#NAME?</v>
      </c>
      <c r="O3794" t="b">
        <f t="shared" si="3"/>
        <v>1</v>
      </c>
      <c r="S3794" s="180" t="b">
        <f t="shared" si="4"/>
        <v>0</v>
      </c>
      <c r="T3794" s="180">
        <f t="shared" ca="1" si="5"/>
        <v>0</v>
      </c>
    </row>
    <row r="3795" spans="1:20" ht="16" hidden="1">
      <c r="A3795" s="170">
        <f t="shared" si="6"/>
        <v>0</v>
      </c>
      <c r="B3795" s="186"/>
      <c r="C3795" s="186"/>
      <c r="D3795" s="178" t="s">
        <v>388</v>
      </c>
      <c r="E3795" s="178"/>
      <c r="F3795" s="186"/>
      <c r="G3795" s="170" t="b">
        <f t="shared" ca="1" si="73"/>
        <v>1</v>
      </c>
      <c r="H3795" s="186"/>
      <c r="I3795" s="186"/>
      <c r="J3795" s="170"/>
      <c r="K3795" s="171" t="e">
        <f t="shared" ca="1" si="1"/>
        <v>#NAME?</v>
      </c>
      <c r="L3795" s="186"/>
      <c r="M3795" s="171">
        <v>1993</v>
      </c>
      <c r="N3795" s="179" t="e">
        <f t="shared" ca="1" si="2"/>
        <v>#NAME?</v>
      </c>
      <c r="O3795" t="b">
        <f t="shared" si="3"/>
        <v>1</v>
      </c>
      <c r="S3795" s="180" t="b">
        <f t="shared" si="4"/>
        <v>0</v>
      </c>
      <c r="T3795" s="180">
        <f t="shared" ca="1" si="5"/>
        <v>0</v>
      </c>
    </row>
    <row r="3796" spans="1:20" ht="16" hidden="1">
      <c r="A3796" s="170">
        <f t="shared" si="6"/>
        <v>0</v>
      </c>
      <c r="B3796" s="186"/>
      <c r="C3796" s="186"/>
      <c r="D3796" s="178" t="s">
        <v>388</v>
      </c>
      <c r="E3796" s="178"/>
      <c r="F3796" s="186"/>
      <c r="G3796" s="170" t="b">
        <f t="shared" ca="1" si="73"/>
        <v>1</v>
      </c>
      <c r="H3796" s="186"/>
      <c r="I3796" s="186"/>
      <c r="J3796" s="170"/>
      <c r="K3796" s="171" t="e">
        <f t="shared" ca="1" si="1"/>
        <v>#NAME?</v>
      </c>
      <c r="L3796" s="186"/>
      <c r="M3796" s="171">
        <v>1459</v>
      </c>
      <c r="N3796" s="179" t="e">
        <f t="shared" ca="1" si="2"/>
        <v>#NAME?</v>
      </c>
      <c r="O3796" t="b">
        <f t="shared" si="3"/>
        <v>1</v>
      </c>
      <c r="S3796" s="180" t="b">
        <f t="shared" si="4"/>
        <v>0</v>
      </c>
      <c r="T3796" s="180">
        <f t="shared" ca="1" si="5"/>
        <v>0</v>
      </c>
    </row>
    <row r="3797" spans="1:20" ht="16" hidden="1">
      <c r="A3797" s="170">
        <f t="shared" si="6"/>
        <v>0</v>
      </c>
      <c r="B3797" s="186"/>
      <c r="C3797" s="186"/>
      <c r="D3797" s="178" t="s">
        <v>388</v>
      </c>
      <c r="E3797" s="178"/>
      <c r="F3797" s="186"/>
      <c r="G3797" s="170" t="b">
        <f t="shared" ca="1" si="73"/>
        <v>1</v>
      </c>
      <c r="H3797" s="186"/>
      <c r="I3797" s="186"/>
      <c r="J3797" s="170"/>
      <c r="K3797" s="171" t="e">
        <f t="shared" ca="1" si="1"/>
        <v>#NAME?</v>
      </c>
      <c r="L3797" s="186"/>
      <c r="M3797" s="171">
        <v>1994</v>
      </c>
      <c r="N3797" s="179" t="e">
        <f t="shared" ca="1" si="2"/>
        <v>#NAME?</v>
      </c>
      <c r="O3797" t="b">
        <f t="shared" si="3"/>
        <v>1</v>
      </c>
      <c r="S3797" s="180" t="b">
        <f t="shared" si="4"/>
        <v>0</v>
      </c>
      <c r="T3797" s="180">
        <f t="shared" ca="1" si="5"/>
        <v>0</v>
      </c>
    </row>
    <row r="3798" spans="1:20" ht="16" hidden="1">
      <c r="A3798" s="170">
        <f t="shared" si="6"/>
        <v>0</v>
      </c>
      <c r="B3798" s="186"/>
      <c r="C3798" s="186"/>
      <c r="D3798" s="178" t="s">
        <v>388</v>
      </c>
      <c r="E3798" s="178"/>
      <c r="F3798" s="186"/>
      <c r="G3798" s="170" t="b">
        <f t="shared" ca="1" si="73"/>
        <v>1</v>
      </c>
      <c r="H3798" s="186"/>
      <c r="I3798" s="186"/>
      <c r="J3798" s="170"/>
      <c r="K3798" s="171" t="e">
        <f t="shared" ca="1" si="1"/>
        <v>#NAME?</v>
      </c>
      <c r="L3798" s="186"/>
      <c r="M3798" s="171">
        <v>695</v>
      </c>
      <c r="N3798" s="179" t="e">
        <f t="shared" ca="1" si="2"/>
        <v>#NAME?</v>
      </c>
      <c r="O3798" t="b">
        <f t="shared" si="3"/>
        <v>1</v>
      </c>
      <c r="S3798" s="180" t="b">
        <f t="shared" si="4"/>
        <v>0</v>
      </c>
      <c r="T3798" s="180">
        <f t="shared" ca="1" si="5"/>
        <v>0</v>
      </c>
    </row>
    <row r="3799" spans="1:20" ht="16" hidden="1">
      <c r="A3799" s="170">
        <f t="shared" si="6"/>
        <v>0</v>
      </c>
      <c r="B3799" s="186"/>
      <c r="C3799" s="186"/>
      <c r="D3799" s="178" t="s">
        <v>388</v>
      </c>
      <c r="E3799" s="178"/>
      <c r="F3799" s="186"/>
      <c r="G3799" s="170" t="b">
        <f t="shared" ca="1" si="73"/>
        <v>1</v>
      </c>
      <c r="H3799" s="186"/>
      <c r="I3799" s="186"/>
      <c r="J3799" s="170"/>
      <c r="K3799" s="171" t="e">
        <f t="shared" ca="1" si="1"/>
        <v>#NAME?</v>
      </c>
      <c r="L3799" s="186"/>
      <c r="M3799" s="171">
        <v>3216</v>
      </c>
      <c r="N3799" s="179" t="e">
        <f t="shared" ca="1" si="2"/>
        <v>#NAME?</v>
      </c>
      <c r="O3799" t="b">
        <f t="shared" si="3"/>
        <v>1</v>
      </c>
      <c r="S3799" s="180" t="b">
        <f t="shared" si="4"/>
        <v>0</v>
      </c>
      <c r="T3799" s="180">
        <f t="shared" ca="1" si="5"/>
        <v>0</v>
      </c>
    </row>
    <row r="3800" spans="1:20" ht="16" hidden="1">
      <c r="A3800" s="170">
        <f t="shared" si="6"/>
        <v>0</v>
      </c>
      <c r="B3800" s="186"/>
      <c r="C3800" s="186"/>
      <c r="D3800" s="178" t="s">
        <v>388</v>
      </c>
      <c r="E3800" s="178"/>
      <c r="F3800" s="186"/>
      <c r="G3800" s="170" t="b">
        <f t="shared" ca="1" si="73"/>
        <v>1</v>
      </c>
      <c r="H3800" s="186"/>
      <c r="I3800" s="186"/>
      <c r="J3800" s="170"/>
      <c r="K3800" s="171" t="e">
        <f t="shared" ca="1" si="1"/>
        <v>#NAME?</v>
      </c>
      <c r="L3800" s="186"/>
      <c r="M3800" s="171">
        <v>1144</v>
      </c>
      <c r="N3800" s="179" t="e">
        <f t="shared" ca="1" si="2"/>
        <v>#NAME?</v>
      </c>
      <c r="O3800" t="b">
        <f t="shared" si="3"/>
        <v>1</v>
      </c>
      <c r="S3800" s="180" t="b">
        <f t="shared" si="4"/>
        <v>0</v>
      </c>
      <c r="T3800" s="180">
        <f t="shared" ca="1" si="5"/>
        <v>0</v>
      </c>
    </row>
    <row r="3801" spans="1:20" ht="16" hidden="1">
      <c r="A3801" s="170">
        <f t="shared" si="6"/>
        <v>0</v>
      </c>
      <c r="B3801" s="186"/>
      <c r="C3801" s="186"/>
      <c r="D3801" s="178" t="s">
        <v>388</v>
      </c>
      <c r="E3801" s="178"/>
      <c r="F3801" s="186"/>
      <c r="G3801" s="170" t="b">
        <f t="shared" ca="1" si="73"/>
        <v>1</v>
      </c>
      <c r="H3801" s="186"/>
      <c r="I3801" s="186"/>
      <c r="J3801" s="170"/>
      <c r="K3801" s="171" t="e">
        <f t="shared" ca="1" si="1"/>
        <v>#NAME?</v>
      </c>
      <c r="L3801" s="186"/>
      <c r="M3801" s="171">
        <v>1755</v>
      </c>
      <c r="N3801" s="179" t="e">
        <f t="shared" ca="1" si="2"/>
        <v>#NAME?</v>
      </c>
      <c r="O3801" t="b">
        <f t="shared" si="3"/>
        <v>1</v>
      </c>
      <c r="S3801" s="180" t="b">
        <f t="shared" si="4"/>
        <v>0</v>
      </c>
      <c r="T3801" s="180">
        <f t="shared" ca="1" si="5"/>
        <v>0</v>
      </c>
    </row>
    <row r="3802" spans="1:20" ht="16" hidden="1">
      <c r="A3802" s="170">
        <f t="shared" si="6"/>
        <v>0</v>
      </c>
      <c r="B3802" s="186"/>
      <c r="C3802" s="186"/>
      <c r="D3802" s="178" t="s">
        <v>388</v>
      </c>
      <c r="E3802" s="178"/>
      <c r="F3802" s="186"/>
      <c r="G3802" s="170" t="b">
        <f t="shared" ca="1" si="73"/>
        <v>1</v>
      </c>
      <c r="H3802" s="186"/>
      <c r="I3802" s="186"/>
      <c r="J3802" s="170"/>
      <c r="K3802" s="171" t="e">
        <f t="shared" ca="1" si="1"/>
        <v>#NAME?</v>
      </c>
      <c r="L3802" s="186"/>
      <c r="M3802" s="171">
        <v>854</v>
      </c>
      <c r="N3802" s="179" t="e">
        <f t="shared" ca="1" si="2"/>
        <v>#NAME?</v>
      </c>
      <c r="O3802" t="b">
        <f t="shared" si="3"/>
        <v>1</v>
      </c>
      <c r="S3802" s="180" t="b">
        <f t="shared" si="4"/>
        <v>0</v>
      </c>
      <c r="T3802" s="180">
        <f t="shared" ca="1" si="5"/>
        <v>0</v>
      </c>
    </row>
    <row r="3803" spans="1:20" ht="16" hidden="1">
      <c r="A3803" s="170">
        <f t="shared" si="6"/>
        <v>0</v>
      </c>
      <c r="B3803" s="186"/>
      <c r="C3803" s="186"/>
      <c r="D3803" s="178" t="s">
        <v>388</v>
      </c>
      <c r="E3803" s="178"/>
      <c r="F3803" s="186"/>
      <c r="G3803" s="170" t="b">
        <f t="shared" ca="1" si="73"/>
        <v>1</v>
      </c>
      <c r="H3803" s="186"/>
      <c r="I3803" s="186"/>
      <c r="J3803" s="170"/>
      <c r="K3803" s="171" t="e">
        <f t="shared" ca="1" si="1"/>
        <v>#NAME?</v>
      </c>
      <c r="L3803" s="186"/>
      <c r="M3803" s="171">
        <v>1716</v>
      </c>
      <c r="N3803" s="179" t="e">
        <f t="shared" ca="1" si="2"/>
        <v>#NAME?</v>
      </c>
      <c r="O3803" t="b">
        <f t="shared" si="3"/>
        <v>1</v>
      </c>
      <c r="S3803" s="180" t="b">
        <f t="shared" si="4"/>
        <v>0</v>
      </c>
      <c r="T3803" s="180">
        <f t="shared" ca="1" si="5"/>
        <v>0</v>
      </c>
    </row>
    <row r="3804" spans="1:20" ht="16" hidden="1">
      <c r="A3804" s="170">
        <f t="shared" si="6"/>
        <v>0</v>
      </c>
      <c r="B3804" s="186"/>
      <c r="C3804" s="186"/>
      <c r="D3804" s="178" t="s">
        <v>388</v>
      </c>
      <c r="E3804" s="178"/>
      <c r="F3804" s="186"/>
      <c r="G3804" s="170" t="b">
        <f t="shared" ca="1" si="73"/>
        <v>1</v>
      </c>
      <c r="H3804" s="186"/>
      <c r="I3804" s="186"/>
      <c r="J3804" s="170"/>
      <c r="K3804" s="171" t="e">
        <f t="shared" ca="1" si="1"/>
        <v>#NAME?</v>
      </c>
      <c r="L3804" s="186"/>
      <c r="M3804" s="171">
        <v>818</v>
      </c>
      <c r="N3804" s="179" t="e">
        <f t="shared" ca="1" si="2"/>
        <v>#NAME?</v>
      </c>
      <c r="O3804" t="b">
        <f t="shared" si="3"/>
        <v>1</v>
      </c>
      <c r="S3804" s="180" t="b">
        <f t="shared" si="4"/>
        <v>0</v>
      </c>
      <c r="T3804" s="180">
        <f t="shared" ca="1" si="5"/>
        <v>0</v>
      </c>
    </row>
    <row r="3805" spans="1:20" ht="16" hidden="1">
      <c r="A3805" s="170">
        <f t="shared" si="6"/>
        <v>0</v>
      </c>
      <c r="B3805" s="186"/>
      <c r="C3805" s="186"/>
      <c r="D3805" s="178" t="s">
        <v>388</v>
      </c>
      <c r="E3805" s="178"/>
      <c r="F3805" s="186"/>
      <c r="G3805" s="170" t="b">
        <f t="shared" ca="1" si="73"/>
        <v>1</v>
      </c>
      <c r="H3805" s="186"/>
      <c r="I3805" s="186"/>
      <c r="J3805" s="170"/>
      <c r="K3805" s="171" t="e">
        <f t="shared" ca="1" si="1"/>
        <v>#NAME?</v>
      </c>
      <c r="L3805" s="186"/>
      <c r="M3805" s="171">
        <v>624</v>
      </c>
      <c r="N3805" s="179" t="e">
        <f t="shared" ca="1" si="2"/>
        <v>#NAME?</v>
      </c>
      <c r="O3805" t="b">
        <f t="shared" si="3"/>
        <v>1</v>
      </c>
      <c r="S3805" s="180" t="b">
        <f t="shared" si="4"/>
        <v>0</v>
      </c>
      <c r="T3805" s="180">
        <f t="shared" ca="1" si="5"/>
        <v>0</v>
      </c>
    </row>
    <row r="3806" spans="1:20" ht="16" hidden="1">
      <c r="A3806" s="170">
        <f t="shared" si="6"/>
        <v>0</v>
      </c>
      <c r="B3806" s="186"/>
      <c r="C3806" s="186"/>
      <c r="D3806" s="178" t="s">
        <v>388</v>
      </c>
      <c r="E3806" s="178"/>
      <c r="F3806" s="186"/>
      <c r="G3806" s="170" t="b">
        <f t="shared" ca="1" si="73"/>
        <v>1</v>
      </c>
      <c r="H3806" s="186"/>
      <c r="I3806" s="186"/>
      <c r="J3806" s="170"/>
      <c r="K3806" s="171" t="e">
        <f t="shared" ca="1" si="1"/>
        <v>#NAME?</v>
      </c>
      <c r="L3806" s="186"/>
      <c r="M3806" s="171">
        <v>55</v>
      </c>
      <c r="N3806" s="179" t="e">
        <f t="shared" ca="1" si="2"/>
        <v>#NAME?</v>
      </c>
      <c r="O3806" t="b">
        <f t="shared" si="3"/>
        <v>1</v>
      </c>
      <c r="S3806" s="180" t="b">
        <f t="shared" si="4"/>
        <v>0</v>
      </c>
      <c r="T3806" s="180">
        <f t="shared" ca="1" si="5"/>
        <v>0</v>
      </c>
    </row>
    <row r="3807" spans="1:20" ht="16" hidden="1">
      <c r="A3807" s="170">
        <f t="shared" si="6"/>
        <v>0</v>
      </c>
      <c r="B3807" s="186"/>
      <c r="C3807" s="186"/>
      <c r="D3807" s="178" t="s">
        <v>388</v>
      </c>
      <c r="E3807" s="178"/>
      <c r="F3807" s="186"/>
      <c r="G3807" s="170" t="b">
        <f t="shared" ca="1" si="73"/>
        <v>1</v>
      </c>
      <c r="H3807" s="186"/>
      <c r="I3807" s="186"/>
      <c r="J3807" s="170"/>
      <c r="K3807" s="171" t="e">
        <f t="shared" ca="1" si="1"/>
        <v>#NAME?</v>
      </c>
      <c r="L3807" s="186"/>
      <c r="M3807" s="171">
        <v>2016</v>
      </c>
      <c r="N3807" s="179" t="e">
        <f t="shared" ca="1" si="2"/>
        <v>#NAME?</v>
      </c>
      <c r="O3807" t="b">
        <f t="shared" si="3"/>
        <v>1</v>
      </c>
      <c r="S3807" s="180" t="b">
        <f t="shared" si="4"/>
        <v>0</v>
      </c>
      <c r="T3807" s="180">
        <f t="shared" ca="1" si="5"/>
        <v>0</v>
      </c>
    </row>
    <row r="3808" spans="1:20" ht="16" hidden="1">
      <c r="A3808" s="170">
        <f t="shared" si="6"/>
        <v>0</v>
      </c>
      <c r="B3808" s="186"/>
      <c r="C3808" s="186"/>
      <c r="D3808" s="178" t="s">
        <v>388</v>
      </c>
      <c r="E3808" s="178"/>
      <c r="F3808" s="186"/>
      <c r="G3808" s="170" t="b">
        <f t="shared" ca="1" si="73"/>
        <v>1</v>
      </c>
      <c r="H3808" s="186"/>
      <c r="I3808" s="186"/>
      <c r="J3808" s="170"/>
      <c r="K3808" s="171" t="e">
        <f t="shared" ca="1" si="1"/>
        <v>#NAME?</v>
      </c>
      <c r="L3808" s="186"/>
      <c r="M3808" s="171">
        <v>1952</v>
      </c>
      <c r="N3808" s="179" t="e">
        <f t="shared" ca="1" si="2"/>
        <v>#NAME?</v>
      </c>
      <c r="O3808" t="b">
        <f t="shared" si="3"/>
        <v>1</v>
      </c>
      <c r="S3808" s="180" t="b">
        <f t="shared" si="4"/>
        <v>0</v>
      </c>
      <c r="T3808" s="180">
        <f t="shared" ca="1" si="5"/>
        <v>0</v>
      </c>
    </row>
    <row r="3809" spans="1:20" ht="16" hidden="1">
      <c r="A3809" s="170">
        <f t="shared" si="6"/>
        <v>0</v>
      </c>
      <c r="B3809" s="186"/>
      <c r="C3809" s="186"/>
      <c r="D3809" s="178" t="s">
        <v>388</v>
      </c>
      <c r="E3809" s="178"/>
      <c r="F3809" s="186"/>
      <c r="G3809" s="170" t="b">
        <f t="shared" ca="1" si="73"/>
        <v>1</v>
      </c>
      <c r="H3809" s="186"/>
      <c r="I3809" s="186"/>
      <c r="J3809" s="170"/>
      <c r="K3809" s="171" t="e">
        <f t="shared" ca="1" si="1"/>
        <v>#NAME?</v>
      </c>
      <c r="L3809" s="186"/>
      <c r="M3809" s="171">
        <v>798</v>
      </c>
      <c r="N3809" s="179" t="e">
        <f t="shared" ca="1" si="2"/>
        <v>#NAME?</v>
      </c>
      <c r="O3809" t="b">
        <f t="shared" si="3"/>
        <v>1</v>
      </c>
      <c r="S3809" s="180" t="b">
        <f t="shared" si="4"/>
        <v>0</v>
      </c>
      <c r="T3809" s="180">
        <f t="shared" ca="1" si="5"/>
        <v>0</v>
      </c>
    </row>
    <row r="3810" spans="1:20" ht="16" hidden="1">
      <c r="A3810" s="170">
        <f t="shared" si="6"/>
        <v>0</v>
      </c>
      <c r="B3810" s="186"/>
      <c r="C3810" s="186"/>
      <c r="D3810" s="178" t="s">
        <v>388</v>
      </c>
      <c r="E3810" s="178"/>
      <c r="F3810" s="186"/>
      <c r="G3810" s="170" t="b">
        <f t="shared" ca="1" si="73"/>
        <v>1</v>
      </c>
      <c r="H3810" s="186"/>
      <c r="I3810" s="186"/>
      <c r="J3810" s="170"/>
      <c r="K3810" s="171" t="e">
        <f t="shared" ca="1" si="1"/>
        <v>#NAME?</v>
      </c>
      <c r="L3810" s="186"/>
      <c r="M3810" s="171">
        <v>2070</v>
      </c>
      <c r="N3810" s="179" t="e">
        <f t="shared" ca="1" si="2"/>
        <v>#NAME?</v>
      </c>
      <c r="O3810" t="b">
        <f t="shared" si="3"/>
        <v>1</v>
      </c>
      <c r="S3810" s="180" t="b">
        <f t="shared" si="4"/>
        <v>0</v>
      </c>
      <c r="T3810" s="180">
        <f t="shared" ca="1" si="5"/>
        <v>0</v>
      </c>
    </row>
    <row r="3811" spans="1:20" ht="16" hidden="1">
      <c r="A3811" s="170">
        <f t="shared" si="6"/>
        <v>0</v>
      </c>
      <c r="B3811" s="186"/>
      <c r="C3811" s="186"/>
      <c r="D3811" s="178" t="s">
        <v>388</v>
      </c>
      <c r="E3811" s="178"/>
      <c r="F3811" s="186"/>
      <c r="G3811" s="170" t="b">
        <f t="shared" ca="1" si="73"/>
        <v>1</v>
      </c>
      <c r="H3811" s="186"/>
      <c r="I3811" s="186"/>
      <c r="J3811" s="170"/>
      <c r="K3811" s="171" t="e">
        <f t="shared" ca="1" si="1"/>
        <v>#NAME?</v>
      </c>
      <c r="L3811" s="186"/>
      <c r="M3811" s="171">
        <v>3105</v>
      </c>
      <c r="N3811" s="179" t="e">
        <f t="shared" ca="1" si="2"/>
        <v>#NAME?</v>
      </c>
      <c r="O3811" t="b">
        <f t="shared" si="3"/>
        <v>1</v>
      </c>
      <c r="S3811" s="180" t="b">
        <f t="shared" si="4"/>
        <v>0</v>
      </c>
      <c r="T3811" s="180">
        <f t="shared" ca="1" si="5"/>
        <v>0</v>
      </c>
    </row>
    <row r="3812" spans="1:20" ht="16" hidden="1">
      <c r="A3812" s="170">
        <f t="shared" si="6"/>
        <v>0</v>
      </c>
      <c r="B3812" s="186"/>
      <c r="C3812" s="186"/>
      <c r="D3812" s="178" t="s">
        <v>388</v>
      </c>
      <c r="E3812" s="178"/>
      <c r="F3812" s="186"/>
      <c r="G3812" s="170" t="b">
        <f t="shared" ca="1" si="73"/>
        <v>1</v>
      </c>
      <c r="H3812" s="186"/>
      <c r="I3812" s="186"/>
      <c r="J3812" s="170"/>
      <c r="K3812" s="171" t="e">
        <f t="shared" ca="1" si="1"/>
        <v>#NAME?</v>
      </c>
      <c r="L3812" s="186"/>
      <c r="M3812" s="171">
        <v>788</v>
      </c>
      <c r="N3812" s="179" t="e">
        <f t="shared" ca="1" si="2"/>
        <v>#NAME?</v>
      </c>
      <c r="O3812" t="b">
        <f t="shared" si="3"/>
        <v>1</v>
      </c>
      <c r="S3812" s="180" t="b">
        <f t="shared" si="4"/>
        <v>0</v>
      </c>
      <c r="T3812" s="180">
        <f t="shared" ca="1" si="5"/>
        <v>0</v>
      </c>
    </row>
    <row r="3813" spans="1:20" ht="16" hidden="1">
      <c r="A3813" s="170">
        <f t="shared" si="6"/>
        <v>0</v>
      </c>
      <c r="B3813" s="186"/>
      <c r="C3813" s="186"/>
      <c r="D3813" s="178" t="s">
        <v>388</v>
      </c>
      <c r="E3813" s="178"/>
      <c r="F3813" s="186"/>
      <c r="G3813" s="170" t="b">
        <f t="shared" ca="1" si="73"/>
        <v>1</v>
      </c>
      <c r="H3813" s="186"/>
      <c r="I3813" s="186"/>
      <c r="J3813" s="170"/>
      <c r="K3813" s="171" t="e">
        <f t="shared" ca="1" si="1"/>
        <v>#NAME?</v>
      </c>
      <c r="L3813" s="186"/>
      <c r="M3813" s="171">
        <v>823</v>
      </c>
      <c r="N3813" s="179" t="e">
        <f t="shared" ca="1" si="2"/>
        <v>#NAME?</v>
      </c>
      <c r="O3813" t="b">
        <f t="shared" si="3"/>
        <v>1</v>
      </c>
      <c r="S3813" s="180" t="b">
        <f t="shared" si="4"/>
        <v>0</v>
      </c>
      <c r="T3813" s="180">
        <f t="shared" ca="1" si="5"/>
        <v>0</v>
      </c>
    </row>
    <row r="3814" spans="1:20" ht="16" hidden="1">
      <c r="A3814" s="170">
        <f t="shared" si="6"/>
        <v>0</v>
      </c>
      <c r="B3814" s="186"/>
      <c r="C3814" s="186"/>
      <c r="D3814" s="178" t="s">
        <v>388</v>
      </c>
      <c r="E3814" s="178"/>
      <c r="F3814" s="186"/>
      <c r="G3814" s="170" t="b">
        <f t="shared" ca="1" si="73"/>
        <v>1</v>
      </c>
      <c r="H3814" s="186"/>
      <c r="I3814" s="186"/>
      <c r="J3814" s="170"/>
      <c r="K3814" s="171" t="e">
        <f t="shared" ca="1" si="1"/>
        <v>#NAME?</v>
      </c>
      <c r="L3814" s="186"/>
      <c r="M3814" s="171">
        <v>2226</v>
      </c>
      <c r="N3814" s="179" t="e">
        <f t="shared" ca="1" si="2"/>
        <v>#NAME?</v>
      </c>
      <c r="O3814" t="b">
        <f t="shared" si="3"/>
        <v>1</v>
      </c>
      <c r="S3814" s="180" t="b">
        <f t="shared" si="4"/>
        <v>0</v>
      </c>
      <c r="T3814" s="180">
        <f t="shared" ca="1" si="5"/>
        <v>0</v>
      </c>
    </row>
    <row r="3815" spans="1:20" ht="16" hidden="1">
      <c r="A3815" s="170">
        <f t="shared" si="6"/>
        <v>0</v>
      </c>
      <c r="B3815" s="186"/>
      <c r="C3815" s="186"/>
      <c r="D3815" s="178" t="s">
        <v>388</v>
      </c>
      <c r="E3815" s="178"/>
      <c r="F3815" s="186"/>
      <c r="G3815" s="170" t="b">
        <f t="shared" ca="1" si="73"/>
        <v>1</v>
      </c>
      <c r="H3815" s="186"/>
      <c r="I3815" s="186"/>
      <c r="J3815" s="170"/>
      <c r="K3815" s="171" t="e">
        <f t="shared" ca="1" si="1"/>
        <v>#NAME?</v>
      </c>
      <c r="L3815" s="186"/>
      <c r="M3815" s="171">
        <v>1894</v>
      </c>
      <c r="N3815" s="179" t="e">
        <f t="shared" ca="1" si="2"/>
        <v>#NAME?</v>
      </c>
      <c r="O3815" t="b">
        <f t="shared" si="3"/>
        <v>1</v>
      </c>
      <c r="S3815" s="180" t="b">
        <f t="shared" si="4"/>
        <v>0</v>
      </c>
      <c r="T3815" s="180">
        <f t="shared" ca="1" si="5"/>
        <v>0</v>
      </c>
    </row>
    <row r="3816" spans="1:20" ht="16" hidden="1">
      <c r="A3816" s="170">
        <f t="shared" si="6"/>
        <v>0</v>
      </c>
      <c r="B3816" s="186"/>
      <c r="C3816" s="186"/>
      <c r="D3816" s="178" t="s">
        <v>388</v>
      </c>
      <c r="E3816" s="178"/>
      <c r="F3816" s="186"/>
      <c r="G3816" s="170" t="b">
        <f t="shared" ca="1" si="73"/>
        <v>1</v>
      </c>
      <c r="H3816" s="186"/>
      <c r="I3816" s="186"/>
      <c r="J3816" s="170"/>
      <c r="K3816" s="171" t="e">
        <f t="shared" ca="1" si="1"/>
        <v>#NAME?</v>
      </c>
      <c r="L3816" s="186"/>
      <c r="M3816" s="171">
        <v>440</v>
      </c>
      <c r="N3816" s="179" t="e">
        <f t="shared" ca="1" si="2"/>
        <v>#NAME?</v>
      </c>
      <c r="O3816" t="b">
        <f t="shared" si="3"/>
        <v>1</v>
      </c>
      <c r="S3816" s="180" t="b">
        <f t="shared" si="4"/>
        <v>0</v>
      </c>
      <c r="T3816" s="180">
        <f t="shared" ca="1" si="5"/>
        <v>0</v>
      </c>
    </row>
    <row r="3817" spans="1:20" ht="16" hidden="1">
      <c r="A3817" s="170">
        <f t="shared" si="6"/>
        <v>0</v>
      </c>
      <c r="B3817" s="186"/>
      <c r="C3817" s="186"/>
      <c r="D3817" s="178" t="s">
        <v>388</v>
      </c>
      <c r="E3817" s="178"/>
      <c r="F3817" s="186"/>
      <c r="G3817" s="170" t="b">
        <f t="shared" ca="1" si="73"/>
        <v>1</v>
      </c>
      <c r="H3817" s="186"/>
      <c r="I3817" s="186"/>
      <c r="J3817" s="170"/>
      <c r="K3817" s="171" t="e">
        <f t="shared" ca="1" si="1"/>
        <v>#NAME?</v>
      </c>
      <c r="L3817" s="186"/>
      <c r="M3817" s="171">
        <v>2097</v>
      </c>
      <c r="N3817" s="179" t="e">
        <f t="shared" ca="1" si="2"/>
        <v>#NAME?</v>
      </c>
      <c r="O3817" t="b">
        <f t="shared" si="3"/>
        <v>1</v>
      </c>
      <c r="S3817" s="180" t="b">
        <f t="shared" si="4"/>
        <v>0</v>
      </c>
      <c r="T3817" s="180">
        <f t="shared" ca="1" si="5"/>
        <v>0</v>
      </c>
    </row>
    <row r="3818" spans="1:20" ht="16" hidden="1">
      <c r="A3818" s="170">
        <f t="shared" si="6"/>
        <v>0</v>
      </c>
      <c r="B3818" s="186"/>
      <c r="C3818" s="186"/>
      <c r="D3818" s="178" t="s">
        <v>388</v>
      </c>
      <c r="E3818" s="178"/>
      <c r="F3818" s="186"/>
      <c r="G3818" s="170" t="b">
        <f t="shared" ca="1" si="73"/>
        <v>1</v>
      </c>
      <c r="H3818" s="186"/>
      <c r="I3818" s="186"/>
      <c r="J3818" s="170"/>
      <c r="K3818" s="171" t="e">
        <f t="shared" ca="1" si="1"/>
        <v>#NAME?</v>
      </c>
      <c r="L3818" s="186"/>
      <c r="M3818" s="171">
        <v>572</v>
      </c>
      <c r="N3818" s="179" t="e">
        <f t="shared" ca="1" si="2"/>
        <v>#NAME?</v>
      </c>
      <c r="O3818" t="b">
        <f t="shared" si="3"/>
        <v>1</v>
      </c>
      <c r="S3818" s="180" t="b">
        <f t="shared" si="4"/>
        <v>0</v>
      </c>
      <c r="T3818" s="180">
        <f t="shared" ca="1" si="5"/>
        <v>0</v>
      </c>
    </row>
    <row r="3819" spans="1:20" ht="16" hidden="1">
      <c r="A3819" s="170">
        <f t="shared" si="6"/>
        <v>0</v>
      </c>
      <c r="B3819" s="186"/>
      <c r="C3819" s="186"/>
      <c r="D3819" s="178" t="s">
        <v>388</v>
      </c>
      <c r="E3819" s="178"/>
      <c r="F3819" s="186"/>
      <c r="G3819" s="170" t="b">
        <f t="shared" ca="1" si="73"/>
        <v>1</v>
      </c>
      <c r="H3819" s="186"/>
      <c r="I3819" s="186"/>
      <c r="J3819" s="170"/>
      <c r="K3819" s="171" t="e">
        <f t="shared" ca="1" si="1"/>
        <v>#NAME?</v>
      </c>
      <c r="L3819" s="186"/>
      <c r="M3819" s="171">
        <v>1010</v>
      </c>
      <c r="N3819" s="179" t="e">
        <f t="shared" ca="1" si="2"/>
        <v>#NAME?</v>
      </c>
      <c r="O3819" t="b">
        <f t="shared" si="3"/>
        <v>1</v>
      </c>
      <c r="S3819" s="180" t="b">
        <f t="shared" si="4"/>
        <v>0</v>
      </c>
      <c r="T3819" s="180">
        <f t="shared" ca="1" si="5"/>
        <v>0</v>
      </c>
    </row>
    <row r="3820" spans="1:20" ht="16" hidden="1">
      <c r="A3820" s="170">
        <f t="shared" si="6"/>
        <v>0</v>
      </c>
      <c r="B3820" s="186"/>
      <c r="C3820" s="186"/>
      <c r="D3820" s="178" t="s">
        <v>388</v>
      </c>
      <c r="E3820" s="178"/>
      <c r="F3820" s="186"/>
      <c r="G3820" s="170" t="b">
        <f t="shared" ca="1" si="73"/>
        <v>1</v>
      </c>
      <c r="H3820" s="186"/>
      <c r="I3820" s="186"/>
      <c r="J3820" s="170"/>
      <c r="K3820" s="171" t="e">
        <f t="shared" ca="1" si="1"/>
        <v>#NAME?</v>
      </c>
      <c r="L3820" s="186"/>
      <c r="M3820" s="171">
        <v>1298</v>
      </c>
      <c r="N3820" s="179" t="e">
        <f t="shared" ca="1" si="2"/>
        <v>#NAME?</v>
      </c>
      <c r="O3820" t="b">
        <f t="shared" si="3"/>
        <v>1</v>
      </c>
      <c r="S3820" s="180" t="b">
        <f t="shared" si="4"/>
        <v>0</v>
      </c>
      <c r="T3820" s="180">
        <f t="shared" ca="1" si="5"/>
        <v>0</v>
      </c>
    </row>
    <row r="3821" spans="1:20" ht="16" hidden="1">
      <c r="A3821" s="170">
        <f t="shared" si="6"/>
        <v>0</v>
      </c>
      <c r="B3821" s="186"/>
      <c r="C3821" s="186"/>
      <c r="D3821" s="178" t="s">
        <v>388</v>
      </c>
      <c r="E3821" s="178"/>
      <c r="F3821" s="186"/>
      <c r="G3821" s="170" t="b">
        <f t="shared" ca="1" si="73"/>
        <v>1</v>
      </c>
      <c r="H3821" s="186"/>
      <c r="I3821" s="186"/>
      <c r="J3821" s="170"/>
      <c r="K3821" s="171" t="e">
        <f t="shared" ca="1" si="1"/>
        <v>#NAME?</v>
      </c>
      <c r="L3821" s="186"/>
      <c r="M3821" s="171">
        <v>2850</v>
      </c>
      <c r="N3821" s="179" t="e">
        <f t="shared" ca="1" si="2"/>
        <v>#NAME?</v>
      </c>
      <c r="O3821" t="b">
        <f t="shared" si="3"/>
        <v>1</v>
      </c>
      <c r="S3821" s="180" t="b">
        <f t="shared" si="4"/>
        <v>0</v>
      </c>
      <c r="T3821" s="180">
        <f t="shared" ca="1" si="5"/>
        <v>0</v>
      </c>
    </row>
    <row r="3822" spans="1:20" ht="16" hidden="1">
      <c r="A3822" s="170">
        <f t="shared" si="6"/>
        <v>0</v>
      </c>
      <c r="B3822" s="186"/>
      <c r="C3822" s="186"/>
      <c r="D3822" s="178" t="s">
        <v>388</v>
      </c>
      <c r="E3822" s="178"/>
      <c r="F3822" s="186"/>
      <c r="G3822" s="170" t="b">
        <f t="shared" ca="1" si="73"/>
        <v>1</v>
      </c>
      <c r="H3822" s="186"/>
      <c r="I3822" s="186"/>
      <c r="J3822" s="170"/>
      <c r="K3822" s="171" t="e">
        <f t="shared" ca="1" si="1"/>
        <v>#NAME?</v>
      </c>
      <c r="L3822" s="186"/>
      <c r="M3822" s="171">
        <v>2856</v>
      </c>
      <c r="N3822" s="179" t="e">
        <f t="shared" ca="1" si="2"/>
        <v>#NAME?</v>
      </c>
      <c r="O3822" t="b">
        <f t="shared" si="3"/>
        <v>1</v>
      </c>
      <c r="S3822" s="180" t="b">
        <f t="shared" si="4"/>
        <v>0</v>
      </c>
      <c r="T3822" s="180">
        <f t="shared" ca="1" si="5"/>
        <v>0</v>
      </c>
    </row>
    <row r="3823" spans="1:20" ht="16" hidden="1">
      <c r="A3823" s="170">
        <f t="shared" si="6"/>
        <v>0</v>
      </c>
      <c r="B3823" s="186"/>
      <c r="C3823" s="186"/>
      <c r="D3823" s="178" t="s">
        <v>388</v>
      </c>
      <c r="E3823" s="178"/>
      <c r="F3823" s="186"/>
      <c r="G3823" s="170" t="b">
        <f t="shared" ca="1" si="73"/>
        <v>1</v>
      </c>
      <c r="H3823" s="186"/>
      <c r="I3823" s="186"/>
      <c r="J3823" s="170"/>
      <c r="K3823" s="171" t="e">
        <f t="shared" ca="1" si="1"/>
        <v>#NAME?</v>
      </c>
      <c r="L3823" s="186"/>
      <c r="M3823" s="171">
        <v>1113</v>
      </c>
      <c r="N3823" s="179" t="e">
        <f t="shared" ca="1" si="2"/>
        <v>#NAME?</v>
      </c>
      <c r="O3823" t="b">
        <f t="shared" si="3"/>
        <v>1</v>
      </c>
      <c r="S3823" s="180" t="b">
        <f t="shared" si="4"/>
        <v>0</v>
      </c>
      <c r="T3823" s="180">
        <f t="shared" ca="1" si="5"/>
        <v>0</v>
      </c>
    </row>
    <row r="3824" spans="1:20" ht="16" hidden="1">
      <c r="A3824" s="170">
        <f t="shared" si="6"/>
        <v>0</v>
      </c>
      <c r="B3824" s="186"/>
      <c r="C3824" s="186"/>
      <c r="D3824" s="178" t="s">
        <v>388</v>
      </c>
      <c r="E3824" s="178"/>
      <c r="F3824" s="186"/>
      <c r="G3824" s="170" t="b">
        <f t="shared" ca="1" si="73"/>
        <v>1</v>
      </c>
      <c r="H3824" s="186"/>
      <c r="I3824" s="186"/>
      <c r="J3824" s="170"/>
      <c r="K3824" s="171" t="e">
        <f t="shared" ca="1" si="1"/>
        <v>#NAME?</v>
      </c>
      <c r="L3824" s="186"/>
      <c r="M3824" s="171">
        <v>1147</v>
      </c>
      <c r="N3824" s="179" t="e">
        <f t="shared" ca="1" si="2"/>
        <v>#NAME?</v>
      </c>
      <c r="O3824" t="b">
        <f t="shared" si="3"/>
        <v>1</v>
      </c>
      <c r="S3824" s="180" t="b">
        <f t="shared" si="4"/>
        <v>0</v>
      </c>
      <c r="T3824" s="180">
        <f t="shared" ca="1" si="5"/>
        <v>0</v>
      </c>
    </row>
    <row r="3825" spans="1:20" ht="16" hidden="1">
      <c r="A3825" s="170">
        <f t="shared" si="6"/>
        <v>0</v>
      </c>
      <c r="B3825" s="186"/>
      <c r="C3825" s="186"/>
      <c r="D3825" s="178" t="s">
        <v>388</v>
      </c>
      <c r="E3825" s="178"/>
      <c r="F3825" s="186"/>
      <c r="G3825" s="170" t="b">
        <f t="shared" ca="1" si="73"/>
        <v>1</v>
      </c>
      <c r="H3825" s="186"/>
      <c r="I3825" s="186"/>
      <c r="J3825" s="170"/>
      <c r="K3825" s="171" t="e">
        <f t="shared" ca="1" si="1"/>
        <v>#NAME?</v>
      </c>
      <c r="L3825" s="186"/>
      <c r="M3825" s="171">
        <v>2225</v>
      </c>
      <c r="N3825" s="179" t="e">
        <f t="shared" ca="1" si="2"/>
        <v>#NAME?</v>
      </c>
      <c r="O3825" t="b">
        <f t="shared" si="3"/>
        <v>1</v>
      </c>
      <c r="S3825" s="180" t="b">
        <f t="shared" si="4"/>
        <v>0</v>
      </c>
      <c r="T3825" s="180">
        <f t="shared" ca="1" si="5"/>
        <v>0</v>
      </c>
    </row>
    <row r="3826" spans="1:20" ht="16" hidden="1">
      <c r="A3826" s="170">
        <f t="shared" si="6"/>
        <v>0</v>
      </c>
      <c r="B3826" s="186"/>
      <c r="C3826" s="186"/>
      <c r="D3826" s="178" t="s">
        <v>388</v>
      </c>
      <c r="E3826" s="178"/>
      <c r="F3826" s="186"/>
      <c r="G3826" s="170" t="b">
        <f t="shared" ca="1" si="73"/>
        <v>1</v>
      </c>
      <c r="H3826" s="186"/>
      <c r="I3826" s="186"/>
      <c r="J3826" s="170"/>
      <c r="K3826" s="171" t="e">
        <f t="shared" ca="1" si="1"/>
        <v>#NAME?</v>
      </c>
      <c r="L3826" s="186"/>
      <c r="M3826" s="171">
        <v>2688</v>
      </c>
      <c r="N3826" s="179" t="e">
        <f t="shared" ca="1" si="2"/>
        <v>#NAME?</v>
      </c>
      <c r="O3826" t="b">
        <f t="shared" si="3"/>
        <v>1</v>
      </c>
      <c r="S3826" s="180" t="b">
        <f t="shared" si="4"/>
        <v>0</v>
      </c>
      <c r="T3826" s="180">
        <f t="shared" ca="1" si="5"/>
        <v>0</v>
      </c>
    </row>
    <row r="3827" spans="1:20" ht="16" hidden="1">
      <c r="A3827" s="170">
        <f t="shared" si="6"/>
        <v>0</v>
      </c>
      <c r="B3827" s="186"/>
      <c r="C3827" s="186"/>
      <c r="D3827" s="178" t="s">
        <v>388</v>
      </c>
      <c r="E3827" s="178"/>
      <c r="F3827" s="186"/>
      <c r="G3827" s="170" t="b">
        <f t="shared" ca="1" si="73"/>
        <v>1</v>
      </c>
      <c r="H3827" s="186"/>
      <c r="I3827" s="186"/>
      <c r="J3827" s="170"/>
      <c r="K3827" s="171" t="e">
        <f t="shared" ca="1" si="1"/>
        <v>#NAME?</v>
      </c>
      <c r="L3827" s="186"/>
      <c r="M3827" s="171">
        <v>1909</v>
      </c>
      <c r="N3827" s="179" t="e">
        <f t="shared" ca="1" si="2"/>
        <v>#NAME?</v>
      </c>
      <c r="O3827" t="b">
        <f t="shared" si="3"/>
        <v>1</v>
      </c>
      <c r="S3827" s="180" t="b">
        <f t="shared" si="4"/>
        <v>0</v>
      </c>
      <c r="T3827" s="180">
        <f t="shared" ca="1" si="5"/>
        <v>0</v>
      </c>
    </row>
    <row r="3828" spans="1:20" ht="16" hidden="1">
      <c r="A3828" s="170">
        <f t="shared" si="6"/>
        <v>0</v>
      </c>
      <c r="B3828" s="186"/>
      <c r="C3828" s="186"/>
      <c r="D3828" s="178" t="s">
        <v>388</v>
      </c>
      <c r="E3828" s="178"/>
      <c r="F3828" s="186"/>
      <c r="G3828" s="170" t="b">
        <f t="shared" ca="1" si="73"/>
        <v>1</v>
      </c>
      <c r="H3828" s="186"/>
      <c r="I3828" s="186"/>
      <c r="J3828" s="170"/>
      <c r="K3828" s="171" t="e">
        <f t="shared" ca="1" si="1"/>
        <v>#NAME?</v>
      </c>
      <c r="L3828" s="186"/>
      <c r="M3828" s="171">
        <v>2056</v>
      </c>
      <c r="N3828" s="179" t="e">
        <f t="shared" ca="1" si="2"/>
        <v>#NAME?</v>
      </c>
      <c r="O3828" t="b">
        <f t="shared" si="3"/>
        <v>1</v>
      </c>
      <c r="S3828" s="180" t="b">
        <f t="shared" si="4"/>
        <v>0</v>
      </c>
      <c r="T3828" s="180">
        <f t="shared" ca="1" si="5"/>
        <v>0</v>
      </c>
    </row>
    <row r="3829" spans="1:20" ht="16" hidden="1">
      <c r="A3829" s="170">
        <f t="shared" si="6"/>
        <v>0</v>
      </c>
      <c r="B3829" s="186"/>
      <c r="C3829" s="186"/>
      <c r="D3829" s="178" t="s">
        <v>388</v>
      </c>
      <c r="E3829" s="178"/>
      <c r="F3829" s="186"/>
      <c r="G3829" s="170" t="b">
        <f t="shared" ca="1" si="73"/>
        <v>1</v>
      </c>
      <c r="H3829" s="186"/>
      <c r="I3829" s="186"/>
      <c r="J3829" s="170"/>
      <c r="K3829" s="171" t="e">
        <f t="shared" ca="1" si="1"/>
        <v>#NAME?</v>
      </c>
      <c r="L3829" s="186"/>
      <c r="M3829" s="171">
        <v>1272</v>
      </c>
      <c r="N3829" s="179" t="e">
        <f t="shared" ca="1" si="2"/>
        <v>#NAME?</v>
      </c>
      <c r="O3829" t="b">
        <f t="shared" si="3"/>
        <v>1</v>
      </c>
      <c r="S3829" s="180" t="b">
        <f t="shared" si="4"/>
        <v>0</v>
      </c>
      <c r="T3829" s="180">
        <f t="shared" ca="1" si="5"/>
        <v>0</v>
      </c>
    </row>
    <row r="3830" spans="1:20" ht="16" hidden="1">
      <c r="A3830" s="170">
        <f t="shared" si="6"/>
        <v>0</v>
      </c>
      <c r="B3830" s="186"/>
      <c r="C3830" s="186"/>
      <c r="D3830" s="178" t="s">
        <v>388</v>
      </c>
      <c r="E3830" s="178"/>
      <c r="F3830" s="186"/>
      <c r="G3830" s="170" t="b">
        <f t="shared" ca="1" si="73"/>
        <v>1</v>
      </c>
      <c r="H3830" s="186"/>
      <c r="I3830" s="186"/>
      <c r="J3830" s="170"/>
      <c r="K3830" s="171" t="e">
        <f t="shared" ca="1" si="1"/>
        <v>#NAME?</v>
      </c>
      <c r="L3830" s="186"/>
      <c r="M3830" s="171">
        <v>2265</v>
      </c>
      <c r="N3830" s="179" t="e">
        <f t="shared" ca="1" si="2"/>
        <v>#NAME?</v>
      </c>
      <c r="O3830" t="b">
        <f t="shared" si="3"/>
        <v>1</v>
      </c>
      <c r="S3830" s="180" t="b">
        <f t="shared" si="4"/>
        <v>0</v>
      </c>
      <c r="T3830" s="180">
        <f t="shared" ca="1" si="5"/>
        <v>0</v>
      </c>
    </row>
    <row r="3831" spans="1:20" ht="16" hidden="1">
      <c r="A3831" s="170">
        <f t="shared" si="6"/>
        <v>0</v>
      </c>
      <c r="B3831" s="186"/>
      <c r="C3831" s="186"/>
      <c r="D3831" s="178" t="s">
        <v>388</v>
      </c>
      <c r="E3831" s="178"/>
      <c r="F3831" s="186"/>
      <c r="G3831" s="170" t="b">
        <f t="shared" ca="1" si="73"/>
        <v>1</v>
      </c>
      <c r="H3831" s="186"/>
      <c r="I3831" s="186"/>
      <c r="J3831" s="170"/>
      <c r="K3831" s="171" t="e">
        <f t="shared" ca="1" si="1"/>
        <v>#NAME?</v>
      </c>
      <c r="L3831" s="186"/>
      <c r="M3831" s="171">
        <v>2058</v>
      </c>
      <c r="N3831" s="179" t="e">
        <f t="shared" ca="1" si="2"/>
        <v>#NAME?</v>
      </c>
      <c r="O3831" t="b">
        <f t="shared" si="3"/>
        <v>1</v>
      </c>
      <c r="S3831" s="180" t="b">
        <f t="shared" si="4"/>
        <v>0</v>
      </c>
      <c r="T3831" s="180">
        <f t="shared" ca="1" si="5"/>
        <v>0</v>
      </c>
    </row>
    <row r="3832" spans="1:20" ht="16" hidden="1">
      <c r="A3832" s="170">
        <f t="shared" si="6"/>
        <v>0</v>
      </c>
      <c r="B3832" s="186"/>
      <c r="C3832" s="186"/>
      <c r="D3832" s="178" t="s">
        <v>388</v>
      </c>
      <c r="E3832" s="178"/>
      <c r="F3832" s="186"/>
      <c r="G3832" s="170" t="b">
        <f t="shared" ca="1" si="73"/>
        <v>1</v>
      </c>
      <c r="H3832" s="186"/>
      <c r="I3832" s="186"/>
      <c r="J3832" s="170"/>
      <c r="K3832" s="171" t="e">
        <f t="shared" ca="1" si="1"/>
        <v>#NAME?</v>
      </c>
      <c r="L3832" s="186"/>
      <c r="M3832" s="171">
        <v>100</v>
      </c>
      <c r="N3832" s="179" t="e">
        <f t="shared" ca="1" si="2"/>
        <v>#NAME?</v>
      </c>
      <c r="O3832" t="b">
        <f t="shared" si="3"/>
        <v>1</v>
      </c>
      <c r="S3832" s="180" t="b">
        <f t="shared" si="4"/>
        <v>0</v>
      </c>
      <c r="T3832" s="180">
        <f t="shared" ca="1" si="5"/>
        <v>0</v>
      </c>
    </row>
    <row r="3833" spans="1:20" ht="16" hidden="1">
      <c r="A3833" s="170">
        <f t="shared" si="6"/>
        <v>0</v>
      </c>
      <c r="B3833" s="186"/>
      <c r="C3833" s="186"/>
      <c r="D3833" s="178" t="s">
        <v>388</v>
      </c>
      <c r="E3833" s="178"/>
      <c r="F3833" s="186"/>
      <c r="G3833" s="170" t="b">
        <f t="shared" ca="1" si="73"/>
        <v>1</v>
      </c>
      <c r="H3833" s="186"/>
      <c r="I3833" s="186"/>
      <c r="J3833" s="170"/>
      <c r="K3833" s="171" t="e">
        <f t="shared" ca="1" si="1"/>
        <v>#NAME?</v>
      </c>
      <c r="L3833" s="186"/>
      <c r="M3833" s="171">
        <v>1697</v>
      </c>
      <c r="N3833" s="179" t="e">
        <f t="shared" ca="1" si="2"/>
        <v>#NAME?</v>
      </c>
      <c r="O3833" t="b">
        <f t="shared" si="3"/>
        <v>1</v>
      </c>
      <c r="S3833" s="180" t="b">
        <f t="shared" si="4"/>
        <v>0</v>
      </c>
      <c r="T3833" s="180">
        <f t="shared" ca="1" si="5"/>
        <v>0</v>
      </c>
    </row>
    <row r="3834" spans="1:20" ht="16" hidden="1">
      <c r="A3834" s="170">
        <f t="shared" si="6"/>
        <v>0</v>
      </c>
      <c r="B3834" s="186"/>
      <c r="C3834" s="186"/>
      <c r="D3834" s="178" t="s">
        <v>388</v>
      </c>
      <c r="E3834" s="178"/>
      <c r="F3834" s="186"/>
      <c r="G3834" s="170" t="b">
        <f t="shared" ca="1" si="73"/>
        <v>1</v>
      </c>
      <c r="H3834" s="186"/>
      <c r="I3834" s="186"/>
      <c r="J3834" s="170"/>
      <c r="K3834" s="171" t="e">
        <f t="shared" ca="1" si="1"/>
        <v>#NAME?</v>
      </c>
      <c r="L3834" s="186"/>
      <c r="M3834" s="171">
        <v>1291</v>
      </c>
      <c r="N3834" s="179" t="e">
        <f t="shared" ca="1" si="2"/>
        <v>#NAME?</v>
      </c>
      <c r="O3834" t="b">
        <f t="shared" si="3"/>
        <v>1</v>
      </c>
      <c r="S3834" s="180" t="b">
        <f t="shared" si="4"/>
        <v>0</v>
      </c>
      <c r="T3834" s="180">
        <f t="shared" ca="1" si="5"/>
        <v>0</v>
      </c>
    </row>
    <row r="3835" spans="1:20" ht="16" hidden="1">
      <c r="A3835" s="170">
        <f t="shared" si="6"/>
        <v>0</v>
      </c>
      <c r="B3835" s="186"/>
      <c r="C3835" s="186"/>
      <c r="D3835" s="178" t="s">
        <v>388</v>
      </c>
      <c r="E3835" s="178"/>
      <c r="F3835" s="186"/>
      <c r="G3835" s="170" t="b">
        <f t="shared" ca="1" si="73"/>
        <v>1</v>
      </c>
      <c r="H3835" s="186"/>
      <c r="I3835" s="186"/>
      <c r="J3835" s="170"/>
      <c r="K3835" s="171" t="e">
        <f t="shared" ca="1" si="1"/>
        <v>#NAME?</v>
      </c>
      <c r="L3835" s="186"/>
      <c r="M3835" s="171">
        <v>2483</v>
      </c>
      <c r="N3835" s="179" t="e">
        <f t="shared" ca="1" si="2"/>
        <v>#NAME?</v>
      </c>
      <c r="O3835" t="b">
        <f t="shared" si="3"/>
        <v>1</v>
      </c>
      <c r="S3835" s="180" t="b">
        <f t="shared" si="4"/>
        <v>0</v>
      </c>
      <c r="T3835" s="180">
        <f t="shared" ca="1" si="5"/>
        <v>0</v>
      </c>
    </row>
    <row r="3836" spans="1:20" ht="16" hidden="1">
      <c r="A3836" s="170">
        <f t="shared" si="6"/>
        <v>0</v>
      </c>
      <c r="B3836" s="186"/>
      <c r="C3836" s="186"/>
      <c r="D3836" s="178" t="s">
        <v>388</v>
      </c>
      <c r="E3836" s="178"/>
      <c r="F3836" s="186"/>
      <c r="G3836" s="170" t="b">
        <f t="shared" ca="1" si="73"/>
        <v>1</v>
      </c>
      <c r="H3836" s="186"/>
      <c r="I3836" s="186"/>
      <c r="J3836" s="170"/>
      <c r="K3836" s="171" t="e">
        <f t="shared" ca="1" si="1"/>
        <v>#NAME?</v>
      </c>
      <c r="L3836" s="186"/>
      <c r="M3836" s="171">
        <v>795</v>
      </c>
      <c r="N3836" s="179" t="e">
        <f t="shared" ca="1" si="2"/>
        <v>#NAME?</v>
      </c>
      <c r="O3836" t="b">
        <f t="shared" si="3"/>
        <v>1</v>
      </c>
      <c r="S3836" s="180" t="b">
        <f t="shared" si="4"/>
        <v>0</v>
      </c>
      <c r="T3836" s="180">
        <f t="shared" ca="1" si="5"/>
        <v>0</v>
      </c>
    </row>
    <row r="3837" spans="1:20" ht="16" hidden="1">
      <c r="A3837" s="170">
        <f t="shared" si="6"/>
        <v>0</v>
      </c>
      <c r="B3837" s="186"/>
      <c r="C3837" s="186"/>
      <c r="D3837" s="178" t="s">
        <v>388</v>
      </c>
      <c r="E3837" s="178"/>
      <c r="F3837" s="186"/>
      <c r="G3837" s="170" t="b">
        <f t="shared" ca="1" si="73"/>
        <v>1</v>
      </c>
      <c r="H3837" s="186"/>
      <c r="I3837" s="186"/>
      <c r="J3837" s="170"/>
      <c r="K3837" s="171" t="e">
        <f t="shared" ca="1" si="1"/>
        <v>#NAME?</v>
      </c>
      <c r="L3837" s="186"/>
      <c r="M3837" s="171">
        <v>2341</v>
      </c>
      <c r="N3837" s="179" t="e">
        <f t="shared" ca="1" si="2"/>
        <v>#NAME?</v>
      </c>
      <c r="O3837" t="b">
        <f t="shared" si="3"/>
        <v>1</v>
      </c>
      <c r="S3837" s="180" t="b">
        <f t="shared" si="4"/>
        <v>0</v>
      </c>
      <c r="T3837" s="180">
        <f t="shared" ca="1" si="5"/>
        <v>0</v>
      </c>
    </row>
    <row r="3838" spans="1:20" ht="16" hidden="1">
      <c r="A3838" s="170">
        <f t="shared" si="6"/>
        <v>0</v>
      </c>
      <c r="B3838" s="186"/>
      <c r="C3838" s="186"/>
      <c r="D3838" s="178" t="s">
        <v>388</v>
      </c>
      <c r="E3838" s="178"/>
      <c r="F3838" s="186"/>
      <c r="G3838" s="170" t="b">
        <f t="shared" ca="1" si="73"/>
        <v>1</v>
      </c>
      <c r="H3838" s="186"/>
      <c r="I3838" s="186"/>
      <c r="J3838" s="170"/>
      <c r="K3838" s="171" t="e">
        <f t="shared" ca="1" si="1"/>
        <v>#NAME?</v>
      </c>
      <c r="L3838" s="186"/>
      <c r="M3838" s="171">
        <v>462</v>
      </c>
      <c r="N3838" s="179" t="e">
        <f t="shared" ca="1" si="2"/>
        <v>#NAME?</v>
      </c>
      <c r="O3838" t="b">
        <f t="shared" si="3"/>
        <v>1</v>
      </c>
      <c r="S3838" s="180" t="b">
        <f t="shared" si="4"/>
        <v>0</v>
      </c>
      <c r="T3838" s="180">
        <f t="shared" ca="1" si="5"/>
        <v>0</v>
      </c>
    </row>
    <row r="3839" spans="1:20" ht="16" hidden="1">
      <c r="A3839" s="170">
        <f t="shared" si="6"/>
        <v>0</v>
      </c>
      <c r="B3839" s="186"/>
      <c r="C3839" s="186"/>
      <c r="D3839" s="178" t="s">
        <v>388</v>
      </c>
      <c r="E3839" s="178"/>
      <c r="F3839" s="186"/>
      <c r="G3839" s="170" t="b">
        <f t="shared" ca="1" si="73"/>
        <v>1</v>
      </c>
      <c r="H3839" s="186"/>
      <c r="I3839" s="186"/>
      <c r="J3839" s="170"/>
      <c r="K3839" s="171" t="e">
        <f t="shared" ca="1" si="1"/>
        <v>#NAME?</v>
      </c>
      <c r="L3839" s="186"/>
      <c r="M3839" s="171">
        <v>2440</v>
      </c>
      <c r="N3839" s="179" t="e">
        <f t="shared" ca="1" si="2"/>
        <v>#NAME?</v>
      </c>
      <c r="O3839" t="b">
        <f t="shared" si="3"/>
        <v>1</v>
      </c>
      <c r="S3839" s="180" t="b">
        <f t="shared" si="4"/>
        <v>0</v>
      </c>
      <c r="T3839" s="180">
        <f t="shared" ca="1" si="5"/>
        <v>0</v>
      </c>
    </row>
    <row r="3840" spans="1:20" ht="16" hidden="1">
      <c r="A3840" s="170">
        <f t="shared" si="6"/>
        <v>0</v>
      </c>
      <c r="B3840" s="186"/>
      <c r="C3840" s="186"/>
      <c r="D3840" s="178" t="s">
        <v>388</v>
      </c>
      <c r="E3840" s="178"/>
      <c r="F3840" s="186"/>
      <c r="G3840" s="170" t="b">
        <f t="shared" ca="1" si="73"/>
        <v>1</v>
      </c>
      <c r="H3840" s="186"/>
      <c r="I3840" s="186"/>
      <c r="J3840" s="170"/>
      <c r="K3840" s="171" t="e">
        <f t="shared" ca="1" si="1"/>
        <v>#NAME?</v>
      </c>
      <c r="L3840" s="186"/>
      <c r="M3840" s="171">
        <v>2358</v>
      </c>
      <c r="N3840" s="179" t="e">
        <f t="shared" ca="1" si="2"/>
        <v>#NAME?</v>
      </c>
      <c r="O3840" t="b">
        <f t="shared" si="3"/>
        <v>1</v>
      </c>
      <c r="S3840" s="180" t="b">
        <f t="shared" si="4"/>
        <v>0</v>
      </c>
      <c r="T3840" s="180">
        <f t="shared" ca="1" si="5"/>
        <v>0</v>
      </c>
    </row>
    <row r="3841" spans="1:20" ht="16" hidden="1">
      <c r="A3841" s="170">
        <f t="shared" si="6"/>
        <v>0</v>
      </c>
      <c r="B3841" s="186"/>
      <c r="C3841" s="186"/>
      <c r="D3841" s="178" t="s">
        <v>388</v>
      </c>
      <c r="E3841" s="178"/>
      <c r="F3841" s="186"/>
      <c r="G3841" s="170" t="b">
        <f t="shared" ca="1" si="73"/>
        <v>1</v>
      </c>
      <c r="H3841" s="186"/>
      <c r="I3841" s="186"/>
      <c r="J3841" s="170"/>
      <c r="K3841" s="171" t="e">
        <f t="shared" ca="1" si="1"/>
        <v>#NAME?</v>
      </c>
      <c r="L3841" s="186"/>
      <c r="M3841" s="171">
        <v>326</v>
      </c>
      <c r="N3841" s="179" t="e">
        <f t="shared" ca="1" si="2"/>
        <v>#NAME?</v>
      </c>
      <c r="O3841" t="b">
        <f t="shared" si="3"/>
        <v>1</v>
      </c>
      <c r="S3841" s="180" t="b">
        <f t="shared" si="4"/>
        <v>0</v>
      </c>
      <c r="T3841" s="180">
        <f t="shared" ca="1" si="5"/>
        <v>0</v>
      </c>
    </row>
    <row r="3842" spans="1:20" ht="16" hidden="1">
      <c r="A3842" s="170">
        <f t="shared" si="6"/>
        <v>0</v>
      </c>
      <c r="B3842" s="186"/>
      <c r="C3842" s="186"/>
      <c r="D3842" s="178" t="s">
        <v>388</v>
      </c>
      <c r="E3842" s="178"/>
      <c r="F3842" s="186"/>
      <c r="G3842" s="170" t="b">
        <f t="shared" ca="1" si="73"/>
        <v>1</v>
      </c>
      <c r="H3842" s="186"/>
      <c r="I3842" s="186"/>
      <c r="J3842" s="170"/>
      <c r="K3842" s="171" t="e">
        <f t="shared" ca="1" si="1"/>
        <v>#NAME?</v>
      </c>
      <c r="L3842" s="186"/>
      <c r="M3842" s="171">
        <v>506</v>
      </c>
      <c r="N3842" s="179" t="e">
        <f t="shared" ca="1" si="2"/>
        <v>#NAME?</v>
      </c>
      <c r="O3842" t="b">
        <f t="shared" si="3"/>
        <v>1</v>
      </c>
      <c r="S3842" s="180" t="b">
        <f t="shared" si="4"/>
        <v>0</v>
      </c>
      <c r="T3842" s="180">
        <f t="shared" ca="1" si="5"/>
        <v>0</v>
      </c>
    </row>
    <row r="3843" spans="1:20" ht="16" hidden="1">
      <c r="A3843" s="170">
        <f t="shared" si="6"/>
        <v>0</v>
      </c>
      <c r="B3843" s="186"/>
      <c r="C3843" s="186"/>
      <c r="D3843" s="178" t="s">
        <v>388</v>
      </c>
      <c r="E3843" s="178"/>
      <c r="F3843" s="186"/>
      <c r="G3843" s="170" t="b">
        <f t="shared" ca="1" si="73"/>
        <v>1</v>
      </c>
      <c r="H3843" s="186"/>
      <c r="I3843" s="186"/>
      <c r="J3843" s="170"/>
      <c r="K3843" s="171" t="e">
        <f t="shared" ca="1" si="1"/>
        <v>#NAME?</v>
      </c>
      <c r="L3843" s="186"/>
      <c r="M3843" s="171">
        <v>1014</v>
      </c>
      <c r="N3843" s="179" t="e">
        <f t="shared" ca="1" si="2"/>
        <v>#NAME?</v>
      </c>
      <c r="O3843" t="b">
        <f t="shared" si="3"/>
        <v>1</v>
      </c>
      <c r="S3843" s="180" t="b">
        <f t="shared" si="4"/>
        <v>0</v>
      </c>
      <c r="T3843" s="180">
        <f t="shared" ca="1" si="5"/>
        <v>0</v>
      </c>
    </row>
    <row r="3844" spans="1:20" ht="16" hidden="1">
      <c r="A3844" s="170">
        <f t="shared" si="6"/>
        <v>0</v>
      </c>
      <c r="B3844" s="186"/>
      <c r="C3844" s="186"/>
      <c r="D3844" s="178" t="s">
        <v>388</v>
      </c>
      <c r="E3844" s="178"/>
      <c r="F3844" s="186"/>
      <c r="G3844" s="170" t="b">
        <f t="shared" ca="1" si="73"/>
        <v>1</v>
      </c>
      <c r="H3844" s="186"/>
      <c r="I3844" s="186"/>
      <c r="J3844" s="170"/>
      <c r="K3844" s="171" t="e">
        <f t="shared" ca="1" si="1"/>
        <v>#NAME?</v>
      </c>
      <c r="L3844" s="186"/>
      <c r="M3844" s="171">
        <v>1970</v>
      </c>
      <c r="N3844" s="179" t="e">
        <f t="shared" ca="1" si="2"/>
        <v>#NAME?</v>
      </c>
      <c r="O3844" t="b">
        <f t="shared" si="3"/>
        <v>1</v>
      </c>
      <c r="S3844" s="180" t="b">
        <f t="shared" si="4"/>
        <v>0</v>
      </c>
      <c r="T3844" s="180">
        <f t="shared" ca="1" si="5"/>
        <v>0</v>
      </c>
    </row>
    <row r="3845" spans="1:20" ht="16" hidden="1">
      <c r="A3845" s="170">
        <f t="shared" si="6"/>
        <v>0</v>
      </c>
      <c r="B3845" s="186"/>
      <c r="C3845" s="186"/>
      <c r="D3845" s="178" t="s">
        <v>388</v>
      </c>
      <c r="E3845" s="178"/>
      <c r="F3845" s="186"/>
      <c r="G3845" s="170" t="b">
        <f t="shared" ca="1" si="73"/>
        <v>1</v>
      </c>
      <c r="H3845" s="186"/>
      <c r="I3845" s="186"/>
      <c r="J3845" s="170"/>
      <c r="K3845" s="171" t="e">
        <f t="shared" ca="1" si="1"/>
        <v>#NAME?</v>
      </c>
      <c r="L3845" s="186"/>
      <c r="M3845" s="171">
        <v>2317</v>
      </c>
      <c r="N3845" s="179" t="e">
        <f t="shared" ca="1" si="2"/>
        <v>#NAME?</v>
      </c>
      <c r="O3845" t="b">
        <f t="shared" si="3"/>
        <v>1</v>
      </c>
      <c r="S3845" s="180" t="b">
        <f t="shared" si="4"/>
        <v>0</v>
      </c>
      <c r="T3845" s="180">
        <f t="shared" ca="1" si="5"/>
        <v>0</v>
      </c>
    </row>
    <row r="3846" spans="1:20" ht="16" hidden="1">
      <c r="A3846" s="170">
        <f t="shared" si="6"/>
        <v>0</v>
      </c>
      <c r="B3846" s="186"/>
      <c r="C3846" s="186"/>
      <c r="D3846" s="178" t="s">
        <v>388</v>
      </c>
      <c r="E3846" s="178"/>
      <c r="F3846" s="186"/>
      <c r="G3846" s="170" t="b">
        <f t="shared" ca="1" si="73"/>
        <v>1</v>
      </c>
      <c r="H3846" s="186"/>
      <c r="I3846" s="186"/>
      <c r="J3846" s="170"/>
      <c r="K3846" s="171" t="e">
        <f t="shared" ca="1" si="1"/>
        <v>#NAME?</v>
      </c>
      <c r="L3846" s="186"/>
      <c r="M3846" s="171">
        <v>1838</v>
      </c>
      <c r="N3846" s="179" t="e">
        <f t="shared" ca="1" si="2"/>
        <v>#NAME?</v>
      </c>
      <c r="O3846" t="b">
        <f t="shared" si="3"/>
        <v>1</v>
      </c>
      <c r="S3846" s="180" t="b">
        <f t="shared" si="4"/>
        <v>0</v>
      </c>
      <c r="T3846" s="180">
        <f t="shared" ca="1" si="5"/>
        <v>0</v>
      </c>
    </row>
    <row r="3847" spans="1:20" ht="16" hidden="1">
      <c r="A3847" s="170">
        <f t="shared" si="6"/>
        <v>0</v>
      </c>
      <c r="B3847" s="186"/>
      <c r="C3847" s="186"/>
      <c r="D3847" s="178" t="s">
        <v>388</v>
      </c>
      <c r="E3847" s="178"/>
      <c r="F3847" s="186"/>
      <c r="G3847" s="170" t="b">
        <f t="shared" ca="1" si="73"/>
        <v>1</v>
      </c>
      <c r="H3847" s="186"/>
      <c r="I3847" s="186"/>
      <c r="J3847" s="170"/>
      <c r="K3847" s="171" t="e">
        <f t="shared" ca="1" si="1"/>
        <v>#NAME?</v>
      </c>
      <c r="L3847" s="186"/>
      <c r="M3847" s="171">
        <v>1042</v>
      </c>
      <c r="N3847" s="179" t="e">
        <f t="shared" ca="1" si="2"/>
        <v>#NAME?</v>
      </c>
      <c r="O3847" t="b">
        <f t="shared" si="3"/>
        <v>1</v>
      </c>
      <c r="S3847" s="180" t="b">
        <f t="shared" si="4"/>
        <v>0</v>
      </c>
      <c r="T3847" s="180">
        <f t="shared" ca="1" si="5"/>
        <v>0</v>
      </c>
    </row>
    <row r="3848" spans="1:20" ht="16" hidden="1">
      <c r="A3848" s="170">
        <f t="shared" si="6"/>
        <v>0</v>
      </c>
      <c r="B3848" s="186"/>
      <c r="C3848" s="186"/>
      <c r="D3848" s="178" t="s">
        <v>388</v>
      </c>
      <c r="E3848" s="178"/>
      <c r="F3848" s="186"/>
      <c r="G3848" s="170" t="b">
        <f t="shared" ca="1" si="73"/>
        <v>1</v>
      </c>
      <c r="H3848" s="186"/>
      <c r="I3848" s="186"/>
      <c r="J3848" s="170"/>
      <c r="K3848" s="171" t="e">
        <f t="shared" ca="1" si="1"/>
        <v>#NAME?</v>
      </c>
      <c r="L3848" s="186"/>
      <c r="M3848" s="171">
        <v>3089</v>
      </c>
      <c r="N3848" s="179" t="e">
        <f t="shared" ca="1" si="2"/>
        <v>#NAME?</v>
      </c>
      <c r="O3848" t="b">
        <f t="shared" si="3"/>
        <v>1</v>
      </c>
      <c r="S3848" s="180" t="b">
        <f t="shared" si="4"/>
        <v>0</v>
      </c>
      <c r="T3848" s="180">
        <f t="shared" ca="1" si="5"/>
        <v>0</v>
      </c>
    </row>
    <row r="3849" spans="1:20" ht="16" hidden="1">
      <c r="A3849" s="170">
        <f t="shared" si="6"/>
        <v>0</v>
      </c>
      <c r="B3849" s="186"/>
      <c r="C3849" s="186"/>
      <c r="D3849" s="178" t="s">
        <v>388</v>
      </c>
      <c r="E3849" s="178"/>
      <c r="F3849" s="186"/>
      <c r="G3849" s="170" t="b">
        <f t="shared" ca="1" si="73"/>
        <v>1</v>
      </c>
      <c r="H3849" s="186"/>
      <c r="I3849" s="186"/>
      <c r="J3849" s="170"/>
      <c r="K3849" s="171" t="e">
        <f t="shared" ca="1" si="1"/>
        <v>#NAME?</v>
      </c>
      <c r="L3849" s="186"/>
      <c r="M3849" s="171">
        <v>2791</v>
      </c>
      <c r="N3849" s="179" t="e">
        <f t="shared" ca="1" si="2"/>
        <v>#NAME?</v>
      </c>
      <c r="O3849" t="b">
        <f t="shared" si="3"/>
        <v>1</v>
      </c>
      <c r="S3849" s="180" t="b">
        <f t="shared" si="4"/>
        <v>0</v>
      </c>
      <c r="T3849" s="180">
        <f t="shared" ca="1" si="5"/>
        <v>0</v>
      </c>
    </row>
    <row r="3850" spans="1:20" ht="16" hidden="1">
      <c r="A3850" s="170">
        <f t="shared" si="6"/>
        <v>0</v>
      </c>
      <c r="B3850" s="186"/>
      <c r="C3850" s="186"/>
      <c r="D3850" s="178" t="s">
        <v>388</v>
      </c>
      <c r="E3850" s="178"/>
      <c r="F3850" s="186"/>
      <c r="G3850" s="170" t="b">
        <f t="shared" ca="1" si="73"/>
        <v>1</v>
      </c>
      <c r="H3850" s="186"/>
      <c r="I3850" s="186"/>
      <c r="J3850" s="170"/>
      <c r="K3850" s="171" t="e">
        <f t="shared" ca="1" si="1"/>
        <v>#NAME?</v>
      </c>
      <c r="L3850" s="186"/>
      <c r="M3850" s="171">
        <v>452</v>
      </c>
      <c r="N3850" s="179" t="e">
        <f t="shared" ca="1" si="2"/>
        <v>#NAME?</v>
      </c>
      <c r="O3850" t="b">
        <f t="shared" si="3"/>
        <v>1</v>
      </c>
      <c r="S3850" s="180" t="b">
        <f t="shared" si="4"/>
        <v>0</v>
      </c>
      <c r="T3850" s="180">
        <f t="shared" ca="1" si="5"/>
        <v>0</v>
      </c>
    </row>
    <row r="3851" spans="1:20" ht="16" hidden="1">
      <c r="A3851" s="170">
        <f t="shared" si="6"/>
        <v>0</v>
      </c>
      <c r="B3851" s="186"/>
      <c r="C3851" s="186"/>
      <c r="D3851" s="178" t="s">
        <v>388</v>
      </c>
      <c r="E3851" s="178"/>
      <c r="F3851" s="186"/>
      <c r="G3851" s="170" t="b">
        <f t="shared" ca="1" si="73"/>
        <v>1</v>
      </c>
      <c r="H3851" s="186"/>
      <c r="I3851" s="186"/>
      <c r="J3851" s="170"/>
      <c r="K3851" s="171" t="e">
        <f t="shared" ca="1" si="1"/>
        <v>#NAME?</v>
      </c>
      <c r="L3851" s="186"/>
      <c r="M3851" s="171">
        <v>2812</v>
      </c>
      <c r="N3851" s="179" t="e">
        <f t="shared" ca="1" si="2"/>
        <v>#NAME?</v>
      </c>
      <c r="O3851" t="b">
        <f t="shared" si="3"/>
        <v>1</v>
      </c>
      <c r="S3851" s="180" t="b">
        <f t="shared" si="4"/>
        <v>0</v>
      </c>
      <c r="T3851" s="180">
        <f t="shared" ca="1" si="5"/>
        <v>0</v>
      </c>
    </row>
    <row r="3852" spans="1:20" ht="16" hidden="1">
      <c r="A3852" s="170">
        <f t="shared" si="6"/>
        <v>0</v>
      </c>
      <c r="B3852" s="186"/>
      <c r="C3852" s="186"/>
      <c r="D3852" s="178" t="s">
        <v>388</v>
      </c>
      <c r="E3852" s="178"/>
      <c r="F3852" s="186"/>
      <c r="G3852" s="170" t="b">
        <f t="shared" ca="1" si="73"/>
        <v>1</v>
      </c>
      <c r="H3852" s="186"/>
      <c r="I3852" s="186"/>
      <c r="J3852" s="170"/>
      <c r="K3852" s="171" t="e">
        <f t="shared" ca="1" si="1"/>
        <v>#NAME?</v>
      </c>
      <c r="L3852" s="186"/>
      <c r="M3852" s="171">
        <v>2836</v>
      </c>
      <c r="N3852" s="179" t="e">
        <f t="shared" ca="1" si="2"/>
        <v>#NAME?</v>
      </c>
      <c r="O3852" t="b">
        <f t="shared" si="3"/>
        <v>1</v>
      </c>
      <c r="S3852" s="180" t="b">
        <f t="shared" si="4"/>
        <v>0</v>
      </c>
      <c r="T3852" s="180">
        <f t="shared" ca="1" si="5"/>
        <v>0</v>
      </c>
    </row>
    <row r="3853" spans="1:20" ht="16" hidden="1">
      <c r="A3853" s="170">
        <f t="shared" si="6"/>
        <v>0</v>
      </c>
      <c r="B3853" s="186"/>
      <c r="C3853" s="186"/>
      <c r="D3853" s="178" t="s">
        <v>388</v>
      </c>
      <c r="E3853" s="178"/>
      <c r="F3853" s="186"/>
      <c r="G3853" s="170" t="b">
        <f t="shared" ca="1" si="73"/>
        <v>1</v>
      </c>
      <c r="H3853" s="186"/>
      <c r="I3853" s="186"/>
      <c r="J3853" s="170"/>
      <c r="K3853" s="171" t="e">
        <f t="shared" ca="1" si="1"/>
        <v>#NAME?</v>
      </c>
      <c r="L3853" s="186"/>
      <c r="M3853" s="171">
        <v>428</v>
      </c>
      <c r="N3853" s="179" t="e">
        <f t="shared" ca="1" si="2"/>
        <v>#NAME?</v>
      </c>
      <c r="O3853" t="b">
        <f t="shared" si="3"/>
        <v>1</v>
      </c>
      <c r="S3853" s="180" t="b">
        <f t="shared" si="4"/>
        <v>0</v>
      </c>
      <c r="T3853" s="180">
        <f t="shared" ca="1" si="5"/>
        <v>0</v>
      </c>
    </row>
    <row r="3854" spans="1:20" ht="16" hidden="1">
      <c r="A3854" s="170">
        <f t="shared" si="6"/>
        <v>0</v>
      </c>
      <c r="B3854" s="186"/>
      <c r="C3854" s="186"/>
      <c r="D3854" s="178" t="s">
        <v>388</v>
      </c>
      <c r="E3854" s="178"/>
      <c r="F3854" s="186"/>
      <c r="G3854" s="170" t="b">
        <f t="shared" ca="1" si="73"/>
        <v>1</v>
      </c>
      <c r="H3854" s="186"/>
      <c r="I3854" s="186"/>
      <c r="J3854" s="170"/>
      <c r="K3854" s="171" t="e">
        <f t="shared" ca="1" si="1"/>
        <v>#NAME?</v>
      </c>
      <c r="L3854" s="186"/>
      <c r="M3854" s="171">
        <v>723</v>
      </c>
      <c r="N3854" s="179" t="e">
        <f t="shared" ca="1" si="2"/>
        <v>#NAME?</v>
      </c>
      <c r="O3854" t="b">
        <f t="shared" si="3"/>
        <v>1</v>
      </c>
      <c r="S3854" s="180" t="b">
        <f t="shared" si="4"/>
        <v>0</v>
      </c>
      <c r="T3854" s="180">
        <f t="shared" ca="1" si="5"/>
        <v>0</v>
      </c>
    </row>
    <row r="3855" spans="1:20" ht="16" hidden="1">
      <c r="A3855" s="170">
        <f t="shared" si="6"/>
        <v>0</v>
      </c>
      <c r="B3855" s="186"/>
      <c r="C3855" s="186"/>
      <c r="D3855" s="178" t="s">
        <v>388</v>
      </c>
      <c r="E3855" s="178"/>
      <c r="F3855" s="186"/>
      <c r="G3855" s="170" t="b">
        <f t="shared" ca="1" si="73"/>
        <v>1</v>
      </c>
      <c r="H3855" s="186"/>
      <c r="I3855" s="186"/>
      <c r="J3855" s="170"/>
      <c r="K3855" s="171" t="e">
        <f t="shared" ca="1" si="1"/>
        <v>#NAME?</v>
      </c>
      <c r="L3855" s="186"/>
      <c r="M3855" s="171">
        <v>597</v>
      </c>
      <c r="N3855" s="179" t="e">
        <f t="shared" ca="1" si="2"/>
        <v>#NAME?</v>
      </c>
      <c r="O3855" t="b">
        <f t="shared" si="3"/>
        <v>1</v>
      </c>
      <c r="S3855" s="180" t="b">
        <f t="shared" si="4"/>
        <v>0</v>
      </c>
      <c r="T3855" s="180">
        <f t="shared" ca="1" si="5"/>
        <v>0</v>
      </c>
    </row>
    <row r="3856" spans="1:20" ht="16" hidden="1">
      <c r="A3856" s="170">
        <f t="shared" si="6"/>
        <v>0</v>
      </c>
      <c r="B3856" s="186"/>
      <c r="C3856" s="186"/>
      <c r="D3856" s="178" t="s">
        <v>388</v>
      </c>
      <c r="E3856" s="178"/>
      <c r="F3856" s="186"/>
      <c r="G3856" s="170" t="b">
        <f t="shared" ca="1" si="73"/>
        <v>1</v>
      </c>
      <c r="H3856" s="186"/>
      <c r="I3856" s="186"/>
      <c r="J3856" s="170"/>
      <c r="K3856" s="171" t="e">
        <f t="shared" ca="1" si="1"/>
        <v>#NAME?</v>
      </c>
      <c r="L3856" s="186"/>
      <c r="M3856" s="171">
        <v>1291</v>
      </c>
      <c r="N3856" s="179" t="e">
        <f t="shared" ca="1" si="2"/>
        <v>#NAME?</v>
      </c>
      <c r="O3856" t="b">
        <f t="shared" si="3"/>
        <v>1</v>
      </c>
      <c r="S3856" s="180" t="b">
        <f t="shared" si="4"/>
        <v>0</v>
      </c>
      <c r="T3856" s="180">
        <f t="shared" ca="1" si="5"/>
        <v>0</v>
      </c>
    </row>
    <row r="3857" spans="1:20" ht="16" hidden="1">
      <c r="A3857" s="170">
        <f t="shared" si="6"/>
        <v>0</v>
      </c>
      <c r="B3857" s="186"/>
      <c r="C3857" s="186"/>
      <c r="D3857" s="178" t="s">
        <v>388</v>
      </c>
      <c r="E3857" s="178"/>
      <c r="F3857" s="186"/>
      <c r="G3857" s="170" t="b">
        <f t="shared" ca="1" si="73"/>
        <v>1</v>
      </c>
      <c r="H3857" s="186"/>
      <c r="I3857" s="186"/>
      <c r="J3857" s="170"/>
      <c r="K3857" s="171" t="e">
        <f t="shared" ca="1" si="1"/>
        <v>#NAME?</v>
      </c>
      <c r="L3857" s="186"/>
      <c r="M3857" s="171">
        <v>250</v>
      </c>
      <c r="N3857" s="179" t="e">
        <f t="shared" ca="1" si="2"/>
        <v>#NAME?</v>
      </c>
      <c r="O3857" t="b">
        <f t="shared" si="3"/>
        <v>1</v>
      </c>
      <c r="S3857" s="180" t="b">
        <f t="shared" si="4"/>
        <v>0</v>
      </c>
      <c r="T3857" s="180">
        <f t="shared" ca="1" si="5"/>
        <v>0</v>
      </c>
    </row>
    <row r="3858" spans="1:20" ht="16" hidden="1">
      <c r="A3858" s="170">
        <f t="shared" si="6"/>
        <v>0</v>
      </c>
      <c r="B3858" s="186"/>
      <c r="C3858" s="186"/>
      <c r="D3858" s="178" t="s">
        <v>388</v>
      </c>
      <c r="E3858" s="178"/>
      <c r="F3858" s="186"/>
      <c r="G3858" s="170" t="b">
        <f t="shared" ca="1" si="73"/>
        <v>1</v>
      </c>
      <c r="H3858" s="186"/>
      <c r="I3858" s="186"/>
      <c r="J3858" s="170"/>
      <c r="K3858" s="171" t="e">
        <f t="shared" ca="1" si="1"/>
        <v>#NAME?</v>
      </c>
      <c r="L3858" s="186"/>
      <c r="M3858" s="171">
        <v>2464</v>
      </c>
      <c r="N3858" s="179" t="e">
        <f t="shared" ca="1" si="2"/>
        <v>#NAME?</v>
      </c>
      <c r="O3858" t="b">
        <f t="shared" si="3"/>
        <v>1</v>
      </c>
      <c r="S3858" s="180" t="b">
        <f t="shared" si="4"/>
        <v>0</v>
      </c>
      <c r="T3858" s="180">
        <f t="shared" ca="1" si="5"/>
        <v>0</v>
      </c>
    </row>
    <row r="3859" spans="1:20" ht="16" hidden="1">
      <c r="A3859" s="170">
        <f t="shared" si="6"/>
        <v>0</v>
      </c>
      <c r="B3859" s="186"/>
      <c r="C3859" s="186"/>
      <c r="D3859" s="178" t="s">
        <v>388</v>
      </c>
      <c r="E3859" s="178"/>
      <c r="F3859" s="186"/>
      <c r="G3859" s="170" t="b">
        <f t="shared" ca="1" si="73"/>
        <v>1</v>
      </c>
      <c r="H3859" s="186"/>
      <c r="I3859" s="186"/>
      <c r="J3859" s="170"/>
      <c r="K3859" s="171" t="e">
        <f t="shared" ca="1" si="1"/>
        <v>#NAME?</v>
      </c>
      <c r="L3859" s="186"/>
      <c r="M3859" s="171">
        <v>1048</v>
      </c>
      <c r="N3859" s="179" t="e">
        <f t="shared" ca="1" si="2"/>
        <v>#NAME?</v>
      </c>
      <c r="O3859" t="b">
        <f t="shared" si="3"/>
        <v>1</v>
      </c>
      <c r="S3859" s="180" t="b">
        <f t="shared" si="4"/>
        <v>0</v>
      </c>
      <c r="T3859" s="180">
        <f t="shared" ca="1" si="5"/>
        <v>0</v>
      </c>
    </row>
    <row r="3860" spans="1:20" ht="16" hidden="1">
      <c r="A3860" s="170">
        <f t="shared" si="6"/>
        <v>0</v>
      </c>
      <c r="B3860" s="186"/>
      <c r="C3860" s="186"/>
      <c r="D3860" s="178" t="s">
        <v>388</v>
      </c>
      <c r="E3860" s="178"/>
      <c r="F3860" s="186"/>
      <c r="G3860" s="170" t="b">
        <f t="shared" ca="1" si="73"/>
        <v>1</v>
      </c>
      <c r="H3860" s="186"/>
      <c r="I3860" s="186"/>
      <c r="J3860" s="170"/>
      <c r="K3860" s="171" t="e">
        <f t="shared" ca="1" si="1"/>
        <v>#NAME?</v>
      </c>
      <c r="L3860" s="186"/>
      <c r="M3860" s="171">
        <v>2217</v>
      </c>
      <c r="N3860" s="179" t="e">
        <f t="shared" ca="1" si="2"/>
        <v>#NAME?</v>
      </c>
      <c r="O3860" t="b">
        <f t="shared" si="3"/>
        <v>1</v>
      </c>
      <c r="S3860" s="180" t="b">
        <f t="shared" si="4"/>
        <v>0</v>
      </c>
      <c r="T3860" s="180">
        <f t="shared" ca="1" si="5"/>
        <v>0</v>
      </c>
    </row>
    <row r="3861" spans="1:20" ht="16" hidden="1">
      <c r="A3861" s="170">
        <f t="shared" si="6"/>
        <v>0</v>
      </c>
      <c r="B3861" s="186"/>
      <c r="C3861" s="186"/>
      <c r="D3861" s="178" t="s">
        <v>388</v>
      </c>
      <c r="E3861" s="178"/>
      <c r="F3861" s="186"/>
      <c r="G3861" s="170" t="b">
        <f t="shared" ca="1" si="73"/>
        <v>1</v>
      </c>
      <c r="H3861" s="186"/>
      <c r="I3861" s="186"/>
      <c r="J3861" s="170"/>
      <c r="K3861" s="171" t="e">
        <f t="shared" ca="1" si="1"/>
        <v>#NAME?</v>
      </c>
      <c r="L3861" s="186"/>
      <c r="M3861" s="171">
        <v>1378</v>
      </c>
      <c r="N3861" s="179" t="e">
        <f t="shared" ca="1" si="2"/>
        <v>#NAME?</v>
      </c>
      <c r="O3861" t="b">
        <f t="shared" si="3"/>
        <v>1</v>
      </c>
      <c r="S3861" s="180" t="b">
        <f t="shared" si="4"/>
        <v>0</v>
      </c>
      <c r="T3861" s="180">
        <f t="shared" ca="1" si="5"/>
        <v>0</v>
      </c>
    </row>
    <row r="3862" spans="1:20" ht="16" hidden="1">
      <c r="A3862" s="170">
        <f t="shared" si="6"/>
        <v>0</v>
      </c>
      <c r="B3862" s="186"/>
      <c r="C3862" s="186"/>
      <c r="D3862" s="178" t="s">
        <v>388</v>
      </c>
      <c r="E3862" s="178"/>
      <c r="F3862" s="186"/>
      <c r="G3862" s="170" t="b">
        <f t="shared" ca="1" si="73"/>
        <v>1</v>
      </c>
      <c r="H3862" s="186"/>
      <c r="I3862" s="186"/>
      <c r="J3862" s="170"/>
      <c r="K3862" s="171" t="e">
        <f t="shared" ca="1" si="1"/>
        <v>#NAME?</v>
      </c>
      <c r="L3862" s="186"/>
      <c r="M3862" s="171">
        <v>573</v>
      </c>
      <c r="N3862" s="179" t="e">
        <f t="shared" ca="1" si="2"/>
        <v>#NAME?</v>
      </c>
      <c r="O3862" t="b">
        <f t="shared" si="3"/>
        <v>1</v>
      </c>
      <c r="S3862" s="180" t="b">
        <f t="shared" si="4"/>
        <v>0</v>
      </c>
      <c r="T3862" s="180">
        <f t="shared" ca="1" si="5"/>
        <v>0</v>
      </c>
    </row>
    <row r="3863" spans="1:20" ht="16" hidden="1">
      <c r="A3863" s="170">
        <f t="shared" si="6"/>
        <v>0</v>
      </c>
      <c r="B3863" s="186"/>
      <c r="C3863" s="186"/>
      <c r="D3863" s="178" t="s">
        <v>388</v>
      </c>
      <c r="E3863" s="178"/>
      <c r="F3863" s="186"/>
      <c r="G3863" s="170" t="b">
        <f t="shared" ca="1" si="73"/>
        <v>1</v>
      </c>
      <c r="H3863" s="186"/>
      <c r="I3863" s="186"/>
      <c r="J3863" s="170"/>
      <c r="K3863" s="171" t="e">
        <f t="shared" ca="1" si="1"/>
        <v>#NAME?</v>
      </c>
      <c r="L3863" s="186"/>
      <c r="M3863" s="171">
        <v>886</v>
      </c>
      <c r="N3863" s="179" t="e">
        <f t="shared" ca="1" si="2"/>
        <v>#NAME?</v>
      </c>
      <c r="O3863" t="b">
        <f t="shared" si="3"/>
        <v>1</v>
      </c>
      <c r="S3863" s="180" t="b">
        <f t="shared" si="4"/>
        <v>0</v>
      </c>
      <c r="T3863" s="180">
        <f t="shared" ca="1" si="5"/>
        <v>0</v>
      </c>
    </row>
    <row r="3864" spans="1:20" ht="16" hidden="1">
      <c r="A3864" s="170">
        <f t="shared" si="6"/>
        <v>0</v>
      </c>
      <c r="B3864" s="186"/>
      <c r="C3864" s="186"/>
      <c r="D3864" s="178" t="s">
        <v>388</v>
      </c>
      <c r="E3864" s="178"/>
      <c r="F3864" s="186"/>
      <c r="G3864" s="170" t="b">
        <f t="shared" ca="1" si="73"/>
        <v>1</v>
      </c>
      <c r="H3864" s="186"/>
      <c r="I3864" s="186"/>
      <c r="J3864" s="170"/>
      <c r="K3864" s="171" t="e">
        <f t="shared" ca="1" si="1"/>
        <v>#NAME?</v>
      </c>
      <c r="L3864" s="186"/>
      <c r="M3864" s="171">
        <v>3013</v>
      </c>
      <c r="N3864" s="179" t="e">
        <f t="shared" ca="1" si="2"/>
        <v>#NAME?</v>
      </c>
      <c r="O3864" t="b">
        <f t="shared" si="3"/>
        <v>1</v>
      </c>
      <c r="S3864" s="180" t="b">
        <f t="shared" si="4"/>
        <v>0</v>
      </c>
      <c r="T3864" s="180">
        <f t="shared" ca="1" si="5"/>
        <v>0</v>
      </c>
    </row>
    <row r="3865" spans="1:20" ht="16" hidden="1">
      <c r="A3865" s="170">
        <f t="shared" si="6"/>
        <v>0</v>
      </c>
      <c r="B3865" s="186"/>
      <c r="C3865" s="186"/>
      <c r="D3865" s="178" t="s">
        <v>388</v>
      </c>
      <c r="E3865" s="178"/>
      <c r="F3865" s="186"/>
      <c r="G3865" s="170" t="b">
        <f t="shared" ca="1" si="73"/>
        <v>1</v>
      </c>
      <c r="H3865" s="186"/>
      <c r="I3865" s="186"/>
      <c r="J3865" s="170"/>
      <c r="K3865" s="171" t="e">
        <f t="shared" ca="1" si="1"/>
        <v>#NAME?</v>
      </c>
      <c r="L3865" s="186"/>
      <c r="M3865" s="171">
        <v>1259</v>
      </c>
      <c r="N3865" s="179" t="e">
        <f t="shared" ca="1" si="2"/>
        <v>#NAME?</v>
      </c>
      <c r="O3865" t="b">
        <f t="shared" si="3"/>
        <v>1</v>
      </c>
      <c r="S3865" s="180" t="b">
        <f t="shared" si="4"/>
        <v>0</v>
      </c>
      <c r="T3865" s="180">
        <f t="shared" ca="1" si="5"/>
        <v>0</v>
      </c>
    </row>
    <row r="3866" spans="1:20" ht="16" hidden="1">
      <c r="A3866" s="170">
        <f t="shared" si="6"/>
        <v>0</v>
      </c>
      <c r="B3866" s="186"/>
      <c r="C3866" s="186"/>
      <c r="D3866" s="178" t="s">
        <v>388</v>
      </c>
      <c r="E3866" s="178"/>
      <c r="F3866" s="186"/>
      <c r="G3866" s="170" t="b">
        <f t="shared" ca="1" si="73"/>
        <v>1</v>
      </c>
      <c r="H3866" s="186"/>
      <c r="I3866" s="186"/>
      <c r="J3866" s="170"/>
      <c r="K3866" s="171" t="e">
        <f t="shared" ca="1" si="1"/>
        <v>#NAME?</v>
      </c>
      <c r="L3866" s="186"/>
      <c r="M3866" s="171">
        <v>2330</v>
      </c>
      <c r="N3866" s="179" t="e">
        <f t="shared" ca="1" si="2"/>
        <v>#NAME?</v>
      </c>
      <c r="O3866" t="b">
        <f t="shared" si="3"/>
        <v>1</v>
      </c>
      <c r="S3866" s="180" t="b">
        <f t="shared" si="4"/>
        <v>0</v>
      </c>
      <c r="T3866" s="180">
        <f t="shared" ca="1" si="5"/>
        <v>0</v>
      </c>
    </row>
    <row r="3867" spans="1:20" ht="16" hidden="1">
      <c r="A3867" s="170">
        <f t="shared" si="6"/>
        <v>0</v>
      </c>
      <c r="B3867" s="186"/>
      <c r="C3867" s="186"/>
      <c r="D3867" s="178" t="s">
        <v>388</v>
      </c>
      <c r="E3867" s="178"/>
      <c r="F3867" s="186"/>
      <c r="G3867" s="170" t="b">
        <f t="shared" ca="1" si="73"/>
        <v>1</v>
      </c>
      <c r="H3867" s="186"/>
      <c r="I3867" s="186"/>
      <c r="J3867" s="170"/>
      <c r="K3867" s="171" t="e">
        <f t="shared" ca="1" si="1"/>
        <v>#NAME?</v>
      </c>
      <c r="L3867" s="186"/>
      <c r="M3867" s="171">
        <v>2417</v>
      </c>
      <c r="N3867" s="179" t="e">
        <f t="shared" ca="1" si="2"/>
        <v>#NAME?</v>
      </c>
      <c r="O3867" t="b">
        <f t="shared" si="3"/>
        <v>1</v>
      </c>
      <c r="S3867" s="180" t="b">
        <f t="shared" si="4"/>
        <v>0</v>
      </c>
      <c r="T3867" s="180">
        <f t="shared" ca="1" si="5"/>
        <v>0</v>
      </c>
    </row>
    <row r="3868" spans="1:20" ht="16" hidden="1">
      <c r="A3868" s="170">
        <f t="shared" si="6"/>
        <v>0</v>
      </c>
      <c r="B3868" s="186"/>
      <c r="C3868" s="186"/>
      <c r="D3868" s="178" t="s">
        <v>388</v>
      </c>
      <c r="E3868" s="178"/>
      <c r="F3868" s="186"/>
      <c r="G3868" s="170" t="b">
        <f t="shared" ca="1" si="73"/>
        <v>1</v>
      </c>
      <c r="H3868" s="186"/>
      <c r="I3868" s="186"/>
      <c r="J3868" s="170"/>
      <c r="K3868" s="171" t="e">
        <f t="shared" ca="1" si="1"/>
        <v>#NAME?</v>
      </c>
      <c r="L3868" s="186"/>
      <c r="M3868" s="171">
        <v>523</v>
      </c>
      <c r="N3868" s="179" t="e">
        <f t="shared" ca="1" si="2"/>
        <v>#NAME?</v>
      </c>
      <c r="O3868" t="b">
        <f t="shared" si="3"/>
        <v>1</v>
      </c>
      <c r="S3868" s="180" t="b">
        <f t="shared" si="4"/>
        <v>0</v>
      </c>
      <c r="T3868" s="180">
        <f t="shared" ca="1" si="5"/>
        <v>0</v>
      </c>
    </row>
    <row r="3869" spans="1:20" ht="16" hidden="1">
      <c r="A3869" s="170">
        <f t="shared" si="6"/>
        <v>0</v>
      </c>
      <c r="B3869" s="186"/>
      <c r="C3869" s="186"/>
      <c r="D3869" s="178" t="s">
        <v>388</v>
      </c>
      <c r="E3869" s="178"/>
      <c r="F3869" s="186"/>
      <c r="G3869" s="170" t="b">
        <f t="shared" ca="1" si="73"/>
        <v>1</v>
      </c>
      <c r="H3869" s="186"/>
      <c r="I3869" s="186"/>
      <c r="J3869" s="170"/>
      <c r="K3869" s="171" t="e">
        <f t="shared" ca="1" si="1"/>
        <v>#NAME?</v>
      </c>
      <c r="L3869" s="186"/>
      <c r="M3869" s="171">
        <v>1927</v>
      </c>
      <c r="N3869" s="179" t="e">
        <f t="shared" ca="1" si="2"/>
        <v>#NAME?</v>
      </c>
      <c r="O3869" t="b">
        <f t="shared" si="3"/>
        <v>1</v>
      </c>
      <c r="S3869" s="180" t="b">
        <f t="shared" si="4"/>
        <v>0</v>
      </c>
      <c r="T3869" s="180">
        <f t="shared" ca="1" si="5"/>
        <v>0</v>
      </c>
    </row>
    <row r="3870" spans="1:20" ht="16" hidden="1">
      <c r="A3870" s="170">
        <f t="shared" si="6"/>
        <v>0</v>
      </c>
      <c r="B3870" s="186"/>
      <c r="C3870" s="186"/>
      <c r="D3870" s="178" t="s">
        <v>388</v>
      </c>
      <c r="E3870" s="178"/>
      <c r="F3870" s="186"/>
      <c r="G3870" s="170" t="b">
        <f t="shared" ca="1" si="73"/>
        <v>1</v>
      </c>
      <c r="H3870" s="186"/>
      <c r="I3870" s="186"/>
      <c r="J3870" s="170"/>
      <c r="K3870" s="171" t="e">
        <f t="shared" ca="1" si="1"/>
        <v>#NAME?</v>
      </c>
      <c r="L3870" s="186"/>
      <c r="M3870" s="171">
        <v>822</v>
      </c>
      <c r="N3870" s="179" t="e">
        <f t="shared" ca="1" si="2"/>
        <v>#NAME?</v>
      </c>
      <c r="O3870" t="b">
        <f t="shared" si="3"/>
        <v>1</v>
      </c>
      <c r="S3870" s="180" t="b">
        <f t="shared" si="4"/>
        <v>0</v>
      </c>
      <c r="T3870" s="180">
        <f t="shared" ca="1" si="5"/>
        <v>0</v>
      </c>
    </row>
    <row r="3871" spans="1:20" ht="16" hidden="1">
      <c r="A3871" s="170">
        <f t="shared" si="6"/>
        <v>0</v>
      </c>
      <c r="B3871" s="186"/>
      <c r="C3871" s="186"/>
      <c r="D3871" s="178" t="s">
        <v>388</v>
      </c>
      <c r="E3871" s="178"/>
      <c r="F3871" s="186"/>
      <c r="G3871" s="170" t="b">
        <f t="shared" ca="1" si="73"/>
        <v>1</v>
      </c>
      <c r="H3871" s="186"/>
      <c r="I3871" s="186"/>
      <c r="J3871" s="170"/>
      <c r="K3871" s="171" t="e">
        <f t="shared" ca="1" si="1"/>
        <v>#NAME?</v>
      </c>
      <c r="L3871" s="186"/>
      <c r="M3871" s="171">
        <v>1831</v>
      </c>
      <c r="N3871" s="179" t="e">
        <f t="shared" ca="1" si="2"/>
        <v>#NAME?</v>
      </c>
      <c r="O3871" t="b">
        <f t="shared" si="3"/>
        <v>1</v>
      </c>
      <c r="S3871" s="180" t="b">
        <f t="shared" si="4"/>
        <v>0</v>
      </c>
      <c r="T3871" s="180">
        <f t="shared" ca="1" si="5"/>
        <v>0</v>
      </c>
    </row>
    <row r="3872" spans="1:20" ht="16" hidden="1">
      <c r="A3872" s="170">
        <f t="shared" si="6"/>
        <v>0</v>
      </c>
      <c r="B3872" s="186"/>
      <c r="C3872" s="186"/>
      <c r="D3872" s="178" t="s">
        <v>388</v>
      </c>
      <c r="E3872" s="178"/>
      <c r="F3872" s="186"/>
      <c r="G3872" s="170" t="b">
        <f t="shared" ca="1" si="73"/>
        <v>1</v>
      </c>
      <c r="H3872" s="186"/>
      <c r="I3872" s="186"/>
      <c r="J3872" s="170"/>
      <c r="K3872" s="171" t="e">
        <f t="shared" ca="1" si="1"/>
        <v>#NAME?</v>
      </c>
      <c r="L3872" s="186"/>
      <c r="M3872" s="171">
        <v>815</v>
      </c>
      <c r="N3872" s="179" t="e">
        <f t="shared" ca="1" si="2"/>
        <v>#NAME?</v>
      </c>
      <c r="O3872" t="b">
        <f t="shared" si="3"/>
        <v>1</v>
      </c>
      <c r="S3872" s="180" t="b">
        <f t="shared" si="4"/>
        <v>0</v>
      </c>
      <c r="T3872" s="180">
        <f t="shared" ca="1" si="5"/>
        <v>0</v>
      </c>
    </row>
    <row r="3873" spans="1:20" ht="16" hidden="1">
      <c r="A3873" s="170">
        <f t="shared" si="6"/>
        <v>0</v>
      </c>
      <c r="B3873" s="186"/>
      <c r="C3873" s="186"/>
      <c r="D3873" s="178" t="s">
        <v>388</v>
      </c>
      <c r="E3873" s="178"/>
      <c r="F3873" s="186"/>
      <c r="G3873" s="170" t="b">
        <f t="shared" ca="1" si="73"/>
        <v>1</v>
      </c>
      <c r="H3873" s="186"/>
      <c r="I3873" s="186"/>
      <c r="J3873" s="170"/>
      <c r="K3873" s="171" t="e">
        <f t="shared" ca="1" si="1"/>
        <v>#NAME?</v>
      </c>
      <c r="L3873" s="186"/>
      <c r="M3873" s="171">
        <v>1922</v>
      </c>
      <c r="N3873" s="179" t="e">
        <f t="shared" ca="1" si="2"/>
        <v>#NAME?</v>
      </c>
      <c r="O3873" t="b">
        <f t="shared" si="3"/>
        <v>1</v>
      </c>
      <c r="S3873" s="180" t="b">
        <f t="shared" si="4"/>
        <v>0</v>
      </c>
      <c r="T3873" s="180">
        <f t="shared" ca="1" si="5"/>
        <v>0</v>
      </c>
    </row>
    <row r="3874" spans="1:20" ht="16" hidden="1">
      <c r="A3874" s="170">
        <f t="shared" si="6"/>
        <v>0</v>
      </c>
      <c r="B3874" s="186"/>
      <c r="C3874" s="186"/>
      <c r="D3874" s="178" t="s">
        <v>388</v>
      </c>
      <c r="E3874" s="178"/>
      <c r="F3874" s="186"/>
      <c r="G3874" s="170" t="b">
        <f t="shared" ca="1" si="73"/>
        <v>1</v>
      </c>
      <c r="H3874" s="186"/>
      <c r="I3874" s="186"/>
      <c r="J3874" s="170"/>
      <c r="K3874" s="171" t="e">
        <f t="shared" ca="1" si="1"/>
        <v>#NAME?</v>
      </c>
      <c r="L3874" s="186"/>
      <c r="M3874" s="171">
        <v>1310</v>
      </c>
      <c r="N3874" s="179" t="e">
        <f t="shared" ca="1" si="2"/>
        <v>#NAME?</v>
      </c>
      <c r="O3874" t="b">
        <f t="shared" si="3"/>
        <v>1</v>
      </c>
      <c r="S3874" s="180" t="b">
        <f t="shared" si="4"/>
        <v>0</v>
      </c>
      <c r="T3874" s="180">
        <f t="shared" ca="1" si="5"/>
        <v>0</v>
      </c>
    </row>
    <row r="3875" spans="1:20" ht="16" hidden="1">
      <c r="A3875" s="170">
        <f t="shared" si="6"/>
        <v>0</v>
      </c>
      <c r="B3875" s="186"/>
      <c r="C3875" s="186"/>
      <c r="D3875" s="178" t="s">
        <v>388</v>
      </c>
      <c r="E3875" s="178"/>
      <c r="F3875" s="186"/>
      <c r="G3875" s="170" t="b">
        <f t="shared" ca="1" si="73"/>
        <v>1</v>
      </c>
      <c r="H3875" s="186"/>
      <c r="I3875" s="186"/>
      <c r="J3875" s="170"/>
      <c r="K3875" s="171" t="e">
        <f t="shared" ca="1" si="1"/>
        <v>#NAME?</v>
      </c>
      <c r="L3875" s="186"/>
      <c r="M3875" s="171">
        <v>3090</v>
      </c>
      <c r="N3875" s="179" t="e">
        <f t="shared" ca="1" si="2"/>
        <v>#NAME?</v>
      </c>
      <c r="O3875" t="b">
        <f t="shared" si="3"/>
        <v>1</v>
      </c>
      <c r="S3875" s="180" t="b">
        <f t="shared" si="4"/>
        <v>0</v>
      </c>
      <c r="T3875" s="180">
        <f t="shared" ca="1" si="5"/>
        <v>0</v>
      </c>
    </row>
    <row r="3876" spans="1:20" ht="16" hidden="1">
      <c r="A3876" s="170">
        <f t="shared" si="6"/>
        <v>0</v>
      </c>
      <c r="B3876" s="186"/>
      <c r="C3876" s="186"/>
      <c r="D3876" s="178" t="s">
        <v>388</v>
      </c>
      <c r="E3876" s="178"/>
      <c r="F3876" s="186"/>
      <c r="G3876" s="170" t="b">
        <f t="shared" ca="1" si="73"/>
        <v>1</v>
      </c>
      <c r="H3876" s="186"/>
      <c r="I3876" s="186"/>
      <c r="J3876" s="170"/>
      <c r="K3876" s="171" t="e">
        <f t="shared" ca="1" si="1"/>
        <v>#NAME?</v>
      </c>
      <c r="L3876" s="186"/>
      <c r="M3876" s="171">
        <v>2379</v>
      </c>
      <c r="N3876" s="179" t="e">
        <f t="shared" ca="1" si="2"/>
        <v>#NAME?</v>
      </c>
      <c r="O3876" t="b">
        <f t="shared" si="3"/>
        <v>1</v>
      </c>
      <c r="S3876" s="180" t="b">
        <f t="shared" si="4"/>
        <v>0</v>
      </c>
      <c r="T3876" s="180">
        <f t="shared" ca="1" si="5"/>
        <v>0</v>
      </c>
    </row>
    <row r="3877" spans="1:20" ht="16" hidden="1">
      <c r="A3877" s="170">
        <f t="shared" si="6"/>
        <v>0</v>
      </c>
      <c r="B3877" s="186"/>
      <c r="C3877" s="186"/>
      <c r="D3877" s="178" t="s">
        <v>388</v>
      </c>
      <c r="E3877" s="178"/>
      <c r="F3877" s="186"/>
      <c r="G3877" s="170" t="b">
        <f t="shared" ca="1" si="73"/>
        <v>1</v>
      </c>
      <c r="H3877" s="186"/>
      <c r="I3877" s="186"/>
      <c r="J3877" s="170"/>
      <c r="K3877" s="171" t="e">
        <f t="shared" ca="1" si="1"/>
        <v>#NAME?</v>
      </c>
      <c r="L3877" s="186"/>
      <c r="M3877" s="171">
        <v>2088</v>
      </c>
      <c r="N3877" s="179" t="e">
        <f t="shared" ca="1" si="2"/>
        <v>#NAME?</v>
      </c>
      <c r="O3877" t="b">
        <f t="shared" si="3"/>
        <v>1</v>
      </c>
      <c r="S3877" s="180" t="b">
        <f t="shared" si="4"/>
        <v>0</v>
      </c>
      <c r="T3877" s="180">
        <f t="shared" ca="1" si="5"/>
        <v>0</v>
      </c>
    </row>
    <row r="3878" spans="1:20" ht="16" hidden="1">
      <c r="A3878" s="170">
        <f t="shared" si="6"/>
        <v>0</v>
      </c>
      <c r="B3878" s="186"/>
      <c r="C3878" s="186"/>
      <c r="D3878" s="178" t="s">
        <v>388</v>
      </c>
      <c r="E3878" s="178"/>
      <c r="F3878" s="186"/>
      <c r="G3878" s="170" t="b">
        <f t="shared" ca="1" si="73"/>
        <v>1</v>
      </c>
      <c r="H3878" s="186"/>
      <c r="I3878" s="186"/>
      <c r="J3878" s="170"/>
      <c r="K3878" s="171" t="e">
        <f t="shared" ca="1" si="1"/>
        <v>#NAME?</v>
      </c>
      <c r="L3878" s="186"/>
      <c r="M3878" s="171">
        <v>2544</v>
      </c>
      <c r="N3878" s="179" t="e">
        <f t="shared" ca="1" si="2"/>
        <v>#NAME?</v>
      </c>
      <c r="O3878" t="b">
        <f t="shared" si="3"/>
        <v>1</v>
      </c>
      <c r="S3878" s="180" t="b">
        <f t="shared" si="4"/>
        <v>0</v>
      </c>
      <c r="T3878" s="180">
        <f t="shared" ca="1" si="5"/>
        <v>0</v>
      </c>
    </row>
    <row r="3879" spans="1:20" ht="16" hidden="1">
      <c r="A3879" s="170">
        <f t="shared" si="6"/>
        <v>0</v>
      </c>
      <c r="B3879" s="186"/>
      <c r="C3879" s="186"/>
      <c r="D3879" s="178" t="s">
        <v>388</v>
      </c>
      <c r="E3879" s="178"/>
      <c r="F3879" s="186"/>
      <c r="G3879" s="170" t="b">
        <f t="shared" ca="1" si="73"/>
        <v>1</v>
      </c>
      <c r="H3879" s="186"/>
      <c r="I3879" s="186"/>
      <c r="J3879" s="170"/>
      <c r="K3879" s="171" t="e">
        <f t="shared" ca="1" si="1"/>
        <v>#NAME?</v>
      </c>
      <c r="L3879" s="186"/>
      <c r="M3879" s="171">
        <v>1578</v>
      </c>
      <c r="N3879" s="179" t="e">
        <f t="shared" ca="1" si="2"/>
        <v>#NAME?</v>
      </c>
      <c r="O3879" t="b">
        <f t="shared" si="3"/>
        <v>1</v>
      </c>
      <c r="S3879" s="180" t="b">
        <f t="shared" si="4"/>
        <v>0</v>
      </c>
      <c r="T3879" s="180">
        <f t="shared" ca="1" si="5"/>
        <v>0</v>
      </c>
    </row>
    <row r="3880" spans="1:20" ht="16" hidden="1">
      <c r="A3880" s="170">
        <f t="shared" si="6"/>
        <v>0</v>
      </c>
      <c r="B3880" s="186"/>
      <c r="C3880" s="186"/>
      <c r="D3880" s="178" t="s">
        <v>388</v>
      </c>
      <c r="E3880" s="178"/>
      <c r="F3880" s="186"/>
      <c r="G3880" s="170" t="b">
        <f t="shared" ca="1" si="73"/>
        <v>1</v>
      </c>
      <c r="H3880" s="186"/>
      <c r="I3880" s="186"/>
      <c r="J3880" s="170"/>
      <c r="K3880" s="171" t="e">
        <f t="shared" ca="1" si="1"/>
        <v>#NAME?</v>
      </c>
      <c r="L3880" s="186"/>
      <c r="M3880" s="171">
        <v>1004</v>
      </c>
      <c r="N3880" s="179" t="e">
        <f t="shared" ca="1" si="2"/>
        <v>#NAME?</v>
      </c>
      <c r="O3880" t="b">
        <f t="shared" si="3"/>
        <v>1</v>
      </c>
      <c r="S3880" s="180" t="b">
        <f t="shared" si="4"/>
        <v>0</v>
      </c>
      <c r="T3880" s="180">
        <f t="shared" ca="1" si="5"/>
        <v>0</v>
      </c>
    </row>
    <row r="3881" spans="1:20" ht="16" hidden="1">
      <c r="A3881" s="170">
        <f t="shared" si="6"/>
        <v>0</v>
      </c>
      <c r="B3881" s="186"/>
      <c r="C3881" s="186"/>
      <c r="D3881" s="178" t="s">
        <v>388</v>
      </c>
      <c r="E3881" s="178"/>
      <c r="F3881" s="186"/>
      <c r="G3881" s="170" t="b">
        <f t="shared" ca="1" si="73"/>
        <v>1</v>
      </c>
      <c r="H3881" s="186"/>
      <c r="I3881" s="186"/>
      <c r="J3881" s="170"/>
      <c r="K3881" s="171" t="e">
        <f t="shared" ca="1" si="1"/>
        <v>#NAME?</v>
      </c>
      <c r="L3881" s="186"/>
      <c r="M3881" s="171">
        <v>2433</v>
      </c>
      <c r="N3881" s="179" t="e">
        <f t="shared" ca="1" si="2"/>
        <v>#NAME?</v>
      </c>
      <c r="O3881" t="b">
        <f t="shared" si="3"/>
        <v>1</v>
      </c>
      <c r="S3881" s="180" t="b">
        <f t="shared" si="4"/>
        <v>0</v>
      </c>
      <c r="T3881" s="180">
        <f t="shared" ca="1" si="5"/>
        <v>0</v>
      </c>
    </row>
    <row r="3882" spans="1:20" ht="16" hidden="1">
      <c r="A3882" s="170">
        <f t="shared" si="6"/>
        <v>0</v>
      </c>
      <c r="B3882" s="186"/>
      <c r="C3882" s="186"/>
      <c r="D3882" s="178" t="s">
        <v>388</v>
      </c>
      <c r="E3882" s="178"/>
      <c r="F3882" s="186"/>
      <c r="G3882" s="170" t="b">
        <f t="shared" ca="1" si="73"/>
        <v>1</v>
      </c>
      <c r="H3882" s="186"/>
      <c r="I3882" s="186"/>
      <c r="J3882" s="170"/>
      <c r="K3882" s="171" t="e">
        <f t="shared" ca="1" si="1"/>
        <v>#NAME?</v>
      </c>
      <c r="L3882" s="186"/>
      <c r="M3882" s="171">
        <v>856</v>
      </c>
      <c r="N3882" s="179" t="e">
        <f t="shared" ca="1" si="2"/>
        <v>#NAME?</v>
      </c>
      <c r="O3882" t="b">
        <f t="shared" si="3"/>
        <v>1</v>
      </c>
      <c r="S3882" s="180" t="b">
        <f t="shared" si="4"/>
        <v>0</v>
      </c>
      <c r="T3882" s="180">
        <f t="shared" ca="1" si="5"/>
        <v>0</v>
      </c>
    </row>
    <row r="3883" spans="1:20" ht="16" hidden="1">
      <c r="A3883" s="170">
        <f t="shared" si="6"/>
        <v>0</v>
      </c>
      <c r="B3883" s="186"/>
      <c r="C3883" s="186"/>
      <c r="D3883" s="178" t="s">
        <v>388</v>
      </c>
      <c r="E3883" s="178"/>
      <c r="F3883" s="186"/>
      <c r="G3883" s="170" t="b">
        <f t="shared" ca="1" si="73"/>
        <v>1</v>
      </c>
      <c r="H3883" s="186"/>
      <c r="I3883" s="186"/>
      <c r="J3883" s="170"/>
      <c r="K3883" s="171" t="e">
        <f t="shared" ca="1" si="1"/>
        <v>#NAME?</v>
      </c>
      <c r="L3883" s="186"/>
      <c r="M3883" s="171">
        <v>2165</v>
      </c>
      <c r="N3883" s="179" t="e">
        <f t="shared" ca="1" si="2"/>
        <v>#NAME?</v>
      </c>
      <c r="O3883" t="b">
        <f t="shared" si="3"/>
        <v>1</v>
      </c>
      <c r="S3883" s="180" t="b">
        <f t="shared" si="4"/>
        <v>0</v>
      </c>
      <c r="T3883" s="180">
        <f t="shared" ca="1" si="5"/>
        <v>0</v>
      </c>
    </row>
    <row r="3884" spans="1:20" ht="16" hidden="1">
      <c r="A3884" s="170">
        <f t="shared" si="6"/>
        <v>0</v>
      </c>
      <c r="B3884" s="186"/>
      <c r="C3884" s="186"/>
      <c r="D3884" s="178" t="s">
        <v>388</v>
      </c>
      <c r="E3884" s="178"/>
      <c r="F3884" s="186"/>
      <c r="G3884" s="170" t="b">
        <f t="shared" ca="1" si="73"/>
        <v>1</v>
      </c>
      <c r="H3884" s="186"/>
      <c r="I3884" s="186"/>
      <c r="J3884" s="170"/>
      <c r="K3884" s="171" t="e">
        <f t="shared" ca="1" si="1"/>
        <v>#NAME?</v>
      </c>
      <c r="L3884" s="186"/>
      <c r="M3884" s="171">
        <v>1745</v>
      </c>
      <c r="N3884" s="179" t="e">
        <f t="shared" ca="1" si="2"/>
        <v>#NAME?</v>
      </c>
      <c r="O3884" t="b">
        <f t="shared" si="3"/>
        <v>1</v>
      </c>
      <c r="S3884" s="180" t="b">
        <f t="shared" si="4"/>
        <v>0</v>
      </c>
      <c r="T3884" s="180">
        <f t="shared" ca="1" si="5"/>
        <v>0</v>
      </c>
    </row>
    <row r="3885" spans="1:20" ht="16" hidden="1">
      <c r="A3885" s="170">
        <f t="shared" si="6"/>
        <v>0</v>
      </c>
      <c r="B3885" s="186"/>
      <c r="C3885" s="186"/>
      <c r="D3885" s="178" t="s">
        <v>388</v>
      </c>
      <c r="E3885" s="178"/>
      <c r="F3885" s="186"/>
      <c r="G3885" s="170" t="b">
        <f t="shared" ca="1" si="73"/>
        <v>1</v>
      </c>
      <c r="H3885" s="186"/>
      <c r="I3885" s="186"/>
      <c r="J3885" s="170"/>
      <c r="K3885" s="171" t="e">
        <f t="shared" ca="1" si="1"/>
        <v>#NAME?</v>
      </c>
      <c r="L3885" s="186"/>
      <c r="M3885" s="171">
        <v>1530</v>
      </c>
      <c r="N3885" s="179" t="e">
        <f t="shared" ca="1" si="2"/>
        <v>#NAME?</v>
      </c>
      <c r="O3885" t="b">
        <f t="shared" si="3"/>
        <v>1</v>
      </c>
      <c r="S3885" s="180" t="b">
        <f t="shared" si="4"/>
        <v>0</v>
      </c>
      <c r="T3885" s="180">
        <f t="shared" ca="1" si="5"/>
        <v>0</v>
      </c>
    </row>
    <row r="3886" spans="1:20" ht="16" hidden="1">
      <c r="A3886" s="170">
        <f t="shared" si="6"/>
        <v>0</v>
      </c>
      <c r="B3886" s="186"/>
      <c r="C3886" s="186"/>
      <c r="D3886" s="178" t="s">
        <v>388</v>
      </c>
      <c r="E3886" s="178"/>
      <c r="F3886" s="186"/>
      <c r="G3886" s="170" t="b">
        <f t="shared" ca="1" si="73"/>
        <v>1</v>
      </c>
      <c r="H3886" s="186"/>
      <c r="I3886" s="186"/>
      <c r="J3886" s="170"/>
      <c r="K3886" s="171" t="e">
        <f t="shared" ca="1" si="1"/>
        <v>#NAME?</v>
      </c>
      <c r="L3886" s="186"/>
      <c r="M3886" s="171">
        <v>885</v>
      </c>
      <c r="N3886" s="179" t="e">
        <f t="shared" ca="1" si="2"/>
        <v>#NAME?</v>
      </c>
      <c r="O3886" t="b">
        <f t="shared" si="3"/>
        <v>1</v>
      </c>
      <c r="S3886" s="180" t="b">
        <f t="shared" si="4"/>
        <v>0</v>
      </c>
      <c r="T3886" s="180">
        <f t="shared" ca="1" si="5"/>
        <v>0</v>
      </c>
    </row>
    <row r="3887" spans="1:20" ht="16" hidden="1">
      <c r="A3887" s="170">
        <f t="shared" si="6"/>
        <v>0</v>
      </c>
      <c r="B3887" s="186"/>
      <c r="C3887" s="186"/>
      <c r="D3887" s="178" t="s">
        <v>388</v>
      </c>
      <c r="E3887" s="178"/>
      <c r="F3887" s="186"/>
      <c r="G3887" s="170" t="b">
        <f t="shared" ca="1" si="73"/>
        <v>1</v>
      </c>
      <c r="H3887" s="186"/>
      <c r="I3887" s="186"/>
      <c r="J3887" s="170"/>
      <c r="K3887" s="171" t="e">
        <f t="shared" ca="1" si="1"/>
        <v>#NAME?</v>
      </c>
      <c r="L3887" s="186"/>
      <c r="M3887" s="171">
        <v>1260</v>
      </c>
      <c r="N3887" s="179" t="e">
        <f t="shared" ca="1" si="2"/>
        <v>#NAME?</v>
      </c>
      <c r="O3887" t="b">
        <f t="shared" si="3"/>
        <v>1</v>
      </c>
      <c r="S3887" s="180" t="b">
        <f t="shared" si="4"/>
        <v>0</v>
      </c>
      <c r="T3887" s="180">
        <f t="shared" ca="1" si="5"/>
        <v>0</v>
      </c>
    </row>
    <row r="3888" spans="1:20" ht="16" hidden="1">
      <c r="A3888" s="170">
        <f t="shared" si="6"/>
        <v>0</v>
      </c>
      <c r="B3888" s="186"/>
      <c r="C3888" s="186"/>
      <c r="D3888" s="178" t="s">
        <v>388</v>
      </c>
      <c r="E3888" s="178"/>
      <c r="F3888" s="186"/>
      <c r="G3888" s="170" t="b">
        <f t="shared" ca="1" si="73"/>
        <v>1</v>
      </c>
      <c r="H3888" s="186"/>
      <c r="I3888" s="186"/>
      <c r="J3888" s="170"/>
      <c r="K3888" s="171" t="e">
        <f t="shared" ca="1" si="1"/>
        <v>#NAME?</v>
      </c>
      <c r="L3888" s="186"/>
      <c r="M3888" s="171">
        <v>2999</v>
      </c>
      <c r="N3888" s="179" t="e">
        <f t="shared" ca="1" si="2"/>
        <v>#NAME?</v>
      </c>
      <c r="O3888" t="b">
        <f t="shared" si="3"/>
        <v>1</v>
      </c>
      <c r="S3888" s="180" t="b">
        <f t="shared" si="4"/>
        <v>0</v>
      </c>
      <c r="T3888" s="180">
        <f t="shared" ca="1" si="5"/>
        <v>0</v>
      </c>
    </row>
    <row r="3889" spans="1:20" ht="16" hidden="1">
      <c r="A3889" s="170">
        <f t="shared" si="6"/>
        <v>0</v>
      </c>
      <c r="B3889" s="186"/>
      <c r="C3889" s="186"/>
      <c r="D3889" s="178" t="s">
        <v>388</v>
      </c>
      <c r="E3889" s="178"/>
      <c r="F3889" s="186"/>
      <c r="G3889" s="170" t="b">
        <f t="shared" ca="1" si="73"/>
        <v>1</v>
      </c>
      <c r="H3889" s="186"/>
      <c r="I3889" s="186"/>
      <c r="J3889" s="170"/>
      <c r="K3889" s="171" t="e">
        <f t="shared" ca="1" si="1"/>
        <v>#NAME?</v>
      </c>
      <c r="L3889" s="186"/>
      <c r="M3889" s="171">
        <v>337</v>
      </c>
      <c r="N3889" s="179" t="e">
        <f t="shared" ca="1" si="2"/>
        <v>#NAME?</v>
      </c>
      <c r="O3889" t="b">
        <f t="shared" si="3"/>
        <v>1</v>
      </c>
      <c r="S3889" s="180" t="b">
        <f t="shared" si="4"/>
        <v>0</v>
      </c>
      <c r="T3889" s="180">
        <f t="shared" ca="1" si="5"/>
        <v>0</v>
      </c>
    </row>
    <row r="3890" spans="1:20" ht="16" hidden="1">
      <c r="A3890" s="170">
        <f t="shared" si="6"/>
        <v>0</v>
      </c>
      <c r="B3890" s="186"/>
      <c r="C3890" s="186"/>
      <c r="D3890" s="178" t="s">
        <v>388</v>
      </c>
      <c r="E3890" s="178"/>
      <c r="F3890" s="186"/>
      <c r="G3890" s="170" t="b">
        <f t="shared" ca="1" si="73"/>
        <v>1</v>
      </c>
      <c r="H3890" s="186"/>
      <c r="I3890" s="186"/>
      <c r="J3890" s="170"/>
      <c r="K3890" s="171" t="e">
        <f t="shared" ca="1" si="1"/>
        <v>#NAME?</v>
      </c>
      <c r="L3890" s="186"/>
      <c r="M3890" s="171">
        <v>2720</v>
      </c>
      <c r="N3890" s="179" t="e">
        <f t="shared" ca="1" si="2"/>
        <v>#NAME?</v>
      </c>
      <c r="O3890" t="b">
        <f t="shared" si="3"/>
        <v>1</v>
      </c>
      <c r="S3890" s="180" t="b">
        <f t="shared" si="4"/>
        <v>0</v>
      </c>
      <c r="T3890" s="180">
        <f t="shared" ca="1" si="5"/>
        <v>0</v>
      </c>
    </row>
    <row r="3891" spans="1:20" ht="16" hidden="1">
      <c r="A3891" s="170">
        <f t="shared" si="6"/>
        <v>0</v>
      </c>
      <c r="B3891" s="186"/>
      <c r="C3891" s="186"/>
      <c r="D3891" s="178" t="s">
        <v>388</v>
      </c>
      <c r="E3891" s="178"/>
      <c r="F3891" s="186"/>
      <c r="G3891" s="170" t="b">
        <f t="shared" ca="1" si="73"/>
        <v>1</v>
      </c>
      <c r="H3891" s="186"/>
      <c r="I3891" s="186"/>
      <c r="J3891" s="170"/>
      <c r="K3891" s="171" t="e">
        <f t="shared" ca="1" si="1"/>
        <v>#NAME?</v>
      </c>
      <c r="L3891" s="186"/>
      <c r="M3891" s="171">
        <v>1664</v>
      </c>
      <c r="N3891" s="179" t="e">
        <f t="shared" ca="1" si="2"/>
        <v>#NAME?</v>
      </c>
      <c r="O3891" t="b">
        <f t="shared" si="3"/>
        <v>1</v>
      </c>
      <c r="S3891" s="180" t="b">
        <f t="shared" si="4"/>
        <v>0</v>
      </c>
      <c r="T3891" s="180">
        <f t="shared" ca="1" si="5"/>
        <v>0</v>
      </c>
    </row>
    <row r="3892" spans="1:20" ht="16" hidden="1">
      <c r="A3892" s="170">
        <f t="shared" si="6"/>
        <v>0</v>
      </c>
      <c r="B3892" s="186"/>
      <c r="C3892" s="186"/>
      <c r="D3892" s="178" t="s">
        <v>388</v>
      </c>
      <c r="E3892" s="178"/>
      <c r="F3892" s="186"/>
      <c r="G3892" s="170" t="b">
        <f t="shared" ca="1" si="73"/>
        <v>1</v>
      </c>
      <c r="H3892" s="186"/>
      <c r="I3892" s="186"/>
      <c r="J3892" s="170"/>
      <c r="K3892" s="171" t="e">
        <f t="shared" ca="1" si="1"/>
        <v>#NAME?</v>
      </c>
      <c r="L3892" s="186"/>
      <c r="M3892" s="171">
        <v>1288</v>
      </c>
      <c r="N3892" s="179" t="e">
        <f t="shared" ca="1" si="2"/>
        <v>#NAME?</v>
      </c>
      <c r="O3892" t="b">
        <f t="shared" si="3"/>
        <v>1</v>
      </c>
      <c r="S3892" s="180" t="b">
        <f t="shared" si="4"/>
        <v>0</v>
      </c>
      <c r="T3892" s="180">
        <f t="shared" ca="1" si="5"/>
        <v>0</v>
      </c>
    </row>
    <row r="3893" spans="1:20" ht="16" hidden="1">
      <c r="A3893" s="170">
        <f t="shared" si="6"/>
        <v>0</v>
      </c>
      <c r="B3893" s="186"/>
      <c r="C3893" s="186"/>
      <c r="D3893" s="178" t="s">
        <v>388</v>
      </c>
      <c r="E3893" s="178"/>
      <c r="F3893" s="186"/>
      <c r="G3893" s="170" t="b">
        <f t="shared" ca="1" si="73"/>
        <v>1</v>
      </c>
      <c r="H3893" s="186"/>
      <c r="I3893" s="186"/>
      <c r="J3893" s="170"/>
      <c r="K3893" s="171" t="e">
        <f t="shared" ca="1" si="1"/>
        <v>#NAME?</v>
      </c>
      <c r="L3893" s="186"/>
      <c r="M3893" s="171">
        <v>726</v>
      </c>
      <c r="N3893" s="179" t="e">
        <f t="shared" ca="1" si="2"/>
        <v>#NAME?</v>
      </c>
      <c r="O3893" t="b">
        <f t="shared" si="3"/>
        <v>1</v>
      </c>
      <c r="S3893" s="180" t="b">
        <f t="shared" si="4"/>
        <v>0</v>
      </c>
      <c r="T3893" s="180">
        <f t="shared" ca="1" si="5"/>
        <v>0</v>
      </c>
    </row>
    <row r="3894" spans="1:20" ht="16" hidden="1">
      <c r="A3894" s="170">
        <f t="shared" si="6"/>
        <v>0</v>
      </c>
      <c r="B3894" s="186"/>
      <c r="C3894" s="186"/>
      <c r="D3894" s="178" t="s">
        <v>388</v>
      </c>
      <c r="E3894" s="178"/>
      <c r="F3894" s="186"/>
      <c r="G3894" s="170" t="b">
        <f t="shared" ca="1" si="73"/>
        <v>1</v>
      </c>
      <c r="H3894" s="186"/>
      <c r="I3894" s="186"/>
      <c r="J3894" s="170"/>
      <c r="K3894" s="171" t="e">
        <f t="shared" ca="1" si="1"/>
        <v>#NAME?</v>
      </c>
      <c r="L3894" s="186"/>
      <c r="M3894" s="171">
        <v>881</v>
      </c>
      <c r="N3894" s="179" t="e">
        <f t="shared" ca="1" si="2"/>
        <v>#NAME?</v>
      </c>
      <c r="O3894" t="b">
        <f t="shared" si="3"/>
        <v>1</v>
      </c>
      <c r="S3894" s="180" t="b">
        <f t="shared" si="4"/>
        <v>0</v>
      </c>
      <c r="T3894" s="180">
        <f t="shared" ca="1" si="5"/>
        <v>0</v>
      </c>
    </row>
    <row r="3895" spans="1:20" ht="16" hidden="1">
      <c r="A3895" s="170">
        <f t="shared" si="6"/>
        <v>0</v>
      </c>
      <c r="B3895" s="186"/>
      <c r="C3895" s="186"/>
      <c r="D3895" s="178" t="s">
        <v>388</v>
      </c>
      <c r="E3895" s="178"/>
      <c r="F3895" s="186"/>
      <c r="G3895" s="170" t="b">
        <f t="shared" ca="1" si="73"/>
        <v>1</v>
      </c>
      <c r="H3895" s="186"/>
      <c r="I3895" s="186"/>
      <c r="J3895" s="170"/>
      <c r="K3895" s="171" t="e">
        <f t="shared" ca="1" si="1"/>
        <v>#NAME?</v>
      </c>
      <c r="L3895" s="186"/>
      <c r="M3895" s="171">
        <v>3062</v>
      </c>
      <c r="N3895" s="179" t="e">
        <f t="shared" ca="1" si="2"/>
        <v>#NAME?</v>
      </c>
      <c r="O3895" t="b">
        <f t="shared" si="3"/>
        <v>1</v>
      </c>
      <c r="S3895" s="180" t="b">
        <f t="shared" si="4"/>
        <v>0</v>
      </c>
      <c r="T3895" s="180">
        <f t="shared" ca="1" si="5"/>
        <v>0</v>
      </c>
    </row>
    <row r="3896" spans="1:20" ht="16" hidden="1">
      <c r="A3896" s="170">
        <f t="shared" si="6"/>
        <v>0</v>
      </c>
      <c r="B3896" s="186"/>
      <c r="C3896" s="186"/>
      <c r="D3896" s="178" t="s">
        <v>388</v>
      </c>
      <c r="E3896" s="178"/>
      <c r="F3896" s="186"/>
      <c r="G3896" s="170" t="b">
        <f t="shared" ca="1" si="73"/>
        <v>1</v>
      </c>
      <c r="H3896" s="186"/>
      <c r="I3896" s="186"/>
      <c r="J3896" s="170"/>
      <c r="K3896" s="171" t="e">
        <f t="shared" ca="1" si="1"/>
        <v>#NAME?</v>
      </c>
      <c r="L3896" s="186"/>
      <c r="M3896" s="171">
        <v>760</v>
      </c>
      <c r="N3896" s="179" t="e">
        <f t="shared" ca="1" si="2"/>
        <v>#NAME?</v>
      </c>
      <c r="O3896" t="b">
        <f t="shared" si="3"/>
        <v>1</v>
      </c>
      <c r="S3896" s="180" t="b">
        <f t="shared" si="4"/>
        <v>0</v>
      </c>
      <c r="T3896" s="180">
        <f t="shared" ca="1" si="5"/>
        <v>0</v>
      </c>
    </row>
    <row r="3897" spans="1:20" ht="16" hidden="1">
      <c r="A3897" s="170">
        <f t="shared" si="6"/>
        <v>0</v>
      </c>
      <c r="B3897" s="186"/>
      <c r="C3897" s="186"/>
      <c r="D3897" s="178" t="s">
        <v>388</v>
      </c>
      <c r="E3897" s="178"/>
      <c r="F3897" s="186"/>
      <c r="G3897" s="170" t="b">
        <f t="shared" ca="1" si="73"/>
        <v>1</v>
      </c>
      <c r="H3897" s="186"/>
      <c r="I3897" s="186"/>
      <c r="J3897" s="170"/>
      <c r="K3897" s="171" t="e">
        <f t="shared" ca="1" si="1"/>
        <v>#NAME?</v>
      </c>
      <c r="L3897" s="186"/>
      <c r="M3897" s="171">
        <v>1436</v>
      </c>
      <c r="N3897" s="179" t="e">
        <f t="shared" ca="1" si="2"/>
        <v>#NAME?</v>
      </c>
      <c r="O3897" t="b">
        <f t="shared" si="3"/>
        <v>1</v>
      </c>
      <c r="S3897" s="180" t="b">
        <f t="shared" si="4"/>
        <v>0</v>
      </c>
      <c r="T3897" s="180">
        <f t="shared" ca="1" si="5"/>
        <v>0</v>
      </c>
    </row>
    <row r="3898" spans="1:20" ht="16" hidden="1">
      <c r="A3898" s="170">
        <f t="shared" si="6"/>
        <v>0</v>
      </c>
      <c r="B3898" s="186"/>
      <c r="C3898" s="186"/>
      <c r="D3898" s="178" t="s">
        <v>388</v>
      </c>
      <c r="E3898" s="178"/>
      <c r="F3898" s="186"/>
      <c r="G3898" s="170" t="b">
        <f t="shared" ca="1" si="73"/>
        <v>1</v>
      </c>
      <c r="H3898" s="186"/>
      <c r="I3898" s="186"/>
      <c r="J3898" s="170"/>
      <c r="K3898" s="171" t="e">
        <f t="shared" ca="1" si="1"/>
        <v>#NAME?</v>
      </c>
      <c r="L3898" s="186"/>
      <c r="M3898" s="171">
        <v>1368</v>
      </c>
      <c r="N3898" s="179" t="e">
        <f t="shared" ca="1" si="2"/>
        <v>#NAME?</v>
      </c>
      <c r="O3898" t="b">
        <f t="shared" si="3"/>
        <v>1</v>
      </c>
      <c r="S3898" s="180" t="b">
        <f t="shared" si="4"/>
        <v>0</v>
      </c>
      <c r="T3898" s="180">
        <f t="shared" ca="1" si="5"/>
        <v>0</v>
      </c>
    </row>
    <row r="3899" spans="1:20" ht="16" hidden="1">
      <c r="A3899" s="170">
        <f t="shared" si="6"/>
        <v>0</v>
      </c>
      <c r="B3899" s="186"/>
      <c r="C3899" s="186"/>
      <c r="D3899" s="178" t="s">
        <v>388</v>
      </c>
      <c r="E3899" s="178"/>
      <c r="F3899" s="186"/>
      <c r="G3899" s="170" t="b">
        <f t="shared" ca="1" si="73"/>
        <v>1</v>
      </c>
      <c r="H3899" s="186"/>
      <c r="I3899" s="186"/>
      <c r="J3899" s="170"/>
      <c r="K3899" s="171" t="e">
        <f t="shared" ca="1" si="1"/>
        <v>#NAME?</v>
      </c>
      <c r="L3899" s="186"/>
      <c r="M3899" s="171">
        <v>1148</v>
      </c>
      <c r="N3899" s="179" t="e">
        <f t="shared" ca="1" si="2"/>
        <v>#NAME?</v>
      </c>
      <c r="O3899" t="b">
        <f t="shared" si="3"/>
        <v>1</v>
      </c>
      <c r="S3899" s="180" t="b">
        <f t="shared" si="4"/>
        <v>0</v>
      </c>
      <c r="T3899" s="180">
        <f t="shared" ca="1" si="5"/>
        <v>0</v>
      </c>
    </row>
    <row r="3900" spans="1:20" ht="16" hidden="1">
      <c r="A3900" s="170">
        <f t="shared" si="6"/>
        <v>0</v>
      </c>
      <c r="B3900" s="186"/>
      <c r="C3900" s="186"/>
      <c r="D3900" s="178" t="s">
        <v>388</v>
      </c>
      <c r="E3900" s="178"/>
      <c r="F3900" s="186"/>
      <c r="G3900" s="170" t="b">
        <f t="shared" ca="1" si="73"/>
        <v>1</v>
      </c>
      <c r="H3900" s="186"/>
      <c r="I3900" s="186"/>
      <c r="J3900" s="170"/>
      <c r="K3900" s="171" t="e">
        <f t="shared" ca="1" si="1"/>
        <v>#NAME?</v>
      </c>
      <c r="L3900" s="186"/>
      <c r="M3900" s="171">
        <v>2242</v>
      </c>
      <c r="N3900" s="179" t="e">
        <f t="shared" ca="1" si="2"/>
        <v>#NAME?</v>
      </c>
      <c r="O3900" t="b">
        <f t="shared" si="3"/>
        <v>1</v>
      </c>
      <c r="S3900" s="180" t="b">
        <f t="shared" si="4"/>
        <v>0</v>
      </c>
      <c r="T3900" s="180">
        <f t="shared" ca="1" si="5"/>
        <v>0</v>
      </c>
    </row>
    <row r="3901" spans="1:20" ht="16" hidden="1">
      <c r="A3901" s="170">
        <f t="shared" si="6"/>
        <v>0</v>
      </c>
      <c r="B3901" s="186"/>
      <c r="C3901" s="186"/>
      <c r="D3901" s="178" t="s">
        <v>388</v>
      </c>
      <c r="E3901" s="178"/>
      <c r="F3901" s="186"/>
      <c r="G3901" s="170" t="b">
        <f t="shared" ca="1" si="73"/>
        <v>1</v>
      </c>
      <c r="H3901" s="186"/>
      <c r="I3901" s="186"/>
      <c r="J3901" s="170"/>
      <c r="K3901" s="171" t="e">
        <f t="shared" ca="1" si="1"/>
        <v>#NAME?</v>
      </c>
      <c r="L3901" s="186"/>
      <c r="M3901" s="171">
        <v>1371</v>
      </c>
      <c r="N3901" s="179" t="e">
        <f t="shared" ca="1" si="2"/>
        <v>#NAME?</v>
      </c>
      <c r="O3901" t="b">
        <f t="shared" si="3"/>
        <v>1</v>
      </c>
      <c r="S3901" s="180" t="b">
        <f t="shared" si="4"/>
        <v>0</v>
      </c>
      <c r="T3901" s="180">
        <f t="shared" ca="1" si="5"/>
        <v>0</v>
      </c>
    </row>
    <row r="3902" spans="1:20" ht="16" hidden="1">
      <c r="A3902" s="170">
        <f t="shared" si="6"/>
        <v>0</v>
      </c>
      <c r="B3902" s="186"/>
      <c r="C3902" s="186"/>
      <c r="D3902" s="178" t="s">
        <v>388</v>
      </c>
      <c r="E3902" s="178"/>
      <c r="F3902" s="186"/>
      <c r="G3902" s="170" t="b">
        <f t="shared" ca="1" si="73"/>
        <v>1</v>
      </c>
      <c r="H3902" s="186"/>
      <c r="I3902" s="186"/>
      <c r="J3902" s="170"/>
      <c r="K3902" s="171" t="e">
        <f t="shared" ca="1" si="1"/>
        <v>#NAME?</v>
      </c>
      <c r="L3902" s="186"/>
      <c r="M3902" s="171">
        <v>378</v>
      </c>
      <c r="N3902" s="179" t="e">
        <f t="shared" ca="1" si="2"/>
        <v>#NAME?</v>
      </c>
      <c r="O3902" t="b">
        <f t="shared" si="3"/>
        <v>1</v>
      </c>
      <c r="S3902" s="180" t="b">
        <f t="shared" si="4"/>
        <v>0</v>
      </c>
      <c r="T3902" s="180">
        <f t="shared" ca="1" si="5"/>
        <v>0</v>
      </c>
    </row>
    <row r="3903" spans="1:20" ht="16" hidden="1">
      <c r="A3903" s="170">
        <f t="shared" si="6"/>
        <v>0</v>
      </c>
      <c r="B3903" s="186"/>
      <c r="C3903" s="186"/>
      <c r="D3903" s="178" t="s">
        <v>388</v>
      </c>
      <c r="E3903" s="178"/>
      <c r="F3903" s="186"/>
      <c r="G3903" s="170" t="b">
        <f t="shared" ca="1" si="73"/>
        <v>1</v>
      </c>
      <c r="H3903" s="186"/>
      <c r="I3903" s="186"/>
      <c r="J3903" s="170"/>
      <c r="K3903" s="171" t="e">
        <f t="shared" ca="1" si="1"/>
        <v>#NAME?</v>
      </c>
      <c r="L3903" s="186"/>
      <c r="M3903" s="171">
        <v>1970</v>
      </c>
      <c r="N3903" s="179" t="e">
        <f t="shared" ca="1" si="2"/>
        <v>#NAME?</v>
      </c>
      <c r="O3903" t="b">
        <f t="shared" si="3"/>
        <v>1</v>
      </c>
      <c r="S3903" s="180" t="b">
        <f t="shared" si="4"/>
        <v>0</v>
      </c>
      <c r="T3903" s="180">
        <f t="shared" ca="1" si="5"/>
        <v>0</v>
      </c>
    </row>
    <row r="3904" spans="1:20" ht="16" hidden="1">
      <c r="A3904" s="170">
        <f t="shared" si="6"/>
        <v>0</v>
      </c>
      <c r="B3904" s="186"/>
      <c r="C3904" s="186"/>
      <c r="D3904" s="178" t="s">
        <v>388</v>
      </c>
      <c r="E3904" s="178"/>
      <c r="F3904" s="186"/>
      <c r="G3904" s="170" t="b">
        <f t="shared" ca="1" si="73"/>
        <v>1</v>
      </c>
      <c r="H3904" s="186"/>
      <c r="I3904" s="186"/>
      <c r="J3904" s="170"/>
      <c r="K3904" s="171" t="e">
        <f t="shared" ca="1" si="1"/>
        <v>#NAME?</v>
      </c>
      <c r="L3904" s="186"/>
      <c r="M3904" s="171">
        <v>2707</v>
      </c>
      <c r="N3904" s="179" t="e">
        <f t="shared" ca="1" si="2"/>
        <v>#NAME?</v>
      </c>
      <c r="O3904" t="b">
        <f t="shared" si="3"/>
        <v>1</v>
      </c>
      <c r="S3904" s="180" t="b">
        <f t="shared" si="4"/>
        <v>0</v>
      </c>
      <c r="T3904" s="180">
        <f t="shared" ca="1" si="5"/>
        <v>0</v>
      </c>
    </row>
    <row r="3905" spans="1:20" ht="16" hidden="1">
      <c r="A3905" s="170">
        <f t="shared" si="6"/>
        <v>0</v>
      </c>
      <c r="B3905" s="186"/>
      <c r="C3905" s="186"/>
      <c r="D3905" s="178" t="s">
        <v>388</v>
      </c>
      <c r="E3905" s="178"/>
      <c r="F3905" s="186"/>
      <c r="G3905" s="170" t="b">
        <f t="shared" ca="1" si="73"/>
        <v>1</v>
      </c>
      <c r="H3905" s="186"/>
      <c r="I3905" s="186"/>
      <c r="J3905" s="170"/>
      <c r="K3905" s="171" t="e">
        <f t="shared" ca="1" si="1"/>
        <v>#NAME?</v>
      </c>
      <c r="L3905" s="186"/>
      <c r="M3905" s="171">
        <v>2885</v>
      </c>
      <c r="N3905" s="179" t="e">
        <f t="shared" ca="1" si="2"/>
        <v>#NAME?</v>
      </c>
      <c r="O3905" t="b">
        <f t="shared" si="3"/>
        <v>1</v>
      </c>
      <c r="S3905" s="180" t="b">
        <f t="shared" si="4"/>
        <v>0</v>
      </c>
      <c r="T3905" s="180">
        <f t="shared" ca="1" si="5"/>
        <v>0</v>
      </c>
    </row>
    <row r="3906" spans="1:20" ht="16" hidden="1">
      <c r="A3906" s="170">
        <f t="shared" si="6"/>
        <v>0</v>
      </c>
      <c r="B3906" s="186"/>
      <c r="C3906" s="186"/>
      <c r="D3906" s="178" t="s">
        <v>388</v>
      </c>
      <c r="E3906" s="178"/>
      <c r="F3906" s="186"/>
      <c r="G3906" s="170" t="b">
        <f t="shared" ca="1" si="73"/>
        <v>1</v>
      </c>
      <c r="H3906" s="186"/>
      <c r="I3906" s="186"/>
      <c r="J3906" s="170"/>
      <c r="K3906" s="171" t="e">
        <f t="shared" ca="1" si="1"/>
        <v>#NAME?</v>
      </c>
      <c r="L3906" s="186"/>
      <c r="M3906" s="171">
        <v>1698</v>
      </c>
      <c r="N3906" s="179" t="e">
        <f t="shared" ca="1" si="2"/>
        <v>#NAME?</v>
      </c>
      <c r="O3906" t="b">
        <f t="shared" si="3"/>
        <v>1</v>
      </c>
      <c r="S3906" s="180" t="b">
        <f t="shared" si="4"/>
        <v>0</v>
      </c>
      <c r="T3906" s="180">
        <f t="shared" ca="1" si="5"/>
        <v>0</v>
      </c>
    </row>
    <row r="3907" spans="1:20" ht="16" hidden="1">
      <c r="A3907" s="170">
        <f t="shared" si="6"/>
        <v>0</v>
      </c>
      <c r="B3907" s="186"/>
      <c r="C3907" s="186"/>
      <c r="D3907" s="178" t="s">
        <v>388</v>
      </c>
      <c r="E3907" s="178"/>
      <c r="F3907" s="186"/>
      <c r="G3907" s="170" t="b">
        <f t="shared" ca="1" si="73"/>
        <v>1</v>
      </c>
      <c r="H3907" s="186"/>
      <c r="I3907" s="186"/>
      <c r="J3907" s="170"/>
      <c r="K3907" s="171" t="e">
        <f t="shared" ca="1" si="1"/>
        <v>#NAME?</v>
      </c>
      <c r="L3907" s="186"/>
      <c r="M3907" s="171">
        <v>2233</v>
      </c>
      <c r="N3907" s="179" t="e">
        <f t="shared" ca="1" si="2"/>
        <v>#NAME?</v>
      </c>
      <c r="O3907" t="b">
        <f t="shared" si="3"/>
        <v>1</v>
      </c>
      <c r="S3907" s="180" t="b">
        <f t="shared" si="4"/>
        <v>0</v>
      </c>
      <c r="T3907" s="180">
        <f t="shared" ca="1" si="5"/>
        <v>0</v>
      </c>
    </row>
    <row r="3908" spans="1:20" ht="16" hidden="1">
      <c r="A3908" s="170">
        <f t="shared" si="6"/>
        <v>0</v>
      </c>
      <c r="B3908" s="186"/>
      <c r="C3908" s="186"/>
      <c r="D3908" s="178" t="s">
        <v>388</v>
      </c>
      <c r="E3908" s="178"/>
      <c r="F3908" s="186"/>
      <c r="G3908" s="170" t="b">
        <f t="shared" ca="1" si="73"/>
        <v>1</v>
      </c>
      <c r="H3908" s="186"/>
      <c r="I3908" s="186"/>
      <c r="J3908" s="170"/>
      <c r="K3908" s="171" t="e">
        <f t="shared" ca="1" si="1"/>
        <v>#NAME?</v>
      </c>
      <c r="L3908" s="186"/>
      <c r="M3908" s="171">
        <v>1990</v>
      </c>
      <c r="N3908" s="179" t="e">
        <f t="shared" ca="1" si="2"/>
        <v>#NAME?</v>
      </c>
      <c r="O3908" t="b">
        <f t="shared" si="3"/>
        <v>1</v>
      </c>
      <c r="S3908" s="180" t="b">
        <f t="shared" si="4"/>
        <v>0</v>
      </c>
      <c r="T3908" s="180">
        <f t="shared" ca="1" si="5"/>
        <v>0</v>
      </c>
    </row>
    <row r="3909" spans="1:20" ht="16" hidden="1">
      <c r="A3909" s="170">
        <f t="shared" si="6"/>
        <v>0</v>
      </c>
      <c r="B3909" s="186"/>
      <c r="C3909" s="186"/>
      <c r="D3909" s="178" t="s">
        <v>388</v>
      </c>
      <c r="E3909" s="178"/>
      <c r="F3909" s="186"/>
      <c r="G3909" s="170" t="b">
        <f t="shared" ca="1" si="73"/>
        <v>1</v>
      </c>
      <c r="H3909" s="186"/>
      <c r="I3909" s="186"/>
      <c r="J3909" s="170"/>
      <c r="K3909" s="171" t="e">
        <f t="shared" ca="1" si="1"/>
        <v>#NAME?</v>
      </c>
      <c r="L3909" s="186"/>
      <c r="M3909" s="171">
        <v>1379</v>
      </c>
      <c r="N3909" s="179" t="e">
        <f t="shared" ca="1" si="2"/>
        <v>#NAME?</v>
      </c>
      <c r="O3909" t="b">
        <f t="shared" si="3"/>
        <v>1</v>
      </c>
      <c r="S3909" s="180" t="b">
        <f t="shared" si="4"/>
        <v>0</v>
      </c>
      <c r="T3909" s="180">
        <f t="shared" ca="1" si="5"/>
        <v>0</v>
      </c>
    </row>
    <row r="3910" spans="1:20" ht="16" hidden="1">
      <c r="A3910" s="170">
        <f t="shared" si="6"/>
        <v>0</v>
      </c>
      <c r="B3910" s="186"/>
      <c r="C3910" s="186"/>
      <c r="D3910" s="178" t="s">
        <v>388</v>
      </c>
      <c r="E3910" s="178"/>
      <c r="F3910" s="186"/>
      <c r="G3910" s="170" t="b">
        <f t="shared" ca="1" si="73"/>
        <v>1</v>
      </c>
      <c r="H3910" s="186"/>
      <c r="I3910" s="186"/>
      <c r="J3910" s="170"/>
      <c r="K3910" s="171" t="e">
        <f t="shared" ca="1" si="1"/>
        <v>#NAME?</v>
      </c>
      <c r="L3910" s="186"/>
      <c r="M3910" s="171">
        <v>906</v>
      </c>
      <c r="N3910" s="179" t="e">
        <f t="shared" ca="1" si="2"/>
        <v>#NAME?</v>
      </c>
      <c r="O3910" t="b">
        <f t="shared" si="3"/>
        <v>1</v>
      </c>
      <c r="S3910" s="180" t="b">
        <f t="shared" si="4"/>
        <v>0</v>
      </c>
      <c r="T3910" s="180">
        <f t="shared" ca="1" si="5"/>
        <v>0</v>
      </c>
    </row>
    <row r="3911" spans="1:20" ht="16" hidden="1">
      <c r="A3911" s="170">
        <f t="shared" si="6"/>
        <v>0</v>
      </c>
      <c r="B3911" s="186"/>
      <c r="C3911" s="186"/>
      <c r="D3911" s="178" t="s">
        <v>388</v>
      </c>
      <c r="E3911" s="178"/>
      <c r="F3911" s="186"/>
      <c r="G3911" s="170" t="b">
        <f t="shared" ca="1" si="73"/>
        <v>1</v>
      </c>
      <c r="H3911" s="186"/>
      <c r="I3911" s="186"/>
      <c r="J3911" s="170"/>
      <c r="K3911" s="171" t="e">
        <f t="shared" ca="1" si="1"/>
        <v>#NAME?</v>
      </c>
      <c r="L3911" s="186"/>
      <c r="M3911" s="171">
        <v>1437</v>
      </c>
      <c r="N3911" s="179" t="e">
        <f t="shared" ca="1" si="2"/>
        <v>#NAME?</v>
      </c>
      <c r="O3911" t="b">
        <f t="shared" si="3"/>
        <v>1</v>
      </c>
      <c r="S3911" s="180" t="b">
        <f t="shared" si="4"/>
        <v>0</v>
      </c>
      <c r="T3911" s="180">
        <f t="shared" ca="1" si="5"/>
        <v>0</v>
      </c>
    </row>
    <row r="3912" spans="1:20" ht="16" hidden="1">
      <c r="A3912" s="170">
        <f t="shared" si="6"/>
        <v>0</v>
      </c>
      <c r="B3912" s="186"/>
      <c r="C3912" s="186"/>
      <c r="D3912" s="178" t="s">
        <v>388</v>
      </c>
      <c r="E3912" s="178"/>
      <c r="F3912" s="186"/>
      <c r="G3912" s="170" t="b">
        <f t="shared" ca="1" si="73"/>
        <v>1</v>
      </c>
      <c r="H3912" s="186"/>
      <c r="I3912" s="186"/>
      <c r="J3912" s="170"/>
      <c r="K3912" s="171" t="e">
        <f t="shared" ca="1" si="1"/>
        <v>#NAME?</v>
      </c>
      <c r="L3912" s="186"/>
      <c r="M3912" s="171">
        <v>2739</v>
      </c>
      <c r="N3912" s="179" t="e">
        <f t="shared" ca="1" si="2"/>
        <v>#NAME?</v>
      </c>
      <c r="O3912" t="b">
        <f t="shared" si="3"/>
        <v>1</v>
      </c>
      <c r="S3912" s="180" t="b">
        <f t="shared" si="4"/>
        <v>0</v>
      </c>
      <c r="T3912" s="180">
        <f t="shared" ca="1" si="5"/>
        <v>0</v>
      </c>
    </row>
    <row r="3913" spans="1:20" ht="16" hidden="1">
      <c r="A3913" s="170">
        <f t="shared" si="6"/>
        <v>0</v>
      </c>
      <c r="B3913" s="186"/>
      <c r="C3913" s="186"/>
      <c r="D3913" s="178" t="s">
        <v>388</v>
      </c>
      <c r="E3913" s="178"/>
      <c r="F3913" s="186"/>
      <c r="G3913" s="170" t="b">
        <f t="shared" ca="1" si="73"/>
        <v>1</v>
      </c>
      <c r="H3913" s="186"/>
      <c r="I3913" s="186"/>
      <c r="J3913" s="170"/>
      <c r="K3913" s="171" t="e">
        <f t="shared" ca="1" si="1"/>
        <v>#NAME?</v>
      </c>
      <c r="L3913" s="186"/>
      <c r="M3913" s="171">
        <v>737</v>
      </c>
      <c r="N3913" s="179" t="e">
        <f t="shared" ca="1" si="2"/>
        <v>#NAME?</v>
      </c>
      <c r="O3913" t="b">
        <f t="shared" si="3"/>
        <v>1</v>
      </c>
      <c r="S3913" s="180" t="b">
        <f t="shared" si="4"/>
        <v>0</v>
      </c>
      <c r="T3913" s="180">
        <f t="shared" ca="1" si="5"/>
        <v>0</v>
      </c>
    </row>
    <row r="3914" spans="1:20" ht="16" hidden="1">
      <c r="A3914" s="170">
        <f t="shared" si="6"/>
        <v>0</v>
      </c>
      <c r="B3914" s="186"/>
      <c r="C3914" s="186"/>
      <c r="D3914" s="178" t="s">
        <v>388</v>
      </c>
      <c r="E3914" s="178"/>
      <c r="F3914" s="186"/>
      <c r="G3914" s="170" t="b">
        <f t="shared" ca="1" si="73"/>
        <v>1</v>
      </c>
      <c r="H3914" s="186"/>
      <c r="I3914" s="186"/>
      <c r="J3914" s="170"/>
      <c r="K3914" s="171" t="e">
        <f t="shared" ca="1" si="1"/>
        <v>#NAME?</v>
      </c>
      <c r="L3914" s="186"/>
      <c r="M3914" s="171">
        <v>2139</v>
      </c>
      <c r="N3914" s="179" t="e">
        <f t="shared" ca="1" si="2"/>
        <v>#NAME?</v>
      </c>
      <c r="O3914" t="b">
        <f t="shared" si="3"/>
        <v>1</v>
      </c>
      <c r="S3914" s="180" t="b">
        <f t="shared" si="4"/>
        <v>0</v>
      </c>
      <c r="T3914" s="180">
        <f t="shared" ca="1" si="5"/>
        <v>0</v>
      </c>
    </row>
    <row r="3915" spans="1:20" ht="16" hidden="1">
      <c r="A3915" s="170">
        <f t="shared" si="6"/>
        <v>0</v>
      </c>
      <c r="B3915" s="186"/>
      <c r="C3915" s="186"/>
      <c r="D3915" s="178" t="s">
        <v>388</v>
      </c>
      <c r="E3915" s="178"/>
      <c r="F3915" s="186"/>
      <c r="G3915" s="170" t="b">
        <f t="shared" ca="1" si="73"/>
        <v>1</v>
      </c>
      <c r="H3915" s="186"/>
      <c r="I3915" s="186"/>
      <c r="J3915" s="170"/>
      <c r="K3915" s="171" t="e">
        <f t="shared" ca="1" si="1"/>
        <v>#NAME?</v>
      </c>
      <c r="L3915" s="186"/>
      <c r="M3915" s="171">
        <v>368</v>
      </c>
      <c r="N3915" s="179" t="e">
        <f t="shared" ca="1" si="2"/>
        <v>#NAME?</v>
      </c>
      <c r="O3915" t="b">
        <f t="shared" si="3"/>
        <v>1</v>
      </c>
      <c r="S3915" s="180" t="b">
        <f t="shared" si="4"/>
        <v>0</v>
      </c>
      <c r="T3915" s="180">
        <f t="shared" ca="1" si="5"/>
        <v>0</v>
      </c>
    </row>
    <row r="3916" spans="1:20" ht="16" hidden="1">
      <c r="A3916" s="170">
        <f t="shared" si="6"/>
        <v>0</v>
      </c>
      <c r="B3916" s="186"/>
      <c r="C3916" s="186"/>
      <c r="D3916" s="178" t="s">
        <v>388</v>
      </c>
      <c r="E3916" s="178"/>
      <c r="F3916" s="186"/>
      <c r="G3916" s="170" t="b">
        <f t="shared" ca="1" si="73"/>
        <v>1</v>
      </c>
      <c r="H3916" s="186"/>
      <c r="I3916" s="186"/>
      <c r="J3916" s="170"/>
      <c r="K3916" s="171" t="e">
        <f t="shared" ca="1" si="1"/>
        <v>#NAME?</v>
      </c>
      <c r="L3916" s="186"/>
      <c r="M3916" s="171">
        <v>1853</v>
      </c>
      <c r="N3916" s="179" t="e">
        <f t="shared" ca="1" si="2"/>
        <v>#NAME?</v>
      </c>
      <c r="O3916" t="b">
        <f t="shared" si="3"/>
        <v>1</v>
      </c>
      <c r="S3916" s="180" t="b">
        <f t="shared" si="4"/>
        <v>0</v>
      </c>
      <c r="T3916" s="180">
        <f t="shared" ca="1" si="5"/>
        <v>0</v>
      </c>
    </row>
    <row r="3917" spans="1:20" ht="16" hidden="1">
      <c r="A3917" s="170">
        <f t="shared" si="6"/>
        <v>0</v>
      </c>
      <c r="B3917" s="186"/>
      <c r="C3917" s="186"/>
      <c r="D3917" s="178" t="s">
        <v>388</v>
      </c>
      <c r="E3917" s="178"/>
      <c r="F3917" s="186"/>
      <c r="G3917" s="170" t="b">
        <f t="shared" ca="1" si="73"/>
        <v>1</v>
      </c>
      <c r="H3917" s="186"/>
      <c r="I3917" s="186"/>
      <c r="J3917" s="170"/>
      <c r="K3917" s="171" t="e">
        <f t="shared" ca="1" si="1"/>
        <v>#NAME?</v>
      </c>
      <c r="L3917" s="186"/>
      <c r="M3917" s="171">
        <v>3198</v>
      </c>
      <c r="N3917" s="179" t="e">
        <f t="shared" ca="1" si="2"/>
        <v>#NAME?</v>
      </c>
      <c r="O3917" t="b">
        <f t="shared" si="3"/>
        <v>1</v>
      </c>
      <c r="S3917" s="180" t="b">
        <f t="shared" si="4"/>
        <v>0</v>
      </c>
      <c r="T3917" s="180">
        <f t="shared" ca="1" si="5"/>
        <v>0</v>
      </c>
    </row>
    <row r="3918" spans="1:20" ht="16" hidden="1">
      <c r="A3918" s="170">
        <f t="shared" si="6"/>
        <v>0</v>
      </c>
      <c r="B3918" s="186"/>
      <c r="C3918" s="186"/>
      <c r="D3918" s="178" t="s">
        <v>388</v>
      </c>
      <c r="E3918" s="178"/>
      <c r="F3918" s="186"/>
      <c r="G3918" s="170" t="b">
        <f t="shared" ca="1" si="73"/>
        <v>1</v>
      </c>
      <c r="H3918" s="186"/>
      <c r="I3918" s="186"/>
      <c r="J3918" s="170"/>
      <c r="K3918" s="171" t="e">
        <f t="shared" ca="1" si="1"/>
        <v>#NAME?</v>
      </c>
      <c r="L3918" s="186"/>
      <c r="M3918" s="171">
        <v>1536</v>
      </c>
      <c r="N3918" s="179" t="e">
        <f t="shared" ca="1" si="2"/>
        <v>#NAME?</v>
      </c>
      <c r="O3918" t="b">
        <f t="shared" si="3"/>
        <v>1</v>
      </c>
      <c r="S3918" s="180" t="b">
        <f t="shared" si="4"/>
        <v>0</v>
      </c>
      <c r="T3918" s="180">
        <f t="shared" ca="1" si="5"/>
        <v>0</v>
      </c>
    </row>
    <row r="3919" spans="1:20" ht="16" hidden="1">
      <c r="A3919" s="170">
        <f t="shared" si="6"/>
        <v>0</v>
      </c>
      <c r="B3919" s="186"/>
      <c r="C3919" s="186"/>
      <c r="D3919" s="178" t="s">
        <v>388</v>
      </c>
      <c r="E3919" s="178"/>
      <c r="F3919" s="186"/>
      <c r="G3919" s="170" t="b">
        <f t="shared" ca="1" si="73"/>
        <v>1</v>
      </c>
      <c r="H3919" s="186"/>
      <c r="I3919" s="186"/>
      <c r="J3919" s="170"/>
      <c r="K3919" s="171" t="e">
        <f t="shared" ca="1" si="1"/>
        <v>#NAME?</v>
      </c>
      <c r="L3919" s="186"/>
      <c r="M3919" s="171">
        <v>42</v>
      </c>
      <c r="N3919" s="179" t="e">
        <f t="shared" ca="1" si="2"/>
        <v>#NAME?</v>
      </c>
      <c r="O3919" t="b">
        <f t="shared" si="3"/>
        <v>1</v>
      </c>
      <c r="S3919" s="180" t="b">
        <f t="shared" si="4"/>
        <v>0</v>
      </c>
      <c r="T3919" s="180">
        <f t="shared" ca="1" si="5"/>
        <v>0</v>
      </c>
    </row>
    <row r="3920" spans="1:20" ht="16" hidden="1">
      <c r="A3920" s="170">
        <f t="shared" si="6"/>
        <v>0</v>
      </c>
      <c r="B3920" s="186"/>
      <c r="C3920" s="186"/>
      <c r="D3920" s="178" t="s">
        <v>388</v>
      </c>
      <c r="E3920" s="178"/>
      <c r="F3920" s="186"/>
      <c r="G3920" s="170" t="b">
        <f t="shared" ca="1" si="73"/>
        <v>1</v>
      </c>
      <c r="H3920" s="186"/>
      <c r="I3920" s="186"/>
      <c r="J3920" s="170"/>
      <c r="K3920" s="171" t="e">
        <f t="shared" ca="1" si="1"/>
        <v>#NAME?</v>
      </c>
      <c r="L3920" s="186"/>
      <c r="M3920" s="171">
        <v>565</v>
      </c>
      <c r="N3920" s="179" t="e">
        <f t="shared" ca="1" si="2"/>
        <v>#NAME?</v>
      </c>
      <c r="O3920" t="b">
        <f t="shared" si="3"/>
        <v>1</v>
      </c>
      <c r="S3920" s="180" t="b">
        <f t="shared" si="4"/>
        <v>0</v>
      </c>
      <c r="T3920" s="180">
        <f t="shared" ca="1" si="5"/>
        <v>0</v>
      </c>
    </row>
    <row r="3921" spans="1:20" ht="16" hidden="1">
      <c r="A3921" s="170">
        <f t="shared" si="6"/>
        <v>0</v>
      </c>
      <c r="B3921" s="186"/>
      <c r="C3921" s="186"/>
      <c r="D3921" s="178" t="s">
        <v>388</v>
      </c>
      <c r="E3921" s="178"/>
      <c r="F3921" s="186"/>
      <c r="G3921" s="170" t="b">
        <f t="shared" ca="1" si="73"/>
        <v>1</v>
      </c>
      <c r="H3921" s="186"/>
      <c r="I3921" s="186"/>
      <c r="J3921" s="170"/>
      <c r="K3921" s="171" t="e">
        <f t="shared" ca="1" si="1"/>
        <v>#NAME?</v>
      </c>
      <c r="L3921" s="186"/>
      <c r="M3921" s="171">
        <v>691</v>
      </c>
      <c r="N3921" s="179" t="e">
        <f t="shared" ca="1" si="2"/>
        <v>#NAME?</v>
      </c>
      <c r="O3921" t="b">
        <f t="shared" si="3"/>
        <v>1</v>
      </c>
      <c r="S3921" s="180" t="b">
        <f t="shared" si="4"/>
        <v>0</v>
      </c>
      <c r="T3921" s="180">
        <f t="shared" ca="1" si="5"/>
        <v>0</v>
      </c>
    </row>
    <row r="3922" spans="1:20" ht="16" hidden="1">
      <c r="A3922" s="170">
        <f t="shared" si="6"/>
        <v>0</v>
      </c>
      <c r="B3922" s="186"/>
      <c r="C3922" s="186"/>
      <c r="D3922" s="178" t="s">
        <v>388</v>
      </c>
      <c r="E3922" s="178"/>
      <c r="F3922" s="186"/>
      <c r="G3922" s="170" t="b">
        <f t="shared" ca="1" si="73"/>
        <v>1</v>
      </c>
      <c r="H3922" s="186"/>
      <c r="I3922" s="186"/>
      <c r="J3922" s="170"/>
      <c r="K3922" s="171" t="e">
        <f t="shared" ca="1" si="1"/>
        <v>#NAME?</v>
      </c>
      <c r="L3922" s="186"/>
      <c r="M3922" s="171">
        <v>338</v>
      </c>
      <c r="N3922" s="179" t="e">
        <f t="shared" ca="1" si="2"/>
        <v>#NAME?</v>
      </c>
      <c r="O3922" t="b">
        <f t="shared" si="3"/>
        <v>1</v>
      </c>
      <c r="S3922" s="180" t="b">
        <f t="shared" si="4"/>
        <v>0</v>
      </c>
      <c r="T3922" s="180">
        <f t="shared" ca="1" si="5"/>
        <v>0</v>
      </c>
    </row>
    <row r="3923" spans="1:20" ht="16" hidden="1">
      <c r="A3923" s="170">
        <f t="shared" si="6"/>
        <v>0</v>
      </c>
      <c r="B3923" s="186"/>
      <c r="C3923" s="186"/>
      <c r="D3923" s="178" t="s">
        <v>388</v>
      </c>
      <c r="E3923" s="178"/>
      <c r="F3923" s="186"/>
      <c r="G3923" s="170" t="b">
        <f t="shared" ca="1" si="73"/>
        <v>1</v>
      </c>
      <c r="H3923" s="186"/>
      <c r="I3923" s="186"/>
      <c r="J3923" s="170"/>
      <c r="K3923" s="171" t="e">
        <f t="shared" ca="1" si="1"/>
        <v>#NAME?</v>
      </c>
      <c r="L3923" s="186"/>
      <c r="M3923" s="171">
        <v>183</v>
      </c>
      <c r="N3923" s="179" t="e">
        <f t="shared" ca="1" si="2"/>
        <v>#NAME?</v>
      </c>
      <c r="O3923" t="b">
        <f t="shared" si="3"/>
        <v>1</v>
      </c>
      <c r="S3923" s="180" t="b">
        <f t="shared" si="4"/>
        <v>0</v>
      </c>
      <c r="T3923" s="180">
        <f t="shared" ca="1" si="5"/>
        <v>0</v>
      </c>
    </row>
    <row r="3924" spans="1:20" ht="16" hidden="1">
      <c r="A3924" s="170">
        <f t="shared" si="6"/>
        <v>0</v>
      </c>
      <c r="B3924" s="186"/>
      <c r="C3924" s="186"/>
      <c r="D3924" s="178" t="s">
        <v>388</v>
      </c>
      <c r="E3924" s="178"/>
      <c r="F3924" s="186"/>
      <c r="G3924" s="170" t="b">
        <f t="shared" ca="1" si="73"/>
        <v>1</v>
      </c>
      <c r="H3924" s="186"/>
      <c r="I3924" s="186"/>
      <c r="J3924" s="170"/>
      <c r="K3924" s="171" t="e">
        <f t="shared" ca="1" si="1"/>
        <v>#NAME?</v>
      </c>
      <c r="L3924" s="186"/>
      <c r="M3924" s="171">
        <v>2520</v>
      </c>
      <c r="N3924" s="179" t="e">
        <f t="shared" ca="1" si="2"/>
        <v>#NAME?</v>
      </c>
      <c r="O3924" t="b">
        <f t="shared" si="3"/>
        <v>1</v>
      </c>
      <c r="S3924" s="180" t="b">
        <f t="shared" si="4"/>
        <v>0</v>
      </c>
      <c r="T3924" s="180">
        <f t="shared" ca="1" si="5"/>
        <v>0</v>
      </c>
    </row>
    <row r="3925" spans="1:20" ht="16" hidden="1">
      <c r="A3925" s="170">
        <f t="shared" si="6"/>
        <v>0</v>
      </c>
      <c r="B3925" s="186"/>
      <c r="C3925" s="186"/>
      <c r="D3925" s="178" t="s">
        <v>388</v>
      </c>
      <c r="E3925" s="178"/>
      <c r="F3925" s="186"/>
      <c r="G3925" s="170" t="b">
        <f t="shared" ca="1" si="73"/>
        <v>1</v>
      </c>
      <c r="H3925" s="186"/>
      <c r="I3925" s="186"/>
      <c r="J3925" s="170"/>
      <c r="K3925" s="171" t="e">
        <f t="shared" ca="1" si="1"/>
        <v>#NAME?</v>
      </c>
      <c r="L3925" s="186"/>
      <c r="M3925" s="171">
        <v>78</v>
      </c>
      <c r="N3925" s="179" t="e">
        <f t="shared" ca="1" si="2"/>
        <v>#NAME?</v>
      </c>
      <c r="O3925" t="b">
        <f t="shared" si="3"/>
        <v>1</v>
      </c>
      <c r="S3925" s="180" t="b">
        <f t="shared" si="4"/>
        <v>0</v>
      </c>
      <c r="T3925" s="180">
        <f t="shared" ca="1" si="5"/>
        <v>0</v>
      </c>
    </row>
    <row r="3926" spans="1:20" ht="16" hidden="1">
      <c r="A3926" s="170">
        <f t="shared" si="6"/>
        <v>0</v>
      </c>
      <c r="B3926" s="186"/>
      <c r="C3926" s="186"/>
      <c r="D3926" s="178" t="s">
        <v>388</v>
      </c>
      <c r="E3926" s="178"/>
      <c r="F3926" s="186"/>
      <c r="G3926" s="170" t="b">
        <f t="shared" ca="1" si="73"/>
        <v>1</v>
      </c>
      <c r="H3926" s="186"/>
      <c r="I3926" s="186"/>
      <c r="J3926" s="170"/>
      <c r="K3926" s="171" t="e">
        <f t="shared" ca="1" si="1"/>
        <v>#NAME?</v>
      </c>
      <c r="L3926" s="186"/>
      <c r="M3926" s="171">
        <v>2642</v>
      </c>
      <c r="N3926" s="179" t="e">
        <f t="shared" ca="1" si="2"/>
        <v>#NAME?</v>
      </c>
      <c r="O3926" t="b">
        <f t="shared" si="3"/>
        <v>1</v>
      </c>
      <c r="S3926" s="180" t="b">
        <f t="shared" si="4"/>
        <v>0</v>
      </c>
      <c r="T3926" s="180">
        <f t="shared" ca="1" si="5"/>
        <v>0</v>
      </c>
    </row>
    <row r="3927" spans="1:20" ht="16" hidden="1">
      <c r="A3927" s="170">
        <f t="shared" si="6"/>
        <v>0</v>
      </c>
      <c r="B3927" s="186"/>
      <c r="C3927" s="186"/>
      <c r="D3927" s="178" t="s">
        <v>388</v>
      </c>
      <c r="E3927" s="178"/>
      <c r="F3927" s="186"/>
      <c r="G3927" s="170" t="b">
        <f t="shared" ca="1" si="73"/>
        <v>1</v>
      </c>
      <c r="H3927" s="186"/>
      <c r="I3927" s="186"/>
      <c r="J3927" s="170"/>
      <c r="K3927" s="171" t="e">
        <f t="shared" ca="1" si="1"/>
        <v>#NAME?</v>
      </c>
      <c r="L3927" s="186"/>
      <c r="M3927" s="171">
        <v>374</v>
      </c>
      <c r="N3927" s="179" t="e">
        <f t="shared" ca="1" si="2"/>
        <v>#NAME?</v>
      </c>
      <c r="O3927" t="b">
        <f t="shared" si="3"/>
        <v>1</v>
      </c>
      <c r="S3927" s="180" t="b">
        <f t="shared" si="4"/>
        <v>0</v>
      </c>
      <c r="T3927" s="180">
        <f t="shared" ca="1" si="5"/>
        <v>0</v>
      </c>
    </row>
    <row r="3928" spans="1:20" ht="16" hidden="1">
      <c r="A3928" s="170">
        <f t="shared" si="6"/>
        <v>0</v>
      </c>
      <c r="B3928" s="186"/>
      <c r="C3928" s="186"/>
      <c r="D3928" s="178" t="s">
        <v>388</v>
      </c>
      <c r="E3928" s="178"/>
      <c r="F3928" s="186"/>
      <c r="G3928" s="170" t="b">
        <f t="shared" ca="1" si="73"/>
        <v>1</v>
      </c>
      <c r="H3928" s="186"/>
      <c r="I3928" s="186"/>
      <c r="J3928" s="170"/>
      <c r="K3928" s="171" t="e">
        <f t="shared" ca="1" si="1"/>
        <v>#NAME?</v>
      </c>
      <c r="L3928" s="186"/>
      <c r="M3928" s="171">
        <v>2351</v>
      </c>
      <c r="N3928" s="179" t="e">
        <f t="shared" ca="1" si="2"/>
        <v>#NAME?</v>
      </c>
      <c r="O3928" t="b">
        <f t="shared" si="3"/>
        <v>1</v>
      </c>
      <c r="S3928" s="180" t="b">
        <f t="shared" si="4"/>
        <v>0</v>
      </c>
      <c r="T3928" s="180">
        <f t="shared" ca="1" si="5"/>
        <v>0</v>
      </c>
    </row>
    <row r="3929" spans="1:20" ht="16" hidden="1">
      <c r="A3929" s="170">
        <f t="shared" si="6"/>
        <v>0</v>
      </c>
      <c r="B3929" s="186"/>
      <c r="C3929" s="186"/>
      <c r="D3929" s="178" t="s">
        <v>388</v>
      </c>
      <c r="E3929" s="178"/>
      <c r="F3929" s="186"/>
      <c r="G3929" s="170" t="b">
        <f t="shared" ca="1" si="73"/>
        <v>1</v>
      </c>
      <c r="H3929" s="186"/>
      <c r="I3929" s="186"/>
      <c r="J3929" s="170"/>
      <c r="K3929" s="171" t="e">
        <f t="shared" ca="1" si="1"/>
        <v>#NAME?</v>
      </c>
      <c r="L3929" s="186"/>
      <c r="M3929" s="171">
        <v>1923</v>
      </c>
      <c r="N3929" s="179" t="e">
        <f t="shared" ca="1" si="2"/>
        <v>#NAME?</v>
      </c>
      <c r="O3929" t="b">
        <f t="shared" si="3"/>
        <v>1</v>
      </c>
      <c r="S3929" s="180" t="b">
        <f t="shared" si="4"/>
        <v>0</v>
      </c>
      <c r="T3929" s="180">
        <f t="shared" ca="1" si="5"/>
        <v>0</v>
      </c>
    </row>
    <row r="3930" spans="1:20" ht="16" hidden="1">
      <c r="A3930" s="170">
        <f t="shared" si="6"/>
        <v>0</v>
      </c>
      <c r="B3930" s="186"/>
      <c r="C3930" s="186"/>
      <c r="D3930" s="178" t="s">
        <v>388</v>
      </c>
      <c r="E3930" s="178"/>
      <c r="F3930" s="186"/>
      <c r="G3930" s="170" t="b">
        <f t="shared" ca="1" si="73"/>
        <v>1</v>
      </c>
      <c r="H3930" s="186"/>
      <c r="I3930" s="186"/>
      <c r="J3930" s="170"/>
      <c r="K3930" s="171" t="e">
        <f t="shared" ca="1" si="1"/>
        <v>#NAME?</v>
      </c>
      <c r="L3930" s="186"/>
      <c r="M3930" s="171">
        <v>1924</v>
      </c>
      <c r="N3930" s="179" t="e">
        <f t="shared" ca="1" si="2"/>
        <v>#NAME?</v>
      </c>
      <c r="O3930" t="b">
        <f t="shared" si="3"/>
        <v>1</v>
      </c>
      <c r="S3930" s="180" t="b">
        <f t="shared" si="4"/>
        <v>0</v>
      </c>
      <c r="T3930" s="180">
        <f t="shared" ca="1" si="5"/>
        <v>0</v>
      </c>
    </row>
    <row r="3931" spans="1:20" ht="16" hidden="1">
      <c r="A3931" s="170">
        <f t="shared" si="6"/>
        <v>0</v>
      </c>
      <c r="B3931" s="186"/>
      <c r="C3931" s="186"/>
      <c r="D3931" s="178" t="s">
        <v>388</v>
      </c>
      <c r="E3931" s="178"/>
      <c r="F3931" s="186"/>
      <c r="G3931" s="170" t="b">
        <f t="shared" ca="1" si="73"/>
        <v>1</v>
      </c>
      <c r="H3931" s="186"/>
      <c r="I3931" s="186"/>
      <c r="J3931" s="170"/>
      <c r="K3931" s="171" t="e">
        <f t="shared" ca="1" si="1"/>
        <v>#NAME?</v>
      </c>
      <c r="L3931" s="186"/>
      <c r="M3931" s="171">
        <v>1048</v>
      </c>
      <c r="N3931" s="179" t="e">
        <f t="shared" ca="1" si="2"/>
        <v>#NAME?</v>
      </c>
      <c r="O3931" t="b">
        <f t="shared" si="3"/>
        <v>1</v>
      </c>
      <c r="S3931" s="180" t="b">
        <f t="shared" si="4"/>
        <v>0</v>
      </c>
      <c r="T3931" s="180">
        <f t="shared" ca="1" si="5"/>
        <v>0</v>
      </c>
    </row>
    <row r="3932" spans="1:20" ht="16" hidden="1">
      <c r="A3932" s="170">
        <f t="shared" si="6"/>
        <v>0</v>
      </c>
      <c r="B3932" s="186"/>
      <c r="C3932" s="186"/>
      <c r="D3932" s="178" t="s">
        <v>388</v>
      </c>
      <c r="E3932" s="178"/>
      <c r="F3932" s="186"/>
      <c r="G3932" s="170" t="b">
        <f t="shared" ca="1" si="73"/>
        <v>1</v>
      </c>
      <c r="H3932" s="186"/>
      <c r="I3932" s="186"/>
      <c r="J3932" s="170"/>
      <c r="K3932" s="171" t="e">
        <f t="shared" ca="1" si="1"/>
        <v>#NAME?</v>
      </c>
      <c r="L3932" s="186"/>
      <c r="M3932" s="171">
        <v>933</v>
      </c>
      <c r="N3932" s="179" t="e">
        <f t="shared" ca="1" si="2"/>
        <v>#NAME?</v>
      </c>
      <c r="O3932" t="b">
        <f t="shared" si="3"/>
        <v>1</v>
      </c>
      <c r="S3932" s="180" t="b">
        <f t="shared" si="4"/>
        <v>0</v>
      </c>
      <c r="T3932" s="180">
        <f t="shared" ca="1" si="5"/>
        <v>0</v>
      </c>
    </row>
    <row r="3933" spans="1:20" ht="16" hidden="1">
      <c r="A3933" s="170">
        <f t="shared" si="6"/>
        <v>0</v>
      </c>
      <c r="B3933" s="186"/>
      <c r="C3933" s="186"/>
      <c r="D3933" s="178" t="s">
        <v>388</v>
      </c>
      <c r="E3933" s="178"/>
      <c r="F3933" s="186"/>
      <c r="G3933" s="170" t="b">
        <f t="shared" ca="1" si="73"/>
        <v>1</v>
      </c>
      <c r="H3933" s="186"/>
      <c r="I3933" s="186"/>
      <c r="J3933" s="170"/>
      <c r="K3933" s="171" t="e">
        <f t="shared" ca="1" si="1"/>
        <v>#NAME?</v>
      </c>
      <c r="L3933" s="186"/>
      <c r="M3933" s="171">
        <v>2636</v>
      </c>
      <c r="N3933" s="179" t="e">
        <f t="shared" ca="1" si="2"/>
        <v>#NAME?</v>
      </c>
      <c r="O3933" t="b">
        <f t="shared" si="3"/>
        <v>1</v>
      </c>
      <c r="S3933" s="180" t="b">
        <f t="shared" si="4"/>
        <v>0</v>
      </c>
      <c r="T3933" s="180">
        <f t="shared" ca="1" si="5"/>
        <v>0</v>
      </c>
    </row>
    <row r="3934" spans="1:20" ht="16" hidden="1">
      <c r="A3934" s="170">
        <f t="shared" si="6"/>
        <v>0</v>
      </c>
      <c r="B3934" s="186"/>
      <c r="C3934" s="186"/>
      <c r="D3934" s="178" t="s">
        <v>388</v>
      </c>
      <c r="E3934" s="178"/>
      <c r="F3934" s="186"/>
      <c r="G3934" s="170" t="b">
        <f t="shared" ca="1" si="73"/>
        <v>1</v>
      </c>
      <c r="H3934" s="186"/>
      <c r="I3934" s="186"/>
      <c r="J3934" s="170"/>
      <c r="K3934" s="171" t="e">
        <f t="shared" ca="1" si="1"/>
        <v>#NAME?</v>
      </c>
      <c r="L3934" s="186"/>
      <c r="M3934" s="171">
        <v>2056</v>
      </c>
      <c r="N3934" s="179" t="e">
        <f t="shared" ca="1" si="2"/>
        <v>#NAME?</v>
      </c>
      <c r="O3934" t="b">
        <f t="shared" si="3"/>
        <v>1</v>
      </c>
      <c r="S3934" s="180" t="b">
        <f t="shared" si="4"/>
        <v>0</v>
      </c>
      <c r="T3934" s="180">
        <f t="shared" ca="1" si="5"/>
        <v>0</v>
      </c>
    </row>
    <row r="3935" spans="1:20" ht="16" hidden="1">
      <c r="A3935" s="170">
        <f t="shared" si="6"/>
        <v>0</v>
      </c>
      <c r="B3935" s="186"/>
      <c r="C3935" s="186"/>
      <c r="D3935" s="178" t="s">
        <v>388</v>
      </c>
      <c r="E3935" s="178"/>
      <c r="F3935" s="186"/>
      <c r="G3935" s="170" t="b">
        <f t="shared" ca="1" si="73"/>
        <v>1</v>
      </c>
      <c r="H3935" s="186"/>
      <c r="I3935" s="186"/>
      <c r="J3935" s="170"/>
      <c r="K3935" s="171" t="e">
        <f t="shared" ca="1" si="1"/>
        <v>#NAME?</v>
      </c>
      <c r="L3935" s="186"/>
      <c r="M3935" s="171">
        <v>1755</v>
      </c>
      <c r="N3935" s="179" t="e">
        <f t="shared" ca="1" si="2"/>
        <v>#NAME?</v>
      </c>
      <c r="O3935" t="b">
        <f t="shared" si="3"/>
        <v>1</v>
      </c>
      <c r="S3935" s="180" t="b">
        <f t="shared" si="4"/>
        <v>0</v>
      </c>
      <c r="T3935" s="180">
        <f t="shared" ca="1" si="5"/>
        <v>0</v>
      </c>
    </row>
    <row r="3936" spans="1:20" ht="16" hidden="1">
      <c r="A3936" s="170">
        <f t="shared" si="6"/>
        <v>0</v>
      </c>
      <c r="B3936" s="186"/>
      <c r="C3936" s="186"/>
      <c r="D3936" s="178" t="s">
        <v>388</v>
      </c>
      <c r="E3936" s="178"/>
      <c r="F3936" s="186"/>
      <c r="G3936" s="170" t="b">
        <f t="shared" ca="1" si="73"/>
        <v>1</v>
      </c>
      <c r="H3936" s="186"/>
      <c r="I3936" s="186"/>
      <c r="J3936" s="170"/>
      <c r="K3936" s="171" t="e">
        <f t="shared" ca="1" si="1"/>
        <v>#NAME?</v>
      </c>
      <c r="L3936" s="186"/>
      <c r="M3936" s="171">
        <v>1328</v>
      </c>
      <c r="N3936" s="179" t="e">
        <f t="shared" ca="1" si="2"/>
        <v>#NAME?</v>
      </c>
      <c r="O3936" t="b">
        <f t="shared" si="3"/>
        <v>1</v>
      </c>
      <c r="S3936" s="180" t="b">
        <f t="shared" si="4"/>
        <v>0</v>
      </c>
      <c r="T3936" s="180">
        <f t="shared" ca="1" si="5"/>
        <v>0</v>
      </c>
    </row>
    <row r="3937" spans="1:20" ht="16" hidden="1">
      <c r="A3937" s="170">
        <f t="shared" si="6"/>
        <v>0</v>
      </c>
      <c r="B3937" s="186"/>
      <c r="C3937" s="186"/>
      <c r="D3937" s="178" t="s">
        <v>388</v>
      </c>
      <c r="E3937" s="178"/>
      <c r="F3937" s="186"/>
      <c r="G3937" s="170" t="b">
        <f t="shared" ca="1" si="73"/>
        <v>1</v>
      </c>
      <c r="H3937" s="186"/>
      <c r="I3937" s="186"/>
      <c r="J3937" s="170"/>
      <c r="K3937" s="171" t="e">
        <f t="shared" ca="1" si="1"/>
        <v>#NAME?</v>
      </c>
      <c r="L3937" s="186"/>
      <c r="M3937" s="171">
        <v>2222</v>
      </c>
      <c r="N3937" s="179" t="e">
        <f t="shared" ca="1" si="2"/>
        <v>#NAME?</v>
      </c>
      <c r="O3937" t="b">
        <f t="shared" si="3"/>
        <v>1</v>
      </c>
      <c r="S3937" s="180" t="b">
        <f t="shared" si="4"/>
        <v>0</v>
      </c>
      <c r="T3937" s="180">
        <f t="shared" ca="1" si="5"/>
        <v>0</v>
      </c>
    </row>
    <row r="3938" spans="1:20" ht="16" hidden="1">
      <c r="A3938" s="170">
        <f t="shared" si="6"/>
        <v>0</v>
      </c>
      <c r="B3938" s="186"/>
      <c r="C3938" s="186"/>
      <c r="D3938" s="178" t="s">
        <v>388</v>
      </c>
      <c r="E3938" s="178"/>
      <c r="F3938" s="186"/>
      <c r="G3938" s="170" t="b">
        <f t="shared" ca="1" si="73"/>
        <v>1</v>
      </c>
      <c r="H3938" s="186"/>
      <c r="I3938" s="186"/>
      <c r="J3938" s="170"/>
      <c r="K3938" s="171" t="e">
        <f t="shared" ca="1" si="1"/>
        <v>#NAME?</v>
      </c>
      <c r="L3938" s="186"/>
      <c r="M3938" s="171">
        <v>698</v>
      </c>
      <c r="N3938" s="179" t="e">
        <f t="shared" ca="1" si="2"/>
        <v>#NAME?</v>
      </c>
      <c r="O3938" t="b">
        <f t="shared" si="3"/>
        <v>1</v>
      </c>
      <c r="S3938" s="180" t="b">
        <f t="shared" si="4"/>
        <v>0</v>
      </c>
      <c r="T3938" s="180">
        <f t="shared" ca="1" si="5"/>
        <v>0</v>
      </c>
    </row>
    <row r="3939" spans="1:20" ht="16" hidden="1">
      <c r="A3939" s="170">
        <f t="shared" si="6"/>
        <v>0</v>
      </c>
      <c r="B3939" s="186"/>
      <c r="C3939" s="186"/>
      <c r="D3939" s="178" t="s">
        <v>388</v>
      </c>
      <c r="E3939" s="178"/>
      <c r="F3939" s="186"/>
      <c r="G3939" s="170" t="b">
        <f t="shared" ca="1" si="73"/>
        <v>1</v>
      </c>
      <c r="H3939" s="186"/>
      <c r="I3939" s="186"/>
      <c r="J3939" s="170"/>
      <c r="K3939" s="171" t="e">
        <f t="shared" ca="1" si="1"/>
        <v>#NAME?</v>
      </c>
      <c r="L3939" s="186"/>
      <c r="M3939" s="171">
        <v>472</v>
      </c>
      <c r="N3939" s="179" t="e">
        <f t="shared" ca="1" si="2"/>
        <v>#NAME?</v>
      </c>
      <c r="O3939" t="b">
        <f t="shared" si="3"/>
        <v>1</v>
      </c>
      <c r="S3939" s="180" t="b">
        <f t="shared" si="4"/>
        <v>0</v>
      </c>
      <c r="T3939" s="180">
        <f t="shared" ca="1" si="5"/>
        <v>0</v>
      </c>
    </row>
    <row r="3940" spans="1:20" ht="16" hidden="1">
      <c r="A3940" s="170">
        <f t="shared" si="6"/>
        <v>0</v>
      </c>
      <c r="B3940" s="186"/>
      <c r="C3940" s="186"/>
      <c r="D3940" s="178" t="s">
        <v>388</v>
      </c>
      <c r="E3940" s="178"/>
      <c r="F3940" s="186"/>
      <c r="G3940" s="170" t="b">
        <f t="shared" ca="1" si="73"/>
        <v>1</v>
      </c>
      <c r="H3940" s="186"/>
      <c r="I3940" s="186"/>
      <c r="J3940" s="170"/>
      <c r="K3940" s="171" t="e">
        <f t="shared" ca="1" si="1"/>
        <v>#NAME?</v>
      </c>
      <c r="L3940" s="186"/>
      <c r="M3940" s="171">
        <v>3208</v>
      </c>
      <c r="N3940" s="179" t="e">
        <f t="shared" ca="1" si="2"/>
        <v>#NAME?</v>
      </c>
      <c r="O3940" t="b">
        <f t="shared" si="3"/>
        <v>1</v>
      </c>
      <c r="S3940" s="180" t="b">
        <f t="shared" si="4"/>
        <v>0</v>
      </c>
      <c r="T3940" s="180">
        <f t="shared" ca="1" si="5"/>
        <v>0</v>
      </c>
    </row>
    <row r="3941" spans="1:20" ht="16" hidden="1">
      <c r="A3941" s="170">
        <f t="shared" si="6"/>
        <v>0</v>
      </c>
      <c r="B3941" s="186"/>
      <c r="C3941" s="186"/>
      <c r="D3941" s="178" t="s">
        <v>388</v>
      </c>
      <c r="E3941" s="178"/>
      <c r="F3941" s="186"/>
      <c r="G3941" s="170" t="b">
        <f t="shared" ca="1" si="73"/>
        <v>1</v>
      </c>
      <c r="H3941" s="186"/>
      <c r="I3941" s="186"/>
      <c r="J3941" s="170"/>
      <c r="K3941" s="171" t="e">
        <f t="shared" ca="1" si="1"/>
        <v>#NAME?</v>
      </c>
      <c r="L3941" s="186"/>
      <c r="M3941" s="171">
        <v>896</v>
      </c>
      <c r="N3941" s="179" t="e">
        <f t="shared" ca="1" si="2"/>
        <v>#NAME?</v>
      </c>
      <c r="O3941" t="b">
        <f t="shared" si="3"/>
        <v>1</v>
      </c>
      <c r="S3941" s="180" t="b">
        <f t="shared" si="4"/>
        <v>0</v>
      </c>
      <c r="T3941" s="180">
        <f t="shared" ca="1" si="5"/>
        <v>0</v>
      </c>
    </row>
    <row r="3942" spans="1:20" ht="16" hidden="1">
      <c r="A3942" s="170">
        <f t="shared" si="6"/>
        <v>0</v>
      </c>
      <c r="B3942" s="186"/>
      <c r="C3942" s="186"/>
      <c r="D3942" s="178" t="s">
        <v>388</v>
      </c>
      <c r="E3942" s="178"/>
      <c r="F3942" s="186"/>
      <c r="G3942" s="170" t="b">
        <f t="shared" ca="1" si="73"/>
        <v>1</v>
      </c>
      <c r="H3942" s="186"/>
      <c r="I3942" s="186"/>
      <c r="J3942" s="170"/>
      <c r="K3942" s="171" t="e">
        <f t="shared" ca="1" si="1"/>
        <v>#NAME?</v>
      </c>
      <c r="L3942" s="186"/>
      <c r="M3942" s="171">
        <v>2473</v>
      </c>
      <c r="N3942" s="179" t="e">
        <f t="shared" ca="1" si="2"/>
        <v>#NAME?</v>
      </c>
      <c r="O3942" t="b">
        <f t="shared" si="3"/>
        <v>1</v>
      </c>
      <c r="S3942" s="180" t="b">
        <f t="shared" si="4"/>
        <v>0</v>
      </c>
      <c r="T3942" s="180">
        <f t="shared" ca="1" si="5"/>
        <v>0</v>
      </c>
    </row>
    <row r="3943" spans="1:20" ht="16" hidden="1">
      <c r="A3943" s="170">
        <f t="shared" si="6"/>
        <v>0</v>
      </c>
      <c r="B3943" s="186"/>
      <c r="C3943" s="186"/>
      <c r="D3943" s="178" t="s">
        <v>388</v>
      </c>
      <c r="E3943" s="178"/>
      <c r="F3943" s="186"/>
      <c r="G3943" s="170" t="b">
        <f t="shared" ca="1" si="73"/>
        <v>1</v>
      </c>
      <c r="H3943" s="186"/>
      <c r="I3943" s="186"/>
      <c r="J3943" s="170"/>
      <c r="K3943" s="171" t="e">
        <f t="shared" ca="1" si="1"/>
        <v>#NAME?</v>
      </c>
      <c r="L3943" s="186"/>
      <c r="M3943" s="171">
        <v>581</v>
      </c>
      <c r="N3943" s="179" t="e">
        <f t="shared" ca="1" si="2"/>
        <v>#NAME?</v>
      </c>
      <c r="O3943" t="b">
        <f t="shared" si="3"/>
        <v>1</v>
      </c>
      <c r="S3943" s="180" t="b">
        <f t="shared" si="4"/>
        <v>0</v>
      </c>
      <c r="T3943" s="180">
        <f t="shared" ca="1" si="5"/>
        <v>0</v>
      </c>
    </row>
    <row r="3944" spans="1:20" ht="16" hidden="1">
      <c r="A3944" s="170">
        <f t="shared" si="6"/>
        <v>0</v>
      </c>
      <c r="B3944" s="186"/>
      <c r="C3944" s="186"/>
      <c r="D3944" s="178" t="s">
        <v>388</v>
      </c>
      <c r="E3944" s="178"/>
      <c r="F3944" s="186"/>
      <c r="G3944" s="170" t="b">
        <f t="shared" ca="1" si="73"/>
        <v>1</v>
      </c>
      <c r="H3944" s="186"/>
      <c r="I3944" s="186"/>
      <c r="J3944" s="170"/>
      <c r="K3944" s="171" t="e">
        <f t="shared" ca="1" si="1"/>
        <v>#NAME?</v>
      </c>
      <c r="L3944" s="186"/>
      <c r="M3944" s="171">
        <v>232</v>
      </c>
      <c r="N3944" s="179" t="e">
        <f t="shared" ca="1" si="2"/>
        <v>#NAME?</v>
      </c>
      <c r="O3944" t="b">
        <f t="shared" si="3"/>
        <v>1</v>
      </c>
      <c r="S3944" s="180" t="b">
        <f t="shared" si="4"/>
        <v>0</v>
      </c>
      <c r="T3944" s="180">
        <f t="shared" ca="1" si="5"/>
        <v>0</v>
      </c>
    </row>
    <row r="3945" spans="1:20" ht="16" hidden="1">
      <c r="A3945" s="170">
        <f t="shared" si="6"/>
        <v>0</v>
      </c>
      <c r="B3945" s="186"/>
      <c r="C3945" s="186"/>
      <c r="D3945" s="178" t="s">
        <v>388</v>
      </c>
      <c r="E3945" s="178"/>
      <c r="F3945" s="186"/>
      <c r="G3945" s="170" t="b">
        <f t="shared" ca="1" si="73"/>
        <v>1</v>
      </c>
      <c r="H3945" s="186"/>
      <c r="I3945" s="186"/>
      <c r="J3945" s="170"/>
      <c r="K3945" s="171" t="e">
        <f t="shared" ca="1" si="1"/>
        <v>#NAME?</v>
      </c>
      <c r="L3945" s="186"/>
      <c r="M3945" s="171">
        <v>2378</v>
      </c>
      <c r="N3945" s="179" t="e">
        <f t="shared" ca="1" si="2"/>
        <v>#NAME?</v>
      </c>
      <c r="O3945" t="b">
        <f t="shared" si="3"/>
        <v>1</v>
      </c>
      <c r="S3945" s="180" t="b">
        <f t="shared" si="4"/>
        <v>0</v>
      </c>
      <c r="T3945" s="180">
        <f t="shared" ca="1" si="5"/>
        <v>0</v>
      </c>
    </row>
    <row r="3946" spans="1:20" ht="16" hidden="1">
      <c r="A3946" s="170">
        <f t="shared" si="6"/>
        <v>0</v>
      </c>
      <c r="B3946" s="186"/>
      <c r="C3946" s="186"/>
      <c r="D3946" s="178" t="s">
        <v>388</v>
      </c>
      <c r="E3946" s="178"/>
      <c r="F3946" s="186"/>
      <c r="G3946" s="170" t="b">
        <f t="shared" ca="1" si="73"/>
        <v>1</v>
      </c>
      <c r="H3946" s="186"/>
      <c r="I3946" s="186"/>
      <c r="J3946" s="170"/>
      <c r="K3946" s="171" t="e">
        <f t="shared" ca="1" si="1"/>
        <v>#NAME?</v>
      </c>
      <c r="L3946" s="186"/>
      <c r="M3946" s="171">
        <v>2812</v>
      </c>
      <c r="N3946" s="179" t="e">
        <f t="shared" ca="1" si="2"/>
        <v>#NAME?</v>
      </c>
      <c r="O3946" t="b">
        <f t="shared" si="3"/>
        <v>1</v>
      </c>
      <c r="S3946" s="180" t="b">
        <f t="shared" si="4"/>
        <v>0</v>
      </c>
      <c r="T3946" s="180">
        <f t="shared" ca="1" si="5"/>
        <v>0</v>
      </c>
    </row>
    <row r="3947" spans="1:20" ht="16" hidden="1">
      <c r="A3947" s="170">
        <f t="shared" si="6"/>
        <v>0</v>
      </c>
      <c r="B3947" s="186"/>
      <c r="C3947" s="186"/>
      <c r="D3947" s="178" t="s">
        <v>388</v>
      </c>
      <c r="E3947" s="178"/>
      <c r="F3947" s="186"/>
      <c r="G3947" s="170" t="b">
        <f t="shared" ca="1" si="73"/>
        <v>1</v>
      </c>
      <c r="H3947" s="186"/>
      <c r="I3947" s="186"/>
      <c r="J3947" s="170"/>
      <c r="K3947" s="171" t="e">
        <f t="shared" ca="1" si="1"/>
        <v>#NAME?</v>
      </c>
      <c r="L3947" s="186"/>
      <c r="M3947" s="171">
        <v>2386</v>
      </c>
      <c r="N3947" s="179" t="e">
        <f t="shared" ca="1" si="2"/>
        <v>#NAME?</v>
      </c>
      <c r="O3947" t="b">
        <f t="shared" si="3"/>
        <v>1</v>
      </c>
      <c r="S3947" s="180" t="b">
        <f t="shared" si="4"/>
        <v>0</v>
      </c>
      <c r="T3947" s="180">
        <f t="shared" ca="1" si="5"/>
        <v>0</v>
      </c>
    </row>
    <row r="3948" spans="1:20" ht="16" hidden="1">
      <c r="A3948" s="170">
        <f t="shared" si="6"/>
        <v>0</v>
      </c>
      <c r="B3948" s="186"/>
      <c r="C3948" s="186"/>
      <c r="D3948" s="178" t="s">
        <v>388</v>
      </c>
      <c r="E3948" s="178"/>
      <c r="F3948" s="186"/>
      <c r="G3948" s="170" t="b">
        <f t="shared" ca="1" si="73"/>
        <v>1</v>
      </c>
      <c r="H3948" s="186"/>
      <c r="I3948" s="186"/>
      <c r="J3948" s="170"/>
      <c r="K3948" s="171" t="e">
        <f t="shared" ca="1" si="1"/>
        <v>#NAME?</v>
      </c>
      <c r="L3948" s="186"/>
      <c r="M3948" s="171">
        <v>1175</v>
      </c>
      <c r="N3948" s="179" t="e">
        <f t="shared" ca="1" si="2"/>
        <v>#NAME?</v>
      </c>
      <c r="O3948" t="b">
        <f t="shared" si="3"/>
        <v>1</v>
      </c>
      <c r="S3948" s="180" t="b">
        <f t="shared" si="4"/>
        <v>0</v>
      </c>
      <c r="T3948" s="180">
        <f t="shared" ca="1" si="5"/>
        <v>0</v>
      </c>
    </row>
    <row r="3949" spans="1:20" ht="16" hidden="1">
      <c r="A3949" s="170">
        <f t="shared" si="6"/>
        <v>0</v>
      </c>
      <c r="B3949" s="186"/>
      <c r="C3949" s="186"/>
      <c r="D3949" s="178" t="s">
        <v>388</v>
      </c>
      <c r="E3949" s="178"/>
      <c r="F3949" s="186"/>
      <c r="G3949" s="170" t="b">
        <f t="shared" ca="1" si="73"/>
        <v>1</v>
      </c>
      <c r="H3949" s="186"/>
      <c r="I3949" s="186"/>
      <c r="J3949" s="170"/>
      <c r="K3949" s="171" t="e">
        <f t="shared" ca="1" si="1"/>
        <v>#NAME?</v>
      </c>
      <c r="L3949" s="186"/>
      <c r="M3949" s="171">
        <v>68</v>
      </c>
      <c r="N3949" s="179" t="e">
        <f t="shared" ca="1" si="2"/>
        <v>#NAME?</v>
      </c>
      <c r="O3949" t="b">
        <f t="shared" si="3"/>
        <v>1</v>
      </c>
      <c r="S3949" s="180" t="b">
        <f t="shared" si="4"/>
        <v>0</v>
      </c>
      <c r="T3949" s="180">
        <f t="shared" ca="1" si="5"/>
        <v>0</v>
      </c>
    </row>
    <row r="3950" spans="1:20" ht="16" hidden="1">
      <c r="A3950" s="170">
        <f t="shared" si="6"/>
        <v>0</v>
      </c>
      <c r="B3950" s="186"/>
      <c r="C3950" s="186"/>
      <c r="D3950" s="178" t="s">
        <v>388</v>
      </c>
      <c r="E3950" s="178"/>
      <c r="F3950" s="186"/>
      <c r="G3950" s="170" t="b">
        <f t="shared" ca="1" si="73"/>
        <v>1</v>
      </c>
      <c r="H3950" s="186"/>
      <c r="I3950" s="186"/>
      <c r="J3950" s="170"/>
      <c r="K3950" s="171" t="e">
        <f t="shared" ca="1" si="1"/>
        <v>#NAME?</v>
      </c>
      <c r="L3950" s="186"/>
      <c r="M3950" s="171">
        <v>1277</v>
      </c>
      <c r="N3950" s="179" t="e">
        <f t="shared" ca="1" si="2"/>
        <v>#NAME?</v>
      </c>
      <c r="O3950" t="b">
        <f t="shared" si="3"/>
        <v>1</v>
      </c>
      <c r="S3950" s="180" t="b">
        <f t="shared" si="4"/>
        <v>0</v>
      </c>
      <c r="T3950" s="180">
        <f t="shared" ca="1" si="5"/>
        <v>0</v>
      </c>
    </row>
    <row r="3951" spans="1:20" ht="16" hidden="1">
      <c r="A3951" s="170">
        <f t="shared" si="6"/>
        <v>0</v>
      </c>
      <c r="B3951" s="186"/>
      <c r="C3951" s="186"/>
      <c r="D3951" s="178" t="s">
        <v>388</v>
      </c>
      <c r="E3951" s="178"/>
      <c r="F3951" s="186"/>
      <c r="G3951" s="170" t="b">
        <f t="shared" ca="1" si="73"/>
        <v>1</v>
      </c>
      <c r="H3951" s="186"/>
      <c r="I3951" s="186"/>
      <c r="J3951" s="170"/>
      <c r="K3951" s="171" t="e">
        <f t="shared" ca="1" si="1"/>
        <v>#NAME?</v>
      </c>
      <c r="L3951" s="186"/>
      <c r="M3951" s="171">
        <v>261</v>
      </c>
      <c r="N3951" s="179" t="e">
        <f t="shared" ca="1" si="2"/>
        <v>#NAME?</v>
      </c>
      <c r="O3951" t="b">
        <f t="shared" si="3"/>
        <v>1</v>
      </c>
      <c r="S3951" s="180" t="b">
        <f t="shared" si="4"/>
        <v>0</v>
      </c>
      <c r="T3951" s="180">
        <f t="shared" ca="1" si="5"/>
        <v>0</v>
      </c>
    </row>
    <row r="3952" spans="1:20" ht="16" hidden="1">
      <c r="A3952" s="170">
        <f t="shared" si="6"/>
        <v>0</v>
      </c>
      <c r="B3952" s="186"/>
      <c r="C3952" s="186"/>
      <c r="D3952" s="178" t="s">
        <v>388</v>
      </c>
      <c r="E3952" s="178"/>
      <c r="F3952" s="186"/>
      <c r="G3952" s="170" t="b">
        <f t="shared" ca="1" si="73"/>
        <v>1</v>
      </c>
      <c r="H3952" s="186"/>
      <c r="I3952" s="186"/>
      <c r="J3952" s="170"/>
      <c r="K3952" s="171" t="e">
        <f t="shared" ca="1" si="1"/>
        <v>#NAME?</v>
      </c>
      <c r="L3952" s="186"/>
      <c r="M3952" s="171">
        <v>2531</v>
      </c>
      <c r="N3952" s="179" t="e">
        <f t="shared" ca="1" si="2"/>
        <v>#NAME?</v>
      </c>
      <c r="O3952" t="b">
        <f t="shared" si="3"/>
        <v>1</v>
      </c>
      <c r="S3952" s="180" t="b">
        <f t="shared" si="4"/>
        <v>0</v>
      </c>
      <c r="T3952" s="180">
        <f t="shared" ca="1" si="5"/>
        <v>0</v>
      </c>
    </row>
    <row r="3953" spans="1:20" ht="16" hidden="1">
      <c r="A3953" s="170">
        <f t="shared" si="6"/>
        <v>0</v>
      </c>
      <c r="B3953" s="186"/>
      <c r="C3953" s="186"/>
      <c r="D3953" s="178" t="s">
        <v>388</v>
      </c>
      <c r="E3953" s="178"/>
      <c r="F3953" s="186"/>
      <c r="G3953" s="170" t="b">
        <f t="shared" ca="1" si="73"/>
        <v>1</v>
      </c>
      <c r="H3953" s="186"/>
      <c r="I3953" s="186"/>
      <c r="J3953" s="170"/>
      <c r="K3953" s="171" t="e">
        <f t="shared" ca="1" si="1"/>
        <v>#NAME?</v>
      </c>
      <c r="L3953" s="186"/>
      <c r="M3953" s="171">
        <v>1520</v>
      </c>
      <c r="N3953" s="179" t="e">
        <f t="shared" ca="1" si="2"/>
        <v>#NAME?</v>
      </c>
      <c r="O3953" t="b">
        <f t="shared" si="3"/>
        <v>1</v>
      </c>
      <c r="S3953" s="180" t="b">
        <f t="shared" si="4"/>
        <v>0</v>
      </c>
      <c r="T3953" s="180">
        <f t="shared" ca="1" si="5"/>
        <v>0</v>
      </c>
    </row>
    <row r="3954" spans="1:20" ht="16" hidden="1">
      <c r="A3954" s="170">
        <f t="shared" si="6"/>
        <v>0</v>
      </c>
      <c r="B3954" s="186"/>
      <c r="C3954" s="186"/>
      <c r="D3954" s="178" t="s">
        <v>388</v>
      </c>
      <c r="E3954" s="178"/>
      <c r="F3954" s="186"/>
      <c r="G3954" s="170" t="b">
        <f t="shared" ca="1" si="73"/>
        <v>1</v>
      </c>
      <c r="H3954" s="186"/>
      <c r="I3954" s="186"/>
      <c r="J3954" s="170"/>
      <c r="K3954" s="171" t="e">
        <f t="shared" ca="1" si="1"/>
        <v>#NAME?</v>
      </c>
      <c r="L3954" s="186"/>
      <c r="M3954" s="171">
        <v>280</v>
      </c>
      <c r="N3954" s="179" t="e">
        <f t="shared" ca="1" si="2"/>
        <v>#NAME?</v>
      </c>
      <c r="O3954" t="b">
        <f t="shared" si="3"/>
        <v>1</v>
      </c>
      <c r="S3954" s="180" t="b">
        <f t="shared" si="4"/>
        <v>0</v>
      </c>
      <c r="T3954" s="180">
        <f t="shared" ca="1" si="5"/>
        <v>0</v>
      </c>
    </row>
    <row r="3955" spans="1:20" ht="16" hidden="1">
      <c r="A3955" s="170">
        <f t="shared" si="6"/>
        <v>0</v>
      </c>
      <c r="B3955" s="186"/>
      <c r="C3955" s="186"/>
      <c r="D3955" s="178" t="s">
        <v>388</v>
      </c>
      <c r="E3955" s="178"/>
      <c r="F3955" s="186"/>
      <c r="G3955" s="170" t="b">
        <f t="shared" ca="1" si="73"/>
        <v>1</v>
      </c>
      <c r="H3955" s="186"/>
      <c r="I3955" s="186"/>
      <c r="J3955" s="170"/>
      <c r="K3955" s="171" t="e">
        <f t="shared" ca="1" si="1"/>
        <v>#NAME?</v>
      </c>
      <c r="L3955" s="186"/>
      <c r="M3955" s="171">
        <v>1983</v>
      </c>
      <c r="N3955" s="179" t="e">
        <f t="shared" ca="1" si="2"/>
        <v>#NAME?</v>
      </c>
      <c r="O3955" t="b">
        <f t="shared" si="3"/>
        <v>1</v>
      </c>
      <c r="S3955" s="180" t="b">
        <f t="shared" si="4"/>
        <v>0</v>
      </c>
      <c r="T3955" s="180">
        <f t="shared" ca="1" si="5"/>
        <v>0</v>
      </c>
    </row>
    <row r="3956" spans="1:20" ht="16" hidden="1">
      <c r="A3956" s="170">
        <f t="shared" si="6"/>
        <v>0</v>
      </c>
      <c r="B3956" s="186"/>
      <c r="C3956" s="186"/>
      <c r="D3956" s="178" t="s">
        <v>388</v>
      </c>
      <c r="E3956" s="178"/>
      <c r="F3956" s="186"/>
      <c r="G3956" s="170" t="b">
        <f t="shared" ca="1" si="73"/>
        <v>1</v>
      </c>
      <c r="H3956" s="186"/>
      <c r="I3956" s="186"/>
      <c r="J3956" s="170"/>
      <c r="K3956" s="171" t="e">
        <f t="shared" ca="1" si="1"/>
        <v>#NAME?</v>
      </c>
      <c r="L3956" s="186"/>
      <c r="M3956" s="171">
        <v>3041</v>
      </c>
      <c r="N3956" s="179" t="e">
        <f t="shared" ca="1" si="2"/>
        <v>#NAME?</v>
      </c>
      <c r="O3956" t="b">
        <f t="shared" si="3"/>
        <v>1</v>
      </c>
      <c r="S3956" s="180" t="b">
        <f t="shared" si="4"/>
        <v>0</v>
      </c>
      <c r="T3956" s="180">
        <f t="shared" ca="1" si="5"/>
        <v>0</v>
      </c>
    </row>
    <row r="3957" spans="1:20" ht="16" hidden="1">
      <c r="A3957" s="170">
        <f t="shared" si="6"/>
        <v>0</v>
      </c>
      <c r="B3957" s="186"/>
      <c r="C3957" s="186"/>
      <c r="D3957" s="178" t="s">
        <v>388</v>
      </c>
      <c r="E3957" s="178"/>
      <c r="F3957" s="186"/>
      <c r="G3957" s="170" t="b">
        <f t="shared" ca="1" si="73"/>
        <v>1</v>
      </c>
      <c r="H3957" s="186"/>
      <c r="I3957" s="186"/>
      <c r="J3957" s="170"/>
      <c r="K3957" s="171" t="e">
        <f t="shared" ca="1" si="1"/>
        <v>#NAME?</v>
      </c>
      <c r="L3957" s="186"/>
      <c r="M3957" s="171">
        <v>1016</v>
      </c>
      <c r="N3957" s="179" t="e">
        <f t="shared" ca="1" si="2"/>
        <v>#NAME?</v>
      </c>
      <c r="O3957" t="b">
        <f t="shared" si="3"/>
        <v>1</v>
      </c>
      <c r="S3957" s="180" t="b">
        <f t="shared" si="4"/>
        <v>0</v>
      </c>
      <c r="T3957" s="180">
        <f t="shared" ca="1" si="5"/>
        <v>0</v>
      </c>
    </row>
    <row r="3958" spans="1:20" ht="16" hidden="1">
      <c r="A3958" s="170">
        <f t="shared" si="6"/>
        <v>0</v>
      </c>
      <c r="B3958" s="186"/>
      <c r="C3958" s="186"/>
      <c r="D3958" s="178" t="s">
        <v>388</v>
      </c>
      <c r="E3958" s="178"/>
      <c r="F3958" s="186"/>
      <c r="G3958" s="170" t="b">
        <f t="shared" ca="1" si="73"/>
        <v>1</v>
      </c>
      <c r="H3958" s="186"/>
      <c r="I3958" s="186"/>
      <c r="J3958" s="170"/>
      <c r="K3958" s="171" t="e">
        <f t="shared" ca="1" si="1"/>
        <v>#NAME?</v>
      </c>
      <c r="L3958" s="186"/>
      <c r="M3958" s="171">
        <v>2640</v>
      </c>
      <c r="N3958" s="179" t="e">
        <f t="shared" ca="1" si="2"/>
        <v>#NAME?</v>
      </c>
      <c r="O3958" t="b">
        <f t="shared" si="3"/>
        <v>1</v>
      </c>
      <c r="S3958" s="180" t="b">
        <f t="shared" si="4"/>
        <v>0</v>
      </c>
      <c r="T3958" s="180">
        <f t="shared" ca="1" si="5"/>
        <v>0</v>
      </c>
    </row>
    <row r="3959" spans="1:20" ht="16" hidden="1">
      <c r="A3959" s="170">
        <f t="shared" si="6"/>
        <v>0</v>
      </c>
      <c r="B3959" s="186"/>
      <c r="C3959" s="186"/>
      <c r="D3959" s="178" t="s">
        <v>388</v>
      </c>
      <c r="E3959" s="178"/>
      <c r="F3959" s="186"/>
      <c r="G3959" s="170" t="b">
        <f t="shared" ca="1" si="73"/>
        <v>1</v>
      </c>
      <c r="H3959" s="186"/>
      <c r="I3959" s="186"/>
      <c r="J3959" s="170"/>
      <c r="K3959" s="171" t="e">
        <f t="shared" ca="1" si="1"/>
        <v>#NAME?</v>
      </c>
      <c r="L3959" s="186"/>
      <c r="M3959" s="171">
        <v>1246</v>
      </c>
      <c r="N3959" s="179" t="e">
        <f t="shared" ca="1" si="2"/>
        <v>#NAME?</v>
      </c>
      <c r="O3959" t="b">
        <f t="shared" si="3"/>
        <v>1</v>
      </c>
      <c r="S3959" s="180" t="b">
        <f t="shared" si="4"/>
        <v>0</v>
      </c>
      <c r="T3959" s="180">
        <f t="shared" ca="1" si="5"/>
        <v>0</v>
      </c>
    </row>
    <row r="3960" spans="1:20" ht="16" hidden="1">
      <c r="A3960" s="170">
        <f t="shared" si="6"/>
        <v>0</v>
      </c>
      <c r="B3960" s="186"/>
      <c r="C3960" s="186"/>
      <c r="D3960" s="178" t="s">
        <v>388</v>
      </c>
      <c r="E3960" s="178"/>
      <c r="F3960" s="186"/>
      <c r="G3960" s="170" t="b">
        <f t="shared" ca="1" si="73"/>
        <v>1</v>
      </c>
      <c r="H3960" s="186"/>
      <c r="I3960" s="186"/>
      <c r="J3960" s="170"/>
      <c r="K3960" s="171" t="e">
        <f t="shared" ca="1" si="1"/>
        <v>#NAME?</v>
      </c>
      <c r="L3960" s="186"/>
      <c r="M3960" s="171">
        <v>363</v>
      </c>
      <c r="N3960" s="179" t="e">
        <f t="shared" ca="1" si="2"/>
        <v>#NAME?</v>
      </c>
      <c r="O3960" t="b">
        <f t="shared" si="3"/>
        <v>1</v>
      </c>
      <c r="S3960" s="180" t="b">
        <f t="shared" si="4"/>
        <v>0</v>
      </c>
      <c r="T3960" s="180">
        <f t="shared" ca="1" si="5"/>
        <v>0</v>
      </c>
    </row>
    <row r="3961" spans="1:20" ht="16" hidden="1">
      <c r="A3961" s="170">
        <f t="shared" si="6"/>
        <v>0</v>
      </c>
      <c r="B3961" s="186"/>
      <c r="C3961" s="186"/>
      <c r="D3961" s="178" t="s">
        <v>388</v>
      </c>
      <c r="E3961" s="178"/>
      <c r="F3961" s="186"/>
      <c r="G3961" s="170" t="b">
        <f t="shared" ca="1" si="73"/>
        <v>1</v>
      </c>
      <c r="H3961" s="186"/>
      <c r="I3961" s="186"/>
      <c r="J3961" s="170"/>
      <c r="K3961" s="171" t="e">
        <f t="shared" ca="1" si="1"/>
        <v>#NAME?</v>
      </c>
      <c r="L3961" s="186"/>
      <c r="M3961" s="171">
        <v>1719</v>
      </c>
      <c r="N3961" s="179" t="e">
        <f t="shared" ca="1" si="2"/>
        <v>#NAME?</v>
      </c>
      <c r="O3961" t="b">
        <f t="shared" si="3"/>
        <v>1</v>
      </c>
      <c r="S3961" s="180" t="b">
        <f t="shared" si="4"/>
        <v>0</v>
      </c>
      <c r="T3961" s="180">
        <f t="shared" ca="1" si="5"/>
        <v>0</v>
      </c>
    </row>
    <row r="3962" spans="1:20" ht="16" hidden="1">
      <c r="A3962" s="170">
        <f t="shared" si="6"/>
        <v>0</v>
      </c>
      <c r="B3962" s="186"/>
      <c r="C3962" s="186"/>
      <c r="D3962" s="178" t="s">
        <v>388</v>
      </c>
      <c r="E3962" s="178"/>
      <c r="F3962" s="186"/>
      <c r="G3962" s="170" t="b">
        <f t="shared" ca="1" si="73"/>
        <v>1</v>
      </c>
      <c r="H3962" s="186"/>
      <c r="I3962" s="186"/>
      <c r="J3962" s="170"/>
      <c r="K3962" s="171" t="e">
        <f t="shared" ca="1" si="1"/>
        <v>#NAME?</v>
      </c>
      <c r="L3962" s="186"/>
      <c r="M3962" s="171">
        <v>330</v>
      </c>
      <c r="N3962" s="179" t="e">
        <f t="shared" ca="1" si="2"/>
        <v>#NAME?</v>
      </c>
      <c r="O3962" t="b">
        <f t="shared" si="3"/>
        <v>1</v>
      </c>
      <c r="S3962" s="180" t="b">
        <f t="shared" si="4"/>
        <v>0</v>
      </c>
      <c r="T3962" s="180">
        <f t="shared" ca="1" si="5"/>
        <v>0</v>
      </c>
    </row>
    <row r="3963" spans="1:20" ht="16" hidden="1">
      <c r="A3963" s="170">
        <f t="shared" si="6"/>
        <v>0</v>
      </c>
      <c r="B3963" s="186"/>
      <c r="C3963" s="186"/>
      <c r="D3963" s="178" t="s">
        <v>388</v>
      </c>
      <c r="E3963" s="178"/>
      <c r="F3963" s="186"/>
      <c r="G3963" s="170" t="b">
        <f t="shared" ca="1" si="73"/>
        <v>1</v>
      </c>
      <c r="H3963" s="186"/>
      <c r="I3963" s="186"/>
      <c r="J3963" s="170"/>
      <c r="K3963" s="171" t="e">
        <f t="shared" ca="1" si="1"/>
        <v>#NAME?</v>
      </c>
      <c r="L3963" s="186"/>
      <c r="M3963" s="171">
        <v>398</v>
      </c>
      <c r="N3963" s="179" t="e">
        <f t="shared" ca="1" si="2"/>
        <v>#NAME?</v>
      </c>
      <c r="O3963" t="b">
        <f t="shared" si="3"/>
        <v>1</v>
      </c>
      <c r="S3963" s="180" t="b">
        <f t="shared" si="4"/>
        <v>0</v>
      </c>
      <c r="T3963" s="180">
        <f t="shared" ca="1" si="5"/>
        <v>0</v>
      </c>
    </row>
    <row r="3964" spans="1:20" ht="16" hidden="1">
      <c r="A3964" s="170">
        <f t="shared" si="6"/>
        <v>0</v>
      </c>
      <c r="B3964" s="186"/>
      <c r="C3964" s="186"/>
      <c r="D3964" s="178" t="s">
        <v>388</v>
      </c>
      <c r="E3964" s="178"/>
      <c r="F3964" s="186"/>
      <c r="G3964" s="170" t="b">
        <f t="shared" ca="1" si="73"/>
        <v>1</v>
      </c>
      <c r="H3964" s="186"/>
      <c r="I3964" s="186"/>
      <c r="J3964" s="170"/>
      <c r="K3964" s="171" t="e">
        <f t="shared" ca="1" si="1"/>
        <v>#NAME?</v>
      </c>
      <c r="L3964" s="186"/>
      <c r="M3964" s="171">
        <v>2760</v>
      </c>
      <c r="N3964" s="179" t="e">
        <f t="shared" ca="1" si="2"/>
        <v>#NAME?</v>
      </c>
      <c r="O3964" t="b">
        <f t="shared" si="3"/>
        <v>1</v>
      </c>
      <c r="S3964" s="180" t="b">
        <f t="shared" si="4"/>
        <v>0</v>
      </c>
      <c r="T3964" s="180">
        <f t="shared" ca="1" si="5"/>
        <v>0</v>
      </c>
    </row>
    <row r="3965" spans="1:20" ht="16" hidden="1">
      <c r="A3965" s="170">
        <f t="shared" si="6"/>
        <v>0</v>
      </c>
      <c r="B3965" s="186"/>
      <c r="C3965" s="186"/>
      <c r="D3965" s="178" t="s">
        <v>388</v>
      </c>
      <c r="E3965" s="178"/>
      <c r="F3965" s="186"/>
      <c r="G3965" s="170" t="b">
        <f t="shared" ca="1" si="73"/>
        <v>1</v>
      </c>
      <c r="H3965" s="186"/>
      <c r="I3965" s="186"/>
      <c r="J3965" s="170"/>
      <c r="K3965" s="171" t="e">
        <f t="shared" ca="1" si="1"/>
        <v>#NAME?</v>
      </c>
      <c r="L3965" s="186"/>
      <c r="M3965" s="171">
        <v>677</v>
      </c>
      <c r="N3965" s="179" t="e">
        <f t="shared" ca="1" si="2"/>
        <v>#NAME?</v>
      </c>
      <c r="O3965" t="b">
        <f t="shared" si="3"/>
        <v>1</v>
      </c>
      <c r="S3965" s="180" t="b">
        <f t="shared" si="4"/>
        <v>0</v>
      </c>
      <c r="T3965" s="180">
        <f t="shared" ca="1" si="5"/>
        <v>0</v>
      </c>
    </row>
    <row r="3966" spans="1:20" ht="16" hidden="1">
      <c r="A3966" s="170">
        <f t="shared" si="6"/>
        <v>0</v>
      </c>
      <c r="B3966" s="186"/>
      <c r="C3966" s="186"/>
      <c r="D3966" s="178" t="s">
        <v>388</v>
      </c>
      <c r="E3966" s="178"/>
      <c r="F3966" s="186"/>
      <c r="G3966" s="170" t="b">
        <f t="shared" ca="1" si="73"/>
        <v>1</v>
      </c>
      <c r="H3966" s="186"/>
      <c r="I3966" s="186"/>
      <c r="J3966" s="170"/>
      <c r="K3966" s="171" t="e">
        <f t="shared" ca="1" si="1"/>
        <v>#NAME?</v>
      </c>
      <c r="L3966" s="186"/>
      <c r="M3966" s="171">
        <v>2082</v>
      </c>
      <c r="N3966" s="179" t="e">
        <f t="shared" ca="1" si="2"/>
        <v>#NAME?</v>
      </c>
      <c r="O3966" t="b">
        <f t="shared" si="3"/>
        <v>1</v>
      </c>
      <c r="S3966" s="180" t="b">
        <f t="shared" si="4"/>
        <v>0</v>
      </c>
      <c r="T3966" s="180">
        <f t="shared" ca="1" si="5"/>
        <v>0</v>
      </c>
    </row>
    <row r="3967" spans="1:20" ht="16" hidden="1">
      <c r="A3967" s="170">
        <f t="shared" si="6"/>
        <v>0</v>
      </c>
      <c r="B3967" s="186"/>
      <c r="C3967" s="186"/>
      <c r="D3967" s="178" t="s">
        <v>388</v>
      </c>
      <c r="E3967" s="178"/>
      <c r="F3967" s="186"/>
      <c r="G3967" s="170" t="b">
        <f t="shared" ca="1" si="73"/>
        <v>1</v>
      </c>
      <c r="H3967" s="186"/>
      <c r="I3967" s="186"/>
      <c r="J3967" s="170"/>
      <c r="K3967" s="171" t="e">
        <f t="shared" ca="1" si="1"/>
        <v>#NAME?</v>
      </c>
      <c r="L3967" s="186"/>
      <c r="M3967" s="171">
        <v>580</v>
      </c>
      <c r="N3967" s="179" t="e">
        <f t="shared" ca="1" si="2"/>
        <v>#NAME?</v>
      </c>
      <c r="O3967" t="b">
        <f t="shared" si="3"/>
        <v>1</v>
      </c>
      <c r="S3967" s="180" t="b">
        <f t="shared" si="4"/>
        <v>0</v>
      </c>
      <c r="T3967" s="180">
        <f t="shared" ca="1" si="5"/>
        <v>0</v>
      </c>
    </row>
    <row r="3968" spans="1:20" ht="16" hidden="1">
      <c r="A3968" s="170">
        <f t="shared" si="6"/>
        <v>0</v>
      </c>
      <c r="B3968" s="186"/>
      <c r="C3968" s="186"/>
      <c r="D3968" s="178" t="s">
        <v>388</v>
      </c>
      <c r="E3968" s="178"/>
      <c r="F3968" s="186"/>
      <c r="G3968" s="170" t="b">
        <f t="shared" ca="1" si="73"/>
        <v>1</v>
      </c>
      <c r="H3968" s="186"/>
      <c r="I3968" s="186"/>
      <c r="J3968" s="170"/>
      <c r="K3968" s="171" t="e">
        <f t="shared" ca="1" si="1"/>
        <v>#NAME?</v>
      </c>
      <c r="L3968" s="186"/>
      <c r="M3968" s="171">
        <v>866</v>
      </c>
      <c r="N3968" s="179" t="e">
        <f t="shared" ca="1" si="2"/>
        <v>#NAME?</v>
      </c>
      <c r="O3968" t="b">
        <f t="shared" si="3"/>
        <v>1</v>
      </c>
      <c r="S3968" s="180" t="b">
        <f t="shared" si="4"/>
        <v>0</v>
      </c>
      <c r="T3968" s="180">
        <f t="shared" ca="1" si="5"/>
        <v>0</v>
      </c>
    </row>
    <row r="3969" spans="1:20" ht="16" hidden="1">
      <c r="A3969" s="170">
        <f t="shared" si="6"/>
        <v>0</v>
      </c>
      <c r="B3969" s="186"/>
      <c r="C3969" s="186"/>
      <c r="D3969" s="178" t="s">
        <v>388</v>
      </c>
      <c r="E3969" s="178"/>
      <c r="F3969" s="186"/>
      <c r="G3969" s="170" t="b">
        <f t="shared" ca="1" si="73"/>
        <v>1</v>
      </c>
      <c r="H3969" s="186"/>
      <c r="I3969" s="186"/>
      <c r="J3969" s="170"/>
      <c r="K3969" s="171" t="e">
        <f t="shared" ca="1" si="1"/>
        <v>#NAME?</v>
      </c>
      <c r="L3969" s="186"/>
      <c r="M3969" s="171">
        <v>2248</v>
      </c>
      <c r="N3969" s="179" t="e">
        <f t="shared" ca="1" si="2"/>
        <v>#NAME?</v>
      </c>
      <c r="O3969" t="b">
        <f t="shared" si="3"/>
        <v>1</v>
      </c>
      <c r="S3969" s="180" t="b">
        <f t="shared" si="4"/>
        <v>0</v>
      </c>
      <c r="T3969" s="180">
        <f t="shared" ca="1" si="5"/>
        <v>0</v>
      </c>
    </row>
    <row r="3970" spans="1:20" ht="16" hidden="1">
      <c r="A3970" s="170">
        <f t="shared" si="6"/>
        <v>0</v>
      </c>
      <c r="B3970" s="186"/>
      <c r="C3970" s="186"/>
      <c r="D3970" s="178" t="s">
        <v>388</v>
      </c>
      <c r="E3970" s="178"/>
      <c r="F3970" s="186"/>
      <c r="G3970" s="170" t="b">
        <f t="shared" ca="1" si="73"/>
        <v>1</v>
      </c>
      <c r="H3970" s="186"/>
      <c r="I3970" s="186"/>
      <c r="J3970" s="170"/>
      <c r="K3970" s="171" t="e">
        <f t="shared" ca="1" si="1"/>
        <v>#NAME?</v>
      </c>
      <c r="L3970" s="186"/>
      <c r="M3970" s="171">
        <v>1386</v>
      </c>
      <c r="N3970" s="179" t="e">
        <f t="shared" ca="1" si="2"/>
        <v>#NAME?</v>
      </c>
      <c r="O3970" t="b">
        <f t="shared" si="3"/>
        <v>1</v>
      </c>
      <c r="S3970" s="180" t="b">
        <f t="shared" si="4"/>
        <v>0</v>
      </c>
      <c r="T3970" s="180">
        <f t="shared" ca="1" si="5"/>
        <v>0</v>
      </c>
    </row>
    <row r="3971" spans="1:20" ht="16" hidden="1">
      <c r="A3971" s="170">
        <f t="shared" si="6"/>
        <v>0</v>
      </c>
      <c r="B3971" s="186"/>
      <c r="C3971" s="186"/>
      <c r="D3971" s="178" t="s">
        <v>388</v>
      </c>
      <c r="E3971" s="178"/>
      <c r="F3971" s="186"/>
      <c r="G3971" s="170" t="b">
        <f t="shared" ca="1" si="73"/>
        <v>1</v>
      </c>
      <c r="H3971" s="186"/>
      <c r="I3971" s="186"/>
      <c r="J3971" s="170"/>
      <c r="K3971" s="171" t="e">
        <f t="shared" ca="1" si="1"/>
        <v>#NAME?</v>
      </c>
      <c r="L3971" s="186"/>
      <c r="M3971" s="171">
        <v>3160</v>
      </c>
      <c r="N3971" s="179" t="e">
        <f t="shared" ca="1" si="2"/>
        <v>#NAME?</v>
      </c>
      <c r="O3971" t="b">
        <f t="shared" si="3"/>
        <v>1</v>
      </c>
      <c r="S3971" s="180" t="b">
        <f t="shared" si="4"/>
        <v>0</v>
      </c>
      <c r="T3971" s="180">
        <f t="shared" ca="1" si="5"/>
        <v>0</v>
      </c>
    </row>
    <row r="3972" spans="1:20" ht="16" hidden="1">
      <c r="A3972" s="170">
        <f t="shared" si="6"/>
        <v>0</v>
      </c>
      <c r="B3972" s="186"/>
      <c r="C3972" s="186"/>
      <c r="D3972" s="178" t="s">
        <v>388</v>
      </c>
      <c r="E3972" s="178"/>
      <c r="F3972" s="186"/>
      <c r="G3972" s="170" t="b">
        <f t="shared" ca="1" si="73"/>
        <v>1</v>
      </c>
      <c r="H3972" s="186"/>
      <c r="I3972" s="186"/>
      <c r="J3972" s="170"/>
      <c r="K3972" s="171" t="e">
        <f t="shared" ca="1" si="1"/>
        <v>#NAME?</v>
      </c>
      <c r="L3972" s="186"/>
      <c r="M3972" s="171">
        <v>2849</v>
      </c>
      <c r="N3972" s="179" t="e">
        <f t="shared" ca="1" si="2"/>
        <v>#NAME?</v>
      </c>
      <c r="O3972" t="b">
        <f t="shared" si="3"/>
        <v>1</v>
      </c>
      <c r="S3972" s="180" t="b">
        <f t="shared" si="4"/>
        <v>0</v>
      </c>
      <c r="T3972" s="180">
        <f t="shared" ca="1" si="5"/>
        <v>0</v>
      </c>
    </row>
    <row r="3973" spans="1:20" ht="16" hidden="1">
      <c r="A3973" s="170">
        <f t="shared" si="6"/>
        <v>0</v>
      </c>
      <c r="B3973" s="186"/>
      <c r="C3973" s="186"/>
      <c r="D3973" s="178" t="s">
        <v>388</v>
      </c>
      <c r="E3973" s="178"/>
      <c r="F3973" s="186"/>
      <c r="G3973" s="170" t="b">
        <f t="shared" ca="1" si="73"/>
        <v>1</v>
      </c>
      <c r="H3973" s="186"/>
      <c r="I3973" s="186"/>
      <c r="J3973" s="170"/>
      <c r="K3973" s="171" t="e">
        <f t="shared" ca="1" si="1"/>
        <v>#NAME?</v>
      </c>
      <c r="L3973" s="186"/>
      <c r="M3973" s="171">
        <v>1304</v>
      </c>
      <c r="N3973" s="179" t="e">
        <f t="shared" ca="1" si="2"/>
        <v>#NAME?</v>
      </c>
      <c r="O3973" t="b">
        <f t="shared" si="3"/>
        <v>1</v>
      </c>
      <c r="S3973" s="180" t="b">
        <f t="shared" si="4"/>
        <v>0</v>
      </c>
      <c r="T3973" s="180">
        <f t="shared" ca="1" si="5"/>
        <v>0</v>
      </c>
    </row>
    <row r="3974" spans="1:20" ht="16" hidden="1">
      <c r="A3974" s="170">
        <f t="shared" si="6"/>
        <v>0</v>
      </c>
      <c r="B3974" s="186"/>
      <c r="C3974" s="186"/>
      <c r="D3974" s="178" t="s">
        <v>388</v>
      </c>
      <c r="E3974" s="178"/>
      <c r="F3974" s="186"/>
      <c r="G3974" s="170" t="b">
        <f t="shared" ca="1" si="73"/>
        <v>1</v>
      </c>
      <c r="H3974" s="186"/>
      <c r="I3974" s="186"/>
      <c r="J3974" s="170"/>
      <c r="K3974" s="171" t="e">
        <f t="shared" ca="1" si="1"/>
        <v>#NAME?</v>
      </c>
      <c r="L3974" s="186"/>
      <c r="M3974" s="171">
        <v>1103</v>
      </c>
      <c r="N3974" s="179" t="e">
        <f t="shared" ca="1" si="2"/>
        <v>#NAME?</v>
      </c>
      <c r="O3974" t="b">
        <f t="shared" si="3"/>
        <v>1</v>
      </c>
      <c r="S3974" s="180" t="b">
        <f t="shared" si="4"/>
        <v>0</v>
      </c>
      <c r="T3974" s="180">
        <f t="shared" ca="1" si="5"/>
        <v>0</v>
      </c>
    </row>
    <row r="3975" spans="1:20" ht="16" hidden="1">
      <c r="A3975" s="170">
        <f t="shared" si="6"/>
        <v>0</v>
      </c>
      <c r="B3975" s="186"/>
      <c r="C3975" s="186"/>
      <c r="D3975" s="178" t="s">
        <v>388</v>
      </c>
      <c r="E3975" s="178"/>
      <c r="F3975" s="186"/>
      <c r="G3975" s="170" t="b">
        <f t="shared" ca="1" si="73"/>
        <v>1</v>
      </c>
      <c r="H3975" s="186"/>
      <c r="I3975" s="186"/>
      <c r="J3975" s="170"/>
      <c r="K3975" s="171" t="e">
        <f t="shared" ca="1" si="1"/>
        <v>#NAME?</v>
      </c>
      <c r="L3975" s="186"/>
      <c r="M3975" s="171">
        <v>2150</v>
      </c>
      <c r="N3975" s="179" t="e">
        <f t="shared" ca="1" si="2"/>
        <v>#NAME?</v>
      </c>
      <c r="O3975" t="b">
        <f t="shared" si="3"/>
        <v>1</v>
      </c>
      <c r="S3975" s="180" t="b">
        <f t="shared" si="4"/>
        <v>0</v>
      </c>
      <c r="T3975" s="180">
        <f t="shared" ca="1" si="5"/>
        <v>0</v>
      </c>
    </row>
    <row r="3976" spans="1:20" ht="16" hidden="1">
      <c r="A3976" s="170">
        <f t="shared" si="6"/>
        <v>0</v>
      </c>
      <c r="B3976" s="186"/>
      <c r="C3976" s="186"/>
      <c r="D3976" s="178" t="s">
        <v>388</v>
      </c>
      <c r="E3976" s="178"/>
      <c r="F3976" s="186"/>
      <c r="G3976" s="170" t="b">
        <f t="shared" ca="1" si="73"/>
        <v>1</v>
      </c>
      <c r="H3976" s="186"/>
      <c r="I3976" s="186"/>
      <c r="J3976" s="170"/>
      <c r="K3976" s="171" t="e">
        <f t="shared" ca="1" si="1"/>
        <v>#NAME?</v>
      </c>
      <c r="L3976" s="186"/>
      <c r="M3976" s="171">
        <v>877</v>
      </c>
      <c r="N3976" s="179" t="e">
        <f t="shared" ca="1" si="2"/>
        <v>#NAME?</v>
      </c>
      <c r="O3976" t="b">
        <f t="shared" si="3"/>
        <v>1</v>
      </c>
      <c r="S3976" s="180" t="b">
        <f t="shared" si="4"/>
        <v>0</v>
      </c>
      <c r="T3976" s="180">
        <f t="shared" ca="1" si="5"/>
        <v>0</v>
      </c>
    </row>
    <row r="3977" spans="1:20" ht="16" hidden="1">
      <c r="A3977" s="170">
        <f t="shared" si="6"/>
        <v>0</v>
      </c>
      <c r="B3977" s="186"/>
      <c r="C3977" s="186"/>
      <c r="D3977" s="178" t="s">
        <v>388</v>
      </c>
      <c r="E3977" s="178"/>
      <c r="F3977" s="186"/>
      <c r="G3977" s="170" t="b">
        <f t="shared" ca="1" si="73"/>
        <v>1</v>
      </c>
      <c r="H3977" s="186"/>
      <c r="I3977" s="186"/>
      <c r="J3977" s="170"/>
      <c r="K3977" s="171" t="e">
        <f t="shared" ca="1" si="1"/>
        <v>#NAME?</v>
      </c>
      <c r="L3977" s="186"/>
      <c r="M3977" s="171">
        <v>219</v>
      </c>
      <c r="N3977" s="179" t="e">
        <f t="shared" ca="1" si="2"/>
        <v>#NAME?</v>
      </c>
      <c r="O3977" t="b">
        <f t="shared" si="3"/>
        <v>1</v>
      </c>
      <c r="S3977" s="180" t="b">
        <f t="shared" si="4"/>
        <v>0</v>
      </c>
      <c r="T3977" s="180">
        <f t="shared" ca="1" si="5"/>
        <v>0</v>
      </c>
    </row>
    <row r="3978" spans="1:20" ht="16" hidden="1">
      <c r="A3978" s="170">
        <f t="shared" si="6"/>
        <v>0</v>
      </c>
      <c r="B3978" s="186"/>
      <c r="C3978" s="186"/>
      <c r="D3978" s="178" t="s">
        <v>388</v>
      </c>
      <c r="E3978" s="178"/>
      <c r="F3978" s="186"/>
      <c r="G3978" s="170" t="b">
        <f t="shared" ca="1" si="73"/>
        <v>1</v>
      </c>
      <c r="H3978" s="186"/>
      <c r="I3978" s="186"/>
      <c r="J3978" s="170"/>
      <c r="K3978" s="171" t="e">
        <f t="shared" ca="1" si="1"/>
        <v>#NAME?</v>
      </c>
      <c r="L3978" s="186"/>
      <c r="M3978" s="171">
        <v>1171</v>
      </c>
      <c r="N3978" s="179" t="e">
        <f t="shared" ca="1" si="2"/>
        <v>#NAME?</v>
      </c>
      <c r="O3978" t="b">
        <f t="shared" si="3"/>
        <v>1</v>
      </c>
      <c r="S3978" s="180" t="b">
        <f t="shared" si="4"/>
        <v>0</v>
      </c>
      <c r="T3978" s="180">
        <f t="shared" ca="1" si="5"/>
        <v>0</v>
      </c>
    </row>
    <row r="3979" spans="1:20" ht="16" hidden="1">
      <c r="A3979" s="170">
        <f t="shared" si="6"/>
        <v>0</v>
      </c>
      <c r="B3979" s="186"/>
      <c r="C3979" s="186"/>
      <c r="D3979" s="178" t="s">
        <v>388</v>
      </c>
      <c r="E3979" s="178"/>
      <c r="F3979" s="186"/>
      <c r="G3979" s="170" t="b">
        <f t="shared" ca="1" si="73"/>
        <v>1</v>
      </c>
      <c r="H3979" s="186"/>
      <c r="I3979" s="186"/>
      <c r="J3979" s="170"/>
      <c r="K3979" s="171" t="e">
        <f t="shared" ca="1" si="1"/>
        <v>#NAME?</v>
      </c>
      <c r="L3979" s="186"/>
      <c r="M3979" s="171">
        <v>2353</v>
      </c>
      <c r="N3979" s="179" t="e">
        <f t="shared" ca="1" si="2"/>
        <v>#NAME?</v>
      </c>
      <c r="O3979" t="b">
        <f t="shared" si="3"/>
        <v>1</v>
      </c>
      <c r="S3979" s="180" t="b">
        <f t="shared" si="4"/>
        <v>0</v>
      </c>
      <c r="T3979" s="180">
        <f t="shared" ca="1" si="5"/>
        <v>0</v>
      </c>
    </row>
    <row r="3980" spans="1:20" ht="16" hidden="1">
      <c r="A3980" s="170">
        <f t="shared" si="6"/>
        <v>0</v>
      </c>
      <c r="B3980" s="186"/>
      <c r="C3980" s="186"/>
      <c r="D3980" s="178" t="s">
        <v>388</v>
      </c>
      <c r="E3980" s="178"/>
      <c r="F3980" s="186"/>
      <c r="G3980" s="170" t="b">
        <f t="shared" ca="1" si="73"/>
        <v>1</v>
      </c>
      <c r="H3980" s="186"/>
      <c r="I3980" s="186"/>
      <c r="J3980" s="170"/>
      <c r="K3980" s="171" t="e">
        <f t="shared" ca="1" si="1"/>
        <v>#NAME?</v>
      </c>
      <c r="L3980" s="186"/>
      <c r="M3980" s="171">
        <v>2682</v>
      </c>
      <c r="N3980" s="179" t="e">
        <f t="shared" ca="1" si="2"/>
        <v>#NAME?</v>
      </c>
      <c r="O3980" t="b">
        <f t="shared" si="3"/>
        <v>1</v>
      </c>
      <c r="S3980" s="180" t="b">
        <f t="shared" si="4"/>
        <v>0</v>
      </c>
      <c r="T3980" s="180">
        <f t="shared" ca="1" si="5"/>
        <v>0</v>
      </c>
    </row>
    <row r="3981" spans="1:20" ht="16" hidden="1">
      <c r="A3981" s="170">
        <f t="shared" si="6"/>
        <v>0</v>
      </c>
      <c r="B3981" s="186"/>
      <c r="C3981" s="186"/>
      <c r="D3981" s="178" t="s">
        <v>388</v>
      </c>
      <c r="E3981" s="178"/>
      <c r="F3981" s="186"/>
      <c r="G3981" s="170" t="b">
        <f t="shared" ca="1" si="73"/>
        <v>1</v>
      </c>
      <c r="H3981" s="186"/>
      <c r="I3981" s="186"/>
      <c r="J3981" s="170"/>
      <c r="K3981" s="171" t="e">
        <f t="shared" ca="1" si="1"/>
        <v>#NAME?</v>
      </c>
      <c r="L3981" s="186"/>
      <c r="M3981" s="171">
        <v>2029</v>
      </c>
      <c r="N3981" s="179" t="e">
        <f t="shared" ca="1" si="2"/>
        <v>#NAME?</v>
      </c>
      <c r="O3981" t="b">
        <f t="shared" si="3"/>
        <v>1</v>
      </c>
      <c r="S3981" s="180" t="b">
        <f t="shared" si="4"/>
        <v>0</v>
      </c>
      <c r="T3981" s="180">
        <f t="shared" ca="1" si="5"/>
        <v>0</v>
      </c>
    </row>
    <row r="3982" spans="1:20" ht="16" hidden="1">
      <c r="A3982" s="170">
        <f t="shared" si="6"/>
        <v>0</v>
      </c>
      <c r="B3982" s="186"/>
      <c r="C3982" s="186"/>
      <c r="D3982" s="178" t="s">
        <v>388</v>
      </c>
      <c r="E3982" s="178"/>
      <c r="F3982" s="186"/>
      <c r="G3982" s="170" t="b">
        <f t="shared" ca="1" si="73"/>
        <v>1</v>
      </c>
      <c r="H3982" s="186"/>
      <c r="I3982" s="186"/>
      <c r="J3982" s="170"/>
      <c r="K3982" s="171" t="e">
        <f t="shared" ca="1" si="1"/>
        <v>#NAME?</v>
      </c>
      <c r="L3982" s="186"/>
      <c r="M3982" s="171">
        <v>449</v>
      </c>
      <c r="N3982" s="179" t="e">
        <f t="shared" ca="1" si="2"/>
        <v>#NAME?</v>
      </c>
      <c r="O3982" t="b">
        <f t="shared" si="3"/>
        <v>1</v>
      </c>
      <c r="S3982" s="180" t="b">
        <f t="shared" si="4"/>
        <v>0</v>
      </c>
      <c r="T3982" s="180">
        <f t="shared" ca="1" si="5"/>
        <v>0</v>
      </c>
    </row>
    <row r="3983" spans="1:20" ht="16" hidden="1">
      <c r="A3983" s="170">
        <f t="shared" si="6"/>
        <v>0</v>
      </c>
      <c r="B3983" s="186"/>
      <c r="C3983" s="186"/>
      <c r="D3983" s="178" t="s">
        <v>388</v>
      </c>
      <c r="E3983" s="178"/>
      <c r="F3983" s="186"/>
      <c r="G3983" s="170" t="b">
        <f t="shared" ca="1" si="73"/>
        <v>1</v>
      </c>
      <c r="H3983" s="186"/>
      <c r="I3983" s="186"/>
      <c r="J3983" s="170"/>
      <c r="K3983" s="171" t="e">
        <f t="shared" ca="1" si="1"/>
        <v>#NAME?</v>
      </c>
      <c r="L3983" s="186"/>
      <c r="M3983" s="171">
        <v>851</v>
      </c>
      <c r="N3983" s="179" t="e">
        <f t="shared" ca="1" si="2"/>
        <v>#NAME?</v>
      </c>
      <c r="O3983" t="b">
        <f t="shared" si="3"/>
        <v>1</v>
      </c>
      <c r="S3983" s="180" t="b">
        <f t="shared" si="4"/>
        <v>0</v>
      </c>
      <c r="T3983" s="180">
        <f t="shared" ca="1" si="5"/>
        <v>0</v>
      </c>
    </row>
    <row r="3984" spans="1:20" ht="16" hidden="1">
      <c r="A3984" s="170">
        <f t="shared" si="6"/>
        <v>0</v>
      </c>
      <c r="B3984" s="186"/>
      <c r="C3984" s="186"/>
      <c r="D3984" s="178" t="s">
        <v>388</v>
      </c>
      <c r="E3984" s="178"/>
      <c r="F3984" s="186"/>
      <c r="G3984" s="170" t="b">
        <f t="shared" ca="1" si="73"/>
        <v>1</v>
      </c>
      <c r="H3984" s="186"/>
      <c r="I3984" s="186"/>
      <c r="J3984" s="170"/>
      <c r="K3984" s="171" t="e">
        <f t="shared" ca="1" si="1"/>
        <v>#NAME?</v>
      </c>
      <c r="L3984" s="186"/>
      <c r="M3984" s="171">
        <v>1757</v>
      </c>
      <c r="N3984" s="179" t="e">
        <f t="shared" ca="1" si="2"/>
        <v>#NAME?</v>
      </c>
      <c r="O3984" t="b">
        <f t="shared" si="3"/>
        <v>1</v>
      </c>
      <c r="S3984" s="180" t="b">
        <f t="shared" si="4"/>
        <v>0</v>
      </c>
      <c r="T3984" s="180">
        <f t="shared" ca="1" si="5"/>
        <v>0</v>
      </c>
    </row>
    <row r="3985" spans="1:20" ht="16" hidden="1">
      <c r="A3985" s="170">
        <f t="shared" si="6"/>
        <v>0</v>
      </c>
      <c r="B3985" s="186"/>
      <c r="C3985" s="186"/>
      <c r="D3985" s="178" t="s">
        <v>388</v>
      </c>
      <c r="E3985" s="178"/>
      <c r="F3985" s="186"/>
      <c r="G3985" s="170" t="b">
        <f t="shared" ca="1" si="73"/>
        <v>1</v>
      </c>
      <c r="H3985" s="186"/>
      <c r="I3985" s="186"/>
      <c r="J3985" s="170"/>
      <c r="K3985" s="171" t="e">
        <f t="shared" ca="1" si="1"/>
        <v>#NAME?</v>
      </c>
      <c r="L3985" s="186"/>
      <c r="M3985" s="171">
        <v>2199</v>
      </c>
      <c r="N3985" s="179" t="e">
        <f t="shared" ca="1" si="2"/>
        <v>#NAME?</v>
      </c>
      <c r="O3985" t="b">
        <f t="shared" si="3"/>
        <v>1</v>
      </c>
      <c r="S3985" s="180" t="b">
        <f t="shared" si="4"/>
        <v>0</v>
      </c>
      <c r="T3985" s="180">
        <f t="shared" ca="1" si="5"/>
        <v>0</v>
      </c>
    </row>
    <row r="3986" spans="1:20" ht="16" hidden="1">
      <c r="A3986" s="170">
        <f t="shared" si="6"/>
        <v>0</v>
      </c>
      <c r="B3986" s="186"/>
      <c r="C3986" s="186"/>
      <c r="D3986" s="178" t="s">
        <v>388</v>
      </c>
      <c r="E3986" s="178"/>
      <c r="F3986" s="186"/>
      <c r="G3986" s="170" t="b">
        <f t="shared" ca="1" si="73"/>
        <v>1</v>
      </c>
      <c r="H3986" s="186"/>
      <c r="I3986" s="186"/>
      <c r="J3986" s="170"/>
      <c r="K3986" s="171" t="e">
        <f t="shared" ca="1" si="1"/>
        <v>#NAME?</v>
      </c>
      <c r="L3986" s="186"/>
      <c r="M3986" s="171">
        <v>458</v>
      </c>
      <c r="N3986" s="179" t="e">
        <f t="shared" ca="1" si="2"/>
        <v>#NAME?</v>
      </c>
      <c r="O3986" t="b">
        <f t="shared" si="3"/>
        <v>1</v>
      </c>
      <c r="S3986" s="180" t="b">
        <f t="shared" si="4"/>
        <v>0</v>
      </c>
      <c r="T3986" s="180">
        <f t="shared" ca="1" si="5"/>
        <v>0</v>
      </c>
    </row>
    <row r="3987" spans="1:20" ht="16" hidden="1">
      <c r="A3987" s="170">
        <f t="shared" si="6"/>
        <v>0</v>
      </c>
      <c r="B3987" s="186"/>
      <c r="C3987" s="186"/>
      <c r="D3987" s="178" t="s">
        <v>388</v>
      </c>
      <c r="E3987" s="178"/>
      <c r="F3987" s="186"/>
      <c r="G3987" s="170" t="b">
        <f t="shared" ca="1" si="73"/>
        <v>1</v>
      </c>
      <c r="H3987" s="186"/>
      <c r="I3987" s="186"/>
      <c r="J3987" s="170"/>
      <c r="K3987" s="171" t="e">
        <f t="shared" ca="1" si="1"/>
        <v>#NAME?</v>
      </c>
      <c r="L3987" s="186"/>
      <c r="M3987" s="171">
        <v>1441</v>
      </c>
      <c r="N3987" s="179" t="e">
        <f t="shared" ca="1" si="2"/>
        <v>#NAME?</v>
      </c>
      <c r="O3987" t="b">
        <f t="shared" si="3"/>
        <v>1</v>
      </c>
      <c r="S3987" s="180" t="b">
        <f t="shared" si="4"/>
        <v>0</v>
      </c>
      <c r="T3987" s="180">
        <f t="shared" ca="1" si="5"/>
        <v>0</v>
      </c>
    </row>
    <row r="3988" spans="1:20" ht="16" hidden="1">
      <c r="A3988" s="170">
        <f t="shared" si="6"/>
        <v>0</v>
      </c>
      <c r="B3988" s="186"/>
      <c r="C3988" s="186"/>
      <c r="D3988" s="178" t="s">
        <v>388</v>
      </c>
      <c r="E3988" s="178"/>
      <c r="F3988" s="186"/>
      <c r="G3988" s="170" t="b">
        <f t="shared" ca="1" si="73"/>
        <v>1</v>
      </c>
      <c r="H3988" s="186"/>
      <c r="I3988" s="186"/>
      <c r="J3988" s="170"/>
      <c r="K3988" s="171" t="e">
        <f t="shared" ca="1" si="1"/>
        <v>#NAME?</v>
      </c>
      <c r="L3988" s="186"/>
      <c r="M3988" s="171">
        <v>787</v>
      </c>
      <c r="N3988" s="179" t="e">
        <f t="shared" ca="1" si="2"/>
        <v>#NAME?</v>
      </c>
      <c r="O3988" t="b">
        <f t="shared" si="3"/>
        <v>1</v>
      </c>
      <c r="S3988" s="180" t="b">
        <f t="shared" si="4"/>
        <v>0</v>
      </c>
      <c r="T3988" s="180">
        <f t="shared" ca="1" si="5"/>
        <v>0</v>
      </c>
    </row>
    <row r="3989" spans="1:20" ht="16" hidden="1">
      <c r="A3989" s="170">
        <f t="shared" si="6"/>
        <v>0</v>
      </c>
      <c r="B3989" s="186"/>
      <c r="C3989" s="186"/>
      <c r="D3989" s="178" t="s">
        <v>388</v>
      </c>
      <c r="E3989" s="178"/>
      <c r="F3989" s="186"/>
      <c r="G3989" s="170" t="b">
        <f t="shared" ca="1" si="73"/>
        <v>1</v>
      </c>
      <c r="H3989" s="186"/>
      <c r="I3989" s="186"/>
      <c r="J3989" s="170"/>
      <c r="K3989" s="171" t="e">
        <f t="shared" ca="1" si="1"/>
        <v>#NAME?</v>
      </c>
      <c r="L3989" s="186"/>
      <c r="M3989" s="171">
        <v>1999</v>
      </c>
      <c r="N3989" s="179" t="e">
        <f t="shared" ca="1" si="2"/>
        <v>#NAME?</v>
      </c>
      <c r="O3989" t="b">
        <f t="shared" si="3"/>
        <v>1</v>
      </c>
      <c r="S3989" s="180" t="b">
        <f t="shared" si="4"/>
        <v>0</v>
      </c>
      <c r="T3989" s="180">
        <f t="shared" ca="1" si="5"/>
        <v>0</v>
      </c>
    </row>
    <row r="3990" spans="1:20" ht="16" hidden="1">
      <c r="A3990" s="170">
        <f t="shared" si="6"/>
        <v>0</v>
      </c>
      <c r="B3990" s="186"/>
      <c r="C3990" s="186"/>
      <c r="D3990" s="178" t="s">
        <v>388</v>
      </c>
      <c r="E3990" s="178"/>
      <c r="F3990" s="186"/>
      <c r="G3990" s="170" t="b">
        <f t="shared" ca="1" si="73"/>
        <v>1</v>
      </c>
      <c r="H3990" s="186"/>
      <c r="I3990" s="186"/>
      <c r="J3990" s="170"/>
      <c r="K3990" s="171" t="e">
        <f t="shared" ca="1" si="1"/>
        <v>#NAME?</v>
      </c>
      <c r="L3990" s="186"/>
      <c r="M3990" s="171">
        <v>2180</v>
      </c>
      <c r="N3990" s="179" t="e">
        <f t="shared" ca="1" si="2"/>
        <v>#NAME?</v>
      </c>
      <c r="O3990" t="b">
        <f t="shared" si="3"/>
        <v>1</v>
      </c>
      <c r="S3990" s="180" t="b">
        <f t="shared" si="4"/>
        <v>0</v>
      </c>
      <c r="T3990" s="180">
        <f t="shared" ca="1" si="5"/>
        <v>0</v>
      </c>
    </row>
    <row r="3991" spans="1:20" ht="16" hidden="1">
      <c r="A3991" s="170">
        <f t="shared" si="6"/>
        <v>0</v>
      </c>
      <c r="B3991" s="186"/>
      <c r="C3991" s="186"/>
      <c r="D3991" s="178" t="s">
        <v>388</v>
      </c>
      <c r="E3991" s="178"/>
      <c r="F3991" s="186"/>
      <c r="G3991" s="170" t="b">
        <f t="shared" ca="1" si="73"/>
        <v>1</v>
      </c>
      <c r="H3991" s="186"/>
      <c r="I3991" s="186"/>
      <c r="J3991" s="170"/>
      <c r="K3991" s="171" t="e">
        <f t="shared" ca="1" si="1"/>
        <v>#NAME?</v>
      </c>
      <c r="L3991" s="186"/>
      <c r="M3991" s="171">
        <v>1601</v>
      </c>
      <c r="N3991" s="179" t="e">
        <f t="shared" ca="1" si="2"/>
        <v>#NAME?</v>
      </c>
      <c r="O3991" t="b">
        <f t="shared" si="3"/>
        <v>1</v>
      </c>
      <c r="S3991" s="180" t="b">
        <f t="shared" si="4"/>
        <v>0</v>
      </c>
      <c r="T3991" s="180">
        <f t="shared" ca="1" si="5"/>
        <v>0</v>
      </c>
    </row>
    <row r="3992" spans="1:20" ht="16" hidden="1">
      <c r="A3992" s="170">
        <f t="shared" si="6"/>
        <v>0</v>
      </c>
      <c r="B3992" s="186"/>
      <c r="C3992" s="186"/>
      <c r="D3992" s="178" t="s">
        <v>388</v>
      </c>
      <c r="E3992" s="178"/>
      <c r="F3992" s="186"/>
      <c r="G3992" s="170" t="b">
        <f t="shared" ca="1" si="73"/>
        <v>1</v>
      </c>
      <c r="H3992" s="186"/>
      <c r="I3992" s="186"/>
      <c r="J3992" s="170"/>
      <c r="K3992" s="171" t="e">
        <f t="shared" ca="1" si="1"/>
        <v>#NAME?</v>
      </c>
      <c r="L3992" s="186"/>
      <c r="M3992" s="171">
        <v>1801</v>
      </c>
      <c r="N3992" s="179" t="e">
        <f t="shared" ca="1" si="2"/>
        <v>#NAME?</v>
      </c>
      <c r="O3992" t="b">
        <f t="shared" si="3"/>
        <v>1</v>
      </c>
      <c r="S3992" s="180" t="b">
        <f t="shared" si="4"/>
        <v>0</v>
      </c>
      <c r="T3992" s="180">
        <f t="shared" ca="1" si="5"/>
        <v>0</v>
      </c>
    </row>
    <row r="3993" spans="1:20" ht="16" hidden="1">
      <c r="A3993" s="170">
        <f t="shared" si="6"/>
        <v>0</v>
      </c>
      <c r="B3993" s="186"/>
      <c r="C3993" s="186"/>
      <c r="D3993" s="178" t="s">
        <v>388</v>
      </c>
      <c r="E3993" s="178"/>
      <c r="F3993" s="186"/>
      <c r="G3993" s="170" t="b">
        <f t="shared" ca="1" si="73"/>
        <v>1</v>
      </c>
      <c r="H3993" s="186"/>
      <c r="I3993" s="186"/>
      <c r="J3993" s="170"/>
      <c r="K3993" s="171" t="e">
        <f t="shared" ca="1" si="1"/>
        <v>#NAME?</v>
      </c>
      <c r="L3993" s="186"/>
      <c r="M3993" s="171">
        <v>523</v>
      </c>
      <c r="N3993" s="179" t="e">
        <f t="shared" ca="1" si="2"/>
        <v>#NAME?</v>
      </c>
      <c r="O3993" t="b">
        <f t="shared" si="3"/>
        <v>1</v>
      </c>
      <c r="S3993" s="180" t="b">
        <f t="shared" si="4"/>
        <v>0</v>
      </c>
      <c r="T3993" s="180">
        <f t="shared" ca="1" si="5"/>
        <v>0</v>
      </c>
    </row>
    <row r="3994" spans="1:20" ht="16" hidden="1">
      <c r="A3994" s="170">
        <f t="shared" si="6"/>
        <v>0</v>
      </c>
      <c r="B3994" s="186"/>
      <c r="C3994" s="186"/>
      <c r="D3994" s="178" t="s">
        <v>388</v>
      </c>
      <c r="E3994" s="178"/>
      <c r="F3994" s="186"/>
      <c r="G3994" s="170" t="b">
        <f t="shared" ca="1" si="73"/>
        <v>1</v>
      </c>
      <c r="H3994" s="186"/>
      <c r="I3994" s="186"/>
      <c r="J3994" s="170"/>
      <c r="K3994" s="171" t="e">
        <f t="shared" ca="1" si="1"/>
        <v>#NAME?</v>
      </c>
      <c r="L3994" s="186"/>
      <c r="M3994" s="171">
        <v>2306</v>
      </c>
      <c r="N3994" s="179" t="e">
        <f t="shared" ca="1" si="2"/>
        <v>#NAME?</v>
      </c>
      <c r="O3994" t="b">
        <f t="shared" si="3"/>
        <v>1</v>
      </c>
      <c r="S3994" s="180" t="b">
        <f t="shared" si="4"/>
        <v>0</v>
      </c>
      <c r="T3994" s="180">
        <f t="shared" ca="1" si="5"/>
        <v>0</v>
      </c>
    </row>
    <row r="3995" spans="1:20" ht="16" hidden="1">
      <c r="A3995" s="170">
        <f t="shared" si="6"/>
        <v>0</v>
      </c>
      <c r="B3995" s="186"/>
      <c r="C3995" s="186"/>
      <c r="D3995" s="178" t="s">
        <v>388</v>
      </c>
      <c r="E3995" s="178"/>
      <c r="F3995" s="186"/>
      <c r="G3995" s="170" t="b">
        <f t="shared" ca="1" si="73"/>
        <v>1</v>
      </c>
      <c r="H3995" s="186"/>
      <c r="I3995" s="186"/>
      <c r="J3995" s="170"/>
      <c r="K3995" s="171" t="e">
        <f t="shared" ca="1" si="1"/>
        <v>#NAME?</v>
      </c>
      <c r="L3995" s="186"/>
      <c r="M3995" s="171">
        <v>300</v>
      </c>
      <c r="N3995" s="179" t="e">
        <f t="shared" ca="1" si="2"/>
        <v>#NAME?</v>
      </c>
      <c r="O3995" t="b">
        <f t="shared" si="3"/>
        <v>1</v>
      </c>
      <c r="S3995" s="180" t="b">
        <f t="shared" si="4"/>
        <v>0</v>
      </c>
      <c r="T3995" s="180">
        <f t="shared" ca="1" si="5"/>
        <v>0</v>
      </c>
    </row>
    <row r="3996" spans="1:20" ht="16" hidden="1">
      <c r="A3996" s="170">
        <f t="shared" si="6"/>
        <v>0</v>
      </c>
      <c r="B3996" s="186"/>
      <c r="C3996" s="186"/>
      <c r="D3996" s="178" t="s">
        <v>388</v>
      </c>
      <c r="E3996" s="178"/>
      <c r="F3996" s="186"/>
      <c r="G3996" s="170" t="b">
        <f t="shared" ca="1" si="73"/>
        <v>1</v>
      </c>
      <c r="H3996" s="186"/>
      <c r="I3996" s="186"/>
      <c r="J3996" s="170"/>
      <c r="K3996" s="171" t="e">
        <f t="shared" ca="1" si="1"/>
        <v>#NAME?</v>
      </c>
      <c r="L3996" s="186"/>
      <c r="M3996" s="171">
        <v>2320</v>
      </c>
      <c r="N3996" s="179" t="e">
        <f t="shared" ca="1" si="2"/>
        <v>#NAME?</v>
      </c>
      <c r="O3996" t="b">
        <f t="shared" si="3"/>
        <v>1</v>
      </c>
      <c r="S3996" s="180" t="b">
        <f t="shared" si="4"/>
        <v>0</v>
      </c>
      <c r="T3996" s="180">
        <f t="shared" ca="1" si="5"/>
        <v>0</v>
      </c>
    </row>
    <row r="3997" spans="1:20" ht="16" hidden="1">
      <c r="A3997" s="170">
        <f t="shared" si="6"/>
        <v>0</v>
      </c>
      <c r="B3997" s="186"/>
      <c r="C3997" s="186"/>
      <c r="D3997" s="178" t="s">
        <v>388</v>
      </c>
      <c r="E3997" s="178"/>
      <c r="F3997" s="186"/>
      <c r="G3997" s="170" t="b">
        <f t="shared" ca="1" si="73"/>
        <v>1</v>
      </c>
      <c r="H3997" s="186"/>
      <c r="I3997" s="186"/>
      <c r="J3997" s="170"/>
      <c r="K3997" s="171" t="e">
        <f t="shared" ca="1" si="1"/>
        <v>#NAME?</v>
      </c>
      <c r="L3997" s="186"/>
      <c r="M3997" s="171">
        <v>3124</v>
      </c>
      <c r="N3997" s="179" t="e">
        <f t="shared" ca="1" si="2"/>
        <v>#NAME?</v>
      </c>
      <c r="O3997" t="b">
        <f t="shared" si="3"/>
        <v>1</v>
      </c>
      <c r="S3997" s="180" t="b">
        <f t="shared" si="4"/>
        <v>0</v>
      </c>
      <c r="T3997" s="180">
        <f t="shared" ca="1" si="5"/>
        <v>0</v>
      </c>
    </row>
    <row r="3998" spans="1:20" ht="16" hidden="1">
      <c r="A3998" s="170">
        <f t="shared" si="6"/>
        <v>0</v>
      </c>
      <c r="B3998" s="186"/>
      <c r="C3998" s="186"/>
      <c r="D3998" s="178" t="s">
        <v>388</v>
      </c>
      <c r="E3998" s="178"/>
      <c r="F3998" s="186"/>
      <c r="G3998" s="170" t="b">
        <f t="shared" ca="1" si="73"/>
        <v>1</v>
      </c>
      <c r="H3998" s="186"/>
      <c r="I3998" s="186"/>
      <c r="J3998" s="170"/>
      <c r="K3998" s="171" t="e">
        <f t="shared" ca="1" si="1"/>
        <v>#NAME?</v>
      </c>
      <c r="L3998" s="186"/>
      <c r="M3998" s="171">
        <v>3022</v>
      </c>
      <c r="N3998" s="179" t="e">
        <f t="shared" ca="1" si="2"/>
        <v>#NAME?</v>
      </c>
      <c r="O3998" t="b">
        <f t="shared" si="3"/>
        <v>1</v>
      </c>
      <c r="S3998" s="180" t="b">
        <f t="shared" si="4"/>
        <v>0</v>
      </c>
      <c r="T3998" s="180">
        <f t="shared" ca="1" si="5"/>
        <v>0</v>
      </c>
    </row>
    <row r="3999" spans="1:20" ht="16" hidden="1">
      <c r="A3999" s="170">
        <f t="shared" si="6"/>
        <v>0</v>
      </c>
      <c r="B3999" s="186"/>
      <c r="C3999" s="186"/>
      <c r="D3999" s="178" t="s">
        <v>388</v>
      </c>
      <c r="E3999" s="178"/>
      <c r="F3999" s="186"/>
      <c r="G3999" s="170" t="b">
        <f t="shared" ca="1" si="73"/>
        <v>1</v>
      </c>
      <c r="H3999" s="186"/>
      <c r="I3999" s="186"/>
      <c r="J3999" s="170"/>
      <c r="K3999" s="171" t="e">
        <f t="shared" ca="1" si="1"/>
        <v>#NAME?</v>
      </c>
      <c r="L3999" s="186"/>
      <c r="M3999" s="171">
        <v>2509</v>
      </c>
      <c r="N3999" s="179" t="e">
        <f t="shared" ca="1" si="2"/>
        <v>#NAME?</v>
      </c>
      <c r="O3999" t="b">
        <f t="shared" si="3"/>
        <v>1</v>
      </c>
      <c r="S3999" s="180" t="b">
        <f t="shared" si="4"/>
        <v>0</v>
      </c>
      <c r="T3999" s="180">
        <f t="shared" ca="1" si="5"/>
        <v>0</v>
      </c>
    </row>
    <row r="4000" spans="1:20" ht="16" hidden="1">
      <c r="A4000" s="170">
        <f t="shared" si="6"/>
        <v>0</v>
      </c>
      <c r="B4000" s="186"/>
      <c r="C4000" s="186"/>
      <c r="D4000" s="178" t="s">
        <v>388</v>
      </c>
      <c r="E4000" s="178"/>
      <c r="F4000" s="186"/>
      <c r="G4000" s="170" t="b">
        <f t="shared" ca="1" si="73"/>
        <v>1</v>
      </c>
      <c r="H4000" s="186"/>
      <c r="I4000" s="186"/>
      <c r="J4000" s="170"/>
      <c r="K4000" s="171" t="e">
        <f t="shared" ca="1" si="1"/>
        <v>#NAME?</v>
      </c>
      <c r="L4000" s="186"/>
      <c r="M4000" s="171">
        <v>1428</v>
      </c>
      <c r="N4000" s="179" t="e">
        <f t="shared" ca="1" si="2"/>
        <v>#NAME?</v>
      </c>
      <c r="O4000" t="b">
        <f t="shared" si="3"/>
        <v>1</v>
      </c>
      <c r="S4000" s="180" t="b">
        <f t="shared" si="4"/>
        <v>0</v>
      </c>
      <c r="T4000" s="180">
        <f t="shared" ca="1" si="5"/>
        <v>0</v>
      </c>
    </row>
    <row r="4001" spans="1:20" ht="16" hidden="1">
      <c r="A4001" s="170">
        <f t="shared" si="6"/>
        <v>0</v>
      </c>
      <c r="B4001" s="186"/>
      <c r="C4001" s="186"/>
      <c r="D4001" s="178" t="s">
        <v>388</v>
      </c>
      <c r="E4001" s="178"/>
      <c r="F4001" s="186"/>
      <c r="G4001" s="170" t="b">
        <f t="shared" ca="1" si="73"/>
        <v>1</v>
      </c>
      <c r="H4001" s="186"/>
      <c r="I4001" s="186"/>
      <c r="J4001" s="170"/>
      <c r="K4001" s="171" t="e">
        <f t="shared" ca="1" si="1"/>
        <v>#NAME?</v>
      </c>
      <c r="L4001" s="186"/>
      <c r="M4001" s="171">
        <v>1312</v>
      </c>
      <c r="N4001" s="179" t="e">
        <f t="shared" ca="1" si="2"/>
        <v>#NAME?</v>
      </c>
      <c r="O4001" t="b">
        <f t="shared" si="3"/>
        <v>1</v>
      </c>
      <c r="S4001" s="180" t="b">
        <f t="shared" si="4"/>
        <v>0</v>
      </c>
      <c r="T4001" s="180">
        <f t="shared" ca="1" si="5"/>
        <v>0</v>
      </c>
    </row>
    <row r="4002" spans="1:20" ht="16" hidden="1">
      <c r="A4002" s="170">
        <f t="shared" si="6"/>
        <v>0</v>
      </c>
      <c r="B4002" s="186"/>
      <c r="C4002" s="186"/>
      <c r="D4002" s="178" t="s">
        <v>388</v>
      </c>
      <c r="E4002" s="178"/>
      <c r="F4002" s="186"/>
      <c r="G4002" s="170" t="b">
        <f t="shared" ca="1" si="73"/>
        <v>1</v>
      </c>
      <c r="H4002" s="186"/>
      <c r="I4002" s="186"/>
      <c r="J4002" s="170"/>
      <c r="K4002" s="171" t="e">
        <f t="shared" ca="1" si="1"/>
        <v>#NAME?</v>
      </c>
      <c r="L4002" s="186"/>
      <c r="M4002" s="171">
        <v>1004</v>
      </c>
      <c r="N4002" s="179" t="e">
        <f t="shared" ca="1" si="2"/>
        <v>#NAME?</v>
      </c>
      <c r="O4002" t="b">
        <f t="shared" si="3"/>
        <v>1</v>
      </c>
      <c r="S4002" s="180" t="b">
        <f t="shared" si="4"/>
        <v>0</v>
      </c>
      <c r="T4002" s="180">
        <f t="shared" ca="1" si="5"/>
        <v>0</v>
      </c>
    </row>
    <row r="4003" spans="1:20" ht="16" hidden="1">
      <c r="A4003" s="170">
        <f t="shared" si="6"/>
        <v>0</v>
      </c>
      <c r="B4003" s="186"/>
      <c r="C4003" s="186"/>
      <c r="D4003" s="178" t="s">
        <v>388</v>
      </c>
      <c r="E4003" s="178"/>
      <c r="F4003" s="186"/>
      <c r="G4003" s="170" t="b">
        <f t="shared" ca="1" si="73"/>
        <v>1</v>
      </c>
      <c r="H4003" s="186"/>
      <c r="I4003" s="186"/>
      <c r="J4003" s="170"/>
      <c r="K4003" s="171" t="e">
        <f t="shared" ca="1" si="1"/>
        <v>#NAME?</v>
      </c>
      <c r="L4003" s="186"/>
      <c r="M4003" s="171">
        <v>1033</v>
      </c>
      <c r="N4003" s="179" t="e">
        <f t="shared" ca="1" si="2"/>
        <v>#NAME?</v>
      </c>
      <c r="O4003" t="b">
        <f t="shared" si="3"/>
        <v>1</v>
      </c>
      <c r="S4003" s="180" t="b">
        <f t="shared" si="4"/>
        <v>0</v>
      </c>
      <c r="T4003" s="180">
        <f t="shared" ca="1" si="5"/>
        <v>0</v>
      </c>
    </row>
    <row r="4004" spans="1:20" ht="16" hidden="1">
      <c r="A4004" s="170">
        <f t="shared" si="6"/>
        <v>0</v>
      </c>
      <c r="B4004" s="186"/>
      <c r="C4004" s="186"/>
      <c r="D4004" s="178" t="s">
        <v>388</v>
      </c>
      <c r="E4004" s="178"/>
      <c r="F4004" s="186"/>
      <c r="G4004" s="170" t="b">
        <f t="shared" ca="1" si="73"/>
        <v>1</v>
      </c>
      <c r="H4004" s="186"/>
      <c r="I4004" s="186"/>
      <c r="J4004" s="170"/>
      <c r="K4004" s="171" t="e">
        <f t="shared" ca="1" si="1"/>
        <v>#NAME?</v>
      </c>
      <c r="L4004" s="186"/>
      <c r="M4004" s="171">
        <v>1096</v>
      </c>
      <c r="N4004" s="179" t="e">
        <f t="shared" ca="1" si="2"/>
        <v>#NAME?</v>
      </c>
      <c r="O4004" t="b">
        <f t="shared" si="3"/>
        <v>1</v>
      </c>
      <c r="S4004" s="180" t="b">
        <f t="shared" si="4"/>
        <v>0</v>
      </c>
      <c r="T4004" s="180">
        <f t="shared" ca="1" si="5"/>
        <v>0</v>
      </c>
    </row>
    <row r="4005" spans="1:20" ht="16" hidden="1">
      <c r="A4005" s="170">
        <f t="shared" si="6"/>
        <v>0</v>
      </c>
      <c r="B4005" s="186"/>
      <c r="C4005" s="186"/>
      <c r="D4005" s="178" t="s">
        <v>388</v>
      </c>
      <c r="E4005" s="178"/>
      <c r="F4005" s="186"/>
      <c r="G4005" s="170" t="b">
        <f t="shared" ca="1" si="73"/>
        <v>1</v>
      </c>
      <c r="H4005" s="186"/>
      <c r="I4005" s="186"/>
      <c r="J4005" s="170"/>
      <c r="K4005" s="171" t="e">
        <f t="shared" ca="1" si="1"/>
        <v>#NAME?</v>
      </c>
      <c r="L4005" s="186"/>
      <c r="M4005" s="171">
        <v>1300</v>
      </c>
      <c r="N4005" s="179" t="e">
        <f t="shared" ca="1" si="2"/>
        <v>#NAME?</v>
      </c>
      <c r="O4005" t="b">
        <f t="shared" si="3"/>
        <v>1</v>
      </c>
      <c r="S4005" s="180" t="b">
        <f t="shared" si="4"/>
        <v>0</v>
      </c>
      <c r="T4005" s="180">
        <f t="shared" ca="1" si="5"/>
        <v>0</v>
      </c>
    </row>
    <row r="4006" spans="1:20" ht="16" hidden="1">
      <c r="A4006" s="170">
        <f t="shared" si="6"/>
        <v>0</v>
      </c>
      <c r="B4006" s="186"/>
      <c r="C4006" s="186"/>
      <c r="D4006" s="178" t="s">
        <v>388</v>
      </c>
      <c r="E4006" s="178"/>
      <c r="F4006" s="186"/>
      <c r="G4006" s="170" t="b">
        <f t="shared" ca="1" si="73"/>
        <v>1</v>
      </c>
      <c r="H4006" s="186"/>
      <c r="I4006" s="186"/>
      <c r="J4006" s="170"/>
      <c r="K4006" s="171" t="e">
        <f t="shared" ca="1" si="1"/>
        <v>#NAME?</v>
      </c>
      <c r="L4006" s="186"/>
      <c r="M4006" s="171">
        <v>1083</v>
      </c>
      <c r="N4006" s="179" t="e">
        <f t="shared" ca="1" si="2"/>
        <v>#NAME?</v>
      </c>
      <c r="O4006" t="b">
        <f t="shared" si="3"/>
        <v>1</v>
      </c>
      <c r="S4006" s="180" t="b">
        <f t="shared" si="4"/>
        <v>0</v>
      </c>
      <c r="T4006" s="180">
        <f t="shared" ca="1" si="5"/>
        <v>0</v>
      </c>
    </row>
    <row r="4007" spans="1:20" ht="16" hidden="1">
      <c r="A4007" s="170">
        <f t="shared" si="6"/>
        <v>0</v>
      </c>
      <c r="B4007" s="186"/>
      <c r="C4007" s="186"/>
      <c r="D4007" s="178" t="s">
        <v>388</v>
      </c>
      <c r="E4007" s="178"/>
      <c r="F4007" s="186"/>
      <c r="G4007" s="170" t="b">
        <f t="shared" ca="1" si="73"/>
        <v>1</v>
      </c>
      <c r="H4007" s="186"/>
      <c r="I4007" s="186"/>
      <c r="J4007" s="170"/>
      <c r="K4007" s="171" t="e">
        <f t="shared" ca="1" si="1"/>
        <v>#NAME?</v>
      </c>
      <c r="L4007" s="186"/>
      <c r="M4007" s="171">
        <v>1500</v>
      </c>
      <c r="N4007" s="179" t="e">
        <f t="shared" ca="1" si="2"/>
        <v>#NAME?</v>
      </c>
      <c r="O4007" t="b">
        <f t="shared" si="3"/>
        <v>1</v>
      </c>
      <c r="S4007" s="180" t="b">
        <f t="shared" si="4"/>
        <v>0</v>
      </c>
      <c r="T4007" s="180">
        <f t="shared" ca="1" si="5"/>
        <v>0</v>
      </c>
    </row>
    <row r="4008" spans="1:20" ht="16" hidden="1">
      <c r="A4008" s="170">
        <f t="shared" si="6"/>
        <v>0</v>
      </c>
      <c r="B4008" s="186"/>
      <c r="C4008" s="186"/>
      <c r="D4008" s="178" t="s">
        <v>388</v>
      </c>
      <c r="E4008" s="178"/>
      <c r="F4008" s="186"/>
      <c r="G4008" s="170" t="b">
        <f t="shared" ca="1" si="73"/>
        <v>1</v>
      </c>
      <c r="H4008" s="186"/>
      <c r="I4008" s="186"/>
      <c r="J4008" s="170"/>
      <c r="K4008" s="171" t="e">
        <f t="shared" ca="1" si="1"/>
        <v>#NAME?</v>
      </c>
      <c r="L4008" s="186"/>
      <c r="M4008" s="171">
        <v>2246</v>
      </c>
      <c r="N4008" s="179" t="e">
        <f t="shared" ca="1" si="2"/>
        <v>#NAME?</v>
      </c>
      <c r="O4008" t="b">
        <f t="shared" si="3"/>
        <v>1</v>
      </c>
      <c r="S4008" s="180" t="b">
        <f t="shared" si="4"/>
        <v>0</v>
      </c>
      <c r="T4008" s="180">
        <f t="shared" ca="1" si="5"/>
        <v>0</v>
      </c>
    </row>
    <row r="4009" spans="1:20" ht="16" hidden="1">
      <c r="A4009" s="170">
        <f t="shared" si="6"/>
        <v>0</v>
      </c>
      <c r="B4009" s="186"/>
      <c r="C4009" s="186"/>
      <c r="D4009" s="178" t="s">
        <v>388</v>
      </c>
      <c r="E4009" s="178"/>
      <c r="F4009" s="186"/>
      <c r="G4009" s="170" t="b">
        <f t="shared" ca="1" si="73"/>
        <v>1</v>
      </c>
      <c r="H4009" s="186"/>
      <c r="I4009" s="186"/>
      <c r="J4009" s="170"/>
      <c r="K4009" s="171" t="e">
        <f t="shared" ca="1" si="1"/>
        <v>#NAME?</v>
      </c>
      <c r="L4009" s="186"/>
      <c r="M4009" s="171">
        <v>1351</v>
      </c>
      <c r="N4009" s="179" t="e">
        <f t="shared" ca="1" si="2"/>
        <v>#NAME?</v>
      </c>
      <c r="O4009" t="b">
        <f t="shared" si="3"/>
        <v>1</v>
      </c>
      <c r="S4009" s="180" t="b">
        <f t="shared" si="4"/>
        <v>0</v>
      </c>
      <c r="T4009" s="180">
        <f t="shared" ca="1" si="5"/>
        <v>0</v>
      </c>
    </row>
    <row r="4010" spans="1:20" ht="16" hidden="1">
      <c r="A4010" s="170">
        <f t="shared" si="6"/>
        <v>0</v>
      </c>
      <c r="B4010" s="186"/>
      <c r="C4010" s="186"/>
      <c r="D4010" s="178" t="s">
        <v>388</v>
      </c>
      <c r="E4010" s="178"/>
      <c r="F4010" s="186"/>
      <c r="G4010" s="170" t="b">
        <f t="shared" ca="1" si="73"/>
        <v>1</v>
      </c>
      <c r="H4010" s="186"/>
      <c r="I4010" s="186"/>
      <c r="J4010" s="170"/>
      <c r="K4010" s="171" t="e">
        <f t="shared" ca="1" si="1"/>
        <v>#NAME?</v>
      </c>
      <c r="L4010" s="186"/>
      <c r="M4010" s="171">
        <v>970</v>
      </c>
      <c r="N4010" s="179" t="e">
        <f t="shared" ca="1" si="2"/>
        <v>#NAME?</v>
      </c>
      <c r="O4010" t="b">
        <f t="shared" si="3"/>
        <v>1</v>
      </c>
      <c r="S4010" s="180" t="b">
        <f t="shared" si="4"/>
        <v>0</v>
      </c>
      <c r="T4010" s="180">
        <f t="shared" ca="1" si="5"/>
        <v>0</v>
      </c>
    </row>
    <row r="4011" spans="1:20" ht="16" hidden="1">
      <c r="A4011" s="170">
        <f t="shared" si="6"/>
        <v>0</v>
      </c>
      <c r="B4011" s="186"/>
      <c r="C4011" s="186"/>
      <c r="D4011" s="178" t="s">
        <v>388</v>
      </c>
      <c r="E4011" s="178"/>
      <c r="F4011" s="186"/>
      <c r="G4011" s="170" t="b">
        <f t="shared" ca="1" si="73"/>
        <v>1</v>
      </c>
      <c r="H4011" s="186"/>
      <c r="I4011" s="186"/>
      <c r="J4011" s="170"/>
      <c r="K4011" s="171" t="e">
        <f t="shared" ca="1" si="1"/>
        <v>#NAME?</v>
      </c>
      <c r="L4011" s="186"/>
      <c r="M4011" s="171">
        <v>2190</v>
      </c>
      <c r="N4011" s="179" t="e">
        <f t="shared" ca="1" si="2"/>
        <v>#NAME?</v>
      </c>
      <c r="O4011" t="b">
        <f t="shared" si="3"/>
        <v>1</v>
      </c>
      <c r="S4011" s="180" t="b">
        <f t="shared" si="4"/>
        <v>0</v>
      </c>
      <c r="T4011" s="180">
        <f t="shared" ca="1" si="5"/>
        <v>0</v>
      </c>
    </row>
    <row r="4012" spans="1:20" ht="16" hidden="1">
      <c r="A4012" s="170">
        <f t="shared" si="6"/>
        <v>0</v>
      </c>
      <c r="B4012" s="186"/>
      <c r="C4012" s="186"/>
      <c r="D4012" s="178" t="s">
        <v>388</v>
      </c>
      <c r="E4012" s="178"/>
      <c r="F4012" s="186"/>
      <c r="G4012" s="170" t="b">
        <f t="shared" ca="1" si="73"/>
        <v>1</v>
      </c>
      <c r="H4012" s="186"/>
      <c r="I4012" s="186"/>
      <c r="J4012" s="170"/>
      <c r="K4012" s="171" t="e">
        <f t="shared" ca="1" si="1"/>
        <v>#NAME?</v>
      </c>
      <c r="L4012" s="186"/>
      <c r="M4012" s="171">
        <v>34</v>
      </c>
      <c r="N4012" s="179" t="e">
        <f t="shared" ca="1" si="2"/>
        <v>#NAME?</v>
      </c>
      <c r="O4012" t="b">
        <f t="shared" si="3"/>
        <v>1</v>
      </c>
      <c r="S4012" s="180" t="b">
        <f t="shared" si="4"/>
        <v>0</v>
      </c>
      <c r="T4012" s="180">
        <f t="shared" ca="1" si="5"/>
        <v>0</v>
      </c>
    </row>
    <row r="4013" spans="1:20" ht="16" hidden="1">
      <c r="A4013" s="170">
        <f t="shared" si="6"/>
        <v>0</v>
      </c>
      <c r="B4013" s="186"/>
      <c r="C4013" s="186"/>
      <c r="D4013" s="178" t="s">
        <v>388</v>
      </c>
      <c r="E4013" s="178"/>
      <c r="F4013" s="186"/>
      <c r="G4013" s="170" t="b">
        <f t="shared" ca="1" si="73"/>
        <v>1</v>
      </c>
      <c r="H4013" s="186"/>
      <c r="I4013" s="186"/>
      <c r="J4013" s="170"/>
      <c r="K4013" s="171" t="e">
        <f t="shared" ca="1" si="1"/>
        <v>#NAME?</v>
      </c>
      <c r="L4013" s="186"/>
      <c r="M4013" s="171">
        <v>995</v>
      </c>
      <c r="N4013" s="179" t="e">
        <f t="shared" ca="1" si="2"/>
        <v>#NAME?</v>
      </c>
      <c r="O4013" t="b">
        <f t="shared" si="3"/>
        <v>1</v>
      </c>
      <c r="S4013" s="180" t="b">
        <f t="shared" si="4"/>
        <v>0</v>
      </c>
      <c r="T4013" s="180">
        <f t="shared" ca="1" si="5"/>
        <v>0</v>
      </c>
    </row>
    <row r="4014" spans="1:20" ht="16" hidden="1">
      <c r="A4014" s="170">
        <f t="shared" si="6"/>
        <v>0</v>
      </c>
      <c r="B4014" s="186"/>
      <c r="C4014" s="186"/>
      <c r="D4014" s="178" t="s">
        <v>388</v>
      </c>
      <c r="E4014" s="178"/>
      <c r="F4014" s="186"/>
      <c r="G4014" s="170" t="b">
        <f t="shared" ca="1" si="73"/>
        <v>1</v>
      </c>
      <c r="H4014" s="186"/>
      <c r="I4014" s="186"/>
      <c r="J4014" s="170"/>
      <c r="K4014" s="171" t="e">
        <f t="shared" ca="1" si="1"/>
        <v>#NAME?</v>
      </c>
      <c r="L4014" s="186"/>
      <c r="M4014" s="171">
        <v>34</v>
      </c>
      <c r="N4014" s="179" t="e">
        <f t="shared" ca="1" si="2"/>
        <v>#NAME?</v>
      </c>
      <c r="O4014" t="b">
        <f t="shared" si="3"/>
        <v>1</v>
      </c>
      <c r="S4014" s="180" t="b">
        <f t="shared" si="4"/>
        <v>0</v>
      </c>
      <c r="T4014" s="180">
        <f t="shared" ca="1" si="5"/>
        <v>0</v>
      </c>
    </row>
    <row r="4015" spans="1:20" ht="16" hidden="1">
      <c r="A4015" s="170">
        <f t="shared" si="6"/>
        <v>0</v>
      </c>
      <c r="B4015" s="186"/>
      <c r="C4015" s="186"/>
      <c r="D4015" s="178" t="s">
        <v>388</v>
      </c>
      <c r="E4015" s="178"/>
      <c r="F4015" s="186"/>
      <c r="G4015" s="170" t="b">
        <f t="shared" ca="1" si="73"/>
        <v>1</v>
      </c>
      <c r="H4015" s="186"/>
      <c r="I4015" s="186"/>
      <c r="J4015" s="170"/>
      <c r="K4015" s="171" t="e">
        <f t="shared" ca="1" si="1"/>
        <v>#NAME?</v>
      </c>
      <c r="L4015" s="186"/>
      <c r="M4015" s="171">
        <v>2563</v>
      </c>
      <c r="N4015" s="179" t="e">
        <f t="shared" ca="1" si="2"/>
        <v>#NAME?</v>
      </c>
      <c r="O4015" t="b">
        <f t="shared" si="3"/>
        <v>1</v>
      </c>
      <c r="S4015" s="180" t="b">
        <f t="shared" si="4"/>
        <v>0</v>
      </c>
      <c r="T4015" s="180">
        <f t="shared" ca="1" si="5"/>
        <v>0</v>
      </c>
    </row>
    <row r="4016" spans="1:20" ht="16" hidden="1">
      <c r="A4016" s="170">
        <f t="shared" si="6"/>
        <v>0</v>
      </c>
      <c r="B4016" s="186"/>
      <c r="C4016" s="186"/>
      <c r="D4016" s="178" t="s">
        <v>388</v>
      </c>
      <c r="E4016" s="178"/>
      <c r="F4016" s="186"/>
      <c r="G4016" s="170" t="b">
        <f t="shared" ca="1" si="73"/>
        <v>1</v>
      </c>
      <c r="H4016" s="186"/>
      <c r="I4016" s="186"/>
      <c r="J4016" s="170"/>
      <c r="K4016" s="171" t="e">
        <f t="shared" ca="1" si="1"/>
        <v>#NAME?</v>
      </c>
      <c r="L4016" s="186"/>
      <c r="M4016" s="171">
        <v>1246</v>
      </c>
      <c r="N4016" s="179" t="e">
        <f t="shared" ca="1" si="2"/>
        <v>#NAME?</v>
      </c>
      <c r="O4016" t="b">
        <f t="shared" si="3"/>
        <v>1</v>
      </c>
      <c r="S4016" s="180" t="b">
        <f t="shared" si="4"/>
        <v>0</v>
      </c>
      <c r="T4016" s="180">
        <f t="shared" ca="1" si="5"/>
        <v>0</v>
      </c>
    </row>
    <row r="4017" spans="1:20" ht="16" hidden="1">
      <c r="A4017" s="170">
        <f t="shared" si="6"/>
        <v>0</v>
      </c>
      <c r="B4017" s="186"/>
      <c r="C4017" s="186"/>
      <c r="D4017" s="178" t="s">
        <v>388</v>
      </c>
      <c r="E4017" s="178"/>
      <c r="F4017" s="186"/>
      <c r="G4017" s="170" t="b">
        <f t="shared" ca="1" si="73"/>
        <v>1</v>
      </c>
      <c r="H4017" s="186"/>
      <c r="I4017" s="186"/>
      <c r="J4017" s="170"/>
      <c r="K4017" s="171" t="e">
        <f t="shared" ca="1" si="1"/>
        <v>#NAME?</v>
      </c>
      <c r="L4017" s="186"/>
      <c r="M4017" s="171">
        <v>2470</v>
      </c>
      <c r="N4017" s="179" t="e">
        <f t="shared" ca="1" si="2"/>
        <v>#NAME?</v>
      </c>
      <c r="O4017" t="b">
        <f t="shared" si="3"/>
        <v>1</v>
      </c>
      <c r="S4017" s="180" t="b">
        <f t="shared" si="4"/>
        <v>0</v>
      </c>
      <c r="T4017" s="180">
        <f t="shared" ca="1" si="5"/>
        <v>0</v>
      </c>
    </row>
    <row r="4018" spans="1:20" ht="16" hidden="1">
      <c r="A4018" s="170">
        <f t="shared" si="6"/>
        <v>0</v>
      </c>
      <c r="B4018" s="186"/>
      <c r="C4018" s="186"/>
      <c r="D4018" s="178" t="s">
        <v>388</v>
      </c>
      <c r="E4018" s="178"/>
      <c r="F4018" s="186"/>
      <c r="G4018" s="170" t="b">
        <f t="shared" ca="1" si="73"/>
        <v>1</v>
      </c>
      <c r="H4018" s="186"/>
      <c r="I4018" s="186"/>
      <c r="J4018" s="170"/>
      <c r="K4018" s="171" t="e">
        <f t="shared" ca="1" si="1"/>
        <v>#NAME?</v>
      </c>
      <c r="L4018" s="186"/>
      <c r="M4018" s="171">
        <v>28</v>
      </c>
      <c r="N4018" s="179" t="e">
        <f t="shared" ca="1" si="2"/>
        <v>#NAME?</v>
      </c>
      <c r="O4018" t="b">
        <f t="shared" si="3"/>
        <v>1</v>
      </c>
      <c r="S4018" s="180" t="b">
        <f t="shared" si="4"/>
        <v>0</v>
      </c>
      <c r="T4018" s="180">
        <f t="shared" ca="1" si="5"/>
        <v>0</v>
      </c>
    </row>
    <row r="4019" spans="1:20" ht="16" hidden="1">
      <c r="A4019" s="170">
        <f t="shared" si="6"/>
        <v>0</v>
      </c>
      <c r="B4019" s="186"/>
      <c r="C4019" s="186"/>
      <c r="D4019" s="178" t="s">
        <v>388</v>
      </c>
      <c r="E4019" s="178"/>
      <c r="F4019" s="186"/>
      <c r="G4019" s="170" t="b">
        <f t="shared" ca="1" si="73"/>
        <v>1</v>
      </c>
      <c r="H4019" s="186"/>
      <c r="I4019" s="186"/>
      <c r="J4019" s="170"/>
      <c r="K4019" s="171" t="e">
        <f t="shared" ca="1" si="1"/>
        <v>#NAME?</v>
      </c>
      <c r="L4019" s="186"/>
      <c r="M4019" s="171">
        <v>1567</v>
      </c>
      <c r="N4019" s="179" t="e">
        <f t="shared" ca="1" si="2"/>
        <v>#NAME?</v>
      </c>
      <c r="O4019" t="b">
        <f t="shared" si="3"/>
        <v>1</v>
      </c>
      <c r="S4019" s="180" t="b">
        <f t="shared" si="4"/>
        <v>0</v>
      </c>
      <c r="T4019" s="180">
        <f t="shared" ca="1" si="5"/>
        <v>0</v>
      </c>
    </row>
    <row r="4020" spans="1:20" ht="16" hidden="1">
      <c r="A4020" s="170">
        <f t="shared" si="6"/>
        <v>0</v>
      </c>
      <c r="B4020" s="186"/>
      <c r="C4020" s="186"/>
      <c r="D4020" s="178" t="s">
        <v>388</v>
      </c>
      <c r="E4020" s="178"/>
      <c r="F4020" s="186"/>
      <c r="G4020" s="170" t="b">
        <f t="shared" ca="1" si="73"/>
        <v>1</v>
      </c>
      <c r="H4020" s="186"/>
      <c r="I4020" s="186"/>
      <c r="J4020" s="170"/>
      <c r="K4020" s="171" t="e">
        <f t="shared" ca="1" si="1"/>
        <v>#NAME?</v>
      </c>
      <c r="L4020" s="186"/>
      <c r="M4020" s="171">
        <v>2243</v>
      </c>
      <c r="N4020" s="179" t="e">
        <f t="shared" ca="1" si="2"/>
        <v>#NAME?</v>
      </c>
      <c r="O4020" t="b">
        <f t="shared" si="3"/>
        <v>1</v>
      </c>
      <c r="S4020" s="180" t="b">
        <f t="shared" si="4"/>
        <v>0</v>
      </c>
      <c r="T4020" s="180">
        <f t="shared" ca="1" si="5"/>
        <v>0</v>
      </c>
    </row>
    <row r="4021" spans="1:20" ht="16" hidden="1">
      <c r="A4021" s="170">
        <f t="shared" si="6"/>
        <v>0</v>
      </c>
      <c r="B4021" s="186"/>
      <c r="C4021" s="186"/>
      <c r="D4021" s="178" t="s">
        <v>388</v>
      </c>
      <c r="E4021" s="178"/>
      <c r="F4021" s="186"/>
      <c r="G4021" s="170" t="b">
        <f t="shared" ca="1" si="73"/>
        <v>1</v>
      </c>
      <c r="H4021" s="186"/>
      <c r="I4021" s="186"/>
      <c r="J4021" s="170"/>
      <c r="K4021" s="171" t="e">
        <f t="shared" ca="1" si="1"/>
        <v>#NAME?</v>
      </c>
      <c r="L4021" s="186"/>
      <c r="M4021" s="171">
        <v>1682</v>
      </c>
      <c r="N4021" s="179" t="e">
        <f t="shared" ca="1" si="2"/>
        <v>#NAME?</v>
      </c>
      <c r="O4021" t="b">
        <f t="shared" si="3"/>
        <v>1</v>
      </c>
      <c r="S4021" s="180" t="b">
        <f t="shared" si="4"/>
        <v>0</v>
      </c>
      <c r="T4021" s="180">
        <f t="shared" ca="1" si="5"/>
        <v>0</v>
      </c>
    </row>
    <row r="4022" spans="1:20" ht="16" hidden="1">
      <c r="A4022" s="170">
        <f t="shared" si="6"/>
        <v>0</v>
      </c>
      <c r="B4022" s="186"/>
      <c r="C4022" s="186"/>
      <c r="D4022" s="178" t="s">
        <v>388</v>
      </c>
      <c r="E4022" s="178"/>
      <c r="F4022" s="186"/>
      <c r="G4022" s="170" t="b">
        <f t="shared" ca="1" si="73"/>
        <v>1</v>
      </c>
      <c r="H4022" s="186"/>
      <c r="I4022" s="186"/>
      <c r="J4022" s="170"/>
      <c r="K4022" s="171" t="e">
        <f t="shared" ca="1" si="1"/>
        <v>#NAME?</v>
      </c>
      <c r="L4022" s="186"/>
      <c r="M4022" s="171">
        <v>2153</v>
      </c>
      <c r="N4022" s="179" t="e">
        <f t="shared" ca="1" si="2"/>
        <v>#NAME?</v>
      </c>
      <c r="O4022" t="b">
        <f t="shared" si="3"/>
        <v>1</v>
      </c>
      <c r="S4022" s="180" t="b">
        <f t="shared" si="4"/>
        <v>0</v>
      </c>
      <c r="T4022" s="180">
        <f t="shared" ca="1" si="5"/>
        <v>0</v>
      </c>
    </row>
    <row r="4023" spans="1:20" ht="16" hidden="1">
      <c r="A4023" s="170">
        <f t="shared" si="6"/>
        <v>0</v>
      </c>
      <c r="B4023" s="186"/>
      <c r="C4023" s="186"/>
      <c r="D4023" s="178" t="s">
        <v>388</v>
      </c>
      <c r="E4023" s="178"/>
      <c r="F4023" s="186"/>
      <c r="G4023" s="170" t="b">
        <f t="shared" ca="1" si="73"/>
        <v>1</v>
      </c>
      <c r="H4023" s="186"/>
      <c r="I4023" s="186"/>
      <c r="J4023" s="170"/>
      <c r="K4023" s="171" t="e">
        <f t="shared" ca="1" si="1"/>
        <v>#NAME?</v>
      </c>
      <c r="L4023" s="186"/>
      <c r="M4023" s="171">
        <v>1765</v>
      </c>
      <c r="N4023" s="179" t="e">
        <f t="shared" ca="1" si="2"/>
        <v>#NAME?</v>
      </c>
      <c r="O4023" t="b">
        <f t="shared" si="3"/>
        <v>1</v>
      </c>
      <c r="S4023" s="180" t="b">
        <f t="shared" si="4"/>
        <v>0</v>
      </c>
      <c r="T4023" s="180">
        <f t="shared" ca="1" si="5"/>
        <v>0</v>
      </c>
    </row>
    <row r="4024" spans="1:20" ht="16" hidden="1">
      <c r="A4024" s="170">
        <f t="shared" si="6"/>
        <v>0</v>
      </c>
      <c r="B4024" s="186"/>
      <c r="C4024" s="186"/>
      <c r="D4024" s="178" t="s">
        <v>388</v>
      </c>
      <c r="E4024" s="178"/>
      <c r="F4024" s="186"/>
      <c r="G4024" s="170" t="b">
        <f t="shared" ca="1" si="73"/>
        <v>1</v>
      </c>
      <c r="H4024" s="186"/>
      <c r="I4024" s="186"/>
      <c r="J4024" s="170"/>
      <c r="K4024" s="171" t="e">
        <f t="shared" ca="1" si="1"/>
        <v>#NAME?</v>
      </c>
      <c r="L4024" s="186"/>
      <c r="M4024" s="171">
        <v>1611</v>
      </c>
      <c r="N4024" s="179" t="e">
        <f t="shared" ca="1" si="2"/>
        <v>#NAME?</v>
      </c>
      <c r="O4024" t="b">
        <f t="shared" si="3"/>
        <v>1</v>
      </c>
      <c r="S4024" s="180" t="b">
        <f t="shared" si="4"/>
        <v>0</v>
      </c>
      <c r="T4024" s="180">
        <f t="shared" ca="1" si="5"/>
        <v>0</v>
      </c>
    </row>
    <row r="4025" spans="1:20" ht="16" hidden="1">
      <c r="A4025" s="170">
        <f t="shared" si="6"/>
        <v>0</v>
      </c>
      <c r="B4025" s="186"/>
      <c r="C4025" s="186"/>
      <c r="D4025" s="178" t="s">
        <v>388</v>
      </c>
      <c r="E4025" s="178"/>
      <c r="F4025" s="186"/>
      <c r="G4025" s="170" t="b">
        <f t="shared" ca="1" si="73"/>
        <v>1</v>
      </c>
      <c r="H4025" s="186"/>
      <c r="I4025" s="186"/>
      <c r="J4025" s="170"/>
      <c r="K4025" s="171" t="e">
        <f t="shared" ca="1" si="1"/>
        <v>#NAME?</v>
      </c>
      <c r="L4025" s="186"/>
      <c r="M4025" s="171">
        <v>954</v>
      </c>
      <c r="N4025" s="179" t="e">
        <f t="shared" ca="1" si="2"/>
        <v>#NAME?</v>
      </c>
      <c r="O4025" t="b">
        <f t="shared" si="3"/>
        <v>1</v>
      </c>
      <c r="S4025" s="180" t="b">
        <f t="shared" si="4"/>
        <v>0</v>
      </c>
      <c r="T4025" s="180">
        <f t="shared" ca="1" si="5"/>
        <v>0</v>
      </c>
    </row>
    <row r="4026" spans="1:20" ht="16" hidden="1">
      <c r="A4026" s="170">
        <f t="shared" si="6"/>
        <v>0</v>
      </c>
      <c r="B4026" s="186"/>
      <c r="C4026" s="186"/>
      <c r="D4026" s="178" t="s">
        <v>388</v>
      </c>
      <c r="E4026" s="178"/>
      <c r="F4026" s="186"/>
      <c r="G4026" s="170" t="b">
        <f t="shared" ca="1" si="73"/>
        <v>1</v>
      </c>
      <c r="H4026" s="186"/>
      <c r="I4026" s="186"/>
      <c r="J4026" s="170"/>
      <c r="K4026" s="171" t="e">
        <f t="shared" ca="1" si="1"/>
        <v>#NAME?</v>
      </c>
      <c r="L4026" s="186"/>
      <c r="M4026" s="171">
        <v>1565</v>
      </c>
      <c r="N4026" s="179" t="e">
        <f t="shared" ca="1" si="2"/>
        <v>#NAME?</v>
      </c>
      <c r="O4026" t="b">
        <f t="shared" si="3"/>
        <v>1</v>
      </c>
      <c r="S4026" s="180" t="b">
        <f t="shared" si="4"/>
        <v>0</v>
      </c>
      <c r="T4026" s="180">
        <f t="shared" ca="1" si="5"/>
        <v>0</v>
      </c>
    </row>
    <row r="4027" spans="1:20" ht="16" hidden="1">
      <c r="A4027" s="170">
        <f t="shared" si="6"/>
        <v>0</v>
      </c>
      <c r="B4027" s="186"/>
      <c r="C4027" s="186"/>
      <c r="D4027" s="178" t="s">
        <v>388</v>
      </c>
      <c r="E4027" s="178"/>
      <c r="F4027" s="186"/>
      <c r="G4027" s="170" t="b">
        <f t="shared" ca="1" si="73"/>
        <v>1</v>
      </c>
      <c r="H4027" s="186"/>
      <c r="I4027" s="186"/>
      <c r="J4027" s="170"/>
      <c r="K4027" s="171" t="e">
        <f t="shared" ca="1" si="1"/>
        <v>#NAME?</v>
      </c>
      <c r="L4027" s="186"/>
      <c r="M4027" s="171">
        <v>2697</v>
      </c>
      <c r="N4027" s="179" t="e">
        <f t="shared" ca="1" si="2"/>
        <v>#NAME?</v>
      </c>
      <c r="O4027" t="b">
        <f t="shared" si="3"/>
        <v>1</v>
      </c>
      <c r="S4027" s="180" t="b">
        <f t="shared" si="4"/>
        <v>0</v>
      </c>
      <c r="T4027" s="180">
        <f t="shared" ca="1" si="5"/>
        <v>0</v>
      </c>
    </row>
    <row r="4028" spans="1:20" ht="16" hidden="1">
      <c r="A4028" s="170">
        <f t="shared" si="6"/>
        <v>0</v>
      </c>
      <c r="B4028" s="186"/>
      <c r="C4028" s="186"/>
      <c r="D4028" s="178" t="s">
        <v>388</v>
      </c>
      <c r="E4028" s="178"/>
      <c r="F4028" s="186"/>
      <c r="G4028" s="170" t="b">
        <f t="shared" ca="1" si="73"/>
        <v>1</v>
      </c>
      <c r="H4028" s="186"/>
      <c r="I4028" s="186"/>
      <c r="J4028" s="170"/>
      <c r="K4028" s="171" t="e">
        <f t="shared" ca="1" si="1"/>
        <v>#NAME?</v>
      </c>
      <c r="L4028" s="186"/>
      <c r="M4028" s="171">
        <v>2699</v>
      </c>
      <c r="N4028" s="179" t="e">
        <f t="shared" ca="1" si="2"/>
        <v>#NAME?</v>
      </c>
      <c r="O4028" t="b">
        <f t="shared" si="3"/>
        <v>1</v>
      </c>
      <c r="S4028" s="180" t="b">
        <f t="shared" si="4"/>
        <v>0</v>
      </c>
      <c r="T4028" s="180">
        <f t="shared" ca="1" si="5"/>
        <v>0</v>
      </c>
    </row>
    <row r="4029" spans="1:20" ht="16" hidden="1">
      <c r="A4029" s="170">
        <f t="shared" si="6"/>
        <v>0</v>
      </c>
      <c r="B4029" s="186"/>
      <c r="C4029" s="186"/>
      <c r="D4029" s="178" t="s">
        <v>388</v>
      </c>
      <c r="E4029" s="178"/>
      <c r="F4029" s="186"/>
      <c r="G4029" s="170" t="b">
        <f t="shared" ca="1" si="73"/>
        <v>1</v>
      </c>
      <c r="H4029" s="186"/>
      <c r="I4029" s="186"/>
      <c r="J4029" s="170"/>
      <c r="K4029" s="171" t="e">
        <f t="shared" ca="1" si="1"/>
        <v>#NAME?</v>
      </c>
      <c r="L4029" s="186"/>
      <c r="M4029" s="171">
        <v>2304</v>
      </c>
      <c r="N4029" s="179" t="e">
        <f t="shared" ca="1" si="2"/>
        <v>#NAME?</v>
      </c>
      <c r="O4029" t="b">
        <f t="shared" si="3"/>
        <v>1</v>
      </c>
      <c r="S4029" s="180" t="b">
        <f t="shared" si="4"/>
        <v>0</v>
      </c>
      <c r="T4029" s="180">
        <f t="shared" ca="1" si="5"/>
        <v>0</v>
      </c>
    </row>
    <row r="4030" spans="1:20" ht="16" hidden="1">
      <c r="A4030" s="170">
        <f t="shared" si="6"/>
        <v>0</v>
      </c>
      <c r="B4030" s="186"/>
      <c r="C4030" s="186"/>
      <c r="D4030" s="178" t="s">
        <v>388</v>
      </c>
      <c r="E4030" s="178"/>
      <c r="F4030" s="186"/>
      <c r="G4030" s="170" t="b">
        <f t="shared" ca="1" si="73"/>
        <v>1</v>
      </c>
      <c r="H4030" s="186"/>
      <c r="I4030" s="186"/>
      <c r="J4030" s="170"/>
      <c r="K4030" s="171" t="e">
        <f t="shared" ca="1" si="1"/>
        <v>#NAME?</v>
      </c>
      <c r="L4030" s="186"/>
      <c r="M4030" s="171">
        <v>1783</v>
      </c>
      <c r="N4030" s="179" t="e">
        <f t="shared" ca="1" si="2"/>
        <v>#NAME?</v>
      </c>
      <c r="O4030" t="b">
        <f t="shared" si="3"/>
        <v>1</v>
      </c>
      <c r="S4030" s="180" t="b">
        <f t="shared" si="4"/>
        <v>0</v>
      </c>
      <c r="T4030" s="180">
        <f t="shared" ca="1" si="5"/>
        <v>0</v>
      </c>
    </row>
    <row r="4031" spans="1:20" ht="16" hidden="1">
      <c r="A4031" s="170">
        <f t="shared" si="6"/>
        <v>0</v>
      </c>
      <c r="B4031" s="186"/>
      <c r="C4031" s="186"/>
      <c r="D4031" s="178" t="s">
        <v>388</v>
      </c>
      <c r="E4031" s="178"/>
      <c r="F4031" s="186"/>
      <c r="G4031" s="170" t="b">
        <f t="shared" ca="1" si="73"/>
        <v>1</v>
      </c>
      <c r="H4031" s="186"/>
      <c r="I4031" s="186"/>
      <c r="J4031" s="170"/>
      <c r="K4031" s="171" t="e">
        <f t="shared" ca="1" si="1"/>
        <v>#NAME?</v>
      </c>
      <c r="L4031" s="186"/>
      <c r="M4031" s="171">
        <v>1884</v>
      </c>
      <c r="N4031" s="179" t="e">
        <f t="shared" ca="1" si="2"/>
        <v>#NAME?</v>
      </c>
      <c r="O4031" t="b">
        <f t="shared" si="3"/>
        <v>1</v>
      </c>
      <c r="S4031" s="180" t="b">
        <f t="shared" si="4"/>
        <v>0</v>
      </c>
      <c r="T4031" s="180">
        <f t="shared" ca="1" si="5"/>
        <v>0</v>
      </c>
    </row>
    <row r="4032" spans="1:20" ht="16" hidden="1">
      <c r="A4032" s="170">
        <f t="shared" si="6"/>
        <v>0</v>
      </c>
      <c r="B4032" s="186"/>
      <c r="C4032" s="186"/>
      <c r="D4032" s="178" t="s">
        <v>388</v>
      </c>
      <c r="E4032" s="178"/>
      <c r="F4032" s="186"/>
      <c r="G4032" s="170" t="b">
        <f t="shared" ca="1" si="73"/>
        <v>1</v>
      </c>
      <c r="H4032" s="186"/>
      <c r="I4032" s="186"/>
      <c r="J4032" s="170"/>
      <c r="K4032" s="171" t="e">
        <f t="shared" ca="1" si="1"/>
        <v>#NAME?</v>
      </c>
      <c r="L4032" s="186"/>
      <c r="M4032" s="171">
        <v>1024</v>
      </c>
      <c r="N4032" s="179" t="e">
        <f t="shared" ca="1" si="2"/>
        <v>#NAME?</v>
      </c>
      <c r="O4032" t="b">
        <f t="shared" si="3"/>
        <v>1</v>
      </c>
      <c r="S4032" s="180" t="b">
        <f t="shared" si="4"/>
        <v>0</v>
      </c>
      <c r="T4032" s="180">
        <f t="shared" ca="1" si="5"/>
        <v>0</v>
      </c>
    </row>
    <row r="4033" spans="1:20" ht="16" hidden="1">
      <c r="A4033" s="170">
        <f t="shared" si="6"/>
        <v>0</v>
      </c>
      <c r="B4033" s="186"/>
      <c r="C4033" s="186"/>
      <c r="D4033" s="178" t="s">
        <v>388</v>
      </c>
      <c r="E4033" s="178"/>
      <c r="F4033" s="186"/>
      <c r="G4033" s="170" t="b">
        <f t="shared" ca="1" si="73"/>
        <v>1</v>
      </c>
      <c r="H4033" s="186"/>
      <c r="I4033" s="186"/>
      <c r="J4033" s="170"/>
      <c r="K4033" s="171" t="e">
        <f t="shared" ca="1" si="1"/>
        <v>#NAME?</v>
      </c>
      <c r="L4033" s="186"/>
      <c r="M4033" s="171">
        <v>247</v>
      </c>
      <c r="N4033" s="179" t="e">
        <f t="shared" ca="1" si="2"/>
        <v>#NAME?</v>
      </c>
      <c r="O4033" t="b">
        <f t="shared" si="3"/>
        <v>1</v>
      </c>
      <c r="S4033" s="180" t="b">
        <f t="shared" si="4"/>
        <v>0</v>
      </c>
      <c r="T4033" s="180">
        <f t="shared" ca="1" si="5"/>
        <v>0</v>
      </c>
    </row>
    <row r="4034" spans="1:20" ht="16" hidden="1">
      <c r="A4034" s="170">
        <f t="shared" si="6"/>
        <v>0</v>
      </c>
      <c r="B4034" s="186"/>
      <c r="C4034" s="186"/>
      <c r="D4034" s="178" t="s">
        <v>388</v>
      </c>
      <c r="E4034" s="178"/>
      <c r="F4034" s="186"/>
      <c r="G4034" s="170" t="b">
        <f t="shared" ca="1" si="73"/>
        <v>1</v>
      </c>
      <c r="H4034" s="186"/>
      <c r="I4034" s="186"/>
      <c r="J4034" s="170"/>
      <c r="K4034" s="171" t="e">
        <f t="shared" ca="1" si="1"/>
        <v>#NAME?</v>
      </c>
      <c r="L4034" s="186"/>
      <c r="M4034" s="171">
        <v>1283</v>
      </c>
      <c r="N4034" s="179" t="e">
        <f t="shared" ca="1" si="2"/>
        <v>#NAME?</v>
      </c>
      <c r="O4034" t="b">
        <f t="shared" si="3"/>
        <v>1</v>
      </c>
      <c r="S4034" s="180" t="b">
        <f t="shared" si="4"/>
        <v>0</v>
      </c>
      <c r="T4034" s="180">
        <f t="shared" ca="1" si="5"/>
        <v>0</v>
      </c>
    </row>
    <row r="4035" spans="1:20" ht="16" hidden="1">
      <c r="A4035" s="170">
        <f t="shared" si="6"/>
        <v>0</v>
      </c>
      <c r="B4035" s="186"/>
      <c r="C4035" s="186"/>
      <c r="D4035" s="178" t="s">
        <v>388</v>
      </c>
      <c r="E4035" s="178"/>
      <c r="F4035" s="186"/>
      <c r="G4035" s="170" t="b">
        <f t="shared" ca="1" si="73"/>
        <v>1</v>
      </c>
      <c r="H4035" s="186"/>
      <c r="I4035" s="186"/>
      <c r="J4035" s="170"/>
      <c r="K4035" s="171" t="e">
        <f t="shared" ca="1" si="1"/>
        <v>#NAME?</v>
      </c>
      <c r="L4035" s="186"/>
      <c r="M4035" s="171">
        <v>1559</v>
      </c>
      <c r="N4035" s="179" t="e">
        <f t="shared" ca="1" si="2"/>
        <v>#NAME?</v>
      </c>
      <c r="O4035" t="b">
        <f t="shared" si="3"/>
        <v>1</v>
      </c>
      <c r="S4035" s="180" t="b">
        <f t="shared" si="4"/>
        <v>0</v>
      </c>
      <c r="T4035" s="180">
        <f t="shared" ca="1" si="5"/>
        <v>0</v>
      </c>
    </row>
    <row r="4036" spans="1:20" ht="16" hidden="1">
      <c r="A4036" s="170">
        <f t="shared" si="6"/>
        <v>0</v>
      </c>
      <c r="B4036" s="186"/>
      <c r="C4036" s="186"/>
      <c r="D4036" s="178" t="s">
        <v>388</v>
      </c>
      <c r="E4036" s="178"/>
      <c r="F4036" s="186"/>
      <c r="G4036" s="170" t="b">
        <f t="shared" ca="1" si="73"/>
        <v>1</v>
      </c>
      <c r="H4036" s="186"/>
      <c r="I4036" s="186"/>
      <c r="J4036" s="170"/>
      <c r="K4036" s="171" t="e">
        <f t="shared" ca="1" si="1"/>
        <v>#NAME?</v>
      </c>
      <c r="L4036" s="186"/>
      <c r="M4036" s="171">
        <v>1565</v>
      </c>
      <c r="N4036" s="179" t="e">
        <f t="shared" ca="1" si="2"/>
        <v>#NAME?</v>
      </c>
      <c r="O4036" t="b">
        <f t="shared" si="3"/>
        <v>1</v>
      </c>
      <c r="S4036" s="180" t="b">
        <f t="shared" si="4"/>
        <v>0</v>
      </c>
      <c r="T4036" s="180">
        <f t="shared" ca="1" si="5"/>
        <v>0</v>
      </c>
    </row>
    <row r="4037" spans="1:20" ht="16" hidden="1">
      <c r="A4037" s="170">
        <f t="shared" si="6"/>
        <v>0</v>
      </c>
      <c r="B4037" s="186"/>
      <c r="C4037" s="186"/>
      <c r="D4037" s="178" t="s">
        <v>388</v>
      </c>
      <c r="E4037" s="178"/>
      <c r="F4037" s="186"/>
      <c r="G4037" s="170" t="b">
        <f t="shared" ca="1" si="73"/>
        <v>1</v>
      </c>
      <c r="H4037" s="186"/>
      <c r="I4037" s="186"/>
      <c r="J4037" s="170"/>
      <c r="K4037" s="171" t="e">
        <f t="shared" ca="1" si="1"/>
        <v>#NAME?</v>
      </c>
      <c r="L4037" s="186"/>
      <c r="M4037" s="171">
        <v>2954</v>
      </c>
      <c r="N4037" s="179" t="e">
        <f t="shared" ca="1" si="2"/>
        <v>#NAME?</v>
      </c>
      <c r="O4037" t="b">
        <f t="shared" si="3"/>
        <v>1</v>
      </c>
      <c r="S4037" s="180" t="b">
        <f t="shared" si="4"/>
        <v>0</v>
      </c>
      <c r="T4037" s="180">
        <f t="shared" ca="1" si="5"/>
        <v>0</v>
      </c>
    </row>
    <row r="4038" spans="1:20" ht="16" hidden="1">
      <c r="A4038" s="170">
        <f t="shared" si="6"/>
        <v>0</v>
      </c>
      <c r="B4038" s="186"/>
      <c r="C4038" s="186"/>
      <c r="D4038" s="178" t="s">
        <v>388</v>
      </c>
      <c r="E4038" s="178"/>
      <c r="F4038" s="186"/>
      <c r="G4038" s="170" t="b">
        <f t="shared" ca="1" si="73"/>
        <v>1</v>
      </c>
      <c r="H4038" s="186"/>
      <c r="I4038" s="186"/>
      <c r="J4038" s="170"/>
      <c r="K4038" s="171" t="e">
        <f t="shared" ca="1" si="1"/>
        <v>#NAME?</v>
      </c>
      <c r="L4038" s="186"/>
      <c r="M4038" s="171">
        <v>1300</v>
      </c>
      <c r="N4038" s="179" t="e">
        <f t="shared" ca="1" si="2"/>
        <v>#NAME?</v>
      </c>
      <c r="O4038" t="b">
        <f t="shared" si="3"/>
        <v>1</v>
      </c>
      <c r="S4038" s="180" t="b">
        <f t="shared" si="4"/>
        <v>0</v>
      </c>
      <c r="T4038" s="180">
        <f t="shared" ca="1" si="5"/>
        <v>0</v>
      </c>
    </row>
    <row r="4039" spans="1:20" ht="16" hidden="1">
      <c r="A4039" s="170">
        <f t="shared" si="6"/>
        <v>0</v>
      </c>
      <c r="B4039" s="186"/>
      <c r="C4039" s="186"/>
      <c r="D4039" s="178" t="s">
        <v>388</v>
      </c>
      <c r="E4039" s="178"/>
      <c r="F4039" s="186"/>
      <c r="G4039" s="170" t="b">
        <f t="shared" ca="1" si="73"/>
        <v>1</v>
      </c>
      <c r="H4039" s="186"/>
      <c r="I4039" s="186"/>
      <c r="J4039" s="170"/>
      <c r="K4039" s="171" t="e">
        <f t="shared" ca="1" si="1"/>
        <v>#NAME?</v>
      </c>
      <c r="L4039" s="186"/>
      <c r="M4039" s="171">
        <v>1890</v>
      </c>
      <c r="N4039" s="179" t="e">
        <f t="shared" ca="1" si="2"/>
        <v>#NAME?</v>
      </c>
      <c r="O4039" t="b">
        <f t="shared" si="3"/>
        <v>1</v>
      </c>
      <c r="S4039" s="180" t="b">
        <f t="shared" si="4"/>
        <v>0</v>
      </c>
      <c r="T4039" s="180">
        <f t="shared" ca="1" si="5"/>
        <v>0</v>
      </c>
    </row>
    <row r="4040" spans="1:20" ht="16" hidden="1">
      <c r="A4040" s="170">
        <f t="shared" si="6"/>
        <v>0</v>
      </c>
      <c r="B4040" s="186"/>
      <c r="C4040" s="186"/>
      <c r="D4040" s="178" t="s">
        <v>388</v>
      </c>
      <c r="E4040" s="178"/>
      <c r="F4040" s="186"/>
      <c r="G4040" s="170" t="b">
        <f t="shared" ca="1" si="73"/>
        <v>1</v>
      </c>
      <c r="H4040" s="186"/>
      <c r="I4040" s="186"/>
      <c r="J4040" s="170"/>
      <c r="K4040" s="171" t="e">
        <f t="shared" ca="1" si="1"/>
        <v>#NAME?</v>
      </c>
      <c r="L4040" s="186"/>
      <c r="M4040" s="171">
        <v>3163</v>
      </c>
      <c r="N4040" s="179" t="e">
        <f t="shared" ca="1" si="2"/>
        <v>#NAME?</v>
      </c>
      <c r="O4040" t="b">
        <f t="shared" si="3"/>
        <v>1</v>
      </c>
      <c r="S4040" s="180" t="b">
        <f t="shared" si="4"/>
        <v>0</v>
      </c>
      <c r="T4040" s="180">
        <f t="shared" ca="1" si="5"/>
        <v>0</v>
      </c>
    </row>
    <row r="4041" spans="1:20" ht="16" hidden="1">
      <c r="A4041" s="170">
        <f t="shared" si="6"/>
        <v>0</v>
      </c>
      <c r="B4041" s="186"/>
      <c r="C4041" s="186"/>
      <c r="D4041" s="178" t="s">
        <v>388</v>
      </c>
      <c r="E4041" s="178"/>
      <c r="F4041" s="186"/>
      <c r="G4041" s="170" t="b">
        <f t="shared" ca="1" si="73"/>
        <v>1</v>
      </c>
      <c r="H4041" s="186"/>
      <c r="I4041" s="186"/>
      <c r="J4041" s="170"/>
      <c r="K4041" s="171" t="e">
        <f t="shared" ca="1" si="1"/>
        <v>#NAME?</v>
      </c>
      <c r="L4041" s="186"/>
      <c r="M4041" s="171">
        <v>2250</v>
      </c>
      <c r="N4041" s="179" t="e">
        <f t="shared" ca="1" si="2"/>
        <v>#NAME?</v>
      </c>
      <c r="O4041" t="b">
        <f t="shared" si="3"/>
        <v>1</v>
      </c>
      <c r="S4041" s="180" t="b">
        <f t="shared" si="4"/>
        <v>0</v>
      </c>
      <c r="T4041" s="180">
        <f t="shared" ca="1" si="5"/>
        <v>0</v>
      </c>
    </row>
    <row r="4042" spans="1:20" ht="16" hidden="1">
      <c r="A4042" s="170">
        <f t="shared" si="6"/>
        <v>0</v>
      </c>
      <c r="B4042" s="186"/>
      <c r="C4042" s="186"/>
      <c r="D4042" s="178" t="s">
        <v>388</v>
      </c>
      <c r="E4042" s="178"/>
      <c r="F4042" s="186"/>
      <c r="G4042" s="170" t="b">
        <f t="shared" ca="1" si="73"/>
        <v>1</v>
      </c>
      <c r="H4042" s="186"/>
      <c r="I4042" s="186"/>
      <c r="J4042" s="170"/>
      <c r="K4042" s="171" t="e">
        <f t="shared" ca="1" si="1"/>
        <v>#NAME?</v>
      </c>
      <c r="L4042" s="186"/>
      <c r="M4042" s="171">
        <v>1740</v>
      </c>
      <c r="N4042" s="179" t="e">
        <f t="shared" ca="1" si="2"/>
        <v>#NAME?</v>
      </c>
      <c r="O4042" t="b">
        <f t="shared" si="3"/>
        <v>1</v>
      </c>
      <c r="S4042" s="180" t="b">
        <f t="shared" si="4"/>
        <v>0</v>
      </c>
      <c r="T4042" s="180">
        <f t="shared" ca="1" si="5"/>
        <v>0</v>
      </c>
    </row>
    <row r="4043" spans="1:20" ht="16" hidden="1">
      <c r="A4043" s="170">
        <f t="shared" si="6"/>
        <v>0</v>
      </c>
      <c r="B4043" s="186"/>
      <c r="C4043" s="186"/>
      <c r="D4043" s="178" t="s">
        <v>388</v>
      </c>
      <c r="E4043" s="178"/>
      <c r="F4043" s="186"/>
      <c r="G4043" s="170" t="b">
        <f t="shared" ca="1" si="73"/>
        <v>1</v>
      </c>
      <c r="H4043" s="186"/>
      <c r="I4043" s="186"/>
      <c r="J4043" s="170"/>
      <c r="K4043" s="171" t="e">
        <f t="shared" ca="1" si="1"/>
        <v>#NAME?</v>
      </c>
      <c r="L4043" s="186"/>
      <c r="M4043" s="171">
        <v>1952</v>
      </c>
      <c r="N4043" s="179" t="e">
        <f t="shared" ca="1" si="2"/>
        <v>#NAME?</v>
      </c>
      <c r="O4043" t="b">
        <f t="shared" si="3"/>
        <v>1</v>
      </c>
      <c r="S4043" s="180" t="b">
        <f t="shared" si="4"/>
        <v>0</v>
      </c>
      <c r="T4043" s="180">
        <f t="shared" ca="1" si="5"/>
        <v>0</v>
      </c>
    </row>
    <row r="4044" spans="1:20" ht="16" hidden="1">
      <c r="A4044" s="170">
        <f t="shared" si="6"/>
        <v>0</v>
      </c>
      <c r="B4044" s="186"/>
      <c r="C4044" s="186"/>
      <c r="D4044" s="178" t="s">
        <v>388</v>
      </c>
      <c r="E4044" s="178"/>
      <c r="F4044" s="186"/>
      <c r="G4044" s="170" t="b">
        <f t="shared" ca="1" si="73"/>
        <v>1</v>
      </c>
      <c r="H4044" s="186"/>
      <c r="I4044" s="186"/>
      <c r="J4044" s="170"/>
      <c r="K4044" s="171" t="e">
        <f t="shared" ca="1" si="1"/>
        <v>#NAME?</v>
      </c>
      <c r="L4044" s="186"/>
      <c r="M4044" s="171">
        <v>2881</v>
      </c>
      <c r="N4044" s="179" t="e">
        <f t="shared" ca="1" si="2"/>
        <v>#NAME?</v>
      </c>
      <c r="O4044" t="b">
        <f t="shared" si="3"/>
        <v>1</v>
      </c>
      <c r="S4044" s="180" t="b">
        <f t="shared" si="4"/>
        <v>0</v>
      </c>
      <c r="T4044" s="180">
        <f t="shared" ca="1" si="5"/>
        <v>0</v>
      </c>
    </row>
    <row r="4045" spans="1:20" ht="16" hidden="1">
      <c r="A4045" s="170">
        <f t="shared" si="6"/>
        <v>0</v>
      </c>
      <c r="B4045" s="186"/>
      <c r="C4045" s="186"/>
      <c r="D4045" s="178" t="s">
        <v>388</v>
      </c>
      <c r="E4045" s="178"/>
      <c r="F4045" s="186"/>
      <c r="G4045" s="170" t="b">
        <f t="shared" ca="1" si="73"/>
        <v>1</v>
      </c>
      <c r="H4045" s="186"/>
      <c r="I4045" s="186"/>
      <c r="J4045" s="170"/>
      <c r="K4045" s="171" t="e">
        <f t="shared" ca="1" si="1"/>
        <v>#NAME?</v>
      </c>
      <c r="L4045" s="186"/>
      <c r="M4045" s="171">
        <v>3107</v>
      </c>
      <c r="N4045" s="179" t="e">
        <f t="shared" ca="1" si="2"/>
        <v>#NAME?</v>
      </c>
      <c r="O4045" t="b">
        <f t="shared" si="3"/>
        <v>1</v>
      </c>
      <c r="S4045" s="180" t="b">
        <f t="shared" si="4"/>
        <v>0</v>
      </c>
      <c r="T4045" s="180">
        <f t="shared" ca="1" si="5"/>
        <v>0</v>
      </c>
    </row>
    <row r="4046" spans="1:20" ht="16" hidden="1">
      <c r="A4046" s="170">
        <f t="shared" si="6"/>
        <v>0</v>
      </c>
      <c r="B4046" s="186"/>
      <c r="C4046" s="186"/>
      <c r="D4046" s="178" t="s">
        <v>388</v>
      </c>
      <c r="E4046" s="178"/>
      <c r="F4046" s="186"/>
      <c r="G4046" s="170" t="b">
        <f t="shared" ca="1" si="73"/>
        <v>1</v>
      </c>
      <c r="H4046" s="186"/>
      <c r="I4046" s="186"/>
      <c r="J4046" s="170"/>
      <c r="K4046" s="171" t="e">
        <f t="shared" ca="1" si="1"/>
        <v>#NAME?</v>
      </c>
      <c r="L4046" s="186"/>
      <c r="M4046" s="171">
        <v>1374</v>
      </c>
      <c r="N4046" s="179" t="e">
        <f t="shared" ca="1" si="2"/>
        <v>#NAME?</v>
      </c>
      <c r="O4046" t="b">
        <f t="shared" si="3"/>
        <v>1</v>
      </c>
      <c r="S4046" s="180" t="b">
        <f t="shared" si="4"/>
        <v>0</v>
      </c>
      <c r="T4046" s="180">
        <f t="shared" ca="1" si="5"/>
        <v>0</v>
      </c>
    </row>
    <row r="4047" spans="1:20" ht="16" hidden="1">
      <c r="A4047" s="170">
        <f t="shared" si="6"/>
        <v>0</v>
      </c>
      <c r="B4047" s="186"/>
      <c r="C4047" s="186"/>
      <c r="D4047" s="178" t="s">
        <v>388</v>
      </c>
      <c r="E4047" s="178"/>
      <c r="F4047" s="186"/>
      <c r="G4047" s="170" t="b">
        <f t="shared" ca="1" si="73"/>
        <v>1</v>
      </c>
      <c r="H4047" s="186"/>
      <c r="I4047" s="186"/>
      <c r="J4047" s="170"/>
      <c r="K4047" s="171" t="e">
        <f t="shared" ca="1" si="1"/>
        <v>#NAME?</v>
      </c>
      <c r="L4047" s="186"/>
      <c r="M4047" s="171">
        <v>2048</v>
      </c>
      <c r="N4047" s="179" t="e">
        <f t="shared" ca="1" si="2"/>
        <v>#NAME?</v>
      </c>
      <c r="O4047" t="b">
        <f t="shared" si="3"/>
        <v>1</v>
      </c>
      <c r="S4047" s="180" t="b">
        <f t="shared" si="4"/>
        <v>0</v>
      </c>
      <c r="T4047" s="180">
        <f t="shared" ca="1" si="5"/>
        <v>0</v>
      </c>
    </row>
    <row r="4048" spans="1:20" ht="16" hidden="1">
      <c r="A4048" s="170">
        <f t="shared" si="6"/>
        <v>0</v>
      </c>
      <c r="B4048" s="186"/>
      <c r="C4048" s="186"/>
      <c r="D4048" s="178" t="s">
        <v>388</v>
      </c>
      <c r="E4048" s="178"/>
      <c r="F4048" s="186"/>
      <c r="G4048" s="170" t="b">
        <f t="shared" ca="1" si="73"/>
        <v>1</v>
      </c>
      <c r="H4048" s="186"/>
      <c r="I4048" s="186"/>
      <c r="J4048" s="170"/>
      <c r="K4048" s="171" t="e">
        <f t="shared" ca="1" si="1"/>
        <v>#NAME?</v>
      </c>
      <c r="L4048" s="186"/>
      <c r="M4048" s="171">
        <v>1982</v>
      </c>
      <c r="N4048" s="179" t="e">
        <f t="shared" ca="1" si="2"/>
        <v>#NAME?</v>
      </c>
      <c r="O4048" t="b">
        <f t="shared" si="3"/>
        <v>1</v>
      </c>
      <c r="S4048" s="180" t="b">
        <f t="shared" si="4"/>
        <v>0</v>
      </c>
      <c r="T4048" s="180">
        <f t="shared" ca="1" si="5"/>
        <v>0</v>
      </c>
    </row>
    <row r="4049" spans="1:20" ht="16" hidden="1">
      <c r="A4049" s="170">
        <f t="shared" si="6"/>
        <v>0</v>
      </c>
      <c r="B4049" s="186"/>
      <c r="C4049" s="186"/>
      <c r="D4049" s="178" t="s">
        <v>388</v>
      </c>
      <c r="E4049" s="178"/>
      <c r="F4049" s="186"/>
      <c r="G4049" s="170" t="b">
        <f t="shared" ca="1" si="73"/>
        <v>1</v>
      </c>
      <c r="H4049" s="186"/>
      <c r="I4049" s="186"/>
      <c r="J4049" s="170"/>
      <c r="K4049" s="171" t="e">
        <f t="shared" ca="1" si="1"/>
        <v>#NAME?</v>
      </c>
      <c r="L4049" s="186"/>
      <c r="M4049" s="171">
        <v>1225</v>
      </c>
      <c r="N4049" s="179" t="e">
        <f t="shared" ca="1" si="2"/>
        <v>#NAME?</v>
      </c>
      <c r="O4049" t="b">
        <f t="shared" si="3"/>
        <v>1</v>
      </c>
      <c r="S4049" s="180" t="b">
        <f t="shared" si="4"/>
        <v>0</v>
      </c>
      <c r="T4049" s="180">
        <f t="shared" ca="1" si="5"/>
        <v>0</v>
      </c>
    </row>
    <row r="4050" spans="1:20" ht="16" hidden="1">
      <c r="A4050" s="170">
        <f t="shared" si="6"/>
        <v>0</v>
      </c>
      <c r="B4050" s="186"/>
      <c r="C4050" s="186"/>
      <c r="D4050" s="178" t="s">
        <v>388</v>
      </c>
      <c r="E4050" s="178"/>
      <c r="F4050" s="186"/>
      <c r="G4050" s="170" t="b">
        <f t="shared" ca="1" si="73"/>
        <v>1</v>
      </c>
      <c r="H4050" s="186"/>
      <c r="I4050" s="186"/>
      <c r="J4050" s="170"/>
      <c r="K4050" s="171" t="e">
        <f t="shared" ca="1" si="1"/>
        <v>#NAME?</v>
      </c>
      <c r="L4050" s="186"/>
      <c r="M4050" s="171">
        <v>2032</v>
      </c>
      <c r="N4050" s="179" t="e">
        <f t="shared" ca="1" si="2"/>
        <v>#NAME?</v>
      </c>
      <c r="O4050" t="b">
        <f t="shared" si="3"/>
        <v>1</v>
      </c>
      <c r="S4050" s="180" t="b">
        <f t="shared" si="4"/>
        <v>0</v>
      </c>
      <c r="T4050" s="180">
        <f t="shared" ca="1" si="5"/>
        <v>0</v>
      </c>
    </row>
    <row r="4051" spans="1:20" ht="16" hidden="1">
      <c r="A4051" s="170">
        <f t="shared" si="6"/>
        <v>0</v>
      </c>
      <c r="B4051" s="186"/>
      <c r="C4051" s="186"/>
      <c r="D4051" s="178" t="s">
        <v>388</v>
      </c>
      <c r="E4051" s="178"/>
      <c r="F4051" s="186"/>
      <c r="G4051" s="170" t="b">
        <f t="shared" ca="1" si="73"/>
        <v>1</v>
      </c>
      <c r="H4051" s="186"/>
      <c r="I4051" s="186"/>
      <c r="J4051" s="170"/>
      <c r="K4051" s="171" t="e">
        <f t="shared" ca="1" si="1"/>
        <v>#NAME?</v>
      </c>
      <c r="L4051" s="186"/>
      <c r="M4051" s="171">
        <v>2129</v>
      </c>
      <c r="N4051" s="179" t="e">
        <f t="shared" ca="1" si="2"/>
        <v>#NAME?</v>
      </c>
      <c r="O4051" t="b">
        <f t="shared" si="3"/>
        <v>1</v>
      </c>
      <c r="S4051" s="180" t="b">
        <f t="shared" si="4"/>
        <v>0</v>
      </c>
      <c r="T4051" s="180">
        <f t="shared" ca="1" si="5"/>
        <v>0</v>
      </c>
    </row>
    <row r="4052" spans="1:20" ht="16" hidden="1">
      <c r="A4052" s="170">
        <f t="shared" si="6"/>
        <v>0</v>
      </c>
      <c r="B4052" s="186"/>
      <c r="C4052" s="186"/>
      <c r="D4052" s="178" t="s">
        <v>388</v>
      </c>
      <c r="E4052" s="178"/>
      <c r="F4052" s="186"/>
      <c r="G4052" s="170" t="b">
        <f t="shared" ca="1" si="73"/>
        <v>1</v>
      </c>
      <c r="H4052" s="186"/>
      <c r="I4052" s="186"/>
      <c r="J4052" s="170"/>
      <c r="K4052" s="171" t="e">
        <f t="shared" ca="1" si="1"/>
        <v>#NAME?</v>
      </c>
      <c r="L4052" s="186"/>
      <c r="M4052" s="171">
        <v>1912</v>
      </c>
      <c r="N4052" s="179" t="e">
        <f t="shared" ca="1" si="2"/>
        <v>#NAME?</v>
      </c>
      <c r="O4052" t="b">
        <f t="shared" si="3"/>
        <v>1</v>
      </c>
      <c r="S4052" s="180" t="b">
        <f t="shared" si="4"/>
        <v>0</v>
      </c>
      <c r="T4052" s="180">
        <f t="shared" ca="1" si="5"/>
        <v>0</v>
      </c>
    </row>
    <row r="4053" spans="1:20" ht="16" hidden="1">
      <c r="A4053" s="170">
        <f t="shared" si="6"/>
        <v>0</v>
      </c>
      <c r="B4053" s="186"/>
      <c r="C4053" s="186"/>
      <c r="D4053" s="178" t="s">
        <v>388</v>
      </c>
      <c r="E4053" s="178"/>
      <c r="F4053" s="186"/>
      <c r="G4053" s="170" t="b">
        <f t="shared" ca="1" si="73"/>
        <v>1</v>
      </c>
      <c r="H4053" s="186"/>
      <c r="I4053" s="186"/>
      <c r="J4053" s="170"/>
      <c r="K4053" s="171" t="e">
        <f t="shared" ca="1" si="1"/>
        <v>#NAME?</v>
      </c>
      <c r="L4053" s="186"/>
      <c r="M4053" s="171">
        <v>3048</v>
      </c>
      <c r="N4053" s="179" t="e">
        <f t="shared" ca="1" si="2"/>
        <v>#NAME?</v>
      </c>
      <c r="O4053" t="b">
        <f t="shared" si="3"/>
        <v>1</v>
      </c>
      <c r="S4053" s="180" t="b">
        <f t="shared" si="4"/>
        <v>0</v>
      </c>
      <c r="T4053" s="180">
        <f t="shared" ca="1" si="5"/>
        <v>0</v>
      </c>
    </row>
    <row r="4054" spans="1:20" ht="16" hidden="1">
      <c r="A4054" s="170">
        <f t="shared" si="6"/>
        <v>0</v>
      </c>
      <c r="B4054" s="186"/>
      <c r="C4054" s="186"/>
      <c r="D4054" s="178" t="s">
        <v>388</v>
      </c>
      <c r="E4054" s="178"/>
      <c r="F4054" s="186"/>
      <c r="G4054" s="170" t="b">
        <f t="shared" ca="1" si="73"/>
        <v>1</v>
      </c>
      <c r="H4054" s="186"/>
      <c r="I4054" s="186"/>
      <c r="J4054" s="170"/>
      <c r="K4054" s="171" t="e">
        <f t="shared" ca="1" si="1"/>
        <v>#NAME?</v>
      </c>
      <c r="L4054" s="186"/>
      <c r="M4054" s="171">
        <v>2144</v>
      </c>
      <c r="N4054" s="179" t="e">
        <f t="shared" ca="1" si="2"/>
        <v>#NAME?</v>
      </c>
      <c r="O4054" t="b">
        <f t="shared" si="3"/>
        <v>1</v>
      </c>
      <c r="S4054" s="180" t="b">
        <f t="shared" si="4"/>
        <v>0</v>
      </c>
      <c r="T4054" s="180">
        <f t="shared" ca="1" si="5"/>
        <v>0</v>
      </c>
    </row>
    <row r="4055" spans="1:20" ht="16" hidden="1">
      <c r="A4055" s="170">
        <f t="shared" si="6"/>
        <v>0</v>
      </c>
      <c r="B4055" s="186"/>
      <c r="C4055" s="186"/>
      <c r="D4055" s="178" t="s">
        <v>388</v>
      </c>
      <c r="E4055" s="178"/>
      <c r="F4055" s="186"/>
      <c r="G4055" s="170" t="b">
        <f t="shared" ca="1" si="73"/>
        <v>1</v>
      </c>
      <c r="H4055" s="186"/>
      <c r="I4055" s="186"/>
      <c r="J4055" s="170"/>
      <c r="K4055" s="171" t="e">
        <f t="shared" ca="1" si="1"/>
        <v>#NAME?</v>
      </c>
      <c r="L4055" s="186"/>
      <c r="M4055" s="171">
        <v>1556</v>
      </c>
      <c r="N4055" s="179" t="e">
        <f t="shared" ca="1" si="2"/>
        <v>#NAME?</v>
      </c>
      <c r="O4055" t="b">
        <f t="shared" si="3"/>
        <v>1</v>
      </c>
      <c r="S4055" s="180" t="b">
        <f t="shared" si="4"/>
        <v>0</v>
      </c>
      <c r="T4055" s="180">
        <f t="shared" ca="1" si="5"/>
        <v>0</v>
      </c>
    </row>
    <row r="4056" spans="1:20" ht="16" hidden="1">
      <c r="A4056" s="170">
        <f t="shared" si="6"/>
        <v>0</v>
      </c>
      <c r="B4056" s="186"/>
      <c r="C4056" s="186"/>
      <c r="D4056" s="178" t="s">
        <v>388</v>
      </c>
      <c r="E4056" s="178"/>
      <c r="F4056" s="186"/>
      <c r="G4056" s="170" t="b">
        <f t="shared" ca="1" si="73"/>
        <v>1</v>
      </c>
      <c r="H4056" s="186"/>
      <c r="I4056" s="186"/>
      <c r="J4056" s="170"/>
      <c r="K4056" s="171" t="e">
        <f t="shared" ca="1" si="1"/>
        <v>#NAME?</v>
      </c>
      <c r="L4056" s="186"/>
      <c r="M4056" s="171">
        <v>2233</v>
      </c>
      <c r="N4056" s="179" t="e">
        <f t="shared" ca="1" si="2"/>
        <v>#NAME?</v>
      </c>
      <c r="O4056" t="b">
        <f t="shared" si="3"/>
        <v>1</v>
      </c>
      <c r="S4056" s="180" t="b">
        <f t="shared" si="4"/>
        <v>0</v>
      </c>
      <c r="T4056" s="180">
        <f t="shared" ca="1" si="5"/>
        <v>0</v>
      </c>
    </row>
    <row r="4057" spans="1:20" ht="16" hidden="1">
      <c r="A4057" s="170">
        <f t="shared" si="6"/>
        <v>0</v>
      </c>
      <c r="B4057" s="186"/>
      <c r="C4057" s="186"/>
      <c r="D4057" s="178" t="s">
        <v>388</v>
      </c>
      <c r="E4057" s="178"/>
      <c r="F4057" s="186"/>
      <c r="G4057" s="170" t="b">
        <f t="shared" ca="1" si="73"/>
        <v>1</v>
      </c>
      <c r="H4057" s="186"/>
      <c r="I4057" s="186"/>
      <c r="J4057" s="170"/>
      <c r="K4057" s="171" t="e">
        <f t="shared" ca="1" si="1"/>
        <v>#NAME?</v>
      </c>
      <c r="L4057" s="186"/>
      <c r="M4057" s="171">
        <v>1871</v>
      </c>
      <c r="N4057" s="179" t="e">
        <f t="shared" ca="1" si="2"/>
        <v>#NAME?</v>
      </c>
      <c r="O4057" t="b">
        <f t="shared" si="3"/>
        <v>1</v>
      </c>
      <c r="S4057" s="180" t="b">
        <f t="shared" si="4"/>
        <v>0</v>
      </c>
      <c r="T4057" s="180">
        <f t="shared" ca="1" si="5"/>
        <v>0</v>
      </c>
    </row>
    <row r="4058" spans="1:20" ht="16" hidden="1">
      <c r="A4058" s="170">
        <f t="shared" si="6"/>
        <v>0</v>
      </c>
      <c r="B4058" s="186"/>
      <c r="C4058" s="186"/>
      <c r="D4058" s="178" t="s">
        <v>388</v>
      </c>
      <c r="E4058" s="178"/>
      <c r="F4058" s="186"/>
      <c r="G4058" s="170" t="b">
        <f t="shared" ca="1" si="73"/>
        <v>1</v>
      </c>
      <c r="H4058" s="186"/>
      <c r="I4058" s="186"/>
      <c r="J4058" s="170"/>
      <c r="K4058" s="171" t="e">
        <f t="shared" ca="1" si="1"/>
        <v>#NAME?</v>
      </c>
      <c r="L4058" s="186"/>
      <c r="M4058" s="171">
        <v>1240</v>
      </c>
      <c r="N4058" s="179" t="e">
        <f t="shared" ca="1" si="2"/>
        <v>#NAME?</v>
      </c>
      <c r="O4058" t="b">
        <f t="shared" si="3"/>
        <v>1</v>
      </c>
      <c r="S4058" s="180" t="b">
        <f t="shared" si="4"/>
        <v>0</v>
      </c>
      <c r="T4058" s="180">
        <f t="shared" ca="1" si="5"/>
        <v>0</v>
      </c>
    </row>
    <row r="4059" spans="1:20" ht="16" hidden="1">
      <c r="A4059" s="170">
        <f t="shared" si="6"/>
        <v>0</v>
      </c>
      <c r="B4059" s="186"/>
      <c r="C4059" s="186"/>
      <c r="D4059" s="178" t="s">
        <v>388</v>
      </c>
      <c r="E4059" s="178"/>
      <c r="F4059" s="186"/>
      <c r="G4059" s="170" t="b">
        <f t="shared" ca="1" si="73"/>
        <v>1</v>
      </c>
      <c r="H4059" s="186"/>
      <c r="I4059" s="186"/>
      <c r="J4059" s="170"/>
      <c r="K4059" s="171" t="e">
        <f t="shared" ca="1" si="1"/>
        <v>#NAME?</v>
      </c>
      <c r="L4059" s="186"/>
      <c r="M4059" s="171">
        <v>2739</v>
      </c>
      <c r="N4059" s="179" t="e">
        <f t="shared" ca="1" si="2"/>
        <v>#NAME?</v>
      </c>
      <c r="O4059" t="b">
        <f t="shared" si="3"/>
        <v>1</v>
      </c>
      <c r="S4059" s="180" t="b">
        <f t="shared" si="4"/>
        <v>0</v>
      </c>
      <c r="T4059" s="180">
        <f t="shared" ca="1" si="5"/>
        <v>0</v>
      </c>
    </row>
    <row r="4060" spans="1:20" ht="16" hidden="1">
      <c r="A4060" s="170">
        <f t="shared" si="6"/>
        <v>0</v>
      </c>
      <c r="B4060" s="186"/>
      <c r="C4060" s="186"/>
      <c r="D4060" s="178" t="s">
        <v>388</v>
      </c>
      <c r="E4060" s="178"/>
      <c r="F4060" s="186"/>
      <c r="G4060" s="170" t="b">
        <f t="shared" ca="1" si="73"/>
        <v>1</v>
      </c>
      <c r="H4060" s="186"/>
      <c r="I4060" s="186"/>
      <c r="J4060" s="170"/>
      <c r="K4060" s="171" t="e">
        <f t="shared" ca="1" si="1"/>
        <v>#NAME?</v>
      </c>
      <c r="L4060" s="186"/>
      <c r="M4060" s="171">
        <v>796</v>
      </c>
      <c r="N4060" s="179" t="e">
        <f t="shared" ca="1" si="2"/>
        <v>#NAME?</v>
      </c>
      <c r="O4060" t="b">
        <f t="shared" si="3"/>
        <v>1</v>
      </c>
      <c r="S4060" s="180" t="b">
        <f t="shared" si="4"/>
        <v>0</v>
      </c>
      <c r="T4060" s="180">
        <f t="shared" ca="1" si="5"/>
        <v>0</v>
      </c>
    </row>
    <row r="4061" spans="1:20" ht="16" hidden="1">
      <c r="A4061" s="170">
        <f t="shared" si="6"/>
        <v>0</v>
      </c>
      <c r="B4061" s="186"/>
      <c r="C4061" s="186"/>
      <c r="D4061" s="178" t="s">
        <v>388</v>
      </c>
      <c r="E4061" s="178"/>
      <c r="F4061" s="186"/>
      <c r="G4061" s="170" t="b">
        <f t="shared" ca="1" si="73"/>
        <v>1</v>
      </c>
      <c r="H4061" s="186"/>
      <c r="I4061" s="186"/>
      <c r="J4061" s="170"/>
      <c r="K4061" s="171" t="e">
        <f t="shared" ca="1" si="1"/>
        <v>#NAME?</v>
      </c>
      <c r="L4061" s="186"/>
      <c r="M4061" s="171">
        <v>2998</v>
      </c>
      <c r="N4061" s="179" t="e">
        <f t="shared" ca="1" si="2"/>
        <v>#NAME?</v>
      </c>
      <c r="O4061" t="b">
        <f t="shared" si="3"/>
        <v>1</v>
      </c>
      <c r="S4061" s="180" t="b">
        <f t="shared" si="4"/>
        <v>0</v>
      </c>
      <c r="T4061" s="180">
        <f t="shared" ca="1" si="5"/>
        <v>0</v>
      </c>
    </row>
    <row r="4062" spans="1:20" ht="16" hidden="1">
      <c r="A4062" s="170">
        <f t="shared" si="6"/>
        <v>0</v>
      </c>
      <c r="B4062" s="186"/>
      <c r="C4062" s="186"/>
      <c r="D4062" s="178" t="s">
        <v>388</v>
      </c>
      <c r="E4062" s="178"/>
      <c r="F4062" s="186"/>
      <c r="G4062" s="170" t="b">
        <f t="shared" ca="1" si="73"/>
        <v>1</v>
      </c>
      <c r="H4062" s="186"/>
      <c r="I4062" s="186"/>
      <c r="J4062" s="170"/>
      <c r="K4062" s="171" t="e">
        <f t="shared" ca="1" si="1"/>
        <v>#NAME?</v>
      </c>
      <c r="L4062" s="186"/>
      <c r="M4062" s="171">
        <v>1035</v>
      </c>
      <c r="N4062" s="179" t="e">
        <f t="shared" ca="1" si="2"/>
        <v>#NAME?</v>
      </c>
      <c r="O4062" t="b">
        <f t="shared" si="3"/>
        <v>1</v>
      </c>
      <c r="S4062" s="180" t="b">
        <f t="shared" si="4"/>
        <v>0</v>
      </c>
      <c r="T4062" s="180">
        <f t="shared" ca="1" si="5"/>
        <v>0</v>
      </c>
    </row>
    <row r="4063" spans="1:20" ht="16" hidden="1">
      <c r="A4063" s="170">
        <f t="shared" si="6"/>
        <v>0</v>
      </c>
      <c r="B4063" s="186"/>
      <c r="C4063" s="186"/>
      <c r="D4063" s="178" t="s">
        <v>388</v>
      </c>
      <c r="E4063" s="178"/>
      <c r="F4063" s="186"/>
      <c r="G4063" s="170" t="b">
        <f t="shared" ca="1" si="73"/>
        <v>1</v>
      </c>
      <c r="H4063" s="186"/>
      <c r="I4063" s="186"/>
      <c r="J4063" s="170"/>
      <c r="K4063" s="171" t="e">
        <f t="shared" ca="1" si="1"/>
        <v>#NAME?</v>
      </c>
      <c r="L4063" s="186"/>
      <c r="M4063" s="171">
        <v>2042</v>
      </c>
      <c r="N4063" s="179" t="e">
        <f t="shared" ca="1" si="2"/>
        <v>#NAME?</v>
      </c>
      <c r="O4063" t="b">
        <f t="shared" si="3"/>
        <v>1</v>
      </c>
      <c r="S4063" s="180" t="b">
        <f t="shared" si="4"/>
        <v>0</v>
      </c>
      <c r="T4063" s="180">
        <f t="shared" ca="1" si="5"/>
        <v>0</v>
      </c>
    </row>
    <row r="4064" spans="1:20" ht="16" hidden="1">
      <c r="A4064" s="170">
        <f t="shared" si="6"/>
        <v>0</v>
      </c>
      <c r="B4064" s="186"/>
      <c r="C4064" s="186"/>
      <c r="D4064" s="178" t="s">
        <v>388</v>
      </c>
      <c r="E4064" s="178"/>
      <c r="F4064" s="186"/>
      <c r="G4064" s="170" t="b">
        <f t="shared" ca="1" si="73"/>
        <v>1</v>
      </c>
      <c r="H4064" s="186"/>
      <c r="I4064" s="186"/>
      <c r="J4064" s="170"/>
      <c r="K4064" s="171" t="e">
        <f t="shared" ca="1" si="1"/>
        <v>#NAME?</v>
      </c>
      <c r="L4064" s="186"/>
      <c r="M4064" s="171">
        <v>1587</v>
      </c>
      <c r="N4064" s="179" t="e">
        <f t="shared" ca="1" si="2"/>
        <v>#NAME?</v>
      </c>
      <c r="O4064" t="b">
        <f t="shared" si="3"/>
        <v>1</v>
      </c>
      <c r="S4064" s="180" t="b">
        <f t="shared" si="4"/>
        <v>0</v>
      </c>
      <c r="T4064" s="180">
        <f t="shared" ca="1" si="5"/>
        <v>0</v>
      </c>
    </row>
    <row r="4065" spans="1:20" ht="16" hidden="1">
      <c r="A4065" s="170">
        <f t="shared" si="6"/>
        <v>0</v>
      </c>
      <c r="B4065" s="186"/>
      <c r="C4065" s="186"/>
      <c r="D4065" s="178" t="s">
        <v>388</v>
      </c>
      <c r="E4065" s="178"/>
      <c r="F4065" s="186"/>
      <c r="G4065" s="170" t="b">
        <f t="shared" ca="1" si="73"/>
        <v>1</v>
      </c>
      <c r="H4065" s="186"/>
      <c r="I4065" s="186"/>
      <c r="J4065" s="170"/>
      <c r="K4065" s="171" t="e">
        <f t="shared" ca="1" si="1"/>
        <v>#NAME?</v>
      </c>
      <c r="L4065" s="186"/>
      <c r="M4065" s="171">
        <v>3170</v>
      </c>
      <c r="N4065" s="179" t="e">
        <f t="shared" ca="1" si="2"/>
        <v>#NAME?</v>
      </c>
      <c r="O4065" t="b">
        <f t="shared" si="3"/>
        <v>1</v>
      </c>
      <c r="S4065" s="180" t="b">
        <f t="shared" si="4"/>
        <v>0</v>
      </c>
      <c r="T4065" s="180">
        <f t="shared" ca="1" si="5"/>
        <v>0</v>
      </c>
    </row>
    <row r="4066" spans="1:20" ht="16" hidden="1">
      <c r="A4066" s="170">
        <f t="shared" si="6"/>
        <v>0</v>
      </c>
      <c r="B4066" s="186"/>
      <c r="C4066" s="186"/>
      <c r="D4066" s="178" t="s">
        <v>388</v>
      </c>
      <c r="E4066" s="178"/>
      <c r="F4066" s="186"/>
      <c r="G4066" s="170" t="b">
        <f t="shared" ca="1" si="73"/>
        <v>1</v>
      </c>
      <c r="H4066" s="186"/>
      <c r="I4066" s="186"/>
      <c r="J4066" s="170"/>
      <c r="K4066" s="171" t="e">
        <f t="shared" ca="1" si="1"/>
        <v>#NAME?</v>
      </c>
      <c r="L4066" s="186"/>
      <c r="M4066" s="171">
        <v>169</v>
      </c>
      <c r="N4066" s="179" t="e">
        <f t="shared" ca="1" si="2"/>
        <v>#NAME?</v>
      </c>
      <c r="O4066" t="b">
        <f t="shared" si="3"/>
        <v>1</v>
      </c>
      <c r="S4066" s="180" t="b">
        <f t="shared" si="4"/>
        <v>0</v>
      </c>
      <c r="T4066" s="180">
        <f t="shared" ca="1" si="5"/>
        <v>0</v>
      </c>
    </row>
    <row r="4067" spans="1:20" ht="16" hidden="1">
      <c r="A4067" s="170">
        <f t="shared" si="6"/>
        <v>0</v>
      </c>
      <c r="B4067" s="186"/>
      <c r="C4067" s="186"/>
      <c r="D4067" s="178" t="s">
        <v>388</v>
      </c>
      <c r="E4067" s="178"/>
      <c r="F4067" s="186"/>
      <c r="G4067" s="170" t="b">
        <f t="shared" ca="1" si="73"/>
        <v>1</v>
      </c>
      <c r="H4067" s="186"/>
      <c r="I4067" s="186"/>
      <c r="J4067" s="170"/>
      <c r="K4067" s="171" t="e">
        <f t="shared" ca="1" si="1"/>
        <v>#NAME?</v>
      </c>
      <c r="L4067" s="186"/>
      <c r="M4067" s="171">
        <v>2923</v>
      </c>
      <c r="N4067" s="179" t="e">
        <f t="shared" ca="1" si="2"/>
        <v>#NAME?</v>
      </c>
      <c r="O4067" t="b">
        <f t="shared" si="3"/>
        <v>1</v>
      </c>
      <c r="S4067" s="180" t="b">
        <f t="shared" si="4"/>
        <v>0</v>
      </c>
      <c r="T4067" s="180">
        <f t="shared" ca="1" si="5"/>
        <v>0</v>
      </c>
    </row>
    <row r="4068" spans="1:20" ht="16" hidden="1">
      <c r="A4068" s="170">
        <f t="shared" si="6"/>
        <v>0</v>
      </c>
      <c r="B4068" s="186"/>
      <c r="C4068" s="186"/>
      <c r="D4068" s="178" t="s">
        <v>388</v>
      </c>
      <c r="E4068" s="178"/>
      <c r="F4068" s="186"/>
      <c r="G4068" s="170" t="b">
        <f t="shared" ca="1" si="73"/>
        <v>1</v>
      </c>
      <c r="H4068" s="186"/>
      <c r="I4068" s="186"/>
      <c r="J4068" s="170"/>
      <c r="K4068" s="171" t="e">
        <f t="shared" ca="1" si="1"/>
        <v>#NAME?</v>
      </c>
      <c r="L4068" s="186"/>
      <c r="M4068" s="171">
        <v>2485</v>
      </c>
      <c r="N4068" s="179" t="e">
        <f t="shared" ca="1" si="2"/>
        <v>#NAME?</v>
      </c>
      <c r="O4068" t="b">
        <f t="shared" si="3"/>
        <v>1</v>
      </c>
      <c r="S4068" s="180" t="b">
        <f t="shared" si="4"/>
        <v>0</v>
      </c>
      <c r="T4068" s="180">
        <f t="shared" ca="1" si="5"/>
        <v>0</v>
      </c>
    </row>
    <row r="4069" spans="1:20" ht="16" hidden="1">
      <c r="A4069" s="170">
        <f t="shared" si="6"/>
        <v>0</v>
      </c>
      <c r="B4069" s="186"/>
      <c r="C4069" s="186"/>
      <c r="D4069" s="178" t="s">
        <v>388</v>
      </c>
      <c r="E4069" s="178"/>
      <c r="F4069" s="186"/>
      <c r="G4069" s="170" t="b">
        <f t="shared" ca="1" si="73"/>
        <v>1</v>
      </c>
      <c r="H4069" s="186"/>
      <c r="I4069" s="186"/>
      <c r="J4069" s="170"/>
      <c r="K4069" s="171" t="e">
        <f t="shared" ca="1" si="1"/>
        <v>#NAME?</v>
      </c>
      <c r="L4069" s="186"/>
      <c r="M4069" s="171">
        <v>1704</v>
      </c>
      <c r="N4069" s="179" t="e">
        <f t="shared" ca="1" si="2"/>
        <v>#NAME?</v>
      </c>
      <c r="O4069" t="b">
        <f t="shared" si="3"/>
        <v>1</v>
      </c>
      <c r="S4069" s="180" t="b">
        <f t="shared" si="4"/>
        <v>0</v>
      </c>
      <c r="T4069" s="180">
        <f t="shared" ca="1" si="5"/>
        <v>0</v>
      </c>
    </row>
    <row r="4070" spans="1:20" ht="16" hidden="1">
      <c r="A4070" s="170">
        <f t="shared" si="6"/>
        <v>0</v>
      </c>
      <c r="B4070" s="186"/>
      <c r="C4070" s="186"/>
      <c r="D4070" s="178" t="s">
        <v>388</v>
      </c>
      <c r="E4070" s="178"/>
      <c r="F4070" s="186"/>
      <c r="G4070" s="170" t="b">
        <f t="shared" ca="1" si="73"/>
        <v>1</v>
      </c>
      <c r="H4070" s="186"/>
      <c r="I4070" s="186"/>
      <c r="J4070" s="170"/>
      <c r="K4070" s="171" t="e">
        <f t="shared" ca="1" si="1"/>
        <v>#NAME?</v>
      </c>
      <c r="L4070" s="186"/>
      <c r="M4070" s="171">
        <v>2825</v>
      </c>
      <c r="N4070" s="179" t="e">
        <f t="shared" ca="1" si="2"/>
        <v>#NAME?</v>
      </c>
      <c r="O4070" t="b">
        <f t="shared" si="3"/>
        <v>1</v>
      </c>
      <c r="S4070" s="180" t="b">
        <f t="shared" si="4"/>
        <v>0</v>
      </c>
      <c r="T4070" s="180">
        <f t="shared" ca="1" si="5"/>
        <v>0</v>
      </c>
    </row>
    <row r="4071" spans="1:20" ht="16" hidden="1">
      <c r="A4071" s="170">
        <f t="shared" si="6"/>
        <v>0</v>
      </c>
      <c r="B4071" s="186"/>
      <c r="C4071" s="186"/>
      <c r="D4071" s="178" t="s">
        <v>388</v>
      </c>
      <c r="E4071" s="178"/>
      <c r="F4071" s="186"/>
      <c r="G4071" s="170" t="b">
        <f t="shared" ca="1" si="73"/>
        <v>1</v>
      </c>
      <c r="H4071" s="186"/>
      <c r="I4071" s="186"/>
      <c r="J4071" s="170"/>
      <c r="K4071" s="171" t="e">
        <f t="shared" ca="1" si="1"/>
        <v>#NAME?</v>
      </c>
      <c r="L4071" s="186"/>
      <c r="M4071" s="171">
        <v>1907</v>
      </c>
      <c r="N4071" s="179" t="e">
        <f t="shared" ca="1" si="2"/>
        <v>#NAME?</v>
      </c>
      <c r="O4071" t="b">
        <f t="shared" si="3"/>
        <v>1</v>
      </c>
      <c r="S4071" s="180" t="b">
        <f t="shared" si="4"/>
        <v>0</v>
      </c>
      <c r="T4071" s="180">
        <f t="shared" ca="1" si="5"/>
        <v>0</v>
      </c>
    </row>
    <row r="4072" spans="1:20" ht="16" hidden="1">
      <c r="A4072" s="170">
        <f t="shared" si="6"/>
        <v>0</v>
      </c>
      <c r="B4072" s="186"/>
      <c r="C4072" s="186"/>
      <c r="D4072" s="178" t="s">
        <v>388</v>
      </c>
      <c r="E4072" s="178"/>
      <c r="F4072" s="186"/>
      <c r="G4072" s="170" t="b">
        <f t="shared" ca="1" si="73"/>
        <v>1</v>
      </c>
      <c r="H4072" s="186"/>
      <c r="I4072" s="186"/>
      <c r="J4072" s="170"/>
      <c r="K4072" s="171" t="e">
        <f t="shared" ca="1" si="1"/>
        <v>#NAME?</v>
      </c>
      <c r="L4072" s="186"/>
      <c r="M4072" s="171">
        <v>2656</v>
      </c>
      <c r="N4072" s="179" t="e">
        <f t="shared" ca="1" si="2"/>
        <v>#NAME?</v>
      </c>
      <c r="O4072" t="b">
        <f t="shared" si="3"/>
        <v>1</v>
      </c>
      <c r="S4072" s="180" t="b">
        <f t="shared" si="4"/>
        <v>0</v>
      </c>
      <c r="T4072" s="180">
        <f t="shared" ca="1" si="5"/>
        <v>0</v>
      </c>
    </row>
    <row r="4073" spans="1:20" ht="16" hidden="1">
      <c r="A4073" s="170">
        <f t="shared" si="6"/>
        <v>0</v>
      </c>
      <c r="B4073" s="186"/>
      <c r="C4073" s="186"/>
      <c r="D4073" s="178" t="s">
        <v>388</v>
      </c>
      <c r="E4073" s="178"/>
      <c r="F4073" s="186"/>
      <c r="G4073" s="170" t="b">
        <f t="shared" ca="1" si="73"/>
        <v>1</v>
      </c>
      <c r="H4073" s="186"/>
      <c r="I4073" s="186"/>
      <c r="J4073" s="170"/>
      <c r="K4073" s="171" t="e">
        <f t="shared" ca="1" si="1"/>
        <v>#NAME?</v>
      </c>
      <c r="L4073" s="186"/>
      <c r="M4073" s="171">
        <v>271</v>
      </c>
      <c r="N4073" s="179" t="e">
        <f t="shared" ca="1" si="2"/>
        <v>#NAME?</v>
      </c>
      <c r="O4073" t="b">
        <f t="shared" si="3"/>
        <v>1</v>
      </c>
      <c r="S4073" s="180" t="b">
        <f t="shared" si="4"/>
        <v>0</v>
      </c>
      <c r="T4073" s="180">
        <f t="shared" ca="1" si="5"/>
        <v>0</v>
      </c>
    </row>
    <row r="4074" spans="1:20" ht="16" hidden="1">
      <c r="A4074" s="170">
        <f t="shared" si="6"/>
        <v>0</v>
      </c>
      <c r="B4074" s="186"/>
      <c r="C4074" s="186"/>
      <c r="D4074" s="178" t="s">
        <v>388</v>
      </c>
      <c r="E4074" s="178"/>
      <c r="F4074" s="186"/>
      <c r="G4074" s="170" t="b">
        <f t="shared" ca="1" si="73"/>
        <v>1</v>
      </c>
      <c r="H4074" s="186"/>
      <c r="I4074" s="186"/>
      <c r="J4074" s="170"/>
      <c r="K4074" s="171" t="e">
        <f t="shared" ca="1" si="1"/>
        <v>#NAME?</v>
      </c>
      <c r="L4074" s="186"/>
      <c r="M4074" s="171">
        <v>2848</v>
      </c>
      <c r="N4074" s="179" t="e">
        <f t="shared" ca="1" si="2"/>
        <v>#NAME?</v>
      </c>
      <c r="O4074" t="b">
        <f t="shared" si="3"/>
        <v>1</v>
      </c>
      <c r="S4074" s="180" t="b">
        <f t="shared" si="4"/>
        <v>0</v>
      </c>
      <c r="T4074" s="180">
        <f t="shared" ca="1" si="5"/>
        <v>0</v>
      </c>
    </row>
    <row r="4075" spans="1:20" ht="16" hidden="1">
      <c r="A4075" s="170">
        <f t="shared" si="6"/>
        <v>0</v>
      </c>
      <c r="B4075" s="186"/>
      <c r="C4075" s="186"/>
      <c r="D4075" s="178" t="s">
        <v>388</v>
      </c>
      <c r="E4075" s="178"/>
      <c r="F4075" s="186"/>
      <c r="G4075" s="170" t="b">
        <f t="shared" ca="1" si="73"/>
        <v>1</v>
      </c>
      <c r="H4075" s="186"/>
      <c r="I4075" s="186"/>
      <c r="J4075" s="170"/>
      <c r="K4075" s="171" t="e">
        <f t="shared" ca="1" si="1"/>
        <v>#NAME?</v>
      </c>
      <c r="L4075" s="186"/>
      <c r="M4075" s="171">
        <v>680</v>
      </c>
      <c r="N4075" s="179" t="e">
        <f t="shared" ca="1" si="2"/>
        <v>#NAME?</v>
      </c>
      <c r="O4075" t="b">
        <f t="shared" si="3"/>
        <v>1</v>
      </c>
      <c r="S4075" s="180" t="b">
        <f t="shared" si="4"/>
        <v>0</v>
      </c>
      <c r="T4075" s="180">
        <f t="shared" ca="1" si="5"/>
        <v>0</v>
      </c>
    </row>
    <row r="4076" spans="1:20" ht="16" hidden="1">
      <c r="A4076" s="170">
        <f t="shared" si="6"/>
        <v>0</v>
      </c>
      <c r="B4076" s="186"/>
      <c r="C4076" s="186"/>
      <c r="D4076" s="178" t="s">
        <v>388</v>
      </c>
      <c r="E4076" s="178"/>
      <c r="F4076" s="186"/>
      <c r="G4076" s="170" t="b">
        <f t="shared" ca="1" si="73"/>
        <v>1</v>
      </c>
      <c r="H4076" s="186"/>
      <c r="I4076" s="186"/>
      <c r="J4076" s="170"/>
      <c r="K4076" s="171" t="e">
        <f t="shared" ca="1" si="1"/>
        <v>#NAME?</v>
      </c>
      <c r="L4076" s="186"/>
      <c r="M4076" s="171">
        <v>1599</v>
      </c>
      <c r="N4076" s="179" t="e">
        <f t="shared" ca="1" si="2"/>
        <v>#NAME?</v>
      </c>
      <c r="O4076" t="b">
        <f t="shared" si="3"/>
        <v>1</v>
      </c>
      <c r="S4076" s="180" t="b">
        <f t="shared" si="4"/>
        <v>0</v>
      </c>
      <c r="T4076" s="180">
        <f t="shared" ca="1" si="5"/>
        <v>0</v>
      </c>
    </row>
    <row r="4077" spans="1:20" ht="16" hidden="1">
      <c r="A4077" s="170">
        <f t="shared" si="6"/>
        <v>0</v>
      </c>
      <c r="B4077" s="186"/>
      <c r="C4077" s="186"/>
      <c r="D4077" s="178" t="s">
        <v>388</v>
      </c>
      <c r="E4077" s="178"/>
      <c r="F4077" s="186"/>
      <c r="G4077" s="170" t="b">
        <f t="shared" ca="1" si="73"/>
        <v>1</v>
      </c>
      <c r="H4077" s="186"/>
      <c r="I4077" s="186"/>
      <c r="J4077" s="170"/>
      <c r="K4077" s="171" t="e">
        <f t="shared" ca="1" si="1"/>
        <v>#NAME?</v>
      </c>
      <c r="L4077" s="186"/>
      <c r="M4077" s="171">
        <v>347</v>
      </c>
      <c r="N4077" s="179" t="e">
        <f t="shared" ca="1" si="2"/>
        <v>#NAME?</v>
      </c>
      <c r="O4077" t="b">
        <f t="shared" si="3"/>
        <v>1</v>
      </c>
      <c r="S4077" s="180" t="b">
        <f t="shared" si="4"/>
        <v>0</v>
      </c>
      <c r="T4077" s="180">
        <f t="shared" ca="1" si="5"/>
        <v>0</v>
      </c>
    </row>
    <row r="4078" spans="1:20" ht="16" hidden="1">
      <c r="A4078" s="170">
        <f t="shared" si="6"/>
        <v>0</v>
      </c>
      <c r="B4078" s="186"/>
      <c r="C4078" s="186"/>
      <c r="D4078" s="178" t="s">
        <v>388</v>
      </c>
      <c r="E4078" s="178"/>
      <c r="F4078" s="186"/>
      <c r="G4078" s="170" t="b">
        <f t="shared" ca="1" si="73"/>
        <v>1</v>
      </c>
      <c r="H4078" s="186"/>
      <c r="I4078" s="186"/>
      <c r="J4078" s="170"/>
      <c r="K4078" s="171" t="e">
        <f t="shared" ca="1" si="1"/>
        <v>#NAME?</v>
      </c>
      <c r="L4078" s="186"/>
      <c r="M4078" s="171">
        <v>222</v>
      </c>
      <c r="N4078" s="179" t="e">
        <f t="shared" ca="1" si="2"/>
        <v>#NAME?</v>
      </c>
      <c r="O4078" t="b">
        <f t="shared" si="3"/>
        <v>1</v>
      </c>
      <c r="S4078" s="180" t="b">
        <f t="shared" si="4"/>
        <v>0</v>
      </c>
      <c r="T4078" s="180">
        <f t="shared" ca="1" si="5"/>
        <v>0</v>
      </c>
    </row>
    <row r="4079" spans="1:20" ht="16" hidden="1">
      <c r="A4079" s="170">
        <f t="shared" si="6"/>
        <v>0</v>
      </c>
      <c r="B4079" s="186"/>
      <c r="C4079" s="186"/>
      <c r="D4079" s="178" t="s">
        <v>388</v>
      </c>
      <c r="E4079" s="178"/>
      <c r="F4079" s="186"/>
      <c r="G4079" s="170" t="b">
        <f t="shared" ca="1" si="73"/>
        <v>1</v>
      </c>
      <c r="H4079" s="186"/>
      <c r="I4079" s="186"/>
      <c r="J4079" s="170"/>
      <c r="K4079" s="171" t="e">
        <f t="shared" ca="1" si="1"/>
        <v>#NAME?</v>
      </c>
      <c r="L4079" s="186"/>
      <c r="M4079" s="171">
        <v>2904</v>
      </c>
      <c r="N4079" s="179" t="e">
        <f t="shared" ca="1" si="2"/>
        <v>#NAME?</v>
      </c>
      <c r="O4079" t="b">
        <f t="shared" si="3"/>
        <v>1</v>
      </c>
      <c r="S4079" s="180" t="b">
        <f t="shared" si="4"/>
        <v>0</v>
      </c>
      <c r="T4079" s="180">
        <f t="shared" ca="1" si="5"/>
        <v>0</v>
      </c>
    </row>
    <row r="4080" spans="1:20" ht="16" hidden="1">
      <c r="A4080" s="170">
        <f t="shared" si="6"/>
        <v>0</v>
      </c>
      <c r="B4080" s="186"/>
      <c r="C4080" s="186"/>
      <c r="D4080" s="178" t="s">
        <v>388</v>
      </c>
      <c r="E4080" s="178"/>
      <c r="F4080" s="186"/>
      <c r="G4080" s="170" t="b">
        <f t="shared" ca="1" si="73"/>
        <v>1</v>
      </c>
      <c r="H4080" s="186"/>
      <c r="I4080" s="186"/>
      <c r="J4080" s="170"/>
      <c r="K4080" s="171" t="e">
        <f t="shared" ca="1" si="1"/>
        <v>#NAME?</v>
      </c>
      <c r="L4080" s="186"/>
      <c r="M4080" s="171">
        <v>1286</v>
      </c>
      <c r="N4080" s="179" t="e">
        <f t="shared" ca="1" si="2"/>
        <v>#NAME?</v>
      </c>
      <c r="O4080" t="b">
        <f t="shared" si="3"/>
        <v>1</v>
      </c>
      <c r="S4080" s="180" t="b">
        <f t="shared" si="4"/>
        <v>0</v>
      </c>
      <c r="T4080" s="180">
        <f t="shared" ca="1" si="5"/>
        <v>0</v>
      </c>
    </row>
    <row r="4081" spans="1:20" ht="16" hidden="1">
      <c r="A4081" s="170">
        <f t="shared" si="6"/>
        <v>0</v>
      </c>
      <c r="B4081" s="186"/>
      <c r="C4081" s="186"/>
      <c r="D4081" s="178" t="s">
        <v>388</v>
      </c>
      <c r="E4081" s="178"/>
      <c r="F4081" s="186"/>
      <c r="G4081" s="170" t="b">
        <f t="shared" ca="1" si="73"/>
        <v>1</v>
      </c>
      <c r="H4081" s="186"/>
      <c r="I4081" s="186"/>
      <c r="J4081" s="170"/>
      <c r="K4081" s="171" t="e">
        <f t="shared" ca="1" si="1"/>
        <v>#NAME?</v>
      </c>
      <c r="L4081" s="186"/>
      <c r="M4081" s="171">
        <v>2553</v>
      </c>
      <c r="N4081" s="179" t="e">
        <f t="shared" ca="1" si="2"/>
        <v>#NAME?</v>
      </c>
      <c r="O4081" t="b">
        <f t="shared" si="3"/>
        <v>1</v>
      </c>
      <c r="S4081" s="180" t="b">
        <f t="shared" si="4"/>
        <v>0</v>
      </c>
      <c r="T4081" s="180">
        <f t="shared" ca="1" si="5"/>
        <v>0</v>
      </c>
    </row>
    <row r="4082" spans="1:20" ht="16" hidden="1">
      <c r="A4082" s="170">
        <f t="shared" si="6"/>
        <v>0</v>
      </c>
      <c r="B4082" s="186"/>
      <c r="C4082" s="186"/>
      <c r="D4082" s="178" t="s">
        <v>388</v>
      </c>
      <c r="E4082" s="178"/>
      <c r="F4082" s="186"/>
      <c r="G4082" s="170" t="b">
        <f t="shared" ca="1" si="73"/>
        <v>1</v>
      </c>
      <c r="H4082" s="186"/>
      <c r="I4082" s="186"/>
      <c r="J4082" s="170"/>
      <c r="K4082" s="171" t="e">
        <f t="shared" ca="1" si="1"/>
        <v>#NAME?</v>
      </c>
      <c r="L4082" s="186"/>
      <c r="M4082" s="171">
        <v>690</v>
      </c>
      <c r="N4082" s="179" t="e">
        <f t="shared" ca="1" si="2"/>
        <v>#NAME?</v>
      </c>
      <c r="O4082" t="b">
        <f t="shared" si="3"/>
        <v>1</v>
      </c>
      <c r="S4082" s="180" t="b">
        <f t="shared" si="4"/>
        <v>0</v>
      </c>
      <c r="T4082" s="180">
        <f t="shared" ca="1" si="5"/>
        <v>0</v>
      </c>
    </row>
    <row r="4083" spans="1:20" ht="16" hidden="1">
      <c r="A4083" s="170">
        <f t="shared" si="6"/>
        <v>0</v>
      </c>
      <c r="B4083" s="186"/>
      <c r="C4083" s="186"/>
      <c r="D4083" s="178" t="s">
        <v>388</v>
      </c>
      <c r="E4083" s="178"/>
      <c r="F4083" s="186"/>
      <c r="G4083" s="170" t="b">
        <f t="shared" ca="1" si="73"/>
        <v>1</v>
      </c>
      <c r="H4083" s="186"/>
      <c r="I4083" s="186"/>
      <c r="J4083" s="170"/>
      <c r="K4083" s="171" t="e">
        <f t="shared" ca="1" si="1"/>
        <v>#NAME?</v>
      </c>
      <c r="L4083" s="186"/>
      <c r="M4083" s="171">
        <v>1509</v>
      </c>
      <c r="N4083" s="179" t="e">
        <f t="shared" ca="1" si="2"/>
        <v>#NAME?</v>
      </c>
      <c r="O4083" t="b">
        <f t="shared" si="3"/>
        <v>1</v>
      </c>
      <c r="S4083" s="180" t="b">
        <f t="shared" si="4"/>
        <v>0</v>
      </c>
      <c r="T4083" s="180">
        <f t="shared" ca="1" si="5"/>
        <v>0</v>
      </c>
    </row>
    <row r="4084" spans="1:20" ht="16" hidden="1">
      <c r="A4084" s="170">
        <f t="shared" si="6"/>
        <v>0</v>
      </c>
      <c r="B4084" s="186"/>
      <c r="C4084" s="186"/>
      <c r="D4084" s="178" t="s">
        <v>388</v>
      </c>
      <c r="E4084" s="178"/>
      <c r="F4084" s="186"/>
      <c r="G4084" s="170" t="b">
        <f t="shared" ca="1" si="73"/>
        <v>1</v>
      </c>
      <c r="H4084" s="186"/>
      <c r="I4084" s="186"/>
      <c r="J4084" s="170"/>
      <c r="K4084" s="171" t="e">
        <f t="shared" ca="1" si="1"/>
        <v>#NAME?</v>
      </c>
      <c r="L4084" s="186"/>
      <c r="M4084" s="171">
        <v>1362</v>
      </c>
      <c r="N4084" s="179" t="e">
        <f t="shared" ca="1" si="2"/>
        <v>#NAME?</v>
      </c>
      <c r="O4084" t="b">
        <f t="shared" si="3"/>
        <v>1</v>
      </c>
      <c r="S4084" s="180" t="b">
        <f t="shared" si="4"/>
        <v>0</v>
      </c>
      <c r="T4084" s="180">
        <f t="shared" ca="1" si="5"/>
        <v>0</v>
      </c>
    </row>
    <row r="4085" spans="1:20" ht="16" hidden="1">
      <c r="A4085" s="170">
        <f t="shared" si="6"/>
        <v>0</v>
      </c>
      <c r="B4085" s="186"/>
      <c r="C4085" s="186"/>
      <c r="D4085" s="178" t="s">
        <v>388</v>
      </c>
      <c r="E4085" s="178"/>
      <c r="F4085" s="186"/>
      <c r="G4085" s="170" t="b">
        <f t="shared" ca="1" si="73"/>
        <v>1</v>
      </c>
      <c r="H4085" s="186"/>
      <c r="I4085" s="186"/>
      <c r="J4085" s="170"/>
      <c r="K4085" s="171" t="e">
        <f t="shared" ca="1" si="1"/>
        <v>#NAME?</v>
      </c>
      <c r="L4085" s="186"/>
      <c r="M4085" s="171">
        <v>2192</v>
      </c>
      <c r="N4085" s="179" t="e">
        <f t="shared" ca="1" si="2"/>
        <v>#NAME?</v>
      </c>
      <c r="O4085" t="b">
        <f t="shared" si="3"/>
        <v>1</v>
      </c>
      <c r="S4085" s="180" t="b">
        <f t="shared" si="4"/>
        <v>0</v>
      </c>
      <c r="T4085" s="180">
        <f t="shared" ca="1" si="5"/>
        <v>0</v>
      </c>
    </row>
    <row r="4086" spans="1:20" ht="16" hidden="1">
      <c r="A4086" s="170">
        <f t="shared" si="6"/>
        <v>0</v>
      </c>
      <c r="B4086" s="186"/>
      <c r="C4086" s="186"/>
      <c r="D4086" s="178" t="s">
        <v>388</v>
      </c>
      <c r="E4086" s="178"/>
      <c r="F4086" s="186"/>
      <c r="G4086" s="170" t="b">
        <f t="shared" ca="1" si="73"/>
        <v>1</v>
      </c>
      <c r="H4086" s="186"/>
      <c r="I4086" s="186"/>
      <c r="J4086" s="170"/>
      <c r="K4086" s="171" t="e">
        <f t="shared" ca="1" si="1"/>
        <v>#NAME?</v>
      </c>
      <c r="L4086" s="186"/>
      <c r="M4086" s="171">
        <v>348</v>
      </c>
      <c r="N4086" s="179" t="e">
        <f t="shared" ca="1" si="2"/>
        <v>#NAME?</v>
      </c>
      <c r="O4086" t="b">
        <f t="shared" si="3"/>
        <v>1</v>
      </c>
      <c r="S4086" s="180" t="b">
        <f t="shared" si="4"/>
        <v>0</v>
      </c>
      <c r="T4086" s="180">
        <f t="shared" ca="1" si="5"/>
        <v>0</v>
      </c>
    </row>
    <row r="4087" spans="1:20" ht="16" hidden="1">
      <c r="A4087" s="170">
        <f t="shared" si="6"/>
        <v>0</v>
      </c>
      <c r="B4087" s="186"/>
      <c r="C4087" s="186"/>
      <c r="D4087" s="178" t="s">
        <v>388</v>
      </c>
      <c r="E4087" s="178"/>
      <c r="F4087" s="186"/>
      <c r="G4087" s="170" t="b">
        <f t="shared" ca="1" si="73"/>
        <v>1</v>
      </c>
      <c r="H4087" s="186"/>
      <c r="I4087" s="186"/>
      <c r="J4087" s="170"/>
      <c r="K4087" s="171" t="e">
        <f t="shared" ca="1" si="1"/>
        <v>#NAME?</v>
      </c>
      <c r="L4087" s="186"/>
      <c r="M4087" s="171">
        <v>2652</v>
      </c>
      <c r="N4087" s="179" t="e">
        <f t="shared" ca="1" si="2"/>
        <v>#NAME?</v>
      </c>
      <c r="O4087" t="b">
        <f t="shared" si="3"/>
        <v>1</v>
      </c>
      <c r="S4087" s="180" t="b">
        <f t="shared" si="4"/>
        <v>0</v>
      </c>
      <c r="T4087" s="180">
        <f t="shared" ca="1" si="5"/>
        <v>0</v>
      </c>
    </row>
    <row r="4088" spans="1:20" ht="16" hidden="1">
      <c r="A4088" s="170">
        <f t="shared" si="6"/>
        <v>0</v>
      </c>
      <c r="B4088" s="186"/>
      <c r="C4088" s="186"/>
      <c r="D4088" s="178" t="s">
        <v>388</v>
      </c>
      <c r="E4088" s="178"/>
      <c r="F4088" s="186"/>
      <c r="G4088" s="170" t="b">
        <f t="shared" ca="1" si="73"/>
        <v>1</v>
      </c>
      <c r="H4088" s="186"/>
      <c r="I4088" s="186"/>
      <c r="J4088" s="170"/>
      <c r="K4088" s="171" t="e">
        <f t="shared" ca="1" si="1"/>
        <v>#NAME?</v>
      </c>
      <c r="L4088" s="186"/>
      <c r="M4088" s="171">
        <v>1652</v>
      </c>
      <c r="N4088" s="179" t="e">
        <f t="shared" ca="1" si="2"/>
        <v>#NAME?</v>
      </c>
      <c r="O4088" t="b">
        <f t="shared" si="3"/>
        <v>1</v>
      </c>
      <c r="S4088" s="180" t="b">
        <f t="shared" si="4"/>
        <v>0</v>
      </c>
      <c r="T4088" s="180">
        <f t="shared" ca="1" si="5"/>
        <v>0</v>
      </c>
    </row>
    <row r="4089" spans="1:20" ht="16" hidden="1">
      <c r="A4089" s="170">
        <f t="shared" si="6"/>
        <v>0</v>
      </c>
      <c r="B4089" s="186"/>
      <c r="C4089" s="186"/>
      <c r="D4089" s="178" t="s">
        <v>388</v>
      </c>
      <c r="E4089" s="178"/>
      <c r="F4089" s="186"/>
      <c r="G4089" s="170" t="b">
        <f t="shared" ca="1" si="73"/>
        <v>1</v>
      </c>
      <c r="H4089" s="186"/>
      <c r="I4089" s="186"/>
      <c r="J4089" s="170"/>
      <c r="K4089" s="171" t="e">
        <f t="shared" ca="1" si="1"/>
        <v>#NAME?</v>
      </c>
      <c r="L4089" s="186"/>
      <c r="M4089" s="171">
        <v>2205</v>
      </c>
      <c r="N4089" s="179" t="e">
        <f t="shared" ca="1" si="2"/>
        <v>#NAME?</v>
      </c>
      <c r="O4089" t="b">
        <f t="shared" si="3"/>
        <v>1</v>
      </c>
      <c r="S4089" s="180" t="b">
        <f t="shared" si="4"/>
        <v>0</v>
      </c>
      <c r="T4089" s="180">
        <f t="shared" ca="1" si="5"/>
        <v>0</v>
      </c>
    </row>
    <row r="4090" spans="1:20" ht="16" hidden="1">
      <c r="A4090" s="170">
        <f t="shared" si="6"/>
        <v>0</v>
      </c>
      <c r="B4090" s="186"/>
      <c r="C4090" s="186"/>
      <c r="D4090" s="178" t="s">
        <v>388</v>
      </c>
      <c r="E4090" s="178"/>
      <c r="F4090" s="186"/>
      <c r="G4090" s="170" t="b">
        <f t="shared" ca="1" si="73"/>
        <v>1</v>
      </c>
      <c r="H4090" s="186"/>
      <c r="I4090" s="186"/>
      <c r="J4090" s="170"/>
      <c r="K4090" s="171" t="e">
        <f t="shared" ca="1" si="1"/>
        <v>#NAME?</v>
      </c>
      <c r="L4090" s="186"/>
      <c r="M4090" s="171">
        <v>567</v>
      </c>
      <c r="N4090" s="179" t="e">
        <f t="shared" ca="1" si="2"/>
        <v>#NAME?</v>
      </c>
      <c r="O4090" t="b">
        <f t="shared" si="3"/>
        <v>1</v>
      </c>
      <c r="S4090" s="180" t="b">
        <f t="shared" si="4"/>
        <v>0</v>
      </c>
      <c r="T4090" s="180">
        <f t="shared" ca="1" si="5"/>
        <v>0</v>
      </c>
    </row>
    <row r="4091" spans="1:20" ht="16" hidden="1">
      <c r="A4091" s="170">
        <f t="shared" si="6"/>
        <v>0</v>
      </c>
      <c r="B4091" s="186"/>
      <c r="C4091" s="186"/>
      <c r="D4091" s="178" t="s">
        <v>388</v>
      </c>
      <c r="E4091" s="178"/>
      <c r="F4091" s="186"/>
      <c r="G4091" s="170" t="b">
        <f t="shared" ca="1" si="73"/>
        <v>1</v>
      </c>
      <c r="H4091" s="186"/>
      <c r="I4091" s="186"/>
      <c r="J4091" s="170"/>
      <c r="K4091" s="171" t="e">
        <f t="shared" ca="1" si="1"/>
        <v>#NAME?</v>
      </c>
      <c r="L4091" s="186"/>
      <c r="M4091" s="171">
        <v>1347</v>
      </c>
      <c r="N4091" s="179" t="e">
        <f t="shared" ca="1" si="2"/>
        <v>#NAME?</v>
      </c>
      <c r="O4091" t="b">
        <f t="shared" si="3"/>
        <v>1</v>
      </c>
      <c r="S4091" s="180" t="b">
        <f t="shared" si="4"/>
        <v>0</v>
      </c>
      <c r="T4091" s="180">
        <f t="shared" ca="1" si="5"/>
        <v>0</v>
      </c>
    </row>
    <row r="4092" spans="1:20" ht="16" hidden="1">
      <c r="A4092" s="170">
        <f t="shared" si="6"/>
        <v>0</v>
      </c>
      <c r="B4092" s="186"/>
      <c r="C4092" s="186"/>
      <c r="D4092" s="178" t="s">
        <v>388</v>
      </c>
      <c r="E4092" s="178"/>
      <c r="F4092" s="186"/>
      <c r="G4092" s="170" t="b">
        <f t="shared" ca="1" si="73"/>
        <v>1</v>
      </c>
      <c r="H4092" s="186"/>
      <c r="I4092" s="186"/>
      <c r="J4092" s="170"/>
      <c r="K4092" s="171" t="e">
        <f t="shared" ca="1" si="1"/>
        <v>#NAME?</v>
      </c>
      <c r="L4092" s="186"/>
      <c r="M4092" s="171">
        <v>2538</v>
      </c>
      <c r="N4092" s="179" t="e">
        <f t="shared" ca="1" si="2"/>
        <v>#NAME?</v>
      </c>
      <c r="O4092" t="b">
        <f t="shared" si="3"/>
        <v>1</v>
      </c>
      <c r="S4092" s="180" t="b">
        <f t="shared" si="4"/>
        <v>0</v>
      </c>
      <c r="T4092" s="180">
        <f t="shared" ca="1" si="5"/>
        <v>0</v>
      </c>
    </row>
    <row r="4093" spans="1:20" ht="16" hidden="1">
      <c r="A4093" s="170">
        <f t="shared" si="6"/>
        <v>0</v>
      </c>
      <c r="B4093" s="186"/>
      <c r="C4093" s="186"/>
      <c r="D4093" s="178" t="s">
        <v>388</v>
      </c>
      <c r="E4093" s="178"/>
      <c r="F4093" s="186"/>
      <c r="G4093" s="170" t="b">
        <f t="shared" ca="1" si="73"/>
        <v>1</v>
      </c>
      <c r="H4093" s="186"/>
      <c r="I4093" s="186"/>
      <c r="J4093" s="170"/>
      <c r="K4093" s="171" t="e">
        <f t="shared" ca="1" si="1"/>
        <v>#NAME?</v>
      </c>
      <c r="L4093" s="186"/>
      <c r="M4093" s="171">
        <v>2537</v>
      </c>
      <c r="N4093" s="179" t="e">
        <f t="shared" ca="1" si="2"/>
        <v>#NAME?</v>
      </c>
      <c r="O4093" t="b">
        <f t="shared" si="3"/>
        <v>1</v>
      </c>
      <c r="S4093" s="180" t="b">
        <f t="shared" si="4"/>
        <v>0</v>
      </c>
      <c r="T4093" s="180">
        <f t="shared" ca="1" si="5"/>
        <v>0</v>
      </c>
    </row>
    <row r="4094" spans="1:20" ht="16" hidden="1">
      <c r="A4094" s="170">
        <f t="shared" si="6"/>
        <v>0</v>
      </c>
      <c r="B4094" s="186"/>
      <c r="C4094" s="186"/>
      <c r="D4094" s="178" t="s">
        <v>388</v>
      </c>
      <c r="E4094" s="178"/>
      <c r="F4094" s="186"/>
      <c r="G4094" s="170" t="b">
        <f t="shared" ca="1" si="73"/>
        <v>1</v>
      </c>
      <c r="H4094" s="186"/>
      <c r="I4094" s="186"/>
      <c r="J4094" s="170"/>
      <c r="K4094" s="171" t="e">
        <f t="shared" ca="1" si="1"/>
        <v>#NAME?</v>
      </c>
      <c r="L4094" s="186"/>
      <c r="M4094" s="171">
        <v>2065</v>
      </c>
      <c r="N4094" s="179" t="e">
        <f t="shared" ca="1" si="2"/>
        <v>#NAME?</v>
      </c>
      <c r="O4094" t="b">
        <f t="shared" si="3"/>
        <v>1</v>
      </c>
      <c r="S4094" s="180" t="b">
        <f t="shared" si="4"/>
        <v>0</v>
      </c>
      <c r="T4094" s="180">
        <f t="shared" ca="1" si="5"/>
        <v>0</v>
      </c>
    </row>
    <row r="4095" spans="1:20" ht="16" hidden="1">
      <c r="A4095" s="170">
        <f t="shared" si="6"/>
        <v>0</v>
      </c>
      <c r="B4095" s="186"/>
      <c r="C4095" s="186"/>
      <c r="D4095" s="178" t="s">
        <v>388</v>
      </c>
      <c r="E4095" s="178"/>
      <c r="F4095" s="186"/>
      <c r="G4095" s="170" t="b">
        <f t="shared" ca="1" si="73"/>
        <v>1</v>
      </c>
      <c r="H4095" s="186"/>
      <c r="I4095" s="186"/>
      <c r="J4095" s="170"/>
      <c r="K4095" s="171" t="e">
        <f t="shared" ca="1" si="1"/>
        <v>#NAME?</v>
      </c>
      <c r="L4095" s="186"/>
      <c r="M4095" s="171">
        <v>2535</v>
      </c>
      <c r="N4095" s="179" t="e">
        <f t="shared" ca="1" si="2"/>
        <v>#NAME?</v>
      </c>
      <c r="O4095" t="b">
        <f t="shared" si="3"/>
        <v>1</v>
      </c>
      <c r="S4095" s="180" t="b">
        <f t="shared" si="4"/>
        <v>0</v>
      </c>
      <c r="T4095" s="180">
        <f t="shared" ca="1" si="5"/>
        <v>0</v>
      </c>
    </row>
    <row r="4096" spans="1:20" ht="16" hidden="1">
      <c r="A4096" s="170">
        <f t="shared" si="6"/>
        <v>0</v>
      </c>
      <c r="B4096" s="186"/>
      <c r="C4096" s="186"/>
      <c r="D4096" s="178" t="s">
        <v>388</v>
      </c>
      <c r="E4096" s="178"/>
      <c r="F4096" s="186"/>
      <c r="G4096" s="170" t="b">
        <f t="shared" ca="1" si="73"/>
        <v>1</v>
      </c>
      <c r="H4096" s="186"/>
      <c r="I4096" s="186"/>
      <c r="J4096" s="170"/>
      <c r="K4096" s="171" t="e">
        <f t="shared" ca="1" si="1"/>
        <v>#NAME?</v>
      </c>
      <c r="L4096" s="186"/>
      <c r="M4096" s="171">
        <v>2886</v>
      </c>
      <c r="N4096" s="179" t="e">
        <f t="shared" ca="1" si="2"/>
        <v>#NAME?</v>
      </c>
      <c r="O4096" t="b">
        <f t="shared" si="3"/>
        <v>1</v>
      </c>
      <c r="S4096" s="180" t="b">
        <f t="shared" si="4"/>
        <v>0</v>
      </c>
      <c r="T4096" s="180">
        <f t="shared" ca="1" si="5"/>
        <v>0</v>
      </c>
    </row>
    <row r="4097" spans="1:20" ht="16" hidden="1">
      <c r="A4097" s="170">
        <f t="shared" si="6"/>
        <v>0</v>
      </c>
      <c r="B4097" s="186"/>
      <c r="C4097" s="186"/>
      <c r="D4097" s="178" t="s">
        <v>388</v>
      </c>
      <c r="E4097" s="178"/>
      <c r="F4097" s="186"/>
      <c r="G4097" s="170" t="b">
        <f t="shared" ca="1" si="73"/>
        <v>1</v>
      </c>
      <c r="H4097" s="186"/>
      <c r="I4097" s="186"/>
      <c r="J4097" s="170"/>
      <c r="K4097" s="171" t="e">
        <f t="shared" ca="1" si="1"/>
        <v>#NAME?</v>
      </c>
      <c r="L4097" s="186"/>
      <c r="M4097" s="171">
        <v>2931</v>
      </c>
      <c r="N4097" s="179" t="e">
        <f t="shared" ca="1" si="2"/>
        <v>#NAME?</v>
      </c>
      <c r="O4097" t="b">
        <f t="shared" si="3"/>
        <v>1</v>
      </c>
      <c r="S4097" s="180" t="b">
        <f t="shared" si="4"/>
        <v>0</v>
      </c>
      <c r="T4097" s="180">
        <f t="shared" ca="1" si="5"/>
        <v>0</v>
      </c>
    </row>
    <row r="4098" spans="1:20" ht="16" hidden="1">
      <c r="A4098" s="170">
        <f t="shared" si="6"/>
        <v>0</v>
      </c>
      <c r="B4098" s="186"/>
      <c r="C4098" s="186"/>
      <c r="D4098" s="178" t="s">
        <v>388</v>
      </c>
      <c r="E4098" s="178"/>
      <c r="F4098" s="186"/>
      <c r="G4098" s="170" t="b">
        <f t="shared" ca="1" si="73"/>
        <v>1</v>
      </c>
      <c r="H4098" s="186"/>
      <c r="I4098" s="186"/>
      <c r="J4098" s="170"/>
      <c r="K4098" s="171" t="e">
        <f t="shared" ca="1" si="1"/>
        <v>#NAME?</v>
      </c>
      <c r="L4098" s="186"/>
      <c r="M4098" s="171">
        <v>529</v>
      </c>
      <c r="N4098" s="179" t="e">
        <f t="shared" ca="1" si="2"/>
        <v>#NAME?</v>
      </c>
      <c r="O4098" t="b">
        <f t="shared" si="3"/>
        <v>1</v>
      </c>
      <c r="S4098" s="180" t="b">
        <f t="shared" si="4"/>
        <v>0</v>
      </c>
      <c r="T4098" s="180">
        <f t="shared" ca="1" si="5"/>
        <v>0</v>
      </c>
    </row>
    <row r="4099" spans="1:20" ht="16" hidden="1">
      <c r="A4099" s="170">
        <f t="shared" si="6"/>
        <v>0</v>
      </c>
      <c r="B4099" s="186"/>
      <c r="C4099" s="186"/>
      <c r="D4099" s="178" t="s">
        <v>388</v>
      </c>
      <c r="E4099" s="178"/>
      <c r="F4099" s="186"/>
      <c r="G4099" s="170" t="b">
        <f t="shared" ca="1" si="73"/>
        <v>1</v>
      </c>
      <c r="H4099" s="186"/>
      <c r="I4099" s="186"/>
      <c r="J4099" s="170"/>
      <c r="K4099" s="171" t="e">
        <f t="shared" ca="1" si="1"/>
        <v>#NAME?</v>
      </c>
      <c r="L4099" s="186"/>
      <c r="M4099" s="171">
        <v>1139</v>
      </c>
      <c r="N4099" s="179" t="e">
        <f t="shared" ca="1" si="2"/>
        <v>#NAME?</v>
      </c>
      <c r="O4099" t="b">
        <f t="shared" si="3"/>
        <v>1</v>
      </c>
      <c r="S4099" s="180" t="b">
        <f t="shared" si="4"/>
        <v>0</v>
      </c>
      <c r="T4099" s="180">
        <f t="shared" ca="1" si="5"/>
        <v>0</v>
      </c>
    </row>
    <row r="4100" spans="1:20" ht="16" hidden="1">
      <c r="A4100" s="170">
        <f t="shared" si="6"/>
        <v>0</v>
      </c>
      <c r="B4100" s="186"/>
      <c r="C4100" s="186"/>
      <c r="D4100" s="178" t="s">
        <v>388</v>
      </c>
      <c r="E4100" s="178"/>
      <c r="F4100" s="186"/>
      <c r="G4100" s="170" t="b">
        <f t="shared" ca="1" si="73"/>
        <v>1</v>
      </c>
      <c r="H4100" s="186"/>
      <c r="I4100" s="186"/>
      <c r="J4100" s="170"/>
      <c r="K4100" s="171" t="e">
        <f t="shared" ca="1" si="1"/>
        <v>#NAME?</v>
      </c>
      <c r="L4100" s="186"/>
      <c r="M4100" s="171">
        <v>1610</v>
      </c>
      <c r="N4100" s="179" t="e">
        <f t="shared" ca="1" si="2"/>
        <v>#NAME?</v>
      </c>
      <c r="O4100" t="b">
        <f t="shared" si="3"/>
        <v>1</v>
      </c>
      <c r="S4100" s="180" t="b">
        <f t="shared" si="4"/>
        <v>0</v>
      </c>
      <c r="T4100" s="180">
        <f t="shared" ca="1" si="5"/>
        <v>0</v>
      </c>
    </row>
    <row r="4101" spans="1:20" ht="16" hidden="1">
      <c r="A4101" s="170">
        <f t="shared" si="6"/>
        <v>0</v>
      </c>
      <c r="B4101" s="186"/>
      <c r="C4101" s="186"/>
      <c r="D4101" s="178" t="s">
        <v>388</v>
      </c>
      <c r="E4101" s="178"/>
      <c r="F4101" s="186"/>
      <c r="G4101" s="170" t="b">
        <f t="shared" ca="1" si="73"/>
        <v>1</v>
      </c>
      <c r="H4101" s="186"/>
      <c r="I4101" s="186"/>
      <c r="J4101" s="170"/>
      <c r="K4101" s="171" t="e">
        <f t="shared" ca="1" si="1"/>
        <v>#NAME?</v>
      </c>
      <c r="L4101" s="186"/>
      <c r="M4101" s="171">
        <v>3007</v>
      </c>
      <c r="N4101" s="179" t="e">
        <f t="shared" ca="1" si="2"/>
        <v>#NAME?</v>
      </c>
      <c r="O4101" t="b">
        <f t="shared" si="3"/>
        <v>1</v>
      </c>
      <c r="S4101" s="180" t="b">
        <f t="shared" si="4"/>
        <v>0</v>
      </c>
      <c r="T4101" s="180">
        <f t="shared" ca="1" si="5"/>
        <v>0</v>
      </c>
    </row>
    <row r="4102" spans="1:20" ht="16" hidden="1">
      <c r="A4102" s="170">
        <f t="shared" si="6"/>
        <v>0</v>
      </c>
      <c r="B4102" s="186"/>
      <c r="C4102" s="186"/>
      <c r="D4102" s="178" t="s">
        <v>388</v>
      </c>
      <c r="E4102" s="178"/>
      <c r="F4102" s="186"/>
      <c r="G4102" s="170" t="b">
        <f t="shared" ca="1" si="73"/>
        <v>1</v>
      </c>
      <c r="H4102" s="186"/>
      <c r="I4102" s="186"/>
      <c r="J4102" s="170"/>
      <c r="K4102" s="171" t="e">
        <f t="shared" ca="1" si="1"/>
        <v>#NAME?</v>
      </c>
      <c r="L4102" s="186"/>
      <c r="M4102" s="171">
        <v>1155</v>
      </c>
      <c r="N4102" s="179" t="e">
        <f t="shared" ca="1" si="2"/>
        <v>#NAME?</v>
      </c>
      <c r="O4102" t="b">
        <f t="shared" si="3"/>
        <v>1</v>
      </c>
      <c r="S4102" s="180" t="b">
        <f t="shared" si="4"/>
        <v>0</v>
      </c>
      <c r="T4102" s="180">
        <f t="shared" ca="1" si="5"/>
        <v>0</v>
      </c>
    </row>
    <row r="4103" spans="1:20" ht="16" hidden="1">
      <c r="A4103" s="170">
        <f t="shared" si="6"/>
        <v>0</v>
      </c>
      <c r="B4103" s="186"/>
      <c r="C4103" s="186"/>
      <c r="D4103" s="178" t="s">
        <v>388</v>
      </c>
      <c r="E4103" s="178"/>
      <c r="F4103" s="186"/>
      <c r="G4103" s="170" t="b">
        <f t="shared" ca="1" si="73"/>
        <v>1</v>
      </c>
      <c r="H4103" s="186"/>
      <c r="I4103" s="186"/>
      <c r="J4103" s="170"/>
      <c r="K4103" s="171" t="e">
        <f t="shared" ca="1" si="1"/>
        <v>#NAME?</v>
      </c>
      <c r="L4103" s="186"/>
      <c r="M4103" s="171">
        <v>3072</v>
      </c>
      <c r="N4103" s="179" t="e">
        <f t="shared" ca="1" si="2"/>
        <v>#NAME?</v>
      </c>
      <c r="O4103" t="b">
        <f t="shared" si="3"/>
        <v>1</v>
      </c>
      <c r="S4103" s="180" t="b">
        <f t="shared" si="4"/>
        <v>0</v>
      </c>
      <c r="T4103" s="180">
        <f t="shared" ca="1" si="5"/>
        <v>0</v>
      </c>
    </row>
    <row r="4104" spans="1:20" ht="16" hidden="1">
      <c r="A4104" s="170">
        <f t="shared" si="6"/>
        <v>0</v>
      </c>
      <c r="B4104" s="186"/>
      <c r="C4104" s="186"/>
      <c r="D4104" s="178" t="s">
        <v>388</v>
      </c>
      <c r="E4104" s="178"/>
      <c r="F4104" s="186"/>
      <c r="G4104" s="170" t="b">
        <f t="shared" ca="1" si="73"/>
        <v>1</v>
      </c>
      <c r="H4104" s="186"/>
      <c r="I4104" s="186"/>
      <c r="J4104" s="170"/>
      <c r="K4104" s="171" t="e">
        <f t="shared" ca="1" si="1"/>
        <v>#NAME?</v>
      </c>
      <c r="L4104" s="186"/>
      <c r="M4104" s="171">
        <v>2957</v>
      </c>
      <c r="N4104" s="179" t="e">
        <f t="shared" ca="1" si="2"/>
        <v>#NAME?</v>
      </c>
      <c r="O4104" t="b">
        <f t="shared" si="3"/>
        <v>1</v>
      </c>
      <c r="S4104" s="180" t="b">
        <f t="shared" si="4"/>
        <v>0</v>
      </c>
      <c r="T4104" s="180">
        <f t="shared" ca="1" si="5"/>
        <v>0</v>
      </c>
    </row>
    <row r="4105" spans="1:20" ht="16" hidden="1">
      <c r="A4105" s="170">
        <f t="shared" si="6"/>
        <v>0</v>
      </c>
      <c r="B4105" s="186"/>
      <c r="C4105" s="186"/>
      <c r="D4105" s="178" t="s">
        <v>388</v>
      </c>
      <c r="E4105" s="178"/>
      <c r="F4105" s="186"/>
      <c r="G4105" s="170" t="b">
        <f t="shared" ca="1" si="73"/>
        <v>1</v>
      </c>
      <c r="H4105" s="186"/>
      <c r="I4105" s="186"/>
      <c r="J4105" s="170"/>
      <c r="K4105" s="171" t="e">
        <f t="shared" ca="1" si="1"/>
        <v>#NAME?</v>
      </c>
      <c r="L4105" s="186"/>
      <c r="M4105" s="171">
        <v>2731</v>
      </c>
      <c r="N4105" s="179" t="e">
        <f t="shared" ca="1" si="2"/>
        <v>#NAME?</v>
      </c>
      <c r="O4105" t="b">
        <f t="shared" si="3"/>
        <v>1</v>
      </c>
      <c r="S4105" s="180" t="b">
        <f t="shared" si="4"/>
        <v>0</v>
      </c>
      <c r="T4105" s="180">
        <f t="shared" ca="1" si="5"/>
        <v>0</v>
      </c>
    </row>
    <row r="4106" spans="1:20" ht="16" hidden="1">
      <c r="A4106" s="170">
        <f t="shared" si="6"/>
        <v>0</v>
      </c>
      <c r="B4106" s="186"/>
      <c r="C4106" s="186"/>
      <c r="D4106" s="178" t="s">
        <v>388</v>
      </c>
      <c r="E4106" s="178"/>
      <c r="F4106" s="186"/>
      <c r="G4106" s="170" t="b">
        <f t="shared" ca="1" si="73"/>
        <v>1</v>
      </c>
      <c r="H4106" s="186"/>
      <c r="I4106" s="186"/>
      <c r="J4106" s="170"/>
      <c r="K4106" s="171" t="e">
        <f t="shared" ca="1" si="1"/>
        <v>#NAME?</v>
      </c>
      <c r="L4106" s="186"/>
      <c r="M4106" s="171">
        <v>1892</v>
      </c>
      <c r="N4106" s="179" t="e">
        <f t="shared" ca="1" si="2"/>
        <v>#NAME?</v>
      </c>
      <c r="O4106" t="b">
        <f t="shared" si="3"/>
        <v>1</v>
      </c>
      <c r="S4106" s="180" t="b">
        <f t="shared" si="4"/>
        <v>0</v>
      </c>
      <c r="T4106" s="180">
        <f t="shared" ca="1" si="5"/>
        <v>0</v>
      </c>
    </row>
    <row r="4107" spans="1:20" ht="16" hidden="1">
      <c r="A4107" s="170">
        <f t="shared" si="6"/>
        <v>0</v>
      </c>
      <c r="B4107" s="186"/>
      <c r="C4107" s="186"/>
      <c r="D4107" s="178" t="s">
        <v>388</v>
      </c>
      <c r="E4107" s="178"/>
      <c r="F4107" s="186"/>
      <c r="G4107" s="170" t="b">
        <f t="shared" ca="1" si="73"/>
        <v>1</v>
      </c>
      <c r="H4107" s="186"/>
      <c r="I4107" s="186"/>
      <c r="J4107" s="170"/>
      <c r="K4107" s="171" t="e">
        <f t="shared" ca="1" si="1"/>
        <v>#NAME?</v>
      </c>
      <c r="L4107" s="186"/>
      <c r="M4107" s="171">
        <v>1286</v>
      </c>
      <c r="N4107" s="179" t="e">
        <f t="shared" ca="1" si="2"/>
        <v>#NAME?</v>
      </c>
      <c r="O4107" t="b">
        <f t="shared" si="3"/>
        <v>1</v>
      </c>
      <c r="S4107" s="180" t="b">
        <f t="shared" si="4"/>
        <v>0</v>
      </c>
      <c r="T4107" s="180">
        <f t="shared" ca="1" si="5"/>
        <v>0</v>
      </c>
    </row>
    <row r="4108" spans="1:20" ht="16" hidden="1">
      <c r="A4108" s="170">
        <f t="shared" si="6"/>
        <v>0</v>
      </c>
      <c r="B4108" s="186"/>
      <c r="C4108" s="186"/>
      <c r="D4108" s="178" t="s">
        <v>388</v>
      </c>
      <c r="E4108" s="178"/>
      <c r="F4108" s="186"/>
      <c r="G4108" s="170" t="b">
        <f t="shared" ca="1" si="73"/>
        <v>1</v>
      </c>
      <c r="H4108" s="186"/>
      <c r="I4108" s="186"/>
      <c r="J4108" s="170"/>
      <c r="K4108" s="171" t="e">
        <f t="shared" ca="1" si="1"/>
        <v>#NAME?</v>
      </c>
      <c r="L4108" s="186"/>
      <c r="M4108" s="171">
        <v>668</v>
      </c>
      <c r="N4108" s="179" t="e">
        <f t="shared" ca="1" si="2"/>
        <v>#NAME?</v>
      </c>
      <c r="O4108" t="b">
        <f t="shared" si="3"/>
        <v>1</v>
      </c>
      <c r="S4108" s="180" t="b">
        <f t="shared" si="4"/>
        <v>0</v>
      </c>
      <c r="T4108" s="180">
        <f t="shared" ca="1" si="5"/>
        <v>0</v>
      </c>
    </row>
    <row r="4109" spans="1:20" ht="16" hidden="1">
      <c r="A4109" s="170">
        <f t="shared" si="6"/>
        <v>0</v>
      </c>
      <c r="B4109" s="186"/>
      <c r="C4109" s="186"/>
      <c r="D4109" s="178" t="s">
        <v>388</v>
      </c>
      <c r="E4109" s="178"/>
      <c r="F4109" s="186"/>
      <c r="G4109" s="170" t="b">
        <f t="shared" ca="1" si="73"/>
        <v>1</v>
      </c>
      <c r="H4109" s="186"/>
      <c r="I4109" s="186"/>
      <c r="J4109" s="170"/>
      <c r="K4109" s="171" t="e">
        <f t="shared" ca="1" si="1"/>
        <v>#NAME?</v>
      </c>
      <c r="L4109" s="186"/>
      <c r="M4109" s="171">
        <v>1126</v>
      </c>
      <c r="N4109" s="179" t="e">
        <f t="shared" ca="1" si="2"/>
        <v>#NAME?</v>
      </c>
      <c r="O4109" t="b">
        <f t="shared" si="3"/>
        <v>1</v>
      </c>
      <c r="S4109" s="180" t="b">
        <f t="shared" si="4"/>
        <v>0</v>
      </c>
      <c r="T4109" s="180">
        <f t="shared" ca="1" si="5"/>
        <v>0</v>
      </c>
    </row>
    <row r="4110" spans="1:20" ht="16" hidden="1">
      <c r="A4110" s="170">
        <f t="shared" si="6"/>
        <v>0</v>
      </c>
      <c r="B4110" s="186"/>
      <c r="C4110" s="186"/>
      <c r="D4110" s="178" t="s">
        <v>388</v>
      </c>
      <c r="E4110" s="178"/>
      <c r="F4110" s="186"/>
      <c r="G4110" s="170" t="b">
        <f t="shared" ca="1" si="73"/>
        <v>1</v>
      </c>
      <c r="H4110" s="186"/>
      <c r="I4110" s="186"/>
      <c r="J4110" s="170"/>
      <c r="K4110" s="171" t="e">
        <f t="shared" ca="1" si="1"/>
        <v>#NAME?</v>
      </c>
      <c r="L4110" s="186"/>
      <c r="M4110" s="171">
        <v>1000</v>
      </c>
      <c r="N4110" s="179" t="e">
        <f t="shared" ca="1" si="2"/>
        <v>#NAME?</v>
      </c>
      <c r="O4110" t="b">
        <f t="shared" si="3"/>
        <v>1</v>
      </c>
      <c r="S4110" s="180" t="b">
        <f t="shared" si="4"/>
        <v>0</v>
      </c>
      <c r="T4110" s="180">
        <f t="shared" ca="1" si="5"/>
        <v>0</v>
      </c>
    </row>
    <row r="4111" spans="1:20" ht="16" hidden="1">
      <c r="A4111" s="170">
        <f t="shared" si="6"/>
        <v>0</v>
      </c>
      <c r="B4111" s="186"/>
      <c r="C4111" s="186"/>
      <c r="D4111" s="178" t="s">
        <v>388</v>
      </c>
      <c r="E4111" s="178"/>
      <c r="F4111" s="186"/>
      <c r="G4111" s="170" t="b">
        <f t="shared" ca="1" si="73"/>
        <v>1</v>
      </c>
      <c r="H4111" s="186"/>
      <c r="I4111" s="186"/>
      <c r="J4111" s="170"/>
      <c r="K4111" s="171" t="e">
        <f t="shared" ca="1" si="1"/>
        <v>#NAME?</v>
      </c>
      <c r="L4111" s="186"/>
      <c r="M4111" s="171">
        <v>1681</v>
      </c>
      <c r="N4111" s="179" t="e">
        <f t="shared" ca="1" si="2"/>
        <v>#NAME?</v>
      </c>
      <c r="O4111" t="b">
        <f t="shared" si="3"/>
        <v>1</v>
      </c>
      <c r="S4111" s="180" t="b">
        <f t="shared" si="4"/>
        <v>0</v>
      </c>
      <c r="T4111" s="180">
        <f t="shared" ca="1" si="5"/>
        <v>0</v>
      </c>
    </row>
    <row r="4112" spans="1:20" ht="16" hidden="1">
      <c r="A4112" s="170">
        <f t="shared" si="6"/>
        <v>0</v>
      </c>
      <c r="B4112" s="186"/>
      <c r="C4112" s="186"/>
      <c r="D4112" s="178" t="s">
        <v>388</v>
      </c>
      <c r="E4112" s="178"/>
      <c r="F4112" s="186"/>
      <c r="G4112" s="170" t="b">
        <f t="shared" ca="1" si="73"/>
        <v>1</v>
      </c>
      <c r="H4112" s="186"/>
      <c r="I4112" s="186"/>
      <c r="J4112" s="170"/>
      <c r="K4112" s="171" t="e">
        <f t="shared" ca="1" si="1"/>
        <v>#NAME?</v>
      </c>
      <c r="L4112" s="186"/>
      <c r="M4112" s="171">
        <v>1668</v>
      </c>
      <c r="N4112" s="179" t="e">
        <f t="shared" ca="1" si="2"/>
        <v>#NAME?</v>
      </c>
      <c r="O4112" t="b">
        <f t="shared" si="3"/>
        <v>1</v>
      </c>
      <c r="S4112" s="180" t="b">
        <f t="shared" si="4"/>
        <v>0</v>
      </c>
      <c r="T4112" s="180">
        <f t="shared" ca="1" si="5"/>
        <v>0</v>
      </c>
    </row>
    <row r="4113" spans="1:20" ht="16" hidden="1">
      <c r="A4113" s="170">
        <f t="shared" si="6"/>
        <v>0</v>
      </c>
      <c r="B4113" s="186"/>
      <c r="C4113" s="186"/>
      <c r="D4113" s="178" t="s">
        <v>388</v>
      </c>
      <c r="E4113" s="178"/>
      <c r="F4113" s="186"/>
      <c r="G4113" s="170" t="b">
        <f t="shared" ca="1" si="73"/>
        <v>1</v>
      </c>
      <c r="H4113" s="186"/>
      <c r="I4113" s="186"/>
      <c r="J4113" s="170"/>
      <c r="K4113" s="171" t="e">
        <f t="shared" ca="1" si="1"/>
        <v>#NAME?</v>
      </c>
      <c r="L4113" s="186"/>
      <c r="M4113" s="171">
        <v>3209</v>
      </c>
      <c r="N4113" s="179" t="e">
        <f t="shared" ca="1" si="2"/>
        <v>#NAME?</v>
      </c>
      <c r="O4113" t="b">
        <f t="shared" si="3"/>
        <v>1</v>
      </c>
      <c r="S4113" s="180" t="b">
        <f t="shared" si="4"/>
        <v>0</v>
      </c>
      <c r="T4113" s="180">
        <f t="shared" ca="1" si="5"/>
        <v>0</v>
      </c>
    </row>
    <row r="4114" spans="1:20" ht="16" hidden="1">
      <c r="A4114" s="170">
        <f t="shared" si="6"/>
        <v>0</v>
      </c>
      <c r="B4114" s="186"/>
      <c r="C4114" s="186"/>
      <c r="D4114" s="178" t="s">
        <v>388</v>
      </c>
      <c r="E4114" s="178"/>
      <c r="F4114" s="186"/>
      <c r="G4114" s="170" t="b">
        <f t="shared" ca="1" si="73"/>
        <v>1</v>
      </c>
      <c r="H4114" s="186"/>
      <c r="I4114" s="186"/>
      <c r="J4114" s="170"/>
      <c r="K4114" s="171" t="e">
        <f t="shared" ca="1" si="1"/>
        <v>#NAME?</v>
      </c>
      <c r="L4114" s="186"/>
      <c r="M4114" s="171">
        <v>1816</v>
      </c>
      <c r="N4114" s="179" t="e">
        <f t="shared" ca="1" si="2"/>
        <v>#NAME?</v>
      </c>
      <c r="O4114" t="b">
        <f t="shared" si="3"/>
        <v>1</v>
      </c>
      <c r="S4114" s="180" t="b">
        <f t="shared" si="4"/>
        <v>0</v>
      </c>
      <c r="T4114" s="180">
        <f t="shared" ca="1" si="5"/>
        <v>0</v>
      </c>
    </row>
    <row r="4115" spans="1:20" ht="16" hidden="1">
      <c r="A4115" s="170">
        <f t="shared" si="6"/>
        <v>0</v>
      </c>
      <c r="B4115" s="186"/>
      <c r="C4115" s="186"/>
      <c r="D4115" s="178" t="s">
        <v>388</v>
      </c>
      <c r="E4115" s="178"/>
      <c r="F4115" s="186"/>
      <c r="G4115" s="170" t="b">
        <f t="shared" ca="1" si="73"/>
        <v>1</v>
      </c>
      <c r="H4115" s="186"/>
      <c r="I4115" s="186"/>
      <c r="J4115" s="170"/>
      <c r="K4115" s="171" t="e">
        <f t="shared" ca="1" si="1"/>
        <v>#NAME?</v>
      </c>
      <c r="L4115" s="186"/>
      <c r="M4115" s="171">
        <v>2602</v>
      </c>
      <c r="N4115" s="179" t="e">
        <f t="shared" ca="1" si="2"/>
        <v>#NAME?</v>
      </c>
      <c r="O4115" t="b">
        <f t="shared" si="3"/>
        <v>1</v>
      </c>
      <c r="S4115" s="180" t="b">
        <f t="shared" si="4"/>
        <v>0</v>
      </c>
      <c r="T4115" s="180">
        <f t="shared" ca="1" si="5"/>
        <v>0</v>
      </c>
    </row>
    <row r="4116" spans="1:20" ht="16" hidden="1">
      <c r="A4116" s="170">
        <f t="shared" si="6"/>
        <v>0</v>
      </c>
      <c r="B4116" s="186"/>
      <c r="C4116" s="186"/>
      <c r="D4116" s="178" t="s">
        <v>388</v>
      </c>
      <c r="E4116" s="178"/>
      <c r="F4116" s="186"/>
      <c r="G4116" s="170" t="b">
        <f t="shared" ca="1" si="73"/>
        <v>1</v>
      </c>
      <c r="H4116" s="186"/>
      <c r="I4116" s="186"/>
      <c r="J4116" s="170"/>
      <c r="K4116" s="171" t="e">
        <f t="shared" ca="1" si="1"/>
        <v>#NAME?</v>
      </c>
      <c r="L4116" s="186"/>
      <c r="M4116" s="171">
        <v>3</v>
      </c>
      <c r="N4116" s="179" t="e">
        <f t="shared" ca="1" si="2"/>
        <v>#NAME?</v>
      </c>
      <c r="O4116" t="b">
        <f t="shared" si="3"/>
        <v>1</v>
      </c>
      <c r="S4116" s="180" t="b">
        <f t="shared" si="4"/>
        <v>0</v>
      </c>
      <c r="T4116" s="180">
        <f t="shared" ca="1" si="5"/>
        <v>0</v>
      </c>
    </row>
    <row r="4117" spans="1:20" ht="16" hidden="1">
      <c r="A4117" s="170">
        <f t="shared" si="6"/>
        <v>0</v>
      </c>
      <c r="B4117" s="186"/>
      <c r="C4117" s="186"/>
      <c r="D4117" s="178" t="s">
        <v>388</v>
      </c>
      <c r="E4117" s="178"/>
      <c r="F4117" s="186"/>
      <c r="G4117" s="170" t="b">
        <f t="shared" ca="1" si="73"/>
        <v>1</v>
      </c>
      <c r="H4117" s="186"/>
      <c r="I4117" s="186"/>
      <c r="J4117" s="170"/>
      <c r="K4117" s="171" t="e">
        <f t="shared" ca="1" si="1"/>
        <v>#NAME?</v>
      </c>
      <c r="L4117" s="186"/>
      <c r="M4117" s="171">
        <v>526</v>
      </c>
      <c r="N4117" s="179" t="e">
        <f t="shared" ca="1" si="2"/>
        <v>#NAME?</v>
      </c>
      <c r="O4117" t="b">
        <f t="shared" si="3"/>
        <v>1</v>
      </c>
      <c r="S4117" s="180" t="b">
        <f t="shared" si="4"/>
        <v>0</v>
      </c>
      <c r="T4117" s="180">
        <f t="shared" ca="1" si="5"/>
        <v>0</v>
      </c>
    </row>
    <row r="4118" spans="1:20" ht="16" hidden="1">
      <c r="A4118" s="170">
        <f t="shared" si="6"/>
        <v>0</v>
      </c>
      <c r="B4118" s="186"/>
      <c r="C4118" s="186"/>
      <c r="D4118" s="178" t="s">
        <v>388</v>
      </c>
      <c r="E4118" s="178"/>
      <c r="F4118" s="186"/>
      <c r="G4118" s="170" t="b">
        <f t="shared" ca="1" si="73"/>
        <v>1</v>
      </c>
      <c r="H4118" s="186"/>
      <c r="I4118" s="186"/>
      <c r="J4118" s="170"/>
      <c r="K4118" s="171" t="e">
        <f t="shared" ca="1" si="1"/>
        <v>#NAME?</v>
      </c>
      <c r="L4118" s="186"/>
      <c r="M4118" s="171">
        <v>753</v>
      </c>
      <c r="N4118" s="179" t="e">
        <f t="shared" ca="1" si="2"/>
        <v>#NAME?</v>
      </c>
      <c r="O4118" t="b">
        <f t="shared" si="3"/>
        <v>1</v>
      </c>
      <c r="S4118" s="180" t="b">
        <f t="shared" si="4"/>
        <v>0</v>
      </c>
      <c r="T4118" s="180">
        <f t="shared" ca="1" si="5"/>
        <v>0</v>
      </c>
    </row>
    <row r="4119" spans="1:20" ht="16" hidden="1">
      <c r="A4119" s="170">
        <f t="shared" si="6"/>
        <v>0</v>
      </c>
      <c r="B4119" s="186"/>
      <c r="C4119" s="186"/>
      <c r="D4119" s="178" t="s">
        <v>388</v>
      </c>
      <c r="E4119" s="178"/>
      <c r="F4119" s="186"/>
      <c r="G4119" s="170" t="b">
        <f t="shared" ca="1" si="73"/>
        <v>1</v>
      </c>
      <c r="H4119" s="186"/>
      <c r="I4119" s="186"/>
      <c r="J4119" s="170"/>
      <c r="K4119" s="171" t="e">
        <f t="shared" ca="1" si="1"/>
        <v>#NAME?</v>
      </c>
      <c r="L4119" s="186"/>
      <c r="M4119" s="171">
        <v>2068</v>
      </c>
      <c r="N4119" s="179" t="e">
        <f t="shared" ca="1" si="2"/>
        <v>#NAME?</v>
      </c>
      <c r="O4119" t="b">
        <f t="shared" si="3"/>
        <v>1</v>
      </c>
      <c r="S4119" s="180" t="b">
        <f t="shared" si="4"/>
        <v>0</v>
      </c>
      <c r="T4119" s="180">
        <f t="shared" ca="1" si="5"/>
        <v>0</v>
      </c>
    </row>
    <row r="4120" spans="1:20" ht="16" hidden="1">
      <c r="A4120" s="170">
        <f t="shared" si="6"/>
        <v>0</v>
      </c>
      <c r="B4120" s="186"/>
      <c r="C4120" s="186"/>
      <c r="D4120" s="178" t="s">
        <v>388</v>
      </c>
      <c r="E4120" s="178"/>
      <c r="F4120" s="186"/>
      <c r="G4120" s="170" t="b">
        <f t="shared" ca="1" si="73"/>
        <v>1</v>
      </c>
      <c r="H4120" s="186"/>
      <c r="I4120" s="186"/>
      <c r="J4120" s="170"/>
      <c r="K4120" s="171" t="e">
        <f t="shared" ca="1" si="1"/>
        <v>#NAME?</v>
      </c>
      <c r="L4120" s="186"/>
      <c r="M4120" s="171">
        <v>1639</v>
      </c>
      <c r="N4120" s="179" t="e">
        <f t="shared" ca="1" si="2"/>
        <v>#NAME?</v>
      </c>
      <c r="O4120" t="b">
        <f t="shared" si="3"/>
        <v>1</v>
      </c>
      <c r="S4120" s="180" t="b">
        <f t="shared" si="4"/>
        <v>0</v>
      </c>
      <c r="T4120" s="180">
        <f t="shared" ca="1" si="5"/>
        <v>0</v>
      </c>
    </row>
    <row r="4121" spans="1:20" ht="16" hidden="1">
      <c r="A4121" s="170">
        <f t="shared" si="6"/>
        <v>0</v>
      </c>
      <c r="B4121" s="186"/>
      <c r="C4121" s="186"/>
      <c r="D4121" s="178" t="s">
        <v>388</v>
      </c>
      <c r="E4121" s="178"/>
      <c r="F4121" s="186"/>
      <c r="G4121" s="170" t="b">
        <f t="shared" ca="1" si="73"/>
        <v>1</v>
      </c>
      <c r="H4121" s="186"/>
      <c r="I4121" s="186"/>
      <c r="J4121" s="170"/>
      <c r="K4121" s="171" t="e">
        <f t="shared" ca="1" si="1"/>
        <v>#NAME?</v>
      </c>
      <c r="L4121" s="186"/>
      <c r="M4121" s="171">
        <v>2359</v>
      </c>
      <c r="N4121" s="179" t="e">
        <f t="shared" ca="1" si="2"/>
        <v>#NAME?</v>
      </c>
      <c r="O4121" t="b">
        <f t="shared" si="3"/>
        <v>1</v>
      </c>
      <c r="S4121" s="180" t="b">
        <f t="shared" si="4"/>
        <v>0</v>
      </c>
      <c r="T4121" s="180">
        <f t="shared" ca="1" si="5"/>
        <v>0</v>
      </c>
    </row>
    <row r="4122" spans="1:20" ht="16" hidden="1">
      <c r="A4122" s="170">
        <f t="shared" si="6"/>
        <v>0</v>
      </c>
      <c r="B4122" s="186"/>
      <c r="C4122" s="186"/>
      <c r="D4122" s="178" t="s">
        <v>388</v>
      </c>
      <c r="E4122" s="178"/>
      <c r="F4122" s="186"/>
      <c r="G4122" s="170" t="b">
        <f t="shared" ca="1" si="73"/>
        <v>1</v>
      </c>
      <c r="H4122" s="186"/>
      <c r="I4122" s="186"/>
      <c r="J4122" s="170"/>
      <c r="K4122" s="171" t="e">
        <f t="shared" ca="1" si="1"/>
        <v>#NAME?</v>
      </c>
      <c r="L4122" s="186"/>
      <c r="M4122" s="171">
        <v>1774</v>
      </c>
      <c r="N4122" s="179" t="e">
        <f t="shared" ca="1" si="2"/>
        <v>#NAME?</v>
      </c>
      <c r="O4122" t="b">
        <f t="shared" si="3"/>
        <v>1</v>
      </c>
      <c r="S4122" s="180" t="b">
        <f t="shared" si="4"/>
        <v>0</v>
      </c>
      <c r="T4122" s="180">
        <f t="shared" ca="1" si="5"/>
        <v>0</v>
      </c>
    </row>
    <row r="4123" spans="1:20" ht="16" hidden="1">
      <c r="A4123" s="170">
        <f t="shared" si="6"/>
        <v>0</v>
      </c>
      <c r="B4123" s="186"/>
      <c r="C4123" s="186"/>
      <c r="D4123" s="178" t="s">
        <v>388</v>
      </c>
      <c r="E4123" s="178"/>
      <c r="F4123" s="186"/>
      <c r="G4123" s="170" t="b">
        <f t="shared" ca="1" si="73"/>
        <v>1</v>
      </c>
      <c r="H4123" s="186"/>
      <c r="I4123" s="186"/>
      <c r="J4123" s="170"/>
      <c r="K4123" s="171" t="e">
        <f t="shared" ca="1" si="1"/>
        <v>#NAME?</v>
      </c>
      <c r="L4123" s="186"/>
      <c r="M4123" s="171">
        <v>2425</v>
      </c>
      <c r="N4123" s="179" t="e">
        <f t="shared" ca="1" si="2"/>
        <v>#NAME?</v>
      </c>
      <c r="O4123" t="b">
        <f t="shared" si="3"/>
        <v>1</v>
      </c>
      <c r="S4123" s="180" t="b">
        <f t="shared" si="4"/>
        <v>0</v>
      </c>
      <c r="T4123" s="180">
        <f t="shared" ca="1" si="5"/>
        <v>0</v>
      </c>
    </row>
    <row r="4124" spans="1:20" ht="16" hidden="1">
      <c r="A4124" s="170">
        <f t="shared" si="6"/>
        <v>0</v>
      </c>
      <c r="B4124" s="186"/>
      <c r="C4124" s="186"/>
      <c r="D4124" s="178" t="s">
        <v>388</v>
      </c>
      <c r="E4124" s="178"/>
      <c r="F4124" s="186"/>
      <c r="G4124" s="170" t="b">
        <f t="shared" ca="1" si="73"/>
        <v>1</v>
      </c>
      <c r="H4124" s="186"/>
      <c r="I4124" s="186"/>
      <c r="J4124" s="170"/>
      <c r="K4124" s="171" t="e">
        <f t="shared" ca="1" si="1"/>
        <v>#NAME?</v>
      </c>
      <c r="L4124" s="186"/>
      <c r="M4124" s="171">
        <v>123</v>
      </c>
      <c r="N4124" s="179" t="e">
        <f t="shared" ca="1" si="2"/>
        <v>#NAME?</v>
      </c>
      <c r="O4124" t="b">
        <f t="shared" si="3"/>
        <v>1</v>
      </c>
      <c r="S4124" s="180" t="b">
        <f t="shared" si="4"/>
        <v>0</v>
      </c>
      <c r="T4124" s="180">
        <f t="shared" ca="1" si="5"/>
        <v>0</v>
      </c>
    </row>
    <row r="4125" spans="1:20" ht="16" hidden="1">
      <c r="A4125" s="170">
        <f t="shared" si="6"/>
        <v>0</v>
      </c>
      <c r="B4125" s="186"/>
      <c r="C4125" s="186"/>
      <c r="D4125" s="178" t="s">
        <v>388</v>
      </c>
      <c r="E4125" s="178"/>
      <c r="F4125" s="186"/>
      <c r="G4125" s="170" t="b">
        <f t="shared" ca="1" si="73"/>
        <v>1</v>
      </c>
      <c r="H4125" s="186"/>
      <c r="I4125" s="186"/>
      <c r="J4125" s="170"/>
      <c r="K4125" s="171" t="e">
        <f t="shared" ca="1" si="1"/>
        <v>#NAME?</v>
      </c>
      <c r="L4125" s="186"/>
      <c r="M4125" s="171">
        <v>794</v>
      </c>
      <c r="N4125" s="179" t="e">
        <f t="shared" ca="1" si="2"/>
        <v>#NAME?</v>
      </c>
      <c r="O4125" t="b">
        <f t="shared" si="3"/>
        <v>1</v>
      </c>
      <c r="S4125" s="180" t="b">
        <f t="shared" si="4"/>
        <v>0</v>
      </c>
      <c r="T4125" s="180">
        <f t="shared" ca="1" si="5"/>
        <v>0</v>
      </c>
    </row>
    <row r="4126" spans="1:20" ht="16" hidden="1">
      <c r="A4126" s="170">
        <f t="shared" si="6"/>
        <v>0</v>
      </c>
      <c r="B4126" s="186"/>
      <c r="C4126" s="186"/>
      <c r="D4126" s="178" t="s">
        <v>388</v>
      </c>
      <c r="E4126" s="178"/>
      <c r="F4126" s="186"/>
      <c r="G4126" s="170" t="b">
        <f t="shared" ca="1" si="73"/>
        <v>1</v>
      </c>
      <c r="H4126" s="186"/>
      <c r="I4126" s="186"/>
      <c r="J4126" s="170"/>
      <c r="K4126" s="171" t="e">
        <f t="shared" ca="1" si="1"/>
        <v>#NAME?</v>
      </c>
      <c r="L4126" s="186"/>
      <c r="M4126" s="171">
        <v>1656</v>
      </c>
      <c r="N4126" s="179" t="e">
        <f t="shared" ca="1" si="2"/>
        <v>#NAME?</v>
      </c>
      <c r="O4126" t="b">
        <f t="shared" si="3"/>
        <v>1</v>
      </c>
      <c r="S4126" s="180" t="b">
        <f t="shared" si="4"/>
        <v>0</v>
      </c>
      <c r="T4126" s="180">
        <f t="shared" ca="1" si="5"/>
        <v>0</v>
      </c>
    </row>
    <row r="4127" spans="1:20" ht="16" hidden="1">
      <c r="A4127" s="170">
        <f t="shared" si="6"/>
        <v>0</v>
      </c>
      <c r="B4127" s="186"/>
      <c r="C4127" s="186"/>
      <c r="D4127" s="178" t="s">
        <v>388</v>
      </c>
      <c r="E4127" s="178"/>
      <c r="F4127" s="186"/>
      <c r="G4127" s="170" t="b">
        <f t="shared" ca="1" si="73"/>
        <v>1</v>
      </c>
      <c r="H4127" s="186"/>
      <c r="I4127" s="186"/>
      <c r="J4127" s="170"/>
      <c r="K4127" s="171" t="e">
        <f t="shared" ca="1" si="1"/>
        <v>#NAME?</v>
      </c>
      <c r="L4127" s="186"/>
      <c r="M4127" s="171">
        <v>79</v>
      </c>
      <c r="N4127" s="179" t="e">
        <f t="shared" ca="1" si="2"/>
        <v>#NAME?</v>
      </c>
      <c r="O4127" t="b">
        <f t="shared" si="3"/>
        <v>1</v>
      </c>
      <c r="S4127" s="180" t="b">
        <f t="shared" si="4"/>
        <v>0</v>
      </c>
      <c r="T4127" s="180">
        <f t="shared" ca="1" si="5"/>
        <v>0</v>
      </c>
    </row>
    <row r="4128" spans="1:20" ht="16" hidden="1">
      <c r="A4128" s="170">
        <f t="shared" si="6"/>
        <v>0</v>
      </c>
      <c r="B4128" s="186"/>
      <c r="C4128" s="186"/>
      <c r="D4128" s="178" t="s">
        <v>388</v>
      </c>
      <c r="E4128" s="178"/>
      <c r="F4128" s="186"/>
      <c r="G4128" s="170" t="b">
        <f t="shared" ca="1" si="73"/>
        <v>1</v>
      </c>
      <c r="H4128" s="186"/>
      <c r="I4128" s="186"/>
      <c r="J4128" s="170"/>
      <c r="K4128" s="171" t="e">
        <f t="shared" ca="1" si="1"/>
        <v>#NAME?</v>
      </c>
      <c r="L4128" s="186"/>
      <c r="M4128" s="171">
        <v>467</v>
      </c>
      <c r="N4128" s="179" t="e">
        <f t="shared" ca="1" si="2"/>
        <v>#NAME?</v>
      </c>
      <c r="O4128" t="b">
        <f t="shared" si="3"/>
        <v>1</v>
      </c>
      <c r="S4128" s="180" t="b">
        <f t="shared" si="4"/>
        <v>0</v>
      </c>
      <c r="T4128" s="180">
        <f t="shared" ca="1" si="5"/>
        <v>0</v>
      </c>
    </row>
    <row r="4129" spans="1:20" ht="16" hidden="1">
      <c r="A4129" s="170">
        <f t="shared" si="6"/>
        <v>0</v>
      </c>
      <c r="B4129" s="186"/>
      <c r="C4129" s="186"/>
      <c r="D4129" s="178" t="s">
        <v>388</v>
      </c>
      <c r="E4129" s="178"/>
      <c r="F4129" s="186"/>
      <c r="G4129" s="170" t="b">
        <f t="shared" ca="1" si="73"/>
        <v>1</v>
      </c>
      <c r="H4129" s="186"/>
      <c r="I4129" s="186"/>
      <c r="J4129" s="170"/>
      <c r="K4129" s="171" t="e">
        <f t="shared" ca="1" si="1"/>
        <v>#NAME?</v>
      </c>
      <c r="L4129" s="186"/>
      <c r="M4129" s="171">
        <v>2914</v>
      </c>
      <c r="N4129" s="179" t="e">
        <f t="shared" ca="1" si="2"/>
        <v>#NAME?</v>
      </c>
      <c r="O4129" t="b">
        <f t="shared" si="3"/>
        <v>1</v>
      </c>
      <c r="S4129" s="180" t="b">
        <f t="shared" si="4"/>
        <v>0</v>
      </c>
      <c r="T4129" s="180">
        <f t="shared" ca="1" si="5"/>
        <v>0</v>
      </c>
    </row>
    <row r="4130" spans="1:20" ht="16" hidden="1">
      <c r="A4130" s="170">
        <f t="shared" si="6"/>
        <v>0</v>
      </c>
      <c r="B4130" s="186"/>
      <c r="C4130" s="186"/>
      <c r="D4130" s="178" t="s">
        <v>388</v>
      </c>
      <c r="E4130" s="178"/>
      <c r="F4130" s="186"/>
      <c r="G4130" s="170" t="b">
        <f t="shared" ca="1" si="73"/>
        <v>1</v>
      </c>
      <c r="H4130" s="186"/>
      <c r="I4130" s="186"/>
      <c r="J4130" s="170"/>
      <c r="K4130" s="171" t="e">
        <f t="shared" ca="1" si="1"/>
        <v>#NAME?</v>
      </c>
      <c r="L4130" s="186"/>
      <c r="M4130" s="171">
        <v>271</v>
      </c>
      <c r="N4130" s="179" t="e">
        <f t="shared" ca="1" si="2"/>
        <v>#NAME?</v>
      </c>
      <c r="O4130" t="b">
        <f t="shared" si="3"/>
        <v>1</v>
      </c>
      <c r="S4130" s="180" t="b">
        <f t="shared" si="4"/>
        <v>0</v>
      </c>
      <c r="T4130" s="180">
        <f t="shared" ca="1" si="5"/>
        <v>0</v>
      </c>
    </row>
    <row r="4131" spans="1:20" ht="16" hidden="1">
      <c r="A4131" s="170">
        <f t="shared" si="6"/>
        <v>0</v>
      </c>
      <c r="B4131" s="186"/>
      <c r="C4131" s="186"/>
      <c r="D4131" s="178" t="s">
        <v>388</v>
      </c>
      <c r="E4131" s="178"/>
      <c r="F4131" s="186"/>
      <c r="G4131" s="170" t="b">
        <f t="shared" ca="1" si="73"/>
        <v>1</v>
      </c>
      <c r="H4131" s="186"/>
      <c r="I4131" s="186"/>
      <c r="J4131" s="170"/>
      <c r="K4131" s="171" t="e">
        <f t="shared" ca="1" si="1"/>
        <v>#NAME?</v>
      </c>
      <c r="L4131" s="186"/>
      <c r="M4131" s="171">
        <v>1198</v>
      </c>
      <c r="N4131" s="179" t="e">
        <f t="shared" ca="1" si="2"/>
        <v>#NAME?</v>
      </c>
      <c r="O4131" t="b">
        <f t="shared" si="3"/>
        <v>1</v>
      </c>
      <c r="S4131" s="180" t="b">
        <f t="shared" si="4"/>
        <v>0</v>
      </c>
      <c r="T4131" s="180">
        <f t="shared" ca="1" si="5"/>
        <v>0</v>
      </c>
    </row>
    <row r="4132" spans="1:20" ht="16" hidden="1">
      <c r="A4132" s="170">
        <f t="shared" si="6"/>
        <v>0</v>
      </c>
      <c r="B4132" s="186"/>
      <c r="C4132" s="186"/>
      <c r="D4132" s="178" t="s">
        <v>388</v>
      </c>
      <c r="E4132" s="178"/>
      <c r="F4132" s="186"/>
      <c r="G4132" s="170" t="b">
        <f t="shared" ca="1" si="73"/>
        <v>1</v>
      </c>
      <c r="H4132" s="186"/>
      <c r="I4132" s="186"/>
      <c r="J4132" s="170"/>
      <c r="K4132" s="171" t="e">
        <f t="shared" ca="1" si="1"/>
        <v>#NAME?</v>
      </c>
      <c r="L4132" s="186"/>
      <c r="M4132" s="171">
        <v>1943</v>
      </c>
      <c r="N4132" s="179" t="e">
        <f t="shared" ca="1" si="2"/>
        <v>#NAME?</v>
      </c>
      <c r="O4132" t="b">
        <f t="shared" si="3"/>
        <v>1</v>
      </c>
      <c r="S4132" s="180" t="b">
        <f t="shared" si="4"/>
        <v>0</v>
      </c>
      <c r="T4132" s="180">
        <f t="shared" ca="1" si="5"/>
        <v>0</v>
      </c>
    </row>
    <row r="4133" spans="1:20" ht="16" hidden="1">
      <c r="A4133" s="170">
        <f t="shared" si="6"/>
        <v>0</v>
      </c>
      <c r="B4133" s="186"/>
      <c r="C4133" s="186"/>
      <c r="D4133" s="178" t="s">
        <v>388</v>
      </c>
      <c r="E4133" s="178"/>
      <c r="F4133" s="186"/>
      <c r="G4133" s="170" t="b">
        <f t="shared" ca="1" si="73"/>
        <v>1</v>
      </c>
      <c r="H4133" s="186"/>
      <c r="I4133" s="186"/>
      <c r="J4133" s="170"/>
      <c r="K4133" s="171" t="e">
        <f t="shared" ca="1" si="1"/>
        <v>#NAME?</v>
      </c>
      <c r="L4133" s="186"/>
      <c r="M4133" s="171">
        <v>1023</v>
      </c>
      <c r="N4133" s="179" t="e">
        <f t="shared" ca="1" si="2"/>
        <v>#NAME?</v>
      </c>
      <c r="O4133" t="b">
        <f t="shared" si="3"/>
        <v>1</v>
      </c>
      <c r="S4133" s="180" t="b">
        <f t="shared" si="4"/>
        <v>0</v>
      </c>
      <c r="T4133" s="180">
        <f t="shared" ca="1" si="5"/>
        <v>0</v>
      </c>
    </row>
    <row r="4134" spans="1:20" ht="16" hidden="1">
      <c r="A4134" s="170">
        <f t="shared" si="6"/>
        <v>0</v>
      </c>
      <c r="B4134" s="186"/>
      <c r="C4134" s="186"/>
      <c r="D4134" s="178" t="s">
        <v>388</v>
      </c>
      <c r="E4134" s="178"/>
      <c r="F4134" s="186"/>
      <c r="G4134" s="170" t="b">
        <f t="shared" ca="1" si="73"/>
        <v>1</v>
      </c>
      <c r="H4134" s="186"/>
      <c r="I4134" s="186"/>
      <c r="J4134" s="170"/>
      <c r="K4134" s="171" t="e">
        <f t="shared" ca="1" si="1"/>
        <v>#NAME?</v>
      </c>
      <c r="L4134" s="186"/>
      <c r="M4134" s="171">
        <v>1881</v>
      </c>
      <c r="N4134" s="179" t="e">
        <f t="shared" ca="1" si="2"/>
        <v>#NAME?</v>
      </c>
      <c r="O4134" t="b">
        <f t="shared" si="3"/>
        <v>1</v>
      </c>
      <c r="S4134" s="180" t="b">
        <f t="shared" si="4"/>
        <v>0</v>
      </c>
      <c r="T4134" s="180">
        <f t="shared" ca="1" si="5"/>
        <v>0</v>
      </c>
    </row>
    <row r="4135" spans="1:20" ht="16" hidden="1">
      <c r="A4135" s="170">
        <f t="shared" si="6"/>
        <v>0</v>
      </c>
      <c r="B4135" s="186"/>
      <c r="C4135" s="186"/>
      <c r="D4135" s="178" t="s">
        <v>388</v>
      </c>
      <c r="E4135" s="178"/>
      <c r="F4135" s="186"/>
      <c r="G4135" s="170" t="b">
        <f t="shared" ca="1" si="73"/>
        <v>1</v>
      </c>
      <c r="H4135" s="186"/>
      <c r="I4135" s="186"/>
      <c r="J4135" s="170"/>
      <c r="K4135" s="171" t="e">
        <f t="shared" ca="1" si="1"/>
        <v>#NAME?</v>
      </c>
      <c r="L4135" s="186"/>
      <c r="M4135" s="171">
        <v>2117</v>
      </c>
      <c r="N4135" s="179" t="e">
        <f t="shared" ca="1" si="2"/>
        <v>#NAME?</v>
      </c>
      <c r="O4135" t="b">
        <f t="shared" si="3"/>
        <v>1</v>
      </c>
      <c r="S4135" s="180" t="b">
        <f t="shared" si="4"/>
        <v>0</v>
      </c>
      <c r="T4135" s="180">
        <f t="shared" ca="1" si="5"/>
        <v>0</v>
      </c>
    </row>
    <row r="4136" spans="1:20" ht="16" hidden="1">
      <c r="A4136" s="170">
        <f t="shared" si="6"/>
        <v>0</v>
      </c>
      <c r="B4136" s="186"/>
      <c r="C4136" s="186"/>
      <c r="D4136" s="178" t="s">
        <v>388</v>
      </c>
      <c r="E4136" s="178"/>
      <c r="F4136" s="186"/>
      <c r="G4136" s="170" t="b">
        <f t="shared" ca="1" si="73"/>
        <v>1</v>
      </c>
      <c r="H4136" s="186"/>
      <c r="I4136" s="186"/>
      <c r="J4136" s="170"/>
      <c r="K4136" s="171" t="e">
        <f t="shared" ca="1" si="1"/>
        <v>#NAME?</v>
      </c>
      <c r="L4136" s="186"/>
      <c r="M4136" s="171">
        <v>375</v>
      </c>
      <c r="N4136" s="179" t="e">
        <f t="shared" ca="1" si="2"/>
        <v>#NAME?</v>
      </c>
      <c r="O4136" t="b">
        <f t="shared" si="3"/>
        <v>1</v>
      </c>
      <c r="S4136" s="180" t="b">
        <f t="shared" si="4"/>
        <v>0</v>
      </c>
      <c r="T4136" s="180">
        <f t="shared" ca="1" si="5"/>
        <v>0</v>
      </c>
    </row>
    <row r="4137" spans="1:20" ht="16" hidden="1">
      <c r="A4137" s="170">
        <f t="shared" si="6"/>
        <v>0</v>
      </c>
      <c r="B4137" s="186"/>
      <c r="C4137" s="186"/>
      <c r="D4137" s="178" t="s">
        <v>388</v>
      </c>
      <c r="E4137" s="178"/>
      <c r="F4137" s="186"/>
      <c r="G4137" s="170" t="b">
        <f t="shared" ca="1" si="73"/>
        <v>1</v>
      </c>
      <c r="H4137" s="186"/>
      <c r="I4137" s="186"/>
      <c r="J4137" s="170"/>
      <c r="K4137" s="171" t="e">
        <f t="shared" ca="1" si="1"/>
        <v>#NAME?</v>
      </c>
      <c r="L4137" s="186"/>
      <c r="M4137" s="171">
        <v>1253</v>
      </c>
      <c r="N4137" s="179" t="e">
        <f t="shared" ca="1" si="2"/>
        <v>#NAME?</v>
      </c>
      <c r="O4137" t="b">
        <f t="shared" si="3"/>
        <v>1</v>
      </c>
      <c r="S4137" s="180" t="b">
        <f t="shared" si="4"/>
        <v>0</v>
      </c>
      <c r="T4137" s="180">
        <f t="shared" ca="1" si="5"/>
        <v>0</v>
      </c>
    </row>
    <row r="4138" spans="1:20" ht="16" hidden="1">
      <c r="A4138" s="170">
        <f t="shared" si="6"/>
        <v>0</v>
      </c>
      <c r="B4138" s="186"/>
      <c r="C4138" s="186"/>
      <c r="D4138" s="178" t="s">
        <v>388</v>
      </c>
      <c r="E4138" s="178"/>
      <c r="F4138" s="186"/>
      <c r="G4138" s="170" t="b">
        <f t="shared" ca="1" si="73"/>
        <v>1</v>
      </c>
      <c r="H4138" s="186"/>
      <c r="I4138" s="186"/>
      <c r="J4138" s="170"/>
      <c r="K4138" s="171" t="e">
        <f t="shared" ca="1" si="1"/>
        <v>#NAME?</v>
      </c>
      <c r="L4138" s="186"/>
      <c r="M4138" s="171">
        <v>376</v>
      </c>
      <c r="N4138" s="179" t="e">
        <f t="shared" ca="1" si="2"/>
        <v>#NAME?</v>
      </c>
      <c r="O4138" t="b">
        <f t="shared" si="3"/>
        <v>1</v>
      </c>
      <c r="S4138" s="180" t="b">
        <f t="shared" si="4"/>
        <v>0</v>
      </c>
      <c r="T4138" s="180">
        <f t="shared" ca="1" si="5"/>
        <v>0</v>
      </c>
    </row>
    <row r="4139" spans="1:20" ht="16" hidden="1">
      <c r="A4139" s="170">
        <f t="shared" si="6"/>
        <v>0</v>
      </c>
      <c r="B4139" s="186"/>
      <c r="C4139" s="186"/>
      <c r="D4139" s="178" t="s">
        <v>388</v>
      </c>
      <c r="E4139" s="178"/>
      <c r="F4139" s="186"/>
      <c r="G4139" s="170" t="b">
        <f t="shared" ca="1" si="73"/>
        <v>1</v>
      </c>
      <c r="H4139" s="186"/>
      <c r="I4139" s="186"/>
      <c r="J4139" s="170"/>
      <c r="K4139" s="171" t="e">
        <f t="shared" ca="1" si="1"/>
        <v>#NAME?</v>
      </c>
      <c r="L4139" s="186"/>
      <c r="M4139" s="171">
        <v>93</v>
      </c>
      <c r="N4139" s="179" t="e">
        <f t="shared" ca="1" si="2"/>
        <v>#NAME?</v>
      </c>
      <c r="O4139" t="b">
        <f t="shared" si="3"/>
        <v>1</v>
      </c>
      <c r="S4139" s="180" t="b">
        <f t="shared" si="4"/>
        <v>0</v>
      </c>
      <c r="T4139" s="180">
        <f t="shared" ca="1" si="5"/>
        <v>0</v>
      </c>
    </row>
    <row r="4140" spans="1:20" ht="16" hidden="1">
      <c r="A4140" s="170">
        <f t="shared" si="6"/>
        <v>0</v>
      </c>
      <c r="B4140" s="186"/>
      <c r="C4140" s="186"/>
      <c r="D4140" s="178" t="s">
        <v>388</v>
      </c>
      <c r="E4140" s="178"/>
      <c r="F4140" s="186"/>
      <c r="G4140" s="170" t="b">
        <f t="shared" ca="1" si="73"/>
        <v>1</v>
      </c>
      <c r="H4140" s="186"/>
      <c r="I4140" s="186"/>
      <c r="J4140" s="170"/>
      <c r="K4140" s="171" t="e">
        <f t="shared" ca="1" si="1"/>
        <v>#NAME?</v>
      </c>
      <c r="L4140" s="186"/>
      <c r="M4140" s="171">
        <v>1175</v>
      </c>
      <c r="N4140" s="179" t="e">
        <f t="shared" ca="1" si="2"/>
        <v>#NAME?</v>
      </c>
      <c r="O4140" t="b">
        <f t="shared" si="3"/>
        <v>1</v>
      </c>
      <c r="S4140" s="180" t="b">
        <f t="shared" si="4"/>
        <v>0</v>
      </c>
      <c r="T4140" s="180">
        <f t="shared" ca="1" si="5"/>
        <v>0</v>
      </c>
    </row>
    <row r="4141" spans="1:20" ht="16" hidden="1">
      <c r="A4141" s="170">
        <f t="shared" si="6"/>
        <v>0</v>
      </c>
      <c r="B4141" s="186"/>
      <c r="C4141" s="186"/>
      <c r="D4141" s="178" t="s">
        <v>388</v>
      </c>
      <c r="E4141" s="178"/>
      <c r="F4141" s="186"/>
      <c r="G4141" s="170" t="b">
        <f t="shared" ca="1" si="73"/>
        <v>1</v>
      </c>
      <c r="H4141" s="186"/>
      <c r="I4141" s="186"/>
      <c r="J4141" s="170"/>
      <c r="K4141" s="171" t="e">
        <f t="shared" ca="1" si="1"/>
        <v>#NAME?</v>
      </c>
      <c r="L4141" s="186"/>
      <c r="M4141" s="171">
        <v>285</v>
      </c>
      <c r="N4141" s="179" t="e">
        <f t="shared" ca="1" si="2"/>
        <v>#NAME?</v>
      </c>
      <c r="O4141" t="b">
        <f t="shared" si="3"/>
        <v>1</v>
      </c>
      <c r="S4141" s="180" t="b">
        <f t="shared" si="4"/>
        <v>0</v>
      </c>
      <c r="T4141" s="180">
        <f t="shared" ca="1" si="5"/>
        <v>0</v>
      </c>
    </row>
    <row r="4142" spans="1:20" ht="16" hidden="1">
      <c r="A4142" s="170">
        <f t="shared" si="6"/>
        <v>0</v>
      </c>
      <c r="B4142" s="186"/>
      <c r="C4142" s="186"/>
      <c r="D4142" s="178" t="s">
        <v>388</v>
      </c>
      <c r="E4142" s="178"/>
      <c r="F4142" s="186"/>
      <c r="G4142" s="170" t="b">
        <f t="shared" ca="1" si="73"/>
        <v>1</v>
      </c>
      <c r="H4142" s="186"/>
      <c r="I4142" s="186"/>
      <c r="J4142" s="170"/>
      <c r="K4142" s="171" t="e">
        <f t="shared" ca="1" si="1"/>
        <v>#NAME?</v>
      </c>
      <c r="L4142" s="186"/>
      <c r="M4142" s="171">
        <v>2777</v>
      </c>
      <c r="N4142" s="179" t="e">
        <f t="shared" ca="1" si="2"/>
        <v>#NAME?</v>
      </c>
      <c r="O4142" t="b">
        <f t="shared" si="3"/>
        <v>1</v>
      </c>
      <c r="S4142" s="180" t="b">
        <f t="shared" si="4"/>
        <v>0</v>
      </c>
      <c r="T4142" s="180">
        <f t="shared" ca="1" si="5"/>
        <v>0</v>
      </c>
    </row>
    <row r="4143" spans="1:20" ht="16" hidden="1">
      <c r="A4143" s="170">
        <f t="shared" si="6"/>
        <v>0</v>
      </c>
      <c r="B4143" s="186"/>
      <c r="C4143" s="186"/>
      <c r="D4143" s="178" t="s">
        <v>388</v>
      </c>
      <c r="E4143" s="178"/>
      <c r="F4143" s="186"/>
      <c r="G4143" s="170" t="b">
        <f t="shared" ca="1" si="73"/>
        <v>1</v>
      </c>
      <c r="H4143" s="186"/>
      <c r="I4143" s="186"/>
      <c r="J4143" s="170"/>
      <c r="K4143" s="171" t="e">
        <f t="shared" ca="1" si="1"/>
        <v>#NAME?</v>
      </c>
      <c r="L4143" s="186"/>
      <c r="M4143" s="171">
        <v>546</v>
      </c>
      <c r="N4143" s="179" t="e">
        <f t="shared" ca="1" si="2"/>
        <v>#NAME?</v>
      </c>
      <c r="O4143" t="b">
        <f t="shared" si="3"/>
        <v>1</v>
      </c>
      <c r="S4143" s="180" t="b">
        <f t="shared" si="4"/>
        <v>0</v>
      </c>
      <c r="T4143" s="180">
        <f t="shared" ca="1" si="5"/>
        <v>0</v>
      </c>
    </row>
    <row r="4144" spans="1:20" ht="16" hidden="1">
      <c r="A4144" s="170">
        <f t="shared" si="6"/>
        <v>0</v>
      </c>
      <c r="B4144" s="186"/>
      <c r="C4144" s="186"/>
      <c r="D4144" s="178" t="s">
        <v>388</v>
      </c>
      <c r="E4144" s="178"/>
      <c r="F4144" s="186"/>
      <c r="G4144" s="170" t="b">
        <f t="shared" ca="1" si="73"/>
        <v>1</v>
      </c>
      <c r="H4144" s="186"/>
      <c r="I4144" s="186"/>
      <c r="J4144" s="170"/>
      <c r="K4144" s="171" t="e">
        <f t="shared" ca="1" si="1"/>
        <v>#NAME?</v>
      </c>
      <c r="L4144" s="186"/>
      <c r="M4144" s="171">
        <v>1093</v>
      </c>
      <c r="N4144" s="179" t="e">
        <f t="shared" ca="1" si="2"/>
        <v>#NAME?</v>
      </c>
      <c r="O4144" t="b">
        <f t="shared" si="3"/>
        <v>1</v>
      </c>
      <c r="S4144" s="180" t="b">
        <f t="shared" si="4"/>
        <v>0</v>
      </c>
      <c r="T4144" s="180">
        <f t="shared" ca="1" si="5"/>
        <v>0</v>
      </c>
    </row>
    <row r="4145" spans="1:20" ht="16" hidden="1">
      <c r="A4145" s="170">
        <f t="shared" si="6"/>
        <v>0</v>
      </c>
      <c r="B4145" s="186"/>
      <c r="C4145" s="186"/>
      <c r="D4145" s="178" t="s">
        <v>388</v>
      </c>
      <c r="E4145" s="178"/>
      <c r="F4145" s="186"/>
      <c r="G4145" s="170" t="b">
        <f t="shared" ca="1" si="73"/>
        <v>1</v>
      </c>
      <c r="H4145" s="186"/>
      <c r="I4145" s="186"/>
      <c r="J4145" s="170"/>
      <c r="K4145" s="171" t="e">
        <f t="shared" ca="1" si="1"/>
        <v>#NAME?</v>
      </c>
      <c r="L4145" s="186"/>
      <c r="M4145" s="171">
        <v>278</v>
      </c>
      <c r="N4145" s="179" t="e">
        <f t="shared" ca="1" si="2"/>
        <v>#NAME?</v>
      </c>
      <c r="O4145" t="b">
        <f t="shared" si="3"/>
        <v>1</v>
      </c>
      <c r="S4145" s="180" t="b">
        <f t="shared" si="4"/>
        <v>0</v>
      </c>
      <c r="T4145" s="180">
        <f t="shared" ca="1" si="5"/>
        <v>0</v>
      </c>
    </row>
    <row r="4146" spans="1:20" ht="16" hidden="1">
      <c r="A4146" s="170">
        <f t="shared" si="6"/>
        <v>0</v>
      </c>
      <c r="B4146" s="186"/>
      <c r="C4146" s="186"/>
      <c r="D4146" s="178" t="s">
        <v>388</v>
      </c>
      <c r="E4146" s="178"/>
      <c r="F4146" s="186"/>
      <c r="G4146" s="170" t="b">
        <f t="shared" ca="1" si="73"/>
        <v>1</v>
      </c>
      <c r="H4146" s="186"/>
      <c r="I4146" s="186"/>
      <c r="J4146" s="170"/>
      <c r="K4146" s="171" t="e">
        <f t="shared" ca="1" si="1"/>
        <v>#NAME?</v>
      </c>
      <c r="L4146" s="186"/>
      <c r="M4146" s="171">
        <v>2028</v>
      </c>
      <c r="N4146" s="179" t="e">
        <f t="shared" ca="1" si="2"/>
        <v>#NAME?</v>
      </c>
      <c r="O4146" t="b">
        <f t="shared" si="3"/>
        <v>1</v>
      </c>
      <c r="S4146" s="180" t="b">
        <f t="shared" si="4"/>
        <v>0</v>
      </c>
      <c r="T4146" s="180">
        <f t="shared" ca="1" si="5"/>
        <v>0</v>
      </c>
    </row>
    <row r="4147" spans="1:20" ht="16" hidden="1">
      <c r="A4147" s="170">
        <f t="shared" si="6"/>
        <v>0</v>
      </c>
      <c r="B4147" s="186"/>
      <c r="C4147" s="186"/>
      <c r="D4147" s="178" t="s">
        <v>388</v>
      </c>
      <c r="E4147" s="178"/>
      <c r="F4147" s="186"/>
      <c r="G4147" s="170" t="b">
        <f t="shared" ca="1" si="73"/>
        <v>1</v>
      </c>
      <c r="H4147" s="186"/>
      <c r="I4147" s="186"/>
      <c r="J4147" s="170"/>
      <c r="K4147" s="171" t="e">
        <f t="shared" ca="1" si="1"/>
        <v>#NAME?</v>
      </c>
      <c r="L4147" s="186"/>
      <c r="M4147" s="171">
        <v>134</v>
      </c>
      <c r="N4147" s="179" t="e">
        <f t="shared" ca="1" si="2"/>
        <v>#NAME?</v>
      </c>
      <c r="O4147" t="b">
        <f t="shared" si="3"/>
        <v>1</v>
      </c>
      <c r="S4147" s="180" t="b">
        <f t="shared" si="4"/>
        <v>0</v>
      </c>
      <c r="T4147" s="180">
        <f t="shared" ca="1" si="5"/>
        <v>0</v>
      </c>
    </row>
    <row r="4148" spans="1:20" ht="16" hidden="1">
      <c r="A4148" s="170">
        <f t="shared" si="6"/>
        <v>0</v>
      </c>
      <c r="B4148" s="186"/>
      <c r="C4148" s="186"/>
      <c r="D4148" s="178" t="s">
        <v>388</v>
      </c>
      <c r="E4148" s="178"/>
      <c r="F4148" s="186"/>
      <c r="G4148" s="170" t="b">
        <f t="shared" ca="1" si="73"/>
        <v>1</v>
      </c>
      <c r="H4148" s="186"/>
      <c r="I4148" s="186"/>
      <c r="J4148" s="170"/>
      <c r="K4148" s="171" t="e">
        <f t="shared" ca="1" si="1"/>
        <v>#NAME?</v>
      </c>
      <c r="L4148" s="186"/>
      <c r="M4148" s="171">
        <v>2830</v>
      </c>
      <c r="N4148" s="179" t="e">
        <f t="shared" ca="1" si="2"/>
        <v>#NAME?</v>
      </c>
      <c r="O4148" t="b">
        <f t="shared" si="3"/>
        <v>1</v>
      </c>
      <c r="S4148" s="180" t="b">
        <f t="shared" si="4"/>
        <v>0</v>
      </c>
      <c r="T4148" s="180">
        <f t="shared" ca="1" si="5"/>
        <v>0</v>
      </c>
    </row>
    <row r="4149" spans="1:20" ht="16" hidden="1">
      <c r="A4149" s="170">
        <f t="shared" si="6"/>
        <v>0</v>
      </c>
      <c r="B4149" s="186"/>
      <c r="C4149" s="186"/>
      <c r="D4149" s="178" t="s">
        <v>388</v>
      </c>
      <c r="E4149" s="178"/>
      <c r="F4149" s="186"/>
      <c r="G4149" s="170" t="b">
        <f t="shared" ca="1" si="73"/>
        <v>1</v>
      </c>
      <c r="H4149" s="186"/>
      <c r="I4149" s="186"/>
      <c r="J4149" s="170"/>
      <c r="K4149" s="171" t="e">
        <f t="shared" ca="1" si="1"/>
        <v>#NAME?</v>
      </c>
      <c r="L4149" s="186"/>
      <c r="M4149" s="171">
        <v>1641</v>
      </c>
      <c r="N4149" s="179" t="e">
        <f t="shared" ca="1" si="2"/>
        <v>#NAME?</v>
      </c>
      <c r="O4149" t="b">
        <f t="shared" si="3"/>
        <v>1</v>
      </c>
      <c r="S4149" s="180" t="b">
        <f t="shared" si="4"/>
        <v>0</v>
      </c>
      <c r="T4149" s="180">
        <f t="shared" ca="1" si="5"/>
        <v>0</v>
      </c>
    </row>
    <row r="4150" spans="1:20" ht="16" hidden="1">
      <c r="A4150" s="170">
        <f t="shared" si="6"/>
        <v>0</v>
      </c>
      <c r="B4150" s="186"/>
      <c r="C4150" s="186"/>
      <c r="D4150" s="178" t="s">
        <v>388</v>
      </c>
      <c r="E4150" s="178"/>
      <c r="F4150" s="186"/>
      <c r="G4150" s="170" t="b">
        <f t="shared" ca="1" si="73"/>
        <v>1</v>
      </c>
      <c r="H4150" s="186"/>
      <c r="I4150" s="186"/>
      <c r="J4150" s="170"/>
      <c r="K4150" s="171" t="e">
        <f t="shared" ca="1" si="1"/>
        <v>#NAME?</v>
      </c>
      <c r="L4150" s="186"/>
      <c r="M4150" s="171">
        <v>1745</v>
      </c>
      <c r="N4150" s="179" t="e">
        <f t="shared" ca="1" si="2"/>
        <v>#NAME?</v>
      </c>
      <c r="O4150" t="b">
        <f t="shared" si="3"/>
        <v>1</v>
      </c>
      <c r="S4150" s="180" t="b">
        <f t="shared" si="4"/>
        <v>0</v>
      </c>
      <c r="T4150" s="180">
        <f t="shared" ca="1" si="5"/>
        <v>0</v>
      </c>
    </row>
    <row r="4151" spans="1:20" ht="16" hidden="1">
      <c r="A4151" s="170">
        <f t="shared" si="6"/>
        <v>0</v>
      </c>
      <c r="B4151" s="186"/>
      <c r="C4151" s="186"/>
      <c r="D4151" s="178" t="s">
        <v>388</v>
      </c>
      <c r="E4151" s="178"/>
      <c r="F4151" s="186"/>
      <c r="G4151" s="170" t="b">
        <f t="shared" ca="1" si="73"/>
        <v>1</v>
      </c>
      <c r="H4151" s="186"/>
      <c r="I4151" s="186"/>
      <c r="J4151" s="170"/>
      <c r="K4151" s="171" t="e">
        <f t="shared" ca="1" si="1"/>
        <v>#NAME?</v>
      </c>
      <c r="L4151" s="186"/>
      <c r="M4151" s="171">
        <v>2592</v>
      </c>
      <c r="N4151" s="179" t="e">
        <f t="shared" ca="1" si="2"/>
        <v>#NAME?</v>
      </c>
      <c r="O4151" t="b">
        <f t="shared" si="3"/>
        <v>1</v>
      </c>
      <c r="S4151" s="180" t="b">
        <f t="shared" si="4"/>
        <v>0</v>
      </c>
      <c r="T4151" s="180">
        <f t="shared" ca="1" si="5"/>
        <v>0</v>
      </c>
    </row>
    <row r="4152" spans="1:20" ht="16" hidden="1">
      <c r="A4152" s="170">
        <f t="shared" si="6"/>
        <v>0</v>
      </c>
      <c r="B4152" s="186"/>
      <c r="C4152" s="186"/>
      <c r="D4152" s="178" t="s">
        <v>388</v>
      </c>
      <c r="E4152" s="178"/>
      <c r="F4152" s="186"/>
      <c r="G4152" s="170" t="b">
        <f t="shared" ca="1" si="73"/>
        <v>1</v>
      </c>
      <c r="H4152" s="186"/>
      <c r="I4152" s="186"/>
      <c r="J4152" s="170"/>
      <c r="K4152" s="171" t="e">
        <f t="shared" ca="1" si="1"/>
        <v>#NAME?</v>
      </c>
      <c r="L4152" s="186"/>
      <c r="M4152" s="171">
        <v>656</v>
      </c>
      <c r="N4152" s="179" t="e">
        <f t="shared" ca="1" si="2"/>
        <v>#NAME?</v>
      </c>
      <c r="O4152" t="b">
        <f t="shared" si="3"/>
        <v>1</v>
      </c>
      <c r="S4152" s="180" t="b">
        <f t="shared" si="4"/>
        <v>0</v>
      </c>
      <c r="T4152" s="180">
        <f t="shared" ca="1" si="5"/>
        <v>0</v>
      </c>
    </row>
    <row r="4153" spans="1:20" ht="16" hidden="1">
      <c r="A4153" s="170">
        <f t="shared" si="6"/>
        <v>0</v>
      </c>
      <c r="B4153" s="186"/>
      <c r="C4153" s="186"/>
      <c r="D4153" s="178" t="s">
        <v>388</v>
      </c>
      <c r="E4153" s="178"/>
      <c r="F4153" s="186"/>
      <c r="G4153" s="170" t="b">
        <f t="shared" ca="1" si="73"/>
        <v>1</v>
      </c>
      <c r="H4153" s="186"/>
      <c r="I4153" s="186"/>
      <c r="J4153" s="170"/>
      <c r="K4153" s="171" t="e">
        <f t="shared" ca="1" si="1"/>
        <v>#NAME?</v>
      </c>
      <c r="L4153" s="186"/>
      <c r="M4153" s="171">
        <v>3194</v>
      </c>
      <c r="N4153" s="179" t="e">
        <f t="shared" ca="1" si="2"/>
        <v>#NAME?</v>
      </c>
      <c r="O4153" t="b">
        <f t="shared" si="3"/>
        <v>1</v>
      </c>
      <c r="S4153" s="180" t="b">
        <f t="shared" si="4"/>
        <v>0</v>
      </c>
      <c r="T4153" s="180">
        <f t="shared" ca="1" si="5"/>
        <v>0</v>
      </c>
    </row>
    <row r="4154" spans="1:20" ht="16" hidden="1">
      <c r="A4154" s="170">
        <f t="shared" si="6"/>
        <v>0</v>
      </c>
      <c r="B4154" s="186"/>
      <c r="C4154" s="186"/>
      <c r="D4154" s="178" t="s">
        <v>388</v>
      </c>
      <c r="E4154" s="178"/>
      <c r="F4154" s="186"/>
      <c r="G4154" s="170" t="b">
        <f t="shared" ca="1" si="73"/>
        <v>1</v>
      </c>
      <c r="H4154" s="186"/>
      <c r="I4154" s="186"/>
      <c r="J4154" s="170"/>
      <c r="K4154" s="171" t="e">
        <f t="shared" ca="1" si="1"/>
        <v>#NAME?</v>
      </c>
      <c r="L4154" s="186"/>
      <c r="M4154" s="171">
        <v>1605</v>
      </c>
      <c r="N4154" s="179" t="e">
        <f t="shared" ca="1" si="2"/>
        <v>#NAME?</v>
      </c>
      <c r="O4154" t="b">
        <f t="shared" si="3"/>
        <v>1</v>
      </c>
      <c r="S4154" s="180" t="b">
        <f t="shared" si="4"/>
        <v>0</v>
      </c>
      <c r="T4154" s="180">
        <f t="shared" ca="1" si="5"/>
        <v>0</v>
      </c>
    </row>
    <row r="4155" spans="1:20" ht="16" hidden="1">
      <c r="A4155" s="170">
        <f t="shared" si="6"/>
        <v>0</v>
      </c>
      <c r="B4155" s="186"/>
      <c r="C4155" s="186"/>
      <c r="D4155" s="178" t="s">
        <v>388</v>
      </c>
      <c r="E4155" s="178"/>
      <c r="F4155" s="186"/>
      <c r="G4155" s="170" t="b">
        <f t="shared" ca="1" si="73"/>
        <v>1</v>
      </c>
      <c r="H4155" s="186"/>
      <c r="I4155" s="186"/>
      <c r="J4155" s="170"/>
      <c r="K4155" s="171" t="e">
        <f t="shared" ca="1" si="1"/>
        <v>#NAME?</v>
      </c>
      <c r="L4155" s="186"/>
      <c r="M4155" s="171">
        <v>1188</v>
      </c>
      <c r="N4155" s="179" t="e">
        <f t="shared" ca="1" si="2"/>
        <v>#NAME?</v>
      </c>
      <c r="O4155" t="b">
        <f t="shared" si="3"/>
        <v>1</v>
      </c>
      <c r="S4155" s="180" t="b">
        <f t="shared" si="4"/>
        <v>0</v>
      </c>
      <c r="T4155" s="180">
        <f t="shared" ca="1" si="5"/>
        <v>0</v>
      </c>
    </row>
    <row r="4156" spans="1:20" ht="16" hidden="1">
      <c r="A4156" s="170">
        <f t="shared" si="6"/>
        <v>0</v>
      </c>
      <c r="B4156" s="186"/>
      <c r="C4156" s="186"/>
      <c r="D4156" s="178" t="s">
        <v>388</v>
      </c>
      <c r="E4156" s="178"/>
      <c r="F4156" s="186"/>
      <c r="G4156" s="170" t="b">
        <f t="shared" ca="1" si="73"/>
        <v>1</v>
      </c>
      <c r="H4156" s="186"/>
      <c r="I4156" s="186"/>
      <c r="J4156" s="170"/>
      <c r="K4156" s="171" t="e">
        <f t="shared" ca="1" si="1"/>
        <v>#NAME?</v>
      </c>
      <c r="L4156" s="186"/>
      <c r="M4156" s="171">
        <v>1775</v>
      </c>
      <c r="N4156" s="179" t="e">
        <f t="shared" ca="1" si="2"/>
        <v>#NAME?</v>
      </c>
      <c r="O4156" t="b">
        <f t="shared" si="3"/>
        <v>1</v>
      </c>
      <c r="S4156" s="180" t="b">
        <f t="shared" si="4"/>
        <v>0</v>
      </c>
      <c r="T4156" s="180">
        <f t="shared" ca="1" si="5"/>
        <v>0</v>
      </c>
    </row>
    <row r="4157" spans="1:20" ht="16" hidden="1">
      <c r="A4157" s="170">
        <f t="shared" si="6"/>
        <v>0</v>
      </c>
      <c r="B4157" s="186"/>
      <c r="C4157" s="186"/>
      <c r="D4157" s="178" t="s">
        <v>388</v>
      </c>
      <c r="E4157" s="178"/>
      <c r="F4157" s="186"/>
      <c r="G4157" s="170" t="b">
        <f t="shared" ca="1" si="73"/>
        <v>1</v>
      </c>
      <c r="H4157" s="186"/>
      <c r="I4157" s="186"/>
      <c r="J4157" s="170"/>
      <c r="K4157" s="171" t="e">
        <f t="shared" ca="1" si="1"/>
        <v>#NAME?</v>
      </c>
      <c r="L4157" s="186"/>
      <c r="M4157" s="171">
        <v>1283</v>
      </c>
      <c r="N4157" s="179" t="e">
        <f t="shared" ca="1" si="2"/>
        <v>#NAME?</v>
      </c>
      <c r="O4157" t="b">
        <f t="shared" si="3"/>
        <v>1</v>
      </c>
      <c r="S4157" s="180" t="b">
        <f t="shared" si="4"/>
        <v>0</v>
      </c>
      <c r="T4157" s="180">
        <f t="shared" ca="1" si="5"/>
        <v>0</v>
      </c>
    </row>
    <row r="4158" spans="1:20" ht="16" hidden="1">
      <c r="A4158" s="170">
        <f t="shared" si="6"/>
        <v>0</v>
      </c>
      <c r="B4158" s="186"/>
      <c r="C4158" s="186"/>
      <c r="D4158" s="178" t="s">
        <v>388</v>
      </c>
      <c r="E4158" s="178"/>
      <c r="F4158" s="186"/>
      <c r="G4158" s="170" t="b">
        <f t="shared" ca="1" si="73"/>
        <v>1</v>
      </c>
      <c r="H4158" s="186"/>
      <c r="I4158" s="186"/>
      <c r="J4158" s="170"/>
      <c r="K4158" s="171" t="e">
        <f t="shared" ca="1" si="1"/>
        <v>#NAME?</v>
      </c>
      <c r="L4158" s="186"/>
      <c r="M4158" s="171">
        <v>2707</v>
      </c>
      <c r="N4158" s="179" t="e">
        <f t="shared" ca="1" si="2"/>
        <v>#NAME?</v>
      </c>
      <c r="O4158" t="b">
        <f t="shared" si="3"/>
        <v>1</v>
      </c>
      <c r="S4158" s="180" t="b">
        <f t="shared" si="4"/>
        <v>0</v>
      </c>
      <c r="T4158" s="180">
        <f t="shared" ca="1" si="5"/>
        <v>0</v>
      </c>
    </row>
    <row r="4159" spans="1:20" ht="16" hidden="1">
      <c r="A4159" s="170">
        <f t="shared" si="6"/>
        <v>0</v>
      </c>
      <c r="B4159" s="186"/>
      <c r="C4159" s="186"/>
      <c r="D4159" s="178" t="s">
        <v>388</v>
      </c>
      <c r="E4159" s="178"/>
      <c r="F4159" s="186"/>
      <c r="G4159" s="170" t="b">
        <f t="shared" ca="1" si="73"/>
        <v>1</v>
      </c>
      <c r="H4159" s="186"/>
      <c r="I4159" s="186"/>
      <c r="J4159" s="170"/>
      <c r="K4159" s="171" t="e">
        <f t="shared" ca="1" si="1"/>
        <v>#NAME?</v>
      </c>
      <c r="L4159" s="186"/>
      <c r="M4159" s="171">
        <v>3</v>
      </c>
      <c r="N4159" s="179" t="e">
        <f t="shared" ca="1" si="2"/>
        <v>#NAME?</v>
      </c>
      <c r="O4159" t="b">
        <f t="shared" si="3"/>
        <v>1</v>
      </c>
      <c r="S4159" s="180" t="b">
        <f t="shared" si="4"/>
        <v>0</v>
      </c>
      <c r="T4159" s="180">
        <f t="shared" ca="1" si="5"/>
        <v>0</v>
      </c>
    </row>
    <row r="4160" spans="1:20" ht="16" hidden="1">
      <c r="A4160" s="170">
        <f t="shared" si="6"/>
        <v>0</v>
      </c>
      <c r="B4160" s="186"/>
      <c r="C4160" s="186"/>
      <c r="D4160" s="178" t="s">
        <v>388</v>
      </c>
      <c r="E4160" s="178"/>
      <c r="F4160" s="186"/>
      <c r="G4160" s="170" t="b">
        <f t="shared" ca="1" si="73"/>
        <v>1</v>
      </c>
      <c r="H4160" s="186"/>
      <c r="I4160" s="186"/>
      <c r="J4160" s="170"/>
      <c r="K4160" s="171" t="e">
        <f t="shared" ca="1" si="1"/>
        <v>#NAME?</v>
      </c>
      <c r="L4160" s="186"/>
      <c r="M4160" s="171">
        <v>564</v>
      </c>
      <c r="N4160" s="179" t="e">
        <f t="shared" ca="1" si="2"/>
        <v>#NAME?</v>
      </c>
      <c r="O4160" t="b">
        <f t="shared" si="3"/>
        <v>1</v>
      </c>
      <c r="S4160" s="180" t="b">
        <f t="shared" si="4"/>
        <v>0</v>
      </c>
      <c r="T4160" s="180">
        <f t="shared" ca="1" si="5"/>
        <v>0</v>
      </c>
    </row>
    <row r="4161" spans="1:20" ht="16" hidden="1">
      <c r="A4161" s="170">
        <f t="shared" si="6"/>
        <v>0</v>
      </c>
      <c r="B4161" s="186"/>
      <c r="C4161" s="186"/>
      <c r="D4161" s="178" t="s">
        <v>388</v>
      </c>
      <c r="E4161" s="178"/>
      <c r="F4161" s="186"/>
      <c r="G4161" s="170" t="b">
        <f t="shared" ca="1" si="73"/>
        <v>1</v>
      </c>
      <c r="H4161" s="186"/>
      <c r="I4161" s="186"/>
      <c r="J4161" s="170"/>
      <c r="K4161" s="171" t="e">
        <f t="shared" ca="1" si="1"/>
        <v>#NAME?</v>
      </c>
      <c r="L4161" s="186"/>
      <c r="M4161" s="171">
        <v>872</v>
      </c>
      <c r="N4161" s="179" t="e">
        <f t="shared" ca="1" si="2"/>
        <v>#NAME?</v>
      </c>
      <c r="O4161" t="b">
        <f t="shared" si="3"/>
        <v>1</v>
      </c>
      <c r="S4161" s="180" t="b">
        <f t="shared" si="4"/>
        <v>0</v>
      </c>
      <c r="T4161" s="180">
        <f t="shared" ca="1" si="5"/>
        <v>0</v>
      </c>
    </row>
    <row r="4162" spans="1:20" ht="16" hidden="1">
      <c r="A4162" s="170">
        <f t="shared" si="6"/>
        <v>0</v>
      </c>
      <c r="B4162" s="186"/>
      <c r="C4162" s="186"/>
      <c r="D4162" s="178" t="s">
        <v>388</v>
      </c>
      <c r="E4162" s="178"/>
      <c r="F4162" s="186"/>
      <c r="G4162" s="170" t="b">
        <f t="shared" ca="1" si="73"/>
        <v>1</v>
      </c>
      <c r="H4162" s="186"/>
      <c r="I4162" s="186"/>
      <c r="J4162" s="170"/>
      <c r="K4162" s="171" t="e">
        <f t="shared" ca="1" si="1"/>
        <v>#NAME?</v>
      </c>
      <c r="L4162" s="186"/>
      <c r="M4162" s="171">
        <v>2656</v>
      </c>
      <c r="N4162" s="179" t="e">
        <f t="shared" ca="1" si="2"/>
        <v>#NAME?</v>
      </c>
      <c r="O4162" t="b">
        <f t="shared" si="3"/>
        <v>1</v>
      </c>
      <c r="S4162" s="180" t="b">
        <f t="shared" si="4"/>
        <v>0</v>
      </c>
      <c r="T4162" s="180">
        <f t="shared" ca="1" si="5"/>
        <v>0</v>
      </c>
    </row>
    <row r="4163" spans="1:20" ht="16" hidden="1">
      <c r="A4163" s="170">
        <f t="shared" si="6"/>
        <v>0</v>
      </c>
      <c r="B4163" s="186"/>
      <c r="C4163" s="186"/>
      <c r="D4163" s="178" t="s">
        <v>388</v>
      </c>
      <c r="E4163" s="178"/>
      <c r="F4163" s="186"/>
      <c r="G4163" s="170" t="b">
        <f t="shared" ca="1" si="73"/>
        <v>1</v>
      </c>
      <c r="H4163" s="186"/>
      <c r="I4163" s="186"/>
      <c r="J4163" s="170"/>
      <c r="K4163" s="171" t="e">
        <f t="shared" ca="1" si="1"/>
        <v>#NAME?</v>
      </c>
      <c r="L4163" s="186"/>
      <c r="M4163" s="171">
        <v>3175</v>
      </c>
      <c r="N4163" s="179" t="e">
        <f t="shared" ca="1" si="2"/>
        <v>#NAME?</v>
      </c>
      <c r="O4163" t="b">
        <f t="shared" si="3"/>
        <v>1</v>
      </c>
      <c r="S4163" s="180" t="b">
        <f t="shared" si="4"/>
        <v>0</v>
      </c>
      <c r="T4163" s="180">
        <f t="shared" ca="1" si="5"/>
        <v>0</v>
      </c>
    </row>
    <row r="4164" spans="1:20" ht="16" hidden="1">
      <c r="A4164" s="170">
        <f t="shared" si="6"/>
        <v>0</v>
      </c>
      <c r="B4164" s="186"/>
      <c r="C4164" s="186"/>
      <c r="D4164" s="178" t="s">
        <v>388</v>
      </c>
      <c r="E4164" s="178"/>
      <c r="F4164" s="186"/>
      <c r="G4164" s="170" t="b">
        <f t="shared" ca="1" si="73"/>
        <v>1</v>
      </c>
      <c r="H4164" s="186"/>
      <c r="I4164" s="186"/>
      <c r="J4164" s="170"/>
      <c r="K4164" s="171" t="e">
        <f t="shared" ca="1" si="1"/>
        <v>#NAME?</v>
      </c>
      <c r="L4164" s="186"/>
      <c r="M4164" s="171">
        <v>2104</v>
      </c>
      <c r="N4164" s="179" t="e">
        <f t="shared" ca="1" si="2"/>
        <v>#NAME?</v>
      </c>
      <c r="O4164" t="b">
        <f t="shared" si="3"/>
        <v>1</v>
      </c>
      <c r="S4164" s="180" t="b">
        <f t="shared" si="4"/>
        <v>0</v>
      </c>
      <c r="T4164" s="180">
        <f t="shared" ca="1" si="5"/>
        <v>0</v>
      </c>
    </row>
    <row r="4165" spans="1:20" ht="16" hidden="1">
      <c r="A4165" s="170">
        <f t="shared" si="6"/>
        <v>0</v>
      </c>
      <c r="B4165" s="186"/>
      <c r="C4165" s="186"/>
      <c r="D4165" s="178" t="s">
        <v>388</v>
      </c>
      <c r="E4165" s="178"/>
      <c r="F4165" s="186"/>
      <c r="G4165" s="170" t="b">
        <f t="shared" ca="1" si="73"/>
        <v>1</v>
      </c>
      <c r="H4165" s="186"/>
      <c r="I4165" s="186"/>
      <c r="J4165" s="170"/>
      <c r="K4165" s="171" t="e">
        <f t="shared" ca="1" si="1"/>
        <v>#NAME?</v>
      </c>
      <c r="L4165" s="186"/>
      <c r="M4165" s="171">
        <v>113</v>
      </c>
      <c r="N4165" s="179" t="e">
        <f t="shared" ca="1" si="2"/>
        <v>#NAME?</v>
      </c>
      <c r="O4165" t="b">
        <f t="shared" si="3"/>
        <v>1</v>
      </c>
      <c r="S4165" s="180" t="b">
        <f t="shared" si="4"/>
        <v>0</v>
      </c>
      <c r="T4165" s="180">
        <f t="shared" ca="1" si="5"/>
        <v>0</v>
      </c>
    </row>
    <row r="4166" spans="1:20" ht="16" hidden="1">
      <c r="A4166" s="170">
        <f t="shared" si="6"/>
        <v>0</v>
      </c>
      <c r="B4166" s="186"/>
      <c r="C4166" s="186"/>
      <c r="D4166" s="178" t="s">
        <v>388</v>
      </c>
      <c r="E4166" s="178"/>
      <c r="F4166" s="186"/>
      <c r="G4166" s="170" t="b">
        <f t="shared" ca="1" si="73"/>
        <v>1</v>
      </c>
      <c r="H4166" s="186"/>
      <c r="I4166" s="186"/>
      <c r="J4166" s="170"/>
      <c r="K4166" s="171" t="e">
        <f t="shared" ca="1" si="1"/>
        <v>#NAME?</v>
      </c>
      <c r="L4166" s="186"/>
      <c r="M4166" s="171">
        <v>1619</v>
      </c>
      <c r="N4166" s="179" t="e">
        <f t="shared" ca="1" si="2"/>
        <v>#NAME?</v>
      </c>
      <c r="O4166" t="b">
        <f t="shared" si="3"/>
        <v>1</v>
      </c>
      <c r="S4166" s="180" t="b">
        <f t="shared" si="4"/>
        <v>0</v>
      </c>
      <c r="T4166" s="180">
        <f t="shared" ca="1" si="5"/>
        <v>0</v>
      </c>
    </row>
    <row r="4167" spans="1:20" ht="16" hidden="1">
      <c r="A4167" s="170">
        <f t="shared" si="6"/>
        <v>0</v>
      </c>
      <c r="B4167" s="186"/>
      <c r="C4167" s="186"/>
      <c r="D4167" s="178" t="s">
        <v>388</v>
      </c>
      <c r="E4167" s="178"/>
      <c r="F4167" s="186"/>
      <c r="G4167" s="170" t="b">
        <f t="shared" ca="1" si="73"/>
        <v>1</v>
      </c>
      <c r="H4167" s="186"/>
      <c r="I4167" s="186"/>
      <c r="J4167" s="170"/>
      <c r="K4167" s="171" t="e">
        <f t="shared" ca="1" si="1"/>
        <v>#NAME?</v>
      </c>
      <c r="L4167" s="186"/>
      <c r="M4167" s="171">
        <v>204</v>
      </c>
      <c r="N4167" s="179" t="e">
        <f t="shared" ca="1" si="2"/>
        <v>#NAME?</v>
      </c>
      <c r="O4167" t="b">
        <f t="shared" si="3"/>
        <v>1</v>
      </c>
      <c r="S4167" s="180" t="b">
        <f t="shared" si="4"/>
        <v>0</v>
      </c>
      <c r="T4167" s="180">
        <f t="shared" ca="1" si="5"/>
        <v>0</v>
      </c>
    </row>
    <row r="4168" spans="1:20" ht="16" hidden="1">
      <c r="A4168" s="170">
        <f t="shared" si="6"/>
        <v>0</v>
      </c>
      <c r="B4168" s="186"/>
      <c r="C4168" s="186"/>
      <c r="D4168" s="178" t="s">
        <v>388</v>
      </c>
      <c r="E4168" s="178"/>
      <c r="F4168" s="186"/>
      <c r="G4168" s="170" t="b">
        <f t="shared" ca="1" si="73"/>
        <v>1</v>
      </c>
      <c r="H4168" s="186"/>
      <c r="I4168" s="186"/>
      <c r="J4168" s="170"/>
      <c r="K4168" s="171" t="e">
        <f t="shared" ca="1" si="1"/>
        <v>#NAME?</v>
      </c>
      <c r="L4168" s="186"/>
      <c r="M4168" s="171">
        <v>2833</v>
      </c>
      <c r="N4168" s="179" t="e">
        <f t="shared" ca="1" si="2"/>
        <v>#NAME?</v>
      </c>
      <c r="O4168" t="b">
        <f t="shared" si="3"/>
        <v>1</v>
      </c>
      <c r="S4168" s="180" t="b">
        <f t="shared" si="4"/>
        <v>0</v>
      </c>
      <c r="T4168" s="180">
        <f t="shared" ca="1" si="5"/>
        <v>0</v>
      </c>
    </row>
    <row r="4169" spans="1:20" ht="16" hidden="1">
      <c r="A4169" s="170">
        <f t="shared" si="6"/>
        <v>0</v>
      </c>
      <c r="B4169" s="186"/>
      <c r="C4169" s="186"/>
      <c r="D4169" s="178" t="s">
        <v>388</v>
      </c>
      <c r="E4169" s="178"/>
      <c r="F4169" s="186"/>
      <c r="G4169" s="170" t="b">
        <f t="shared" ca="1" si="73"/>
        <v>1</v>
      </c>
      <c r="H4169" s="186"/>
      <c r="I4169" s="186"/>
      <c r="J4169" s="170"/>
      <c r="K4169" s="171" t="e">
        <f t="shared" ca="1" si="1"/>
        <v>#NAME?</v>
      </c>
      <c r="L4169" s="186"/>
      <c r="M4169" s="171">
        <v>1840</v>
      </c>
      <c r="N4169" s="179" t="e">
        <f t="shared" ca="1" si="2"/>
        <v>#NAME?</v>
      </c>
      <c r="O4169" t="b">
        <f t="shared" si="3"/>
        <v>1</v>
      </c>
      <c r="S4169" s="180" t="b">
        <f t="shared" si="4"/>
        <v>0</v>
      </c>
      <c r="T4169" s="180">
        <f t="shared" ca="1" si="5"/>
        <v>0</v>
      </c>
    </row>
    <row r="4170" spans="1:20" ht="16" hidden="1">
      <c r="A4170" s="170">
        <f t="shared" si="6"/>
        <v>0</v>
      </c>
      <c r="B4170" s="186"/>
      <c r="C4170" s="186"/>
      <c r="D4170" s="178" t="s">
        <v>388</v>
      </c>
      <c r="E4170" s="178"/>
      <c r="F4170" s="186"/>
      <c r="G4170" s="170" t="b">
        <f t="shared" ca="1" si="73"/>
        <v>1</v>
      </c>
      <c r="H4170" s="186"/>
      <c r="I4170" s="186"/>
      <c r="J4170" s="170"/>
      <c r="K4170" s="171" t="e">
        <f t="shared" ca="1" si="1"/>
        <v>#NAME?</v>
      </c>
      <c r="L4170" s="186"/>
      <c r="M4170" s="171">
        <v>492</v>
      </c>
      <c r="N4170" s="179" t="e">
        <f t="shared" ca="1" si="2"/>
        <v>#NAME?</v>
      </c>
      <c r="O4170" t="b">
        <f t="shared" si="3"/>
        <v>1</v>
      </c>
      <c r="S4170" s="180" t="b">
        <f t="shared" si="4"/>
        <v>0</v>
      </c>
      <c r="T4170" s="180">
        <f t="shared" ca="1" si="5"/>
        <v>0</v>
      </c>
    </row>
    <row r="4171" spans="1:20" ht="16" hidden="1">
      <c r="A4171" s="170">
        <f t="shared" si="6"/>
        <v>0</v>
      </c>
      <c r="B4171" s="186"/>
      <c r="C4171" s="186"/>
      <c r="D4171" s="178" t="s">
        <v>388</v>
      </c>
      <c r="E4171" s="178"/>
      <c r="F4171" s="186"/>
      <c r="G4171" s="170" t="b">
        <f t="shared" ca="1" si="73"/>
        <v>1</v>
      </c>
      <c r="H4171" s="186"/>
      <c r="I4171" s="186"/>
      <c r="J4171" s="170"/>
      <c r="K4171" s="171" t="e">
        <f t="shared" ca="1" si="1"/>
        <v>#NAME?</v>
      </c>
      <c r="L4171" s="186"/>
      <c r="M4171" s="171">
        <v>3032</v>
      </c>
      <c r="N4171" s="179" t="e">
        <f t="shared" ca="1" si="2"/>
        <v>#NAME?</v>
      </c>
      <c r="O4171" t="b">
        <f t="shared" si="3"/>
        <v>1</v>
      </c>
      <c r="S4171" s="180" t="b">
        <f t="shared" si="4"/>
        <v>0</v>
      </c>
      <c r="T4171" s="180">
        <f t="shared" ca="1" si="5"/>
        <v>0</v>
      </c>
    </row>
    <row r="4172" spans="1:20" ht="16" hidden="1">
      <c r="A4172" s="170">
        <f t="shared" si="6"/>
        <v>0</v>
      </c>
      <c r="B4172" s="186"/>
      <c r="C4172" s="186"/>
      <c r="D4172" s="178" t="s">
        <v>388</v>
      </c>
      <c r="E4172" s="178"/>
      <c r="F4172" s="186"/>
      <c r="G4172" s="170" t="b">
        <f t="shared" ca="1" si="73"/>
        <v>1</v>
      </c>
      <c r="H4172" s="186"/>
      <c r="I4172" s="186"/>
      <c r="J4172" s="170"/>
      <c r="K4172" s="171" t="e">
        <f t="shared" ca="1" si="1"/>
        <v>#NAME?</v>
      </c>
      <c r="L4172" s="186"/>
      <c r="M4172" s="171">
        <v>270</v>
      </c>
      <c r="N4172" s="179" t="e">
        <f t="shared" ca="1" si="2"/>
        <v>#NAME?</v>
      </c>
      <c r="O4172" t="b">
        <f t="shared" si="3"/>
        <v>1</v>
      </c>
      <c r="S4172" s="180" t="b">
        <f t="shared" si="4"/>
        <v>0</v>
      </c>
      <c r="T4172" s="180">
        <f t="shared" ca="1" si="5"/>
        <v>0</v>
      </c>
    </row>
    <row r="4173" spans="1:20" ht="16" hidden="1">
      <c r="A4173" s="170">
        <f t="shared" si="6"/>
        <v>0</v>
      </c>
      <c r="B4173" s="186"/>
      <c r="C4173" s="186"/>
      <c r="D4173" s="178" t="s">
        <v>388</v>
      </c>
      <c r="E4173" s="178"/>
      <c r="F4173" s="186"/>
      <c r="G4173" s="170" t="b">
        <f t="shared" ca="1" si="73"/>
        <v>1</v>
      </c>
      <c r="H4173" s="186"/>
      <c r="I4173" s="186"/>
      <c r="J4173" s="170"/>
      <c r="K4173" s="171" t="e">
        <f t="shared" ca="1" si="1"/>
        <v>#NAME?</v>
      </c>
      <c r="L4173" s="186"/>
      <c r="M4173" s="171">
        <v>1600</v>
      </c>
      <c r="N4173" s="179" t="e">
        <f t="shared" ca="1" si="2"/>
        <v>#NAME?</v>
      </c>
      <c r="O4173" t="b">
        <f t="shared" si="3"/>
        <v>1</v>
      </c>
      <c r="S4173" s="180" t="b">
        <f t="shared" si="4"/>
        <v>0</v>
      </c>
      <c r="T4173" s="180">
        <f t="shared" ca="1" si="5"/>
        <v>0</v>
      </c>
    </row>
    <row r="4174" spans="1:20" ht="16" hidden="1">
      <c r="A4174" s="170">
        <f t="shared" si="6"/>
        <v>0</v>
      </c>
      <c r="B4174" s="186"/>
      <c r="C4174" s="186"/>
      <c r="D4174" s="178" t="s">
        <v>388</v>
      </c>
      <c r="E4174" s="178"/>
      <c r="F4174" s="186"/>
      <c r="G4174" s="170" t="b">
        <f t="shared" ca="1" si="73"/>
        <v>1</v>
      </c>
      <c r="H4174" s="186"/>
      <c r="I4174" s="186"/>
      <c r="J4174" s="170"/>
      <c r="K4174" s="171" t="e">
        <f t="shared" ca="1" si="1"/>
        <v>#NAME?</v>
      </c>
      <c r="L4174" s="186"/>
      <c r="M4174" s="171">
        <v>2215</v>
      </c>
      <c r="N4174" s="179" t="e">
        <f t="shared" ca="1" si="2"/>
        <v>#NAME?</v>
      </c>
      <c r="O4174" t="b">
        <f t="shared" si="3"/>
        <v>1</v>
      </c>
      <c r="S4174" s="180" t="b">
        <f t="shared" si="4"/>
        <v>0</v>
      </c>
      <c r="T4174" s="180">
        <f t="shared" ca="1" si="5"/>
        <v>0</v>
      </c>
    </row>
    <row r="4175" spans="1:20" ht="16" hidden="1">
      <c r="A4175" s="170">
        <f t="shared" si="6"/>
        <v>0</v>
      </c>
      <c r="B4175" s="186"/>
      <c r="C4175" s="186"/>
      <c r="D4175" s="178" t="s">
        <v>388</v>
      </c>
      <c r="E4175" s="178"/>
      <c r="F4175" s="186"/>
      <c r="G4175" s="170" t="b">
        <f t="shared" ca="1" si="73"/>
        <v>1</v>
      </c>
      <c r="H4175" s="186"/>
      <c r="I4175" s="186"/>
      <c r="J4175" s="170"/>
      <c r="K4175" s="171" t="e">
        <f t="shared" ca="1" si="1"/>
        <v>#NAME?</v>
      </c>
      <c r="L4175" s="186"/>
      <c r="M4175" s="171">
        <v>1364</v>
      </c>
      <c r="N4175" s="179" t="e">
        <f t="shared" ca="1" si="2"/>
        <v>#NAME?</v>
      </c>
      <c r="O4175" t="b">
        <f t="shared" si="3"/>
        <v>1</v>
      </c>
      <c r="S4175" s="180" t="b">
        <f t="shared" si="4"/>
        <v>0</v>
      </c>
      <c r="T4175" s="180">
        <f t="shared" ca="1" si="5"/>
        <v>0</v>
      </c>
    </row>
    <row r="4176" spans="1:20" ht="16" hidden="1">
      <c r="A4176" s="170">
        <f t="shared" si="6"/>
        <v>0</v>
      </c>
      <c r="B4176" s="186"/>
      <c r="C4176" s="186"/>
      <c r="D4176" s="178" t="s">
        <v>388</v>
      </c>
      <c r="E4176" s="178"/>
      <c r="F4176" s="186"/>
      <c r="G4176" s="170" t="b">
        <f t="shared" ca="1" si="73"/>
        <v>1</v>
      </c>
      <c r="H4176" s="186"/>
      <c r="I4176" s="186"/>
      <c r="J4176" s="170"/>
      <c r="K4176" s="171" t="e">
        <f t="shared" ca="1" si="1"/>
        <v>#NAME?</v>
      </c>
      <c r="L4176" s="186"/>
      <c r="M4176" s="171">
        <v>221</v>
      </c>
      <c r="N4176" s="179" t="e">
        <f t="shared" ca="1" si="2"/>
        <v>#NAME?</v>
      </c>
      <c r="O4176" t="b">
        <f t="shared" si="3"/>
        <v>1</v>
      </c>
      <c r="S4176" s="180" t="b">
        <f t="shared" si="4"/>
        <v>0</v>
      </c>
      <c r="T4176" s="180">
        <f t="shared" ca="1" si="5"/>
        <v>0</v>
      </c>
    </row>
    <row r="4177" spans="1:20" ht="16" hidden="1">
      <c r="A4177" s="170">
        <f t="shared" si="6"/>
        <v>0</v>
      </c>
      <c r="B4177" s="186"/>
      <c r="C4177" s="186"/>
      <c r="D4177" s="178" t="s">
        <v>388</v>
      </c>
      <c r="E4177" s="178"/>
      <c r="F4177" s="186"/>
      <c r="G4177" s="170" t="b">
        <f t="shared" ca="1" si="73"/>
        <v>1</v>
      </c>
      <c r="H4177" s="186"/>
      <c r="I4177" s="186"/>
      <c r="J4177" s="170"/>
      <c r="K4177" s="171" t="e">
        <f t="shared" ca="1" si="1"/>
        <v>#NAME?</v>
      </c>
      <c r="L4177" s="186"/>
      <c r="M4177" s="171">
        <v>2882</v>
      </c>
      <c r="N4177" s="179" t="e">
        <f t="shared" ca="1" si="2"/>
        <v>#NAME?</v>
      </c>
      <c r="O4177" t="b">
        <f t="shared" si="3"/>
        <v>1</v>
      </c>
      <c r="S4177" s="180" t="b">
        <f t="shared" si="4"/>
        <v>0</v>
      </c>
      <c r="T4177" s="180">
        <f t="shared" ca="1" si="5"/>
        <v>0</v>
      </c>
    </row>
    <row r="4178" spans="1:20" ht="16" hidden="1">
      <c r="A4178" s="170">
        <f t="shared" si="6"/>
        <v>0</v>
      </c>
      <c r="B4178" s="186"/>
      <c r="C4178" s="186"/>
      <c r="D4178" s="178" t="s">
        <v>388</v>
      </c>
      <c r="E4178" s="178"/>
      <c r="F4178" s="186"/>
      <c r="G4178" s="170" t="b">
        <f t="shared" ca="1" si="73"/>
        <v>1</v>
      </c>
      <c r="H4178" s="186"/>
      <c r="I4178" s="186"/>
      <c r="J4178" s="170"/>
      <c r="K4178" s="171" t="e">
        <f t="shared" ca="1" si="1"/>
        <v>#NAME?</v>
      </c>
      <c r="L4178" s="186"/>
      <c r="M4178" s="171">
        <v>1086</v>
      </c>
      <c r="N4178" s="179" t="e">
        <f t="shared" ca="1" si="2"/>
        <v>#NAME?</v>
      </c>
      <c r="O4178" t="b">
        <f t="shared" si="3"/>
        <v>1</v>
      </c>
      <c r="S4178" s="180" t="b">
        <f t="shared" si="4"/>
        <v>0</v>
      </c>
      <c r="T4178" s="180">
        <f t="shared" ca="1" si="5"/>
        <v>0</v>
      </c>
    </row>
    <row r="4179" spans="1:20" ht="16" hidden="1">
      <c r="A4179" s="170">
        <f t="shared" si="6"/>
        <v>0</v>
      </c>
      <c r="B4179" s="186"/>
      <c r="C4179" s="186"/>
      <c r="D4179" s="178" t="s">
        <v>388</v>
      </c>
      <c r="E4179" s="178"/>
      <c r="F4179" s="186"/>
      <c r="G4179" s="170" t="b">
        <f t="shared" ca="1" si="73"/>
        <v>1</v>
      </c>
      <c r="H4179" s="186"/>
      <c r="I4179" s="186"/>
      <c r="J4179" s="170"/>
      <c r="K4179" s="171" t="e">
        <f t="shared" ca="1" si="1"/>
        <v>#NAME?</v>
      </c>
      <c r="L4179" s="186"/>
      <c r="M4179" s="171">
        <v>3117</v>
      </c>
      <c r="N4179" s="179" t="e">
        <f t="shared" ca="1" si="2"/>
        <v>#NAME?</v>
      </c>
      <c r="O4179" t="b">
        <f t="shared" si="3"/>
        <v>1</v>
      </c>
      <c r="S4179" s="180" t="b">
        <f t="shared" si="4"/>
        <v>0</v>
      </c>
      <c r="T4179" s="180">
        <f t="shared" ca="1" si="5"/>
        <v>0</v>
      </c>
    </row>
    <row r="4180" spans="1:20" ht="16" hidden="1">
      <c r="A4180" s="170">
        <f t="shared" si="6"/>
        <v>0</v>
      </c>
      <c r="B4180" s="186"/>
      <c r="C4180" s="186"/>
      <c r="D4180" s="178" t="s">
        <v>388</v>
      </c>
      <c r="E4180" s="178"/>
      <c r="F4180" s="186"/>
      <c r="G4180" s="170" t="b">
        <f t="shared" ca="1" si="73"/>
        <v>1</v>
      </c>
      <c r="H4180" s="186"/>
      <c r="I4180" s="186"/>
      <c r="J4180" s="170"/>
      <c r="K4180" s="171" t="e">
        <f t="shared" ca="1" si="1"/>
        <v>#NAME?</v>
      </c>
      <c r="L4180" s="186"/>
      <c r="M4180" s="171">
        <v>2514</v>
      </c>
      <c r="N4180" s="179" t="e">
        <f t="shared" ca="1" si="2"/>
        <v>#NAME?</v>
      </c>
      <c r="O4180" t="b">
        <f t="shared" si="3"/>
        <v>1</v>
      </c>
      <c r="S4180" s="180" t="b">
        <f t="shared" si="4"/>
        <v>0</v>
      </c>
      <c r="T4180" s="180">
        <f t="shared" ca="1" si="5"/>
        <v>0</v>
      </c>
    </row>
    <row r="4181" spans="1:20" ht="16" hidden="1">
      <c r="A4181" s="170">
        <f t="shared" si="6"/>
        <v>0</v>
      </c>
      <c r="B4181" s="186"/>
      <c r="C4181" s="186"/>
      <c r="D4181" s="178" t="s">
        <v>388</v>
      </c>
      <c r="E4181" s="178"/>
      <c r="F4181" s="186"/>
      <c r="G4181" s="170" t="b">
        <f t="shared" ca="1" si="73"/>
        <v>1</v>
      </c>
      <c r="H4181" s="186"/>
      <c r="I4181" s="186"/>
      <c r="J4181" s="170"/>
      <c r="K4181" s="171" t="e">
        <f t="shared" ca="1" si="1"/>
        <v>#NAME?</v>
      </c>
      <c r="L4181" s="186"/>
      <c r="M4181" s="171">
        <v>1681</v>
      </c>
      <c r="N4181" s="179" t="e">
        <f t="shared" ca="1" si="2"/>
        <v>#NAME?</v>
      </c>
      <c r="O4181" t="b">
        <f t="shared" si="3"/>
        <v>1</v>
      </c>
      <c r="S4181" s="180" t="b">
        <f t="shared" si="4"/>
        <v>0</v>
      </c>
      <c r="T4181" s="180">
        <f t="shared" ca="1" si="5"/>
        <v>0</v>
      </c>
    </row>
    <row r="4182" spans="1:20" ht="16" hidden="1">
      <c r="A4182" s="170">
        <f t="shared" si="6"/>
        <v>0</v>
      </c>
      <c r="B4182" s="186"/>
      <c r="C4182" s="186"/>
      <c r="D4182" s="178" t="s">
        <v>388</v>
      </c>
      <c r="E4182" s="178"/>
      <c r="F4182" s="186"/>
      <c r="G4182" s="170" t="b">
        <f t="shared" ca="1" si="73"/>
        <v>1</v>
      </c>
      <c r="H4182" s="186"/>
      <c r="I4182" s="186"/>
      <c r="J4182" s="170"/>
      <c r="K4182" s="171" t="e">
        <f t="shared" ca="1" si="1"/>
        <v>#NAME?</v>
      </c>
      <c r="L4182" s="186"/>
      <c r="M4182" s="171">
        <v>1425</v>
      </c>
      <c r="N4182" s="179" t="e">
        <f t="shared" ca="1" si="2"/>
        <v>#NAME?</v>
      </c>
      <c r="O4182" t="b">
        <f t="shared" si="3"/>
        <v>1</v>
      </c>
      <c r="S4182" s="180" t="b">
        <f t="shared" si="4"/>
        <v>0</v>
      </c>
      <c r="T4182" s="180">
        <f t="shared" ca="1" si="5"/>
        <v>0</v>
      </c>
    </row>
    <row r="4183" spans="1:20" ht="16" hidden="1">
      <c r="A4183" s="170">
        <f t="shared" si="6"/>
        <v>0</v>
      </c>
      <c r="B4183" s="186"/>
      <c r="C4183" s="186"/>
      <c r="D4183" s="178" t="s">
        <v>388</v>
      </c>
      <c r="E4183" s="178"/>
      <c r="F4183" s="186"/>
      <c r="G4183" s="170" t="b">
        <f t="shared" ca="1" si="73"/>
        <v>1</v>
      </c>
      <c r="H4183" s="186"/>
      <c r="I4183" s="186"/>
      <c r="J4183" s="170"/>
      <c r="K4183" s="171" t="e">
        <f t="shared" ca="1" si="1"/>
        <v>#NAME?</v>
      </c>
      <c r="L4183" s="186"/>
      <c r="M4183" s="171">
        <v>478</v>
      </c>
      <c r="N4183" s="179" t="e">
        <f t="shared" ca="1" si="2"/>
        <v>#NAME?</v>
      </c>
      <c r="O4183" t="b">
        <f t="shared" si="3"/>
        <v>1</v>
      </c>
      <c r="S4183" s="180" t="b">
        <f t="shared" si="4"/>
        <v>0</v>
      </c>
      <c r="T4183" s="180">
        <f t="shared" ca="1" si="5"/>
        <v>0</v>
      </c>
    </row>
    <row r="4184" spans="1:20" ht="16" hidden="1">
      <c r="A4184" s="170">
        <f t="shared" si="6"/>
        <v>0</v>
      </c>
      <c r="B4184" s="186"/>
      <c r="C4184" s="186"/>
      <c r="D4184" s="178" t="s">
        <v>388</v>
      </c>
      <c r="E4184" s="178"/>
      <c r="F4184" s="186"/>
      <c r="G4184" s="170" t="b">
        <f t="shared" ca="1" si="73"/>
        <v>1</v>
      </c>
      <c r="H4184" s="186"/>
      <c r="I4184" s="186"/>
      <c r="J4184" s="170"/>
      <c r="K4184" s="171" t="e">
        <f t="shared" ca="1" si="1"/>
        <v>#NAME?</v>
      </c>
      <c r="L4184" s="186"/>
      <c r="M4184" s="171">
        <v>2581</v>
      </c>
      <c r="N4184" s="179" t="e">
        <f t="shared" ca="1" si="2"/>
        <v>#NAME?</v>
      </c>
      <c r="O4184" t="b">
        <f t="shared" si="3"/>
        <v>1</v>
      </c>
      <c r="S4184" s="180" t="b">
        <f t="shared" si="4"/>
        <v>0</v>
      </c>
      <c r="T4184" s="180">
        <f t="shared" ca="1" si="5"/>
        <v>0</v>
      </c>
    </row>
    <row r="4185" spans="1:20" ht="16" hidden="1">
      <c r="A4185" s="170">
        <f t="shared" si="6"/>
        <v>0</v>
      </c>
      <c r="B4185" s="186"/>
      <c r="C4185" s="186"/>
      <c r="D4185" s="178" t="s">
        <v>388</v>
      </c>
      <c r="E4185" s="178"/>
      <c r="F4185" s="186"/>
      <c r="G4185" s="170" t="b">
        <f t="shared" ca="1" si="73"/>
        <v>1</v>
      </c>
      <c r="H4185" s="186"/>
      <c r="I4185" s="186"/>
      <c r="J4185" s="170"/>
      <c r="K4185" s="171" t="e">
        <f t="shared" ca="1" si="1"/>
        <v>#NAME?</v>
      </c>
      <c r="L4185" s="186"/>
      <c r="M4185" s="171">
        <v>3058</v>
      </c>
      <c r="N4185" s="179" t="e">
        <f t="shared" ca="1" si="2"/>
        <v>#NAME?</v>
      </c>
      <c r="O4185" t="b">
        <f t="shared" si="3"/>
        <v>1</v>
      </c>
      <c r="S4185" s="180" t="b">
        <f t="shared" si="4"/>
        <v>0</v>
      </c>
      <c r="T4185" s="180">
        <f t="shared" ca="1" si="5"/>
        <v>0</v>
      </c>
    </row>
    <row r="4186" spans="1:20" ht="16" hidden="1">
      <c r="A4186" s="170">
        <f t="shared" si="6"/>
        <v>0</v>
      </c>
      <c r="B4186" s="186"/>
      <c r="C4186" s="186"/>
      <c r="D4186" s="178" t="s">
        <v>388</v>
      </c>
      <c r="E4186" s="178"/>
      <c r="F4186" s="186"/>
      <c r="G4186" s="170" t="b">
        <f t="shared" ca="1" si="73"/>
        <v>1</v>
      </c>
      <c r="H4186" s="186"/>
      <c r="I4186" s="186"/>
      <c r="J4186" s="170"/>
      <c r="K4186" s="171" t="e">
        <f t="shared" ca="1" si="1"/>
        <v>#NAME?</v>
      </c>
      <c r="L4186" s="186"/>
      <c r="M4186" s="171">
        <v>2379</v>
      </c>
      <c r="N4186" s="179" t="e">
        <f t="shared" ca="1" si="2"/>
        <v>#NAME?</v>
      </c>
      <c r="O4186" t="b">
        <f t="shared" si="3"/>
        <v>1</v>
      </c>
      <c r="S4186" s="180" t="b">
        <f t="shared" si="4"/>
        <v>0</v>
      </c>
      <c r="T4186" s="180">
        <f t="shared" ca="1" si="5"/>
        <v>0</v>
      </c>
    </row>
    <row r="4187" spans="1:20" ht="16" hidden="1">
      <c r="A4187" s="170">
        <f t="shared" si="6"/>
        <v>0</v>
      </c>
      <c r="B4187" s="186"/>
      <c r="C4187" s="186"/>
      <c r="D4187" s="178" t="s">
        <v>388</v>
      </c>
      <c r="E4187" s="178"/>
      <c r="F4187" s="186"/>
      <c r="G4187" s="170" t="b">
        <f t="shared" ca="1" si="73"/>
        <v>1</v>
      </c>
      <c r="H4187" s="186"/>
      <c r="I4187" s="186"/>
      <c r="J4187" s="170"/>
      <c r="K4187" s="171" t="e">
        <f t="shared" ca="1" si="1"/>
        <v>#NAME?</v>
      </c>
      <c r="L4187" s="186"/>
      <c r="M4187" s="171">
        <v>910</v>
      </c>
      <c r="N4187" s="179" t="e">
        <f t="shared" ca="1" si="2"/>
        <v>#NAME?</v>
      </c>
      <c r="O4187" t="b">
        <f t="shared" si="3"/>
        <v>1</v>
      </c>
      <c r="S4187" s="180" t="b">
        <f t="shared" si="4"/>
        <v>0</v>
      </c>
      <c r="T4187" s="180">
        <f t="shared" ca="1" si="5"/>
        <v>0</v>
      </c>
    </row>
    <row r="4188" spans="1:20" ht="16" hidden="1">
      <c r="A4188" s="170">
        <f t="shared" si="6"/>
        <v>0</v>
      </c>
      <c r="B4188" s="186"/>
      <c r="C4188" s="186"/>
      <c r="D4188" s="178" t="s">
        <v>388</v>
      </c>
      <c r="E4188" s="178"/>
      <c r="F4188" s="186"/>
      <c r="G4188" s="170" t="b">
        <f t="shared" ca="1" si="73"/>
        <v>1</v>
      </c>
      <c r="H4188" s="186"/>
      <c r="I4188" s="186"/>
      <c r="J4188" s="170"/>
      <c r="K4188" s="171" t="e">
        <f t="shared" ca="1" si="1"/>
        <v>#NAME?</v>
      </c>
      <c r="L4188" s="186"/>
      <c r="M4188" s="171">
        <v>141</v>
      </c>
      <c r="N4188" s="179" t="e">
        <f t="shared" ca="1" si="2"/>
        <v>#NAME?</v>
      </c>
      <c r="O4188" t="b">
        <f t="shared" si="3"/>
        <v>1</v>
      </c>
      <c r="S4188" s="180" t="b">
        <f t="shared" si="4"/>
        <v>0</v>
      </c>
      <c r="T4188" s="180">
        <f t="shared" ca="1" si="5"/>
        <v>0</v>
      </c>
    </row>
    <row r="4189" spans="1:20" ht="16" hidden="1">
      <c r="A4189" s="170">
        <f t="shared" si="6"/>
        <v>0</v>
      </c>
      <c r="B4189" s="186"/>
      <c r="C4189" s="186"/>
      <c r="D4189" s="178" t="s">
        <v>388</v>
      </c>
      <c r="E4189" s="178"/>
      <c r="F4189" s="186"/>
      <c r="G4189" s="170" t="b">
        <f t="shared" ca="1" si="73"/>
        <v>1</v>
      </c>
      <c r="H4189" s="186"/>
      <c r="I4189" s="186"/>
      <c r="J4189" s="170"/>
      <c r="K4189" s="171" t="e">
        <f t="shared" ca="1" si="1"/>
        <v>#NAME?</v>
      </c>
      <c r="L4189" s="186"/>
      <c r="M4189" s="171">
        <v>3043</v>
      </c>
      <c r="N4189" s="179" t="e">
        <f t="shared" ca="1" si="2"/>
        <v>#NAME?</v>
      </c>
      <c r="O4189" t="b">
        <f t="shared" si="3"/>
        <v>1</v>
      </c>
      <c r="S4189" s="180" t="b">
        <f t="shared" si="4"/>
        <v>0</v>
      </c>
      <c r="T4189" s="180">
        <f t="shared" ca="1" si="5"/>
        <v>0</v>
      </c>
    </row>
    <row r="4190" spans="1:20" ht="16" hidden="1">
      <c r="A4190" s="170">
        <f t="shared" si="6"/>
        <v>0</v>
      </c>
      <c r="B4190" s="186"/>
      <c r="C4190" s="186"/>
      <c r="D4190" s="178" t="s">
        <v>388</v>
      </c>
      <c r="E4190" s="178"/>
      <c r="F4190" s="186"/>
      <c r="G4190" s="170" t="b">
        <f t="shared" ca="1" si="73"/>
        <v>1</v>
      </c>
      <c r="H4190" s="186"/>
      <c r="I4190" s="186"/>
      <c r="J4190" s="170"/>
      <c r="K4190" s="171" t="e">
        <f t="shared" ca="1" si="1"/>
        <v>#NAME?</v>
      </c>
      <c r="L4190" s="186"/>
      <c r="M4190" s="171">
        <v>2663</v>
      </c>
      <c r="N4190" s="179" t="e">
        <f t="shared" ca="1" si="2"/>
        <v>#NAME?</v>
      </c>
      <c r="O4190" t="b">
        <f t="shared" si="3"/>
        <v>1</v>
      </c>
      <c r="S4190" s="180" t="b">
        <f t="shared" si="4"/>
        <v>0</v>
      </c>
      <c r="T4190" s="180">
        <f t="shared" ca="1" si="5"/>
        <v>0</v>
      </c>
    </row>
    <row r="4191" spans="1:20" ht="16" hidden="1">
      <c r="A4191" s="170">
        <f t="shared" si="6"/>
        <v>0</v>
      </c>
      <c r="B4191" s="186"/>
      <c r="C4191" s="186"/>
      <c r="D4191" s="178" t="s">
        <v>388</v>
      </c>
      <c r="E4191" s="178"/>
      <c r="F4191" s="186"/>
      <c r="G4191" s="170" t="b">
        <f t="shared" ca="1" si="73"/>
        <v>1</v>
      </c>
      <c r="H4191" s="186"/>
      <c r="I4191" s="186"/>
      <c r="J4191" s="170"/>
      <c r="K4191" s="171" t="e">
        <f t="shared" ca="1" si="1"/>
        <v>#NAME?</v>
      </c>
      <c r="L4191" s="186"/>
      <c r="M4191" s="171">
        <v>273</v>
      </c>
      <c r="N4191" s="179" t="e">
        <f t="shared" ca="1" si="2"/>
        <v>#NAME?</v>
      </c>
      <c r="O4191" t="b">
        <f t="shared" si="3"/>
        <v>1</v>
      </c>
      <c r="S4191" s="180" t="b">
        <f t="shared" si="4"/>
        <v>0</v>
      </c>
      <c r="T4191" s="180">
        <f t="shared" ca="1" si="5"/>
        <v>0</v>
      </c>
    </row>
    <row r="4192" spans="1:20" ht="16" hidden="1">
      <c r="A4192" s="170">
        <f t="shared" si="6"/>
        <v>0</v>
      </c>
      <c r="B4192" s="186"/>
      <c r="C4192" s="186"/>
      <c r="D4192" s="178" t="s">
        <v>388</v>
      </c>
      <c r="E4192" s="178"/>
      <c r="F4192" s="186"/>
      <c r="G4192" s="170" t="b">
        <f t="shared" ca="1" si="73"/>
        <v>1</v>
      </c>
      <c r="H4192" s="186"/>
      <c r="I4192" s="186"/>
      <c r="J4192" s="170"/>
      <c r="K4192" s="171" t="e">
        <f t="shared" ca="1" si="1"/>
        <v>#NAME?</v>
      </c>
      <c r="L4192" s="186"/>
      <c r="M4192" s="171">
        <v>2649</v>
      </c>
      <c r="N4192" s="179" t="e">
        <f t="shared" ca="1" si="2"/>
        <v>#NAME?</v>
      </c>
      <c r="O4192" t="b">
        <f t="shared" si="3"/>
        <v>1</v>
      </c>
      <c r="S4192" s="180" t="b">
        <f t="shared" si="4"/>
        <v>0</v>
      </c>
      <c r="T4192" s="180">
        <f t="shared" ca="1" si="5"/>
        <v>0</v>
      </c>
    </row>
    <row r="4193" spans="1:20" ht="16" hidden="1">
      <c r="A4193" s="170">
        <f t="shared" si="6"/>
        <v>0</v>
      </c>
      <c r="B4193" s="186"/>
      <c r="C4193" s="186"/>
      <c r="D4193" s="178" t="s">
        <v>388</v>
      </c>
      <c r="E4193" s="178"/>
      <c r="F4193" s="186"/>
      <c r="G4193" s="170" t="b">
        <f t="shared" ca="1" si="73"/>
        <v>1</v>
      </c>
      <c r="H4193" s="186"/>
      <c r="I4193" s="186"/>
      <c r="J4193" s="170"/>
      <c r="K4193" s="171" t="e">
        <f t="shared" ca="1" si="1"/>
        <v>#NAME?</v>
      </c>
      <c r="L4193" s="186"/>
      <c r="M4193" s="171">
        <v>1574</v>
      </c>
      <c r="N4193" s="179" t="e">
        <f t="shared" ca="1" si="2"/>
        <v>#NAME?</v>
      </c>
      <c r="O4193" t="b">
        <f t="shared" si="3"/>
        <v>1</v>
      </c>
      <c r="S4193" s="180" t="b">
        <f t="shared" si="4"/>
        <v>0</v>
      </c>
      <c r="T4193" s="180">
        <f t="shared" ca="1" si="5"/>
        <v>0</v>
      </c>
    </row>
    <row r="4194" spans="1:20" ht="16" hidden="1">
      <c r="A4194" s="170">
        <f t="shared" si="6"/>
        <v>0</v>
      </c>
      <c r="B4194" s="186"/>
      <c r="C4194" s="186"/>
      <c r="D4194" s="178" t="s">
        <v>388</v>
      </c>
      <c r="E4194" s="178"/>
      <c r="F4194" s="186"/>
      <c r="G4194" s="170" t="b">
        <f t="shared" ca="1" si="73"/>
        <v>1</v>
      </c>
      <c r="H4194" s="186"/>
      <c r="I4194" s="186"/>
      <c r="J4194" s="170"/>
      <c r="K4194" s="171" t="e">
        <f t="shared" ca="1" si="1"/>
        <v>#NAME?</v>
      </c>
      <c r="L4194" s="186"/>
      <c r="M4194" s="171">
        <v>2064</v>
      </c>
      <c r="N4194" s="179" t="e">
        <f t="shared" ca="1" si="2"/>
        <v>#NAME?</v>
      </c>
      <c r="O4194" t="b">
        <f t="shared" si="3"/>
        <v>1</v>
      </c>
      <c r="S4194" s="180" t="b">
        <f t="shared" si="4"/>
        <v>0</v>
      </c>
      <c r="T4194" s="180">
        <f t="shared" ca="1" si="5"/>
        <v>0</v>
      </c>
    </row>
    <row r="4195" spans="1:20" ht="16" hidden="1">
      <c r="A4195" s="170">
        <f t="shared" si="6"/>
        <v>0</v>
      </c>
      <c r="B4195" s="186"/>
      <c r="C4195" s="186"/>
      <c r="D4195" s="178" t="s">
        <v>388</v>
      </c>
      <c r="E4195" s="178"/>
      <c r="F4195" s="186"/>
      <c r="G4195" s="170" t="b">
        <f t="shared" ca="1" si="73"/>
        <v>1</v>
      </c>
      <c r="H4195" s="186"/>
      <c r="I4195" s="186"/>
      <c r="J4195" s="170"/>
      <c r="K4195" s="171" t="e">
        <f t="shared" ca="1" si="1"/>
        <v>#NAME?</v>
      </c>
      <c r="L4195" s="186"/>
      <c r="M4195" s="171">
        <v>440</v>
      </c>
      <c r="N4195" s="179" t="e">
        <f t="shared" ca="1" si="2"/>
        <v>#NAME?</v>
      </c>
      <c r="O4195" t="b">
        <f t="shared" si="3"/>
        <v>1</v>
      </c>
      <c r="S4195" s="180" t="b">
        <f t="shared" si="4"/>
        <v>0</v>
      </c>
      <c r="T4195" s="180">
        <f t="shared" ca="1" si="5"/>
        <v>0</v>
      </c>
    </row>
    <row r="4196" spans="1:20" ht="16" hidden="1">
      <c r="A4196" s="170">
        <f t="shared" si="6"/>
        <v>0</v>
      </c>
      <c r="B4196" s="186"/>
      <c r="C4196" s="186"/>
      <c r="D4196" s="178" t="s">
        <v>388</v>
      </c>
      <c r="E4196" s="178"/>
      <c r="F4196" s="186"/>
      <c r="G4196" s="170" t="b">
        <f t="shared" ca="1" si="73"/>
        <v>1</v>
      </c>
      <c r="H4196" s="186"/>
      <c r="I4196" s="186"/>
      <c r="J4196" s="170"/>
      <c r="K4196" s="171" t="e">
        <f t="shared" ca="1" si="1"/>
        <v>#NAME?</v>
      </c>
      <c r="L4196" s="186"/>
      <c r="M4196" s="171">
        <v>1605</v>
      </c>
      <c r="N4196" s="179" t="e">
        <f t="shared" ca="1" si="2"/>
        <v>#NAME?</v>
      </c>
      <c r="O4196" t="b">
        <f t="shared" si="3"/>
        <v>1</v>
      </c>
      <c r="S4196" s="180" t="b">
        <f t="shared" si="4"/>
        <v>0</v>
      </c>
      <c r="T4196" s="180">
        <f t="shared" ca="1" si="5"/>
        <v>0</v>
      </c>
    </row>
    <row r="4197" spans="1:20" ht="16" hidden="1">
      <c r="A4197" s="170">
        <f t="shared" si="6"/>
        <v>0</v>
      </c>
      <c r="B4197" s="186"/>
      <c r="C4197" s="186"/>
      <c r="D4197" s="178" t="s">
        <v>388</v>
      </c>
      <c r="E4197" s="178"/>
      <c r="F4197" s="186"/>
      <c r="G4197" s="170" t="b">
        <f t="shared" ca="1" si="73"/>
        <v>1</v>
      </c>
      <c r="H4197" s="186"/>
      <c r="I4197" s="186"/>
      <c r="J4197" s="170"/>
      <c r="K4197" s="171" t="e">
        <f t="shared" ca="1" si="1"/>
        <v>#NAME?</v>
      </c>
      <c r="L4197" s="186"/>
      <c r="M4197" s="171">
        <v>2059</v>
      </c>
      <c r="N4197" s="179" t="e">
        <f t="shared" ca="1" si="2"/>
        <v>#NAME?</v>
      </c>
      <c r="O4197" t="b">
        <f t="shared" si="3"/>
        <v>1</v>
      </c>
      <c r="S4197" s="180" t="b">
        <f t="shared" si="4"/>
        <v>0</v>
      </c>
      <c r="T4197" s="180">
        <f t="shared" ca="1" si="5"/>
        <v>0</v>
      </c>
    </row>
    <row r="4198" spans="1:20" ht="16" hidden="1">
      <c r="A4198" s="170">
        <f t="shared" si="6"/>
        <v>0</v>
      </c>
      <c r="B4198" s="186"/>
      <c r="C4198" s="186"/>
      <c r="D4198" s="178" t="s">
        <v>388</v>
      </c>
      <c r="E4198" s="178"/>
      <c r="F4198" s="186"/>
      <c r="G4198" s="170" t="b">
        <f t="shared" ca="1" si="73"/>
        <v>1</v>
      </c>
      <c r="H4198" s="186"/>
      <c r="I4198" s="186"/>
      <c r="J4198" s="170"/>
      <c r="K4198" s="171" t="e">
        <f t="shared" ca="1" si="1"/>
        <v>#NAME?</v>
      </c>
      <c r="L4198" s="186"/>
      <c r="M4198" s="171">
        <v>44</v>
      </c>
      <c r="N4198" s="179" t="e">
        <f t="shared" ca="1" si="2"/>
        <v>#NAME?</v>
      </c>
      <c r="O4198" t="b">
        <f t="shared" si="3"/>
        <v>1</v>
      </c>
      <c r="S4198" s="180" t="b">
        <f t="shared" si="4"/>
        <v>0</v>
      </c>
      <c r="T4198" s="180">
        <f t="shared" ca="1" si="5"/>
        <v>0</v>
      </c>
    </row>
    <row r="4199" spans="1:20" ht="16" hidden="1">
      <c r="A4199" s="170">
        <f t="shared" si="6"/>
        <v>0</v>
      </c>
      <c r="B4199" s="186"/>
      <c r="C4199" s="186"/>
      <c r="D4199" s="178" t="s">
        <v>388</v>
      </c>
      <c r="E4199" s="178"/>
      <c r="F4199" s="186"/>
      <c r="G4199" s="170" t="b">
        <f t="shared" ca="1" si="73"/>
        <v>1</v>
      </c>
      <c r="H4199" s="186"/>
      <c r="I4199" s="186"/>
      <c r="J4199" s="170"/>
      <c r="K4199" s="171" t="e">
        <f t="shared" ca="1" si="1"/>
        <v>#NAME?</v>
      </c>
      <c r="L4199" s="186"/>
      <c r="M4199" s="171">
        <v>2972</v>
      </c>
      <c r="N4199" s="179" t="e">
        <f t="shared" ca="1" si="2"/>
        <v>#NAME?</v>
      </c>
      <c r="O4199" t="b">
        <f t="shared" si="3"/>
        <v>1</v>
      </c>
      <c r="S4199" s="180" t="b">
        <f t="shared" si="4"/>
        <v>0</v>
      </c>
      <c r="T4199" s="180">
        <f t="shared" ca="1" si="5"/>
        <v>0</v>
      </c>
    </row>
    <row r="4200" spans="1:20" ht="16" hidden="1">
      <c r="A4200" s="170">
        <f t="shared" si="6"/>
        <v>0</v>
      </c>
      <c r="B4200" s="186"/>
      <c r="C4200" s="186"/>
      <c r="D4200" s="178" t="s">
        <v>388</v>
      </c>
      <c r="E4200" s="178"/>
      <c r="F4200" s="186"/>
      <c r="G4200" s="170" t="b">
        <f t="shared" ca="1" si="73"/>
        <v>1</v>
      </c>
      <c r="H4200" s="186"/>
      <c r="I4200" s="186"/>
      <c r="J4200" s="170"/>
      <c r="K4200" s="171" t="e">
        <f t="shared" ca="1" si="1"/>
        <v>#NAME?</v>
      </c>
      <c r="L4200" s="186"/>
      <c r="M4200" s="171">
        <v>843</v>
      </c>
      <c r="N4200" s="179" t="e">
        <f t="shared" ca="1" si="2"/>
        <v>#NAME?</v>
      </c>
      <c r="O4200" t="b">
        <f t="shared" si="3"/>
        <v>1</v>
      </c>
      <c r="S4200" s="180" t="b">
        <f t="shared" si="4"/>
        <v>0</v>
      </c>
      <c r="T4200" s="180">
        <f t="shared" ca="1" si="5"/>
        <v>0</v>
      </c>
    </row>
    <row r="4201" spans="1:20" ht="16" hidden="1">
      <c r="A4201" s="170">
        <f t="shared" si="6"/>
        <v>0</v>
      </c>
      <c r="B4201" s="186"/>
      <c r="C4201" s="186"/>
      <c r="D4201" s="178" t="s">
        <v>388</v>
      </c>
      <c r="E4201" s="178"/>
      <c r="F4201" s="186"/>
      <c r="G4201" s="170" t="b">
        <f t="shared" ca="1" si="73"/>
        <v>1</v>
      </c>
      <c r="H4201" s="186"/>
      <c r="I4201" s="186"/>
      <c r="J4201" s="170"/>
      <c r="K4201" s="171" t="e">
        <f t="shared" ca="1" si="1"/>
        <v>#NAME?</v>
      </c>
      <c r="L4201" s="186"/>
      <c r="M4201" s="171">
        <v>2713</v>
      </c>
      <c r="N4201" s="179" t="e">
        <f t="shared" ca="1" si="2"/>
        <v>#NAME?</v>
      </c>
      <c r="O4201" t="b">
        <f t="shared" si="3"/>
        <v>1</v>
      </c>
      <c r="S4201" s="180" t="b">
        <f t="shared" si="4"/>
        <v>0</v>
      </c>
      <c r="T4201" s="180">
        <f t="shared" ca="1" si="5"/>
        <v>0</v>
      </c>
    </row>
    <row r="4202" spans="1:20" ht="16" hidden="1">
      <c r="A4202" s="170">
        <f t="shared" si="6"/>
        <v>0</v>
      </c>
      <c r="B4202" s="186"/>
      <c r="C4202" s="186"/>
      <c r="D4202" s="178" t="s">
        <v>388</v>
      </c>
      <c r="E4202" s="178"/>
      <c r="F4202" s="186"/>
      <c r="G4202" s="170" t="b">
        <f t="shared" ca="1" si="73"/>
        <v>1</v>
      </c>
      <c r="H4202" s="186"/>
      <c r="I4202" s="186"/>
      <c r="J4202" s="170"/>
      <c r="K4202" s="171" t="e">
        <f t="shared" ca="1" si="1"/>
        <v>#NAME?</v>
      </c>
      <c r="L4202" s="186"/>
      <c r="M4202" s="171">
        <v>644</v>
      </c>
      <c r="N4202" s="179" t="e">
        <f t="shared" ca="1" si="2"/>
        <v>#NAME?</v>
      </c>
      <c r="O4202" t="b">
        <f t="shared" si="3"/>
        <v>1</v>
      </c>
      <c r="S4202" s="180" t="b">
        <f t="shared" si="4"/>
        <v>0</v>
      </c>
      <c r="T4202" s="180">
        <f t="shared" ca="1" si="5"/>
        <v>0</v>
      </c>
    </row>
    <row r="4203" spans="1:20" ht="16" hidden="1">
      <c r="A4203" s="170">
        <f t="shared" si="6"/>
        <v>0</v>
      </c>
      <c r="B4203" s="186"/>
      <c r="C4203" s="186"/>
      <c r="D4203" s="178" t="s">
        <v>388</v>
      </c>
      <c r="E4203" s="178"/>
      <c r="F4203" s="186"/>
      <c r="G4203" s="170" t="b">
        <f t="shared" ca="1" si="73"/>
        <v>1</v>
      </c>
      <c r="H4203" s="186"/>
      <c r="I4203" s="186"/>
      <c r="J4203" s="170"/>
      <c r="K4203" s="171" t="e">
        <f t="shared" ca="1" si="1"/>
        <v>#NAME?</v>
      </c>
      <c r="L4203" s="186"/>
      <c r="M4203" s="171">
        <v>1134</v>
      </c>
      <c r="N4203" s="179" t="e">
        <f t="shared" ca="1" si="2"/>
        <v>#NAME?</v>
      </c>
      <c r="O4203" t="b">
        <f t="shared" si="3"/>
        <v>1</v>
      </c>
      <c r="S4203" s="180" t="b">
        <f t="shared" si="4"/>
        <v>0</v>
      </c>
      <c r="T4203" s="180">
        <f t="shared" ca="1" si="5"/>
        <v>0</v>
      </c>
    </row>
    <row r="4204" spans="1:20" ht="16" hidden="1">
      <c r="A4204" s="170">
        <f t="shared" si="6"/>
        <v>0</v>
      </c>
      <c r="B4204" s="186"/>
      <c r="C4204" s="186"/>
      <c r="D4204" s="178" t="s">
        <v>388</v>
      </c>
      <c r="E4204" s="178"/>
      <c r="F4204" s="186"/>
      <c r="G4204" s="170" t="b">
        <f t="shared" ca="1" si="73"/>
        <v>1</v>
      </c>
      <c r="H4204" s="186"/>
      <c r="I4204" s="186"/>
      <c r="J4204" s="170"/>
      <c r="K4204" s="171" t="e">
        <f t="shared" ca="1" si="1"/>
        <v>#NAME?</v>
      </c>
      <c r="L4204" s="186"/>
      <c r="M4204" s="171">
        <v>2330</v>
      </c>
      <c r="N4204" s="179" t="e">
        <f t="shared" ca="1" si="2"/>
        <v>#NAME?</v>
      </c>
      <c r="O4204" t="b">
        <f t="shared" si="3"/>
        <v>1</v>
      </c>
      <c r="S4204" s="180" t="b">
        <f t="shared" si="4"/>
        <v>0</v>
      </c>
      <c r="T4204" s="180">
        <f t="shared" ca="1" si="5"/>
        <v>0</v>
      </c>
    </row>
    <row r="4205" spans="1:20" ht="16" hidden="1">
      <c r="A4205" s="170">
        <f t="shared" si="6"/>
        <v>0</v>
      </c>
      <c r="B4205" s="186"/>
      <c r="C4205" s="186"/>
      <c r="D4205" s="178" t="s">
        <v>388</v>
      </c>
      <c r="E4205" s="178"/>
      <c r="F4205" s="186"/>
      <c r="G4205" s="170" t="b">
        <f t="shared" ca="1" si="73"/>
        <v>1</v>
      </c>
      <c r="H4205" s="186"/>
      <c r="I4205" s="186"/>
      <c r="J4205" s="170"/>
      <c r="K4205" s="171" t="e">
        <f t="shared" ca="1" si="1"/>
        <v>#NAME?</v>
      </c>
      <c r="L4205" s="186"/>
      <c r="M4205" s="171">
        <v>552</v>
      </c>
      <c r="N4205" s="179" t="e">
        <f t="shared" ca="1" si="2"/>
        <v>#NAME?</v>
      </c>
      <c r="O4205" t="b">
        <f t="shared" si="3"/>
        <v>1</v>
      </c>
      <c r="S4205" s="180" t="b">
        <f t="shared" si="4"/>
        <v>0</v>
      </c>
      <c r="T4205" s="180">
        <f t="shared" ca="1" si="5"/>
        <v>0</v>
      </c>
    </row>
    <row r="4206" spans="1:20" ht="16" hidden="1">
      <c r="A4206" s="170">
        <f t="shared" si="6"/>
        <v>0</v>
      </c>
      <c r="B4206" s="186"/>
      <c r="C4206" s="186"/>
      <c r="D4206" s="178" t="s">
        <v>388</v>
      </c>
      <c r="E4206" s="178"/>
      <c r="F4206" s="186"/>
      <c r="G4206" s="170" t="b">
        <f t="shared" ca="1" si="73"/>
        <v>1</v>
      </c>
      <c r="H4206" s="186"/>
      <c r="I4206" s="186"/>
      <c r="J4206" s="170"/>
      <c r="K4206" s="171" t="e">
        <f t="shared" ca="1" si="1"/>
        <v>#NAME?</v>
      </c>
      <c r="L4206" s="186"/>
      <c r="M4206" s="171">
        <v>590</v>
      </c>
      <c r="N4206" s="179" t="e">
        <f t="shared" ca="1" si="2"/>
        <v>#NAME?</v>
      </c>
      <c r="O4206" t="b">
        <f t="shared" si="3"/>
        <v>1</v>
      </c>
      <c r="S4206" s="180" t="b">
        <f t="shared" si="4"/>
        <v>0</v>
      </c>
      <c r="T4206" s="180">
        <f t="shared" ca="1" si="5"/>
        <v>0</v>
      </c>
    </row>
    <row r="4207" spans="1:20" ht="16" hidden="1">
      <c r="A4207" s="170">
        <f t="shared" si="6"/>
        <v>0</v>
      </c>
      <c r="B4207" s="186"/>
      <c r="C4207" s="186"/>
      <c r="D4207" s="178" t="s">
        <v>388</v>
      </c>
      <c r="E4207" s="178"/>
      <c r="F4207" s="186"/>
      <c r="G4207" s="170" t="b">
        <f t="shared" ca="1" si="73"/>
        <v>1</v>
      </c>
      <c r="H4207" s="186"/>
      <c r="I4207" s="186"/>
      <c r="J4207" s="170"/>
      <c r="K4207" s="171" t="e">
        <f t="shared" ca="1" si="1"/>
        <v>#NAME?</v>
      </c>
      <c r="L4207" s="186"/>
      <c r="M4207" s="171">
        <v>756</v>
      </c>
      <c r="N4207" s="179" t="e">
        <f t="shared" ca="1" si="2"/>
        <v>#NAME?</v>
      </c>
      <c r="O4207" t="b">
        <f t="shared" si="3"/>
        <v>1</v>
      </c>
      <c r="S4207" s="180" t="b">
        <f t="shared" si="4"/>
        <v>0</v>
      </c>
      <c r="T4207" s="180">
        <f t="shared" ca="1" si="5"/>
        <v>0</v>
      </c>
    </row>
    <row r="4208" spans="1:20" ht="16" hidden="1">
      <c r="A4208" s="170">
        <f t="shared" si="6"/>
        <v>0</v>
      </c>
      <c r="B4208" s="186"/>
      <c r="C4208" s="186"/>
      <c r="D4208" s="178" t="s">
        <v>388</v>
      </c>
      <c r="E4208" s="178"/>
      <c r="F4208" s="186"/>
      <c r="G4208" s="170" t="b">
        <f t="shared" ca="1" si="73"/>
        <v>1</v>
      </c>
      <c r="H4208" s="186"/>
      <c r="I4208" s="186"/>
      <c r="J4208" s="170"/>
      <c r="K4208" s="171" t="e">
        <f t="shared" ca="1" si="1"/>
        <v>#NAME?</v>
      </c>
      <c r="L4208" s="186"/>
      <c r="M4208" s="171">
        <v>2683</v>
      </c>
      <c r="N4208" s="179" t="e">
        <f t="shared" ca="1" si="2"/>
        <v>#NAME?</v>
      </c>
      <c r="O4208" t="b">
        <f t="shared" si="3"/>
        <v>1</v>
      </c>
      <c r="S4208" s="180" t="b">
        <f t="shared" si="4"/>
        <v>0</v>
      </c>
      <c r="T4208" s="180">
        <f t="shared" ca="1" si="5"/>
        <v>0</v>
      </c>
    </row>
    <row r="4209" spans="1:20" ht="16" hidden="1">
      <c r="A4209" s="170">
        <f t="shared" si="6"/>
        <v>0</v>
      </c>
      <c r="B4209" s="186"/>
      <c r="C4209" s="186"/>
      <c r="D4209" s="178" t="s">
        <v>388</v>
      </c>
      <c r="E4209" s="178"/>
      <c r="F4209" s="186"/>
      <c r="G4209" s="170" t="b">
        <f t="shared" ca="1" si="73"/>
        <v>1</v>
      </c>
      <c r="H4209" s="186"/>
      <c r="I4209" s="186"/>
      <c r="J4209" s="170"/>
      <c r="K4209" s="171" t="e">
        <f t="shared" ca="1" si="1"/>
        <v>#NAME?</v>
      </c>
      <c r="L4209" s="186"/>
      <c r="M4209" s="171">
        <v>2109</v>
      </c>
      <c r="N4209" s="179" t="e">
        <f t="shared" ca="1" si="2"/>
        <v>#NAME?</v>
      </c>
      <c r="O4209" t="b">
        <f t="shared" si="3"/>
        <v>1</v>
      </c>
      <c r="S4209" s="180" t="b">
        <f t="shared" si="4"/>
        <v>0</v>
      </c>
      <c r="T4209" s="180">
        <f t="shared" ca="1" si="5"/>
        <v>0</v>
      </c>
    </row>
    <row r="4210" spans="1:20" ht="16" hidden="1">
      <c r="A4210" s="170">
        <f t="shared" si="6"/>
        <v>0</v>
      </c>
      <c r="B4210" s="186"/>
      <c r="C4210" s="186"/>
      <c r="D4210" s="178" t="s">
        <v>388</v>
      </c>
      <c r="E4210" s="178"/>
      <c r="F4210" s="186"/>
      <c r="G4210" s="170" t="b">
        <f t="shared" ca="1" si="73"/>
        <v>1</v>
      </c>
      <c r="H4210" s="186"/>
      <c r="I4210" s="186"/>
      <c r="J4210" s="170"/>
      <c r="K4210" s="171" t="e">
        <f t="shared" ca="1" si="1"/>
        <v>#NAME?</v>
      </c>
      <c r="L4210" s="186"/>
      <c r="M4210" s="171">
        <v>782</v>
      </c>
      <c r="N4210" s="179" t="e">
        <f t="shared" ca="1" si="2"/>
        <v>#NAME?</v>
      </c>
      <c r="O4210" t="b">
        <f t="shared" si="3"/>
        <v>1</v>
      </c>
      <c r="S4210" s="180" t="b">
        <f t="shared" si="4"/>
        <v>0</v>
      </c>
      <c r="T4210" s="180">
        <f t="shared" ca="1" si="5"/>
        <v>0</v>
      </c>
    </row>
    <row r="4211" spans="1:20" ht="16" hidden="1">
      <c r="A4211" s="170">
        <f t="shared" si="6"/>
        <v>0</v>
      </c>
      <c r="B4211" s="186"/>
      <c r="C4211" s="186"/>
      <c r="D4211" s="178" t="s">
        <v>388</v>
      </c>
      <c r="E4211" s="178"/>
      <c r="F4211" s="186"/>
      <c r="G4211" s="170" t="b">
        <f t="shared" ca="1" si="73"/>
        <v>1</v>
      </c>
      <c r="H4211" s="186"/>
      <c r="I4211" s="186"/>
      <c r="J4211" s="170"/>
      <c r="K4211" s="171" t="e">
        <f t="shared" ca="1" si="1"/>
        <v>#NAME?</v>
      </c>
      <c r="L4211" s="186"/>
      <c r="M4211" s="171">
        <v>1471</v>
      </c>
      <c r="N4211" s="179" t="e">
        <f t="shared" ca="1" si="2"/>
        <v>#NAME?</v>
      </c>
      <c r="O4211" t="b">
        <f t="shared" si="3"/>
        <v>1</v>
      </c>
      <c r="S4211" s="180" t="b">
        <f t="shared" si="4"/>
        <v>0</v>
      </c>
      <c r="T4211" s="180">
        <f t="shared" ca="1" si="5"/>
        <v>0</v>
      </c>
    </row>
    <row r="4212" spans="1:20" ht="16" hidden="1">
      <c r="A4212" s="170">
        <f t="shared" si="6"/>
        <v>0</v>
      </c>
      <c r="B4212" s="186"/>
      <c r="C4212" s="186"/>
      <c r="D4212" s="178" t="s">
        <v>388</v>
      </c>
      <c r="E4212" s="178"/>
      <c r="F4212" s="186"/>
      <c r="G4212" s="170" t="b">
        <f t="shared" ca="1" si="73"/>
        <v>1</v>
      </c>
      <c r="H4212" s="186"/>
      <c r="I4212" s="186"/>
      <c r="J4212" s="170"/>
      <c r="K4212" s="171" t="e">
        <f t="shared" ca="1" si="1"/>
        <v>#NAME?</v>
      </c>
      <c r="L4212" s="186"/>
      <c r="M4212" s="171">
        <v>1676</v>
      </c>
      <c r="N4212" s="179" t="e">
        <f t="shared" ca="1" si="2"/>
        <v>#NAME?</v>
      </c>
      <c r="O4212" t="b">
        <f t="shared" si="3"/>
        <v>1</v>
      </c>
      <c r="S4212" s="180" t="b">
        <f t="shared" si="4"/>
        <v>0</v>
      </c>
      <c r="T4212" s="180">
        <f t="shared" ca="1" si="5"/>
        <v>0</v>
      </c>
    </row>
    <row r="4213" spans="1:20" ht="16" hidden="1">
      <c r="A4213" s="170">
        <f t="shared" si="6"/>
        <v>0</v>
      </c>
      <c r="B4213" s="186"/>
      <c r="C4213" s="186"/>
      <c r="D4213" s="178" t="s">
        <v>388</v>
      </c>
      <c r="E4213" s="178"/>
      <c r="F4213" s="186"/>
      <c r="G4213" s="170" t="b">
        <f t="shared" ca="1" si="73"/>
        <v>1</v>
      </c>
      <c r="H4213" s="186"/>
      <c r="I4213" s="186"/>
      <c r="J4213" s="170"/>
      <c r="K4213" s="171" t="e">
        <f t="shared" ca="1" si="1"/>
        <v>#NAME?</v>
      </c>
      <c r="L4213" s="186"/>
      <c r="M4213" s="171">
        <v>2031</v>
      </c>
      <c r="N4213" s="179" t="e">
        <f t="shared" ca="1" si="2"/>
        <v>#NAME?</v>
      </c>
      <c r="O4213" t="b">
        <f t="shared" si="3"/>
        <v>1</v>
      </c>
      <c r="S4213" s="180" t="b">
        <f t="shared" si="4"/>
        <v>0</v>
      </c>
      <c r="T4213" s="180">
        <f t="shared" ca="1" si="5"/>
        <v>0</v>
      </c>
    </row>
    <row r="4214" spans="1:20" ht="16" hidden="1">
      <c r="A4214" s="170">
        <f t="shared" si="6"/>
        <v>0</v>
      </c>
      <c r="B4214" s="186"/>
      <c r="C4214" s="186"/>
      <c r="D4214" s="178" t="s">
        <v>388</v>
      </c>
      <c r="E4214" s="178"/>
      <c r="F4214" s="186"/>
      <c r="G4214" s="170" t="b">
        <f t="shared" ca="1" si="73"/>
        <v>1</v>
      </c>
      <c r="H4214" s="186"/>
      <c r="I4214" s="186"/>
      <c r="J4214" s="170"/>
      <c r="K4214" s="171" t="e">
        <f t="shared" ca="1" si="1"/>
        <v>#NAME?</v>
      </c>
      <c r="L4214" s="186"/>
      <c r="M4214" s="171">
        <v>2231</v>
      </c>
      <c r="N4214" s="179" t="e">
        <f t="shared" ca="1" si="2"/>
        <v>#NAME?</v>
      </c>
      <c r="O4214" t="b">
        <f t="shared" si="3"/>
        <v>1</v>
      </c>
      <c r="S4214" s="180" t="b">
        <f t="shared" si="4"/>
        <v>0</v>
      </c>
      <c r="T4214" s="180">
        <f t="shared" ca="1" si="5"/>
        <v>0</v>
      </c>
    </row>
    <row r="4215" spans="1:20" ht="16" hidden="1">
      <c r="A4215" s="170">
        <f t="shared" si="6"/>
        <v>0</v>
      </c>
      <c r="B4215" s="186"/>
      <c r="C4215" s="186"/>
      <c r="D4215" s="178" t="s">
        <v>388</v>
      </c>
      <c r="E4215" s="178"/>
      <c r="F4215" s="186"/>
      <c r="G4215" s="170" t="b">
        <f t="shared" ca="1" si="73"/>
        <v>1</v>
      </c>
      <c r="H4215" s="186"/>
      <c r="I4215" s="186"/>
      <c r="J4215" s="170"/>
      <c r="K4215" s="171" t="e">
        <f t="shared" ca="1" si="1"/>
        <v>#NAME?</v>
      </c>
      <c r="L4215" s="186"/>
      <c r="M4215" s="171">
        <v>710</v>
      </c>
      <c r="N4215" s="179" t="e">
        <f t="shared" ca="1" si="2"/>
        <v>#NAME?</v>
      </c>
      <c r="O4215" t="b">
        <f t="shared" si="3"/>
        <v>1</v>
      </c>
      <c r="S4215" s="180" t="b">
        <f t="shared" si="4"/>
        <v>0</v>
      </c>
      <c r="T4215" s="180">
        <f t="shared" ca="1" si="5"/>
        <v>0</v>
      </c>
    </row>
    <row r="4216" spans="1:20" ht="16" hidden="1">
      <c r="A4216" s="170">
        <f t="shared" si="6"/>
        <v>0</v>
      </c>
      <c r="B4216" s="186"/>
      <c r="C4216" s="186"/>
      <c r="D4216" s="178" t="s">
        <v>388</v>
      </c>
      <c r="E4216" s="178"/>
      <c r="F4216" s="186"/>
      <c r="G4216" s="170" t="b">
        <f t="shared" ca="1" si="73"/>
        <v>1</v>
      </c>
      <c r="H4216" s="186"/>
      <c r="I4216" s="186"/>
      <c r="J4216" s="170"/>
      <c r="K4216" s="171" t="e">
        <f t="shared" ca="1" si="1"/>
        <v>#NAME?</v>
      </c>
      <c r="L4216" s="186"/>
      <c r="M4216" s="171">
        <v>2462</v>
      </c>
      <c r="N4216" s="179" t="e">
        <f t="shared" ca="1" si="2"/>
        <v>#NAME?</v>
      </c>
      <c r="O4216" t="b">
        <f t="shared" si="3"/>
        <v>1</v>
      </c>
      <c r="S4216" s="180" t="b">
        <f t="shared" si="4"/>
        <v>0</v>
      </c>
      <c r="T4216" s="180">
        <f t="shared" ca="1" si="5"/>
        <v>0</v>
      </c>
    </row>
    <row r="4217" spans="1:20" ht="16" hidden="1">
      <c r="A4217" s="170">
        <f t="shared" si="6"/>
        <v>0</v>
      </c>
      <c r="B4217" s="186"/>
      <c r="C4217" s="186"/>
      <c r="D4217" s="178" t="s">
        <v>388</v>
      </c>
      <c r="E4217" s="178"/>
      <c r="F4217" s="186"/>
      <c r="G4217" s="170" t="b">
        <f t="shared" ca="1" si="73"/>
        <v>1</v>
      </c>
      <c r="H4217" s="186"/>
      <c r="I4217" s="186"/>
      <c r="J4217" s="170"/>
      <c r="K4217" s="171" t="e">
        <f t="shared" ca="1" si="1"/>
        <v>#NAME?</v>
      </c>
      <c r="L4217" s="186"/>
      <c r="M4217" s="171">
        <v>2066</v>
      </c>
      <c r="N4217" s="179" t="e">
        <f t="shared" ca="1" si="2"/>
        <v>#NAME?</v>
      </c>
      <c r="O4217" t="b">
        <f t="shared" si="3"/>
        <v>1</v>
      </c>
      <c r="S4217" s="180" t="b">
        <f t="shared" si="4"/>
        <v>0</v>
      </c>
      <c r="T4217" s="180">
        <f t="shared" ca="1" si="5"/>
        <v>0</v>
      </c>
    </row>
    <row r="4218" spans="1:20" ht="16" hidden="1">
      <c r="A4218" s="170">
        <f t="shared" si="6"/>
        <v>0</v>
      </c>
      <c r="B4218" s="186"/>
      <c r="C4218" s="186"/>
      <c r="D4218" s="178" t="s">
        <v>388</v>
      </c>
      <c r="E4218" s="178"/>
      <c r="F4218" s="186"/>
      <c r="G4218" s="170" t="b">
        <f t="shared" ca="1" si="73"/>
        <v>1</v>
      </c>
      <c r="H4218" s="186"/>
      <c r="I4218" s="186"/>
      <c r="J4218" s="170"/>
      <c r="K4218" s="171" t="e">
        <f t="shared" ca="1" si="1"/>
        <v>#NAME?</v>
      </c>
      <c r="L4218" s="186"/>
      <c r="M4218" s="171">
        <v>520</v>
      </c>
      <c r="N4218" s="179" t="e">
        <f t="shared" ca="1" si="2"/>
        <v>#NAME?</v>
      </c>
      <c r="O4218" t="b">
        <f t="shared" si="3"/>
        <v>1</v>
      </c>
      <c r="S4218" s="180" t="b">
        <f t="shared" si="4"/>
        <v>0</v>
      </c>
      <c r="T4218" s="180">
        <f t="shared" ca="1" si="5"/>
        <v>0</v>
      </c>
    </row>
    <row r="4219" spans="1:20" ht="16" hidden="1">
      <c r="A4219" s="170">
        <f t="shared" si="6"/>
        <v>0</v>
      </c>
      <c r="B4219" s="186"/>
      <c r="C4219" s="186"/>
      <c r="D4219" s="178" t="s">
        <v>388</v>
      </c>
      <c r="E4219" s="178"/>
      <c r="F4219" s="186"/>
      <c r="G4219" s="170" t="b">
        <f t="shared" ca="1" si="73"/>
        <v>1</v>
      </c>
      <c r="H4219" s="186"/>
      <c r="I4219" s="186"/>
      <c r="J4219" s="170"/>
      <c r="K4219" s="171" t="e">
        <f t="shared" ca="1" si="1"/>
        <v>#NAME?</v>
      </c>
      <c r="L4219" s="186"/>
      <c r="M4219" s="171">
        <v>1044</v>
      </c>
      <c r="N4219" s="179" t="e">
        <f t="shared" ca="1" si="2"/>
        <v>#NAME?</v>
      </c>
      <c r="O4219" t="b">
        <f t="shared" si="3"/>
        <v>1</v>
      </c>
      <c r="S4219" s="180" t="b">
        <f t="shared" si="4"/>
        <v>0</v>
      </c>
      <c r="T4219" s="180">
        <f t="shared" ca="1" si="5"/>
        <v>0</v>
      </c>
    </row>
    <row r="4220" spans="1:20" ht="16" hidden="1">
      <c r="A4220" s="170">
        <f t="shared" si="6"/>
        <v>0</v>
      </c>
      <c r="B4220" s="186"/>
      <c r="C4220" s="186"/>
      <c r="D4220" s="178" t="s">
        <v>388</v>
      </c>
      <c r="E4220" s="178"/>
      <c r="F4220" s="186"/>
      <c r="G4220" s="170" t="b">
        <f t="shared" ca="1" si="73"/>
        <v>1</v>
      </c>
      <c r="H4220" s="186"/>
      <c r="I4220" s="186"/>
      <c r="J4220" s="170"/>
      <c r="K4220" s="171" t="e">
        <f t="shared" ca="1" si="1"/>
        <v>#NAME?</v>
      </c>
      <c r="L4220" s="186"/>
      <c r="M4220" s="171">
        <v>1775</v>
      </c>
      <c r="N4220" s="179" t="e">
        <f t="shared" ca="1" si="2"/>
        <v>#NAME?</v>
      </c>
      <c r="O4220" t="b">
        <f t="shared" si="3"/>
        <v>1</v>
      </c>
      <c r="S4220" s="180" t="b">
        <f t="shared" si="4"/>
        <v>0</v>
      </c>
      <c r="T4220" s="180">
        <f t="shared" ca="1" si="5"/>
        <v>0</v>
      </c>
    </row>
    <row r="4221" spans="1:20" ht="16" hidden="1">
      <c r="A4221" s="170">
        <f t="shared" si="6"/>
        <v>0</v>
      </c>
      <c r="B4221" s="186"/>
      <c r="C4221" s="186"/>
      <c r="D4221" s="178" t="s">
        <v>388</v>
      </c>
      <c r="E4221" s="178"/>
      <c r="F4221" s="186"/>
      <c r="G4221" s="170" t="b">
        <f t="shared" ca="1" si="73"/>
        <v>1</v>
      </c>
      <c r="H4221" s="186"/>
      <c r="I4221" s="186"/>
      <c r="J4221" s="170"/>
      <c r="K4221" s="171" t="e">
        <f t="shared" ca="1" si="1"/>
        <v>#NAME?</v>
      </c>
      <c r="L4221" s="186"/>
      <c r="M4221" s="171">
        <v>1182</v>
      </c>
      <c r="N4221" s="179" t="e">
        <f t="shared" ca="1" si="2"/>
        <v>#NAME?</v>
      </c>
      <c r="O4221" t="b">
        <f t="shared" si="3"/>
        <v>1</v>
      </c>
      <c r="S4221" s="180" t="b">
        <f t="shared" si="4"/>
        <v>0</v>
      </c>
      <c r="T4221" s="180">
        <f t="shared" ca="1" si="5"/>
        <v>0</v>
      </c>
    </row>
    <row r="4222" spans="1:20" ht="16" hidden="1">
      <c r="A4222" s="170">
        <f t="shared" si="6"/>
        <v>0</v>
      </c>
      <c r="B4222" s="186"/>
      <c r="C4222" s="186"/>
      <c r="D4222" s="178" t="s">
        <v>388</v>
      </c>
      <c r="E4222" s="178"/>
      <c r="F4222" s="186"/>
      <c r="G4222" s="170" t="b">
        <f t="shared" ca="1" si="73"/>
        <v>1</v>
      </c>
      <c r="H4222" s="186"/>
      <c r="I4222" s="186"/>
      <c r="J4222" s="170"/>
      <c r="K4222" s="171" t="e">
        <f t="shared" ca="1" si="1"/>
        <v>#NAME?</v>
      </c>
      <c r="L4222" s="186"/>
      <c r="M4222" s="171">
        <v>347</v>
      </c>
      <c r="N4222" s="179" t="e">
        <f t="shared" ca="1" si="2"/>
        <v>#NAME?</v>
      </c>
      <c r="O4222" t="b">
        <f t="shared" si="3"/>
        <v>1</v>
      </c>
      <c r="S4222" s="180" t="b">
        <f t="shared" si="4"/>
        <v>0</v>
      </c>
      <c r="T4222" s="180">
        <f t="shared" ca="1" si="5"/>
        <v>0</v>
      </c>
    </row>
    <row r="4223" spans="1:20" ht="16" hidden="1">
      <c r="A4223" s="170">
        <f t="shared" si="6"/>
        <v>0</v>
      </c>
      <c r="B4223" s="186"/>
      <c r="C4223" s="186"/>
      <c r="D4223" s="178" t="s">
        <v>388</v>
      </c>
      <c r="E4223" s="178"/>
      <c r="F4223" s="186"/>
      <c r="G4223" s="170" t="b">
        <f t="shared" ca="1" si="73"/>
        <v>1</v>
      </c>
      <c r="H4223" s="186"/>
      <c r="I4223" s="186"/>
      <c r="J4223" s="170"/>
      <c r="K4223" s="171" t="e">
        <f t="shared" ca="1" si="1"/>
        <v>#NAME?</v>
      </c>
      <c r="L4223" s="186"/>
      <c r="M4223" s="171">
        <v>848</v>
      </c>
      <c r="N4223" s="179" t="e">
        <f t="shared" ca="1" si="2"/>
        <v>#NAME?</v>
      </c>
      <c r="O4223" t="b">
        <f t="shared" si="3"/>
        <v>1</v>
      </c>
      <c r="S4223" s="180" t="b">
        <f t="shared" si="4"/>
        <v>0</v>
      </c>
      <c r="T4223" s="180">
        <f t="shared" ca="1" si="5"/>
        <v>0</v>
      </c>
    </row>
    <row r="4224" spans="1:20" ht="16" hidden="1">
      <c r="A4224" s="170">
        <f t="shared" si="6"/>
        <v>0</v>
      </c>
      <c r="B4224" s="186"/>
      <c r="C4224" s="186"/>
      <c r="D4224" s="178" t="s">
        <v>388</v>
      </c>
      <c r="E4224" s="178"/>
      <c r="F4224" s="186"/>
      <c r="G4224" s="170" t="b">
        <f t="shared" ca="1" si="73"/>
        <v>1</v>
      </c>
      <c r="H4224" s="186"/>
      <c r="I4224" s="186"/>
      <c r="J4224" s="170"/>
      <c r="K4224" s="171" t="e">
        <f t="shared" ca="1" si="1"/>
        <v>#NAME?</v>
      </c>
      <c r="L4224" s="186"/>
      <c r="M4224" s="171">
        <v>1171</v>
      </c>
      <c r="N4224" s="179" t="e">
        <f t="shared" ca="1" si="2"/>
        <v>#NAME?</v>
      </c>
      <c r="O4224" t="b">
        <f t="shared" si="3"/>
        <v>1</v>
      </c>
      <c r="S4224" s="180" t="b">
        <f t="shared" si="4"/>
        <v>0</v>
      </c>
      <c r="T4224" s="180">
        <f t="shared" ca="1" si="5"/>
        <v>0</v>
      </c>
    </row>
    <row r="4225" spans="1:20" ht="16" hidden="1">
      <c r="A4225" s="170">
        <f t="shared" si="6"/>
        <v>0</v>
      </c>
      <c r="B4225" s="186"/>
      <c r="C4225" s="186"/>
      <c r="D4225" s="178" t="s">
        <v>388</v>
      </c>
      <c r="E4225" s="178"/>
      <c r="F4225" s="186"/>
      <c r="G4225" s="170" t="b">
        <f t="shared" ca="1" si="73"/>
        <v>1</v>
      </c>
      <c r="H4225" s="186"/>
      <c r="I4225" s="186"/>
      <c r="J4225" s="170"/>
      <c r="K4225" s="171" t="e">
        <f t="shared" ca="1" si="1"/>
        <v>#NAME?</v>
      </c>
      <c r="L4225" s="186"/>
      <c r="M4225" s="171">
        <v>3168</v>
      </c>
      <c r="N4225" s="179" t="e">
        <f t="shared" ca="1" si="2"/>
        <v>#NAME?</v>
      </c>
      <c r="O4225" t="b">
        <f t="shared" si="3"/>
        <v>1</v>
      </c>
      <c r="S4225" s="180" t="b">
        <f t="shared" si="4"/>
        <v>0</v>
      </c>
      <c r="T4225" s="180">
        <f t="shared" ca="1" si="5"/>
        <v>0</v>
      </c>
    </row>
    <row r="4226" spans="1:20" ht="16" hidden="1">
      <c r="A4226" s="170">
        <f t="shared" si="6"/>
        <v>0</v>
      </c>
      <c r="B4226" s="186"/>
      <c r="C4226" s="186"/>
      <c r="D4226" s="178" t="s">
        <v>388</v>
      </c>
      <c r="E4226" s="178"/>
      <c r="F4226" s="186"/>
      <c r="G4226" s="170" t="b">
        <f t="shared" ca="1" si="73"/>
        <v>1</v>
      </c>
      <c r="H4226" s="186"/>
      <c r="I4226" s="186"/>
      <c r="J4226" s="170"/>
      <c r="K4226" s="171" t="e">
        <f t="shared" ca="1" si="1"/>
        <v>#NAME?</v>
      </c>
      <c r="L4226" s="186"/>
      <c r="M4226" s="171">
        <v>1355</v>
      </c>
      <c r="N4226" s="179" t="e">
        <f t="shared" ca="1" si="2"/>
        <v>#NAME?</v>
      </c>
      <c r="O4226" t="b">
        <f t="shared" si="3"/>
        <v>1</v>
      </c>
      <c r="S4226" s="180" t="b">
        <f t="shared" si="4"/>
        <v>0</v>
      </c>
      <c r="T4226" s="180">
        <f t="shared" ca="1" si="5"/>
        <v>0</v>
      </c>
    </row>
    <row r="4227" spans="1:20" ht="16" hidden="1">
      <c r="A4227" s="170">
        <f t="shared" si="6"/>
        <v>0</v>
      </c>
      <c r="B4227" s="186"/>
      <c r="C4227" s="186"/>
      <c r="D4227" s="178" t="s">
        <v>388</v>
      </c>
      <c r="E4227" s="178"/>
      <c r="F4227" s="186"/>
      <c r="G4227" s="170" t="b">
        <f t="shared" ca="1" si="73"/>
        <v>1</v>
      </c>
      <c r="H4227" s="186"/>
      <c r="I4227" s="186"/>
      <c r="J4227" s="170"/>
      <c r="K4227" s="171" t="e">
        <f t="shared" ca="1" si="1"/>
        <v>#NAME?</v>
      </c>
      <c r="L4227" s="186"/>
      <c r="M4227" s="171">
        <v>3166</v>
      </c>
      <c r="N4227" s="179" t="e">
        <f t="shared" ca="1" si="2"/>
        <v>#NAME?</v>
      </c>
      <c r="O4227" t="b">
        <f t="shared" si="3"/>
        <v>1</v>
      </c>
      <c r="S4227" s="180" t="b">
        <f t="shared" si="4"/>
        <v>0</v>
      </c>
      <c r="T4227" s="180">
        <f t="shared" ca="1" si="5"/>
        <v>0</v>
      </c>
    </row>
    <row r="4228" spans="1:20" ht="16" hidden="1">
      <c r="A4228" s="170">
        <f t="shared" si="6"/>
        <v>0</v>
      </c>
      <c r="B4228" s="186"/>
      <c r="C4228" s="186"/>
      <c r="D4228" s="178" t="s">
        <v>388</v>
      </c>
      <c r="E4228" s="178"/>
      <c r="F4228" s="186"/>
      <c r="G4228" s="170" t="b">
        <f t="shared" ca="1" si="73"/>
        <v>1</v>
      </c>
      <c r="H4228" s="186"/>
      <c r="I4228" s="186"/>
      <c r="J4228" s="170"/>
      <c r="K4228" s="171" t="e">
        <f t="shared" ca="1" si="1"/>
        <v>#NAME?</v>
      </c>
      <c r="L4228" s="186"/>
      <c r="M4228" s="171">
        <v>1054</v>
      </c>
      <c r="N4228" s="179" t="e">
        <f t="shared" ca="1" si="2"/>
        <v>#NAME?</v>
      </c>
      <c r="O4228" t="b">
        <f t="shared" si="3"/>
        <v>1</v>
      </c>
      <c r="S4228" s="180" t="b">
        <f t="shared" si="4"/>
        <v>0</v>
      </c>
      <c r="T4228" s="180">
        <f t="shared" ca="1" si="5"/>
        <v>0</v>
      </c>
    </row>
    <row r="4229" spans="1:20" ht="16" hidden="1">
      <c r="A4229" s="170">
        <f t="shared" si="6"/>
        <v>0</v>
      </c>
      <c r="B4229" s="186"/>
      <c r="C4229" s="186"/>
      <c r="D4229" s="178" t="s">
        <v>388</v>
      </c>
      <c r="E4229" s="178"/>
      <c r="F4229" s="186"/>
      <c r="G4229" s="170" t="b">
        <f t="shared" ca="1" si="73"/>
        <v>1</v>
      </c>
      <c r="H4229" s="186"/>
      <c r="I4229" s="186"/>
      <c r="J4229" s="170"/>
      <c r="K4229" s="171" t="e">
        <f t="shared" ca="1" si="1"/>
        <v>#NAME?</v>
      </c>
      <c r="L4229" s="186"/>
      <c r="M4229" s="171">
        <v>2210</v>
      </c>
      <c r="N4229" s="179" t="e">
        <f t="shared" ca="1" si="2"/>
        <v>#NAME?</v>
      </c>
      <c r="O4229" t="b">
        <f t="shared" si="3"/>
        <v>1</v>
      </c>
      <c r="S4229" s="180" t="b">
        <f t="shared" si="4"/>
        <v>0</v>
      </c>
      <c r="T4229" s="180">
        <f t="shared" ca="1" si="5"/>
        <v>0</v>
      </c>
    </row>
    <row r="4230" spans="1:20" ht="16" hidden="1">
      <c r="A4230" s="170">
        <f t="shared" si="6"/>
        <v>0</v>
      </c>
      <c r="B4230" s="186"/>
      <c r="C4230" s="186"/>
      <c r="D4230" s="178" t="s">
        <v>388</v>
      </c>
      <c r="E4230" s="178"/>
      <c r="F4230" s="186"/>
      <c r="G4230" s="170" t="b">
        <f t="shared" ca="1" si="73"/>
        <v>1</v>
      </c>
      <c r="H4230" s="186"/>
      <c r="I4230" s="186"/>
      <c r="J4230" s="170"/>
      <c r="K4230" s="171" t="e">
        <f t="shared" ca="1" si="1"/>
        <v>#NAME?</v>
      </c>
      <c r="L4230" s="186"/>
      <c r="M4230" s="171">
        <v>585</v>
      </c>
      <c r="N4230" s="179" t="e">
        <f t="shared" ca="1" si="2"/>
        <v>#NAME?</v>
      </c>
      <c r="O4230" t="b">
        <f t="shared" si="3"/>
        <v>1</v>
      </c>
      <c r="S4230" s="180" t="b">
        <f t="shared" si="4"/>
        <v>0</v>
      </c>
      <c r="T4230" s="180">
        <f t="shared" ca="1" si="5"/>
        <v>0</v>
      </c>
    </row>
    <row r="4231" spans="1:20" ht="16" hidden="1">
      <c r="A4231" s="170">
        <f t="shared" si="6"/>
        <v>0</v>
      </c>
      <c r="B4231" s="186"/>
      <c r="C4231" s="186"/>
      <c r="D4231" s="178" t="s">
        <v>388</v>
      </c>
      <c r="E4231" s="178"/>
      <c r="F4231" s="186"/>
      <c r="G4231" s="170" t="b">
        <f t="shared" ca="1" si="73"/>
        <v>1</v>
      </c>
      <c r="H4231" s="186"/>
      <c r="I4231" s="186"/>
      <c r="J4231" s="170"/>
      <c r="K4231" s="171" t="e">
        <f t="shared" ca="1" si="1"/>
        <v>#NAME?</v>
      </c>
      <c r="L4231" s="186"/>
      <c r="M4231" s="171">
        <v>537</v>
      </c>
      <c r="N4231" s="179" t="e">
        <f t="shared" ca="1" si="2"/>
        <v>#NAME?</v>
      </c>
      <c r="O4231" t="b">
        <f t="shared" si="3"/>
        <v>1</v>
      </c>
      <c r="S4231" s="180" t="b">
        <f t="shared" si="4"/>
        <v>0</v>
      </c>
      <c r="T4231" s="180">
        <f t="shared" ca="1" si="5"/>
        <v>0</v>
      </c>
    </row>
    <row r="4232" spans="1:20" ht="16" hidden="1">
      <c r="A4232" s="170">
        <f t="shared" si="6"/>
        <v>0</v>
      </c>
      <c r="B4232" s="186"/>
      <c r="C4232" s="186"/>
      <c r="D4232" s="178" t="s">
        <v>388</v>
      </c>
      <c r="E4232" s="178"/>
      <c r="F4232" s="186"/>
      <c r="G4232" s="170" t="b">
        <f t="shared" ca="1" si="73"/>
        <v>1</v>
      </c>
      <c r="H4232" s="186"/>
      <c r="I4232" s="186"/>
      <c r="J4232" s="170"/>
      <c r="K4232" s="171" t="e">
        <f t="shared" ca="1" si="1"/>
        <v>#NAME?</v>
      </c>
      <c r="L4232" s="186"/>
      <c r="M4232" s="171">
        <v>495</v>
      </c>
      <c r="N4232" s="179" t="e">
        <f t="shared" ca="1" si="2"/>
        <v>#NAME?</v>
      </c>
      <c r="O4232" t="b">
        <f t="shared" si="3"/>
        <v>1</v>
      </c>
      <c r="S4232" s="180" t="b">
        <f t="shared" si="4"/>
        <v>0</v>
      </c>
      <c r="T4232" s="180">
        <f t="shared" ca="1" si="5"/>
        <v>0</v>
      </c>
    </row>
    <row r="4233" spans="1:20" ht="16" hidden="1">
      <c r="A4233" s="170">
        <f t="shared" si="6"/>
        <v>0</v>
      </c>
      <c r="B4233" s="186"/>
      <c r="C4233" s="186"/>
      <c r="D4233" s="178" t="s">
        <v>388</v>
      </c>
      <c r="E4233" s="178"/>
      <c r="F4233" s="186"/>
      <c r="G4233" s="170" t="b">
        <f t="shared" ca="1" si="73"/>
        <v>1</v>
      </c>
      <c r="H4233" s="186"/>
      <c r="I4233" s="186"/>
      <c r="J4233" s="170"/>
      <c r="K4233" s="171" t="e">
        <f t="shared" ca="1" si="1"/>
        <v>#NAME?</v>
      </c>
      <c r="L4233" s="186"/>
      <c r="M4233" s="171">
        <v>962</v>
      </c>
      <c r="N4233" s="179" t="e">
        <f t="shared" ca="1" si="2"/>
        <v>#NAME?</v>
      </c>
      <c r="O4233" t="b">
        <f t="shared" si="3"/>
        <v>1</v>
      </c>
      <c r="S4233" s="180" t="b">
        <f t="shared" si="4"/>
        <v>0</v>
      </c>
      <c r="T4233" s="180">
        <f t="shared" ca="1" si="5"/>
        <v>0</v>
      </c>
    </row>
    <row r="4234" spans="1:20" ht="16" hidden="1">
      <c r="A4234" s="170">
        <f t="shared" si="6"/>
        <v>0</v>
      </c>
      <c r="B4234" s="186"/>
      <c r="C4234" s="186"/>
      <c r="D4234" s="178" t="s">
        <v>388</v>
      </c>
      <c r="E4234" s="178"/>
      <c r="F4234" s="186"/>
      <c r="G4234" s="170" t="b">
        <f t="shared" ca="1" si="73"/>
        <v>1</v>
      </c>
      <c r="H4234" s="186"/>
      <c r="I4234" s="186"/>
      <c r="J4234" s="170"/>
      <c r="K4234" s="171" t="e">
        <f t="shared" ca="1" si="1"/>
        <v>#NAME?</v>
      </c>
      <c r="L4234" s="186"/>
      <c r="M4234" s="171">
        <v>2044</v>
      </c>
      <c r="N4234" s="179" t="e">
        <f t="shared" ca="1" si="2"/>
        <v>#NAME?</v>
      </c>
      <c r="O4234" t="b">
        <f t="shared" si="3"/>
        <v>1</v>
      </c>
      <c r="S4234" s="180" t="b">
        <f t="shared" si="4"/>
        <v>0</v>
      </c>
      <c r="T4234" s="180">
        <f t="shared" ca="1" si="5"/>
        <v>0</v>
      </c>
    </row>
    <row r="4235" spans="1:20" ht="16" hidden="1">
      <c r="A4235" s="170">
        <f t="shared" si="6"/>
        <v>0</v>
      </c>
      <c r="B4235" s="186"/>
      <c r="C4235" s="186"/>
      <c r="D4235" s="178" t="s">
        <v>388</v>
      </c>
      <c r="E4235" s="178"/>
      <c r="F4235" s="186"/>
      <c r="G4235" s="170" t="b">
        <f t="shared" ca="1" si="73"/>
        <v>1</v>
      </c>
      <c r="H4235" s="186"/>
      <c r="I4235" s="186"/>
      <c r="J4235" s="170"/>
      <c r="K4235" s="171" t="e">
        <f t="shared" ca="1" si="1"/>
        <v>#NAME?</v>
      </c>
      <c r="L4235" s="186"/>
      <c r="M4235" s="171">
        <v>1122</v>
      </c>
      <c r="N4235" s="179" t="e">
        <f t="shared" ca="1" si="2"/>
        <v>#NAME?</v>
      </c>
      <c r="O4235" t="b">
        <f t="shared" si="3"/>
        <v>1</v>
      </c>
      <c r="S4235" s="180" t="b">
        <f t="shared" si="4"/>
        <v>0</v>
      </c>
      <c r="T4235" s="180">
        <f t="shared" ca="1" si="5"/>
        <v>0</v>
      </c>
    </row>
    <row r="4236" spans="1:20" ht="16" hidden="1">
      <c r="A4236" s="170">
        <f t="shared" si="6"/>
        <v>0</v>
      </c>
      <c r="B4236" s="186"/>
      <c r="C4236" s="186"/>
      <c r="D4236" s="178" t="s">
        <v>388</v>
      </c>
      <c r="E4236" s="178"/>
      <c r="F4236" s="186"/>
      <c r="G4236" s="170" t="b">
        <f t="shared" ca="1" si="73"/>
        <v>1</v>
      </c>
      <c r="H4236" s="186"/>
      <c r="I4236" s="186"/>
      <c r="J4236" s="170"/>
      <c r="K4236" s="171" t="e">
        <f t="shared" ca="1" si="1"/>
        <v>#NAME?</v>
      </c>
      <c r="L4236" s="186"/>
      <c r="M4236" s="171">
        <v>1176</v>
      </c>
      <c r="N4236" s="179" t="e">
        <f t="shared" ca="1" si="2"/>
        <v>#NAME?</v>
      </c>
      <c r="O4236" t="b">
        <f t="shared" si="3"/>
        <v>1</v>
      </c>
      <c r="S4236" s="180" t="b">
        <f t="shared" si="4"/>
        <v>0</v>
      </c>
      <c r="T4236" s="180">
        <f t="shared" ca="1" si="5"/>
        <v>0</v>
      </c>
    </row>
    <row r="4237" spans="1:20" ht="16" hidden="1">
      <c r="A4237" s="170">
        <f t="shared" si="6"/>
        <v>0</v>
      </c>
      <c r="B4237" s="186"/>
      <c r="C4237" s="186"/>
      <c r="D4237" s="178" t="s">
        <v>388</v>
      </c>
      <c r="E4237" s="178"/>
      <c r="F4237" s="186"/>
      <c r="G4237" s="170" t="b">
        <f t="shared" ca="1" si="73"/>
        <v>1</v>
      </c>
      <c r="H4237" s="186"/>
      <c r="I4237" s="186"/>
      <c r="J4237" s="170"/>
      <c r="K4237" s="171" t="e">
        <f t="shared" ca="1" si="1"/>
        <v>#NAME?</v>
      </c>
      <c r="L4237" s="186"/>
      <c r="M4237" s="171">
        <v>1695</v>
      </c>
      <c r="N4237" s="179" t="e">
        <f t="shared" ca="1" si="2"/>
        <v>#NAME?</v>
      </c>
      <c r="O4237" t="b">
        <f t="shared" si="3"/>
        <v>1</v>
      </c>
      <c r="S4237" s="180" t="b">
        <f t="shared" si="4"/>
        <v>0</v>
      </c>
      <c r="T4237" s="180">
        <f t="shared" ca="1" si="5"/>
        <v>0</v>
      </c>
    </row>
    <row r="4238" spans="1:20" ht="16" hidden="1">
      <c r="A4238" s="170">
        <f t="shared" si="6"/>
        <v>0</v>
      </c>
      <c r="B4238" s="186"/>
      <c r="C4238" s="186"/>
      <c r="D4238" s="178" t="s">
        <v>388</v>
      </c>
      <c r="E4238" s="178"/>
      <c r="F4238" s="186"/>
      <c r="G4238" s="170" t="b">
        <f t="shared" ca="1" si="73"/>
        <v>1</v>
      </c>
      <c r="H4238" s="186"/>
      <c r="I4238" s="186"/>
      <c r="J4238" s="170"/>
      <c r="K4238" s="171" t="e">
        <f t="shared" ca="1" si="1"/>
        <v>#NAME?</v>
      </c>
      <c r="L4238" s="186"/>
      <c r="M4238" s="171">
        <v>1127</v>
      </c>
      <c r="N4238" s="179" t="e">
        <f t="shared" ca="1" si="2"/>
        <v>#NAME?</v>
      </c>
      <c r="O4238" t="b">
        <f t="shared" si="3"/>
        <v>1</v>
      </c>
      <c r="S4238" s="180" t="b">
        <f t="shared" si="4"/>
        <v>0</v>
      </c>
      <c r="T4238" s="180">
        <f t="shared" ca="1" si="5"/>
        <v>0</v>
      </c>
    </row>
    <row r="4239" spans="1:20" ht="16" hidden="1">
      <c r="A4239" s="170">
        <f t="shared" si="6"/>
        <v>0</v>
      </c>
      <c r="B4239" s="186"/>
      <c r="C4239" s="186"/>
      <c r="D4239" s="178" t="s">
        <v>388</v>
      </c>
      <c r="E4239" s="178"/>
      <c r="F4239" s="186"/>
      <c r="G4239" s="170" t="b">
        <f t="shared" ca="1" si="73"/>
        <v>1</v>
      </c>
      <c r="H4239" s="186"/>
      <c r="I4239" s="186"/>
      <c r="J4239" s="170"/>
      <c r="K4239" s="171" t="e">
        <f t="shared" ca="1" si="1"/>
        <v>#NAME?</v>
      </c>
      <c r="L4239" s="186"/>
      <c r="M4239" s="171">
        <v>1371</v>
      </c>
      <c r="N4239" s="179" t="e">
        <f t="shared" ca="1" si="2"/>
        <v>#NAME?</v>
      </c>
      <c r="O4239" t="b">
        <f t="shared" si="3"/>
        <v>1</v>
      </c>
      <c r="S4239" s="180" t="b">
        <f t="shared" si="4"/>
        <v>0</v>
      </c>
      <c r="T4239" s="180">
        <f t="shared" ca="1" si="5"/>
        <v>0</v>
      </c>
    </row>
    <row r="4240" spans="1:20" ht="16" hidden="1">
      <c r="A4240" s="170">
        <f t="shared" si="6"/>
        <v>0</v>
      </c>
      <c r="B4240" s="186"/>
      <c r="C4240" s="186"/>
      <c r="D4240" s="178" t="s">
        <v>388</v>
      </c>
      <c r="E4240" s="178"/>
      <c r="F4240" s="186"/>
      <c r="G4240" s="170" t="b">
        <f t="shared" ca="1" si="73"/>
        <v>1</v>
      </c>
      <c r="H4240" s="186"/>
      <c r="I4240" s="186"/>
      <c r="J4240" s="170"/>
      <c r="K4240" s="171" t="e">
        <f t="shared" ca="1" si="1"/>
        <v>#NAME?</v>
      </c>
      <c r="L4240" s="186"/>
      <c r="M4240" s="171">
        <v>126</v>
      </c>
      <c r="N4240" s="179" t="e">
        <f t="shared" ca="1" si="2"/>
        <v>#NAME?</v>
      </c>
      <c r="O4240" t="b">
        <f t="shared" si="3"/>
        <v>1</v>
      </c>
      <c r="S4240" s="180" t="b">
        <f t="shared" si="4"/>
        <v>0</v>
      </c>
      <c r="T4240" s="180">
        <f t="shared" ca="1" si="5"/>
        <v>0</v>
      </c>
    </row>
    <row r="4241" spans="1:20" ht="16" hidden="1">
      <c r="A4241" s="170">
        <f t="shared" si="6"/>
        <v>0</v>
      </c>
      <c r="B4241" s="186"/>
      <c r="C4241" s="186"/>
      <c r="D4241" s="178" t="s">
        <v>388</v>
      </c>
      <c r="E4241" s="178"/>
      <c r="F4241" s="186"/>
      <c r="G4241" s="170" t="b">
        <f t="shared" ca="1" si="73"/>
        <v>1</v>
      </c>
      <c r="H4241" s="186"/>
      <c r="I4241" s="186"/>
      <c r="J4241" s="170"/>
      <c r="K4241" s="171" t="e">
        <f t="shared" ca="1" si="1"/>
        <v>#NAME?</v>
      </c>
      <c r="L4241" s="186"/>
      <c r="M4241" s="171">
        <v>2908</v>
      </c>
      <c r="N4241" s="179" t="e">
        <f t="shared" ca="1" si="2"/>
        <v>#NAME?</v>
      </c>
      <c r="O4241" t="b">
        <f t="shared" si="3"/>
        <v>1</v>
      </c>
      <c r="S4241" s="180" t="b">
        <f t="shared" si="4"/>
        <v>0</v>
      </c>
      <c r="T4241" s="180">
        <f t="shared" ca="1" si="5"/>
        <v>0</v>
      </c>
    </row>
    <row r="4242" spans="1:20" ht="16" hidden="1">
      <c r="A4242" s="170">
        <f t="shared" si="6"/>
        <v>0</v>
      </c>
      <c r="B4242" s="186"/>
      <c r="C4242" s="186"/>
      <c r="D4242" s="178" t="s">
        <v>388</v>
      </c>
      <c r="E4242" s="178"/>
      <c r="F4242" s="186"/>
      <c r="G4242" s="170" t="b">
        <f t="shared" ca="1" si="73"/>
        <v>1</v>
      </c>
      <c r="H4242" s="186"/>
      <c r="I4242" s="186"/>
      <c r="J4242" s="170"/>
      <c r="K4242" s="171" t="e">
        <f t="shared" ca="1" si="1"/>
        <v>#NAME?</v>
      </c>
      <c r="L4242" s="186"/>
      <c r="M4242" s="171">
        <v>1546</v>
      </c>
      <c r="N4242" s="179" t="e">
        <f t="shared" ca="1" si="2"/>
        <v>#NAME?</v>
      </c>
      <c r="O4242" t="b">
        <f t="shared" si="3"/>
        <v>1</v>
      </c>
      <c r="S4242" s="180" t="b">
        <f t="shared" si="4"/>
        <v>0</v>
      </c>
      <c r="T4242" s="180">
        <f t="shared" ca="1" si="5"/>
        <v>0</v>
      </c>
    </row>
    <row r="4243" spans="1:20" ht="16" hidden="1">
      <c r="A4243" s="170">
        <f t="shared" si="6"/>
        <v>0</v>
      </c>
      <c r="B4243" s="186"/>
      <c r="C4243" s="186"/>
      <c r="D4243" s="178" t="s">
        <v>388</v>
      </c>
      <c r="E4243" s="178"/>
      <c r="F4243" s="186"/>
      <c r="G4243" s="170" t="b">
        <f t="shared" ca="1" si="73"/>
        <v>1</v>
      </c>
      <c r="H4243" s="186"/>
      <c r="I4243" s="186"/>
      <c r="J4243" s="170"/>
      <c r="K4243" s="171" t="e">
        <f t="shared" ca="1" si="1"/>
        <v>#NAME?</v>
      </c>
      <c r="L4243" s="186"/>
      <c r="M4243" s="171">
        <v>3068</v>
      </c>
      <c r="N4243" s="179" t="e">
        <f t="shared" ca="1" si="2"/>
        <v>#NAME?</v>
      </c>
      <c r="O4243" t="b">
        <f t="shared" si="3"/>
        <v>1</v>
      </c>
      <c r="S4243" s="180" t="b">
        <f t="shared" si="4"/>
        <v>0</v>
      </c>
      <c r="T4243" s="180">
        <f t="shared" ca="1" si="5"/>
        <v>0</v>
      </c>
    </row>
    <row r="4244" spans="1:20" ht="16" hidden="1">
      <c r="A4244" s="170">
        <f t="shared" si="6"/>
        <v>0</v>
      </c>
      <c r="B4244" s="186"/>
      <c r="C4244" s="186"/>
      <c r="D4244" s="178" t="s">
        <v>388</v>
      </c>
      <c r="E4244" s="178"/>
      <c r="F4244" s="186"/>
      <c r="G4244" s="170" t="b">
        <f t="shared" ca="1" si="73"/>
        <v>1</v>
      </c>
      <c r="H4244" s="186"/>
      <c r="I4244" s="186"/>
      <c r="J4244" s="170"/>
      <c r="K4244" s="171" t="e">
        <f t="shared" ca="1" si="1"/>
        <v>#NAME?</v>
      </c>
      <c r="L4244" s="186"/>
      <c r="M4244" s="171">
        <v>1726</v>
      </c>
      <c r="N4244" s="179" t="e">
        <f t="shared" ca="1" si="2"/>
        <v>#NAME?</v>
      </c>
      <c r="O4244" t="b">
        <f t="shared" si="3"/>
        <v>1</v>
      </c>
      <c r="S4244" s="180" t="b">
        <f t="shared" si="4"/>
        <v>0</v>
      </c>
      <c r="T4244" s="180">
        <f t="shared" ca="1" si="5"/>
        <v>0</v>
      </c>
    </row>
    <row r="4245" spans="1:20" ht="16" hidden="1">
      <c r="A4245" s="170">
        <f t="shared" si="6"/>
        <v>0</v>
      </c>
      <c r="B4245" s="186"/>
      <c r="C4245" s="186"/>
      <c r="D4245" s="178" t="s">
        <v>388</v>
      </c>
      <c r="E4245" s="178"/>
      <c r="F4245" s="186"/>
      <c r="G4245" s="170" t="b">
        <f t="shared" ca="1" si="73"/>
        <v>1</v>
      </c>
      <c r="H4245" s="186"/>
      <c r="I4245" s="186"/>
      <c r="J4245" s="170"/>
      <c r="K4245" s="171" t="e">
        <f t="shared" ca="1" si="1"/>
        <v>#NAME?</v>
      </c>
      <c r="L4245" s="186"/>
      <c r="M4245" s="171">
        <v>1643</v>
      </c>
      <c r="N4245" s="179" t="e">
        <f t="shared" ca="1" si="2"/>
        <v>#NAME?</v>
      </c>
      <c r="O4245" t="b">
        <f t="shared" si="3"/>
        <v>1</v>
      </c>
      <c r="S4245" s="180" t="b">
        <f t="shared" si="4"/>
        <v>0</v>
      </c>
      <c r="T4245" s="180">
        <f t="shared" ca="1" si="5"/>
        <v>0</v>
      </c>
    </row>
    <row r="4246" spans="1:20" ht="16" hidden="1">
      <c r="A4246" s="170">
        <f t="shared" si="6"/>
        <v>0</v>
      </c>
      <c r="B4246" s="186"/>
      <c r="C4246" s="186"/>
      <c r="D4246" s="178" t="s">
        <v>388</v>
      </c>
      <c r="E4246" s="178"/>
      <c r="F4246" s="186"/>
      <c r="G4246" s="170" t="b">
        <f t="shared" ca="1" si="73"/>
        <v>1</v>
      </c>
      <c r="H4246" s="186"/>
      <c r="I4246" s="186"/>
      <c r="J4246" s="170"/>
      <c r="K4246" s="171" t="e">
        <f t="shared" ca="1" si="1"/>
        <v>#NAME?</v>
      </c>
      <c r="L4246" s="186"/>
      <c r="M4246" s="171">
        <v>2154</v>
      </c>
      <c r="N4246" s="179" t="e">
        <f t="shared" ca="1" si="2"/>
        <v>#NAME?</v>
      </c>
      <c r="O4246" t="b">
        <f t="shared" si="3"/>
        <v>1</v>
      </c>
      <c r="S4246" s="180" t="b">
        <f t="shared" si="4"/>
        <v>0</v>
      </c>
      <c r="T4246" s="180">
        <f t="shared" ca="1" si="5"/>
        <v>0</v>
      </c>
    </row>
    <row r="4247" spans="1:20" ht="16" hidden="1">
      <c r="A4247" s="170">
        <f t="shared" si="6"/>
        <v>0</v>
      </c>
      <c r="B4247" s="186"/>
      <c r="C4247" s="186"/>
      <c r="D4247" s="178" t="s">
        <v>388</v>
      </c>
      <c r="E4247" s="178"/>
      <c r="F4247" s="186"/>
      <c r="G4247" s="170" t="b">
        <f t="shared" ca="1" si="73"/>
        <v>1</v>
      </c>
      <c r="H4247" s="186"/>
      <c r="I4247" s="186"/>
      <c r="J4247" s="170"/>
      <c r="K4247" s="171" t="e">
        <f t="shared" ca="1" si="1"/>
        <v>#NAME?</v>
      </c>
      <c r="L4247" s="186"/>
      <c r="M4247" s="171">
        <v>569</v>
      </c>
      <c r="N4247" s="179" t="e">
        <f t="shared" ca="1" si="2"/>
        <v>#NAME?</v>
      </c>
      <c r="O4247" t="b">
        <f t="shared" si="3"/>
        <v>1</v>
      </c>
      <c r="S4247" s="180" t="b">
        <f t="shared" si="4"/>
        <v>0</v>
      </c>
      <c r="T4247" s="180">
        <f t="shared" ca="1" si="5"/>
        <v>0</v>
      </c>
    </row>
    <row r="4248" spans="1:20" ht="16" hidden="1">
      <c r="A4248" s="170">
        <f t="shared" si="6"/>
        <v>0</v>
      </c>
      <c r="B4248" s="186"/>
      <c r="C4248" s="186"/>
      <c r="D4248" s="178" t="s">
        <v>388</v>
      </c>
      <c r="E4248" s="178"/>
      <c r="F4248" s="186"/>
      <c r="G4248" s="170" t="b">
        <f t="shared" ca="1" si="73"/>
        <v>1</v>
      </c>
      <c r="H4248" s="186"/>
      <c r="I4248" s="186"/>
      <c r="J4248" s="170"/>
      <c r="K4248" s="171" t="e">
        <f t="shared" ca="1" si="1"/>
        <v>#NAME?</v>
      </c>
      <c r="L4248" s="186"/>
      <c r="M4248" s="171">
        <v>564</v>
      </c>
      <c r="N4248" s="179" t="e">
        <f t="shared" ca="1" si="2"/>
        <v>#NAME?</v>
      </c>
      <c r="O4248" t="b">
        <f t="shared" si="3"/>
        <v>1</v>
      </c>
      <c r="S4248" s="180" t="b">
        <f t="shared" si="4"/>
        <v>0</v>
      </c>
      <c r="T4248" s="180">
        <f t="shared" ca="1" si="5"/>
        <v>0</v>
      </c>
    </row>
    <row r="4249" spans="1:20" ht="16" hidden="1">
      <c r="A4249" s="170">
        <f t="shared" si="6"/>
        <v>0</v>
      </c>
      <c r="B4249" s="186"/>
      <c r="C4249" s="186"/>
      <c r="D4249" s="178" t="s">
        <v>388</v>
      </c>
      <c r="E4249" s="178"/>
      <c r="F4249" s="186"/>
      <c r="G4249" s="170" t="b">
        <f t="shared" ca="1" si="73"/>
        <v>1</v>
      </c>
      <c r="H4249" s="186"/>
      <c r="I4249" s="186"/>
      <c r="J4249" s="170"/>
      <c r="K4249" s="171" t="e">
        <f t="shared" ca="1" si="1"/>
        <v>#NAME?</v>
      </c>
      <c r="L4249" s="186"/>
      <c r="M4249" s="171">
        <v>845</v>
      </c>
      <c r="N4249" s="179" t="e">
        <f t="shared" ca="1" si="2"/>
        <v>#NAME?</v>
      </c>
      <c r="O4249" t="b">
        <f t="shared" si="3"/>
        <v>1</v>
      </c>
      <c r="S4249" s="180" t="b">
        <f t="shared" si="4"/>
        <v>0</v>
      </c>
      <c r="T4249" s="180">
        <f t="shared" ca="1" si="5"/>
        <v>0</v>
      </c>
    </row>
    <row r="4250" spans="1:20" ht="16" hidden="1">
      <c r="A4250" s="170">
        <f t="shared" si="6"/>
        <v>0</v>
      </c>
      <c r="B4250" s="186"/>
      <c r="C4250" s="186"/>
      <c r="D4250" s="178" t="s">
        <v>388</v>
      </c>
      <c r="E4250" s="178"/>
      <c r="F4250" s="186"/>
      <c r="G4250" s="170" t="b">
        <f t="shared" ca="1" si="73"/>
        <v>1</v>
      </c>
      <c r="H4250" s="186"/>
      <c r="I4250" s="186"/>
      <c r="J4250" s="170"/>
      <c r="K4250" s="171" t="e">
        <f t="shared" ca="1" si="1"/>
        <v>#NAME?</v>
      </c>
      <c r="L4250" s="186"/>
      <c r="M4250" s="171">
        <v>2974</v>
      </c>
      <c r="N4250" s="179" t="e">
        <f t="shared" ca="1" si="2"/>
        <v>#NAME?</v>
      </c>
      <c r="O4250" t="b">
        <f t="shared" si="3"/>
        <v>1</v>
      </c>
      <c r="S4250" s="180" t="b">
        <f t="shared" si="4"/>
        <v>0</v>
      </c>
      <c r="T4250" s="180">
        <f t="shared" ca="1" si="5"/>
        <v>0</v>
      </c>
    </row>
    <row r="4251" spans="1:20" ht="16" hidden="1">
      <c r="A4251" s="170">
        <f t="shared" si="6"/>
        <v>0</v>
      </c>
      <c r="B4251" s="186"/>
      <c r="C4251" s="186"/>
      <c r="D4251" s="178" t="s">
        <v>388</v>
      </c>
      <c r="E4251" s="178"/>
      <c r="F4251" s="186"/>
      <c r="G4251" s="170" t="b">
        <f t="shared" ca="1" si="73"/>
        <v>1</v>
      </c>
      <c r="H4251" s="186"/>
      <c r="I4251" s="186"/>
      <c r="J4251" s="170"/>
      <c r="K4251" s="171" t="e">
        <f t="shared" ca="1" si="1"/>
        <v>#NAME?</v>
      </c>
      <c r="L4251" s="186"/>
      <c r="M4251" s="171">
        <v>2733</v>
      </c>
      <c r="N4251" s="179" t="e">
        <f t="shared" ca="1" si="2"/>
        <v>#NAME?</v>
      </c>
      <c r="O4251" t="b">
        <f t="shared" si="3"/>
        <v>1</v>
      </c>
      <c r="S4251" s="180" t="b">
        <f t="shared" si="4"/>
        <v>0</v>
      </c>
      <c r="T4251" s="180">
        <f t="shared" ca="1" si="5"/>
        <v>0</v>
      </c>
    </row>
    <row r="4252" spans="1:20" ht="16" hidden="1">
      <c r="A4252" s="170">
        <f t="shared" si="6"/>
        <v>0</v>
      </c>
      <c r="B4252" s="186"/>
      <c r="C4252" s="186"/>
      <c r="D4252" s="178" t="s">
        <v>388</v>
      </c>
      <c r="E4252" s="178"/>
      <c r="F4252" s="186"/>
      <c r="G4252" s="170" t="b">
        <f t="shared" ca="1" si="73"/>
        <v>1</v>
      </c>
      <c r="H4252" s="186"/>
      <c r="I4252" s="186"/>
      <c r="J4252" s="170"/>
      <c r="K4252" s="171" t="e">
        <f t="shared" ca="1" si="1"/>
        <v>#NAME?</v>
      </c>
      <c r="L4252" s="186"/>
      <c r="M4252" s="171">
        <v>2994</v>
      </c>
      <c r="N4252" s="179" t="e">
        <f t="shared" ca="1" si="2"/>
        <v>#NAME?</v>
      </c>
      <c r="O4252" t="b">
        <f t="shared" si="3"/>
        <v>1</v>
      </c>
      <c r="S4252" s="180" t="b">
        <f t="shared" si="4"/>
        <v>0</v>
      </c>
      <c r="T4252" s="180">
        <f t="shared" ca="1" si="5"/>
        <v>0</v>
      </c>
    </row>
    <row r="4253" spans="1:20" ht="16" hidden="1">
      <c r="A4253" s="170">
        <f t="shared" si="6"/>
        <v>0</v>
      </c>
      <c r="B4253" s="186"/>
      <c r="C4253" s="186"/>
      <c r="D4253" s="178" t="s">
        <v>388</v>
      </c>
      <c r="E4253" s="178"/>
      <c r="F4253" s="186"/>
      <c r="G4253" s="170" t="b">
        <f t="shared" ca="1" si="73"/>
        <v>1</v>
      </c>
      <c r="H4253" s="186"/>
      <c r="I4253" s="186"/>
      <c r="J4253" s="170"/>
      <c r="K4253" s="171" t="e">
        <f t="shared" ca="1" si="1"/>
        <v>#NAME?</v>
      </c>
      <c r="L4253" s="186"/>
      <c r="M4253" s="171">
        <v>2918</v>
      </c>
      <c r="N4253" s="179" t="e">
        <f t="shared" ca="1" si="2"/>
        <v>#NAME?</v>
      </c>
      <c r="O4253" t="b">
        <f t="shared" si="3"/>
        <v>1</v>
      </c>
      <c r="S4253" s="180" t="b">
        <f t="shared" si="4"/>
        <v>0</v>
      </c>
      <c r="T4253" s="180">
        <f t="shared" ca="1" si="5"/>
        <v>0</v>
      </c>
    </row>
    <row r="4254" spans="1:20" ht="16" hidden="1">
      <c r="A4254" s="170">
        <f t="shared" si="6"/>
        <v>0</v>
      </c>
      <c r="B4254" s="186"/>
      <c r="C4254" s="186"/>
      <c r="D4254" s="178" t="s">
        <v>388</v>
      </c>
      <c r="E4254" s="178"/>
      <c r="F4254" s="186"/>
      <c r="G4254" s="170" t="b">
        <f t="shared" ca="1" si="73"/>
        <v>1</v>
      </c>
      <c r="H4254" s="186"/>
      <c r="I4254" s="186"/>
      <c r="J4254" s="170"/>
      <c r="K4254" s="171" t="e">
        <f t="shared" ca="1" si="1"/>
        <v>#NAME?</v>
      </c>
      <c r="L4254" s="186"/>
      <c r="M4254" s="171">
        <v>849</v>
      </c>
      <c r="N4254" s="179" t="e">
        <f t="shared" ca="1" si="2"/>
        <v>#NAME?</v>
      </c>
      <c r="O4254" t="b">
        <f t="shared" si="3"/>
        <v>1</v>
      </c>
      <c r="S4254" s="180" t="b">
        <f t="shared" si="4"/>
        <v>0</v>
      </c>
      <c r="T4254" s="180">
        <f t="shared" ca="1" si="5"/>
        <v>0</v>
      </c>
    </row>
    <row r="4255" spans="1:20" ht="16" hidden="1">
      <c r="A4255" s="170">
        <f t="shared" si="6"/>
        <v>0</v>
      </c>
      <c r="B4255" s="186"/>
      <c r="C4255" s="186"/>
      <c r="D4255" s="178" t="s">
        <v>388</v>
      </c>
      <c r="E4255" s="178"/>
      <c r="F4255" s="186"/>
      <c r="G4255" s="170" t="b">
        <f t="shared" ca="1" si="73"/>
        <v>1</v>
      </c>
      <c r="H4255" s="186"/>
      <c r="I4255" s="186"/>
      <c r="J4255" s="170"/>
      <c r="K4255" s="171" t="e">
        <f t="shared" ca="1" si="1"/>
        <v>#NAME?</v>
      </c>
      <c r="L4255" s="186"/>
      <c r="M4255" s="171">
        <v>2412</v>
      </c>
      <c r="N4255" s="179" t="e">
        <f t="shared" ca="1" si="2"/>
        <v>#NAME?</v>
      </c>
      <c r="O4255" t="b">
        <f t="shared" si="3"/>
        <v>1</v>
      </c>
      <c r="S4255" s="180" t="b">
        <f t="shared" si="4"/>
        <v>0</v>
      </c>
      <c r="T4255" s="180">
        <f t="shared" ca="1" si="5"/>
        <v>0</v>
      </c>
    </row>
    <row r="4256" spans="1:20" ht="16" hidden="1">
      <c r="A4256" s="170">
        <f t="shared" si="6"/>
        <v>0</v>
      </c>
      <c r="B4256" s="186"/>
      <c r="C4256" s="186"/>
      <c r="D4256" s="178" t="s">
        <v>388</v>
      </c>
      <c r="E4256" s="178"/>
      <c r="F4256" s="186"/>
      <c r="G4256" s="170" t="b">
        <f t="shared" ca="1" si="73"/>
        <v>1</v>
      </c>
      <c r="H4256" s="186"/>
      <c r="I4256" s="186"/>
      <c r="J4256" s="170"/>
      <c r="K4256" s="171" t="e">
        <f t="shared" ca="1" si="1"/>
        <v>#NAME?</v>
      </c>
      <c r="L4256" s="186"/>
      <c r="M4256" s="171">
        <v>1475</v>
      </c>
      <c r="N4256" s="179" t="e">
        <f t="shared" ca="1" si="2"/>
        <v>#NAME?</v>
      </c>
      <c r="O4256" t="b">
        <f t="shared" si="3"/>
        <v>1</v>
      </c>
      <c r="S4256" s="180" t="b">
        <f t="shared" si="4"/>
        <v>0</v>
      </c>
      <c r="T4256" s="180">
        <f t="shared" ca="1" si="5"/>
        <v>0</v>
      </c>
    </row>
    <row r="4257" spans="1:20" ht="16" hidden="1">
      <c r="A4257" s="170">
        <f t="shared" si="6"/>
        <v>0</v>
      </c>
      <c r="B4257" s="186"/>
      <c r="C4257" s="186"/>
      <c r="D4257" s="178" t="s">
        <v>388</v>
      </c>
      <c r="E4257" s="178"/>
      <c r="F4257" s="186"/>
      <c r="G4257" s="170" t="b">
        <f t="shared" ca="1" si="73"/>
        <v>1</v>
      </c>
      <c r="H4257" s="186"/>
      <c r="I4257" s="186"/>
      <c r="J4257" s="170"/>
      <c r="K4257" s="171" t="e">
        <f t="shared" ca="1" si="1"/>
        <v>#NAME?</v>
      </c>
      <c r="L4257" s="186"/>
      <c r="M4257" s="171">
        <v>3027</v>
      </c>
      <c r="N4257" s="179" t="e">
        <f t="shared" ca="1" si="2"/>
        <v>#NAME?</v>
      </c>
      <c r="O4257" t="b">
        <f t="shared" si="3"/>
        <v>1</v>
      </c>
      <c r="S4257" s="180" t="b">
        <f t="shared" si="4"/>
        <v>0</v>
      </c>
      <c r="T4257" s="180">
        <f t="shared" ca="1" si="5"/>
        <v>0</v>
      </c>
    </row>
    <row r="4258" spans="1:20" ht="16" hidden="1">
      <c r="A4258" s="170">
        <f t="shared" si="6"/>
        <v>0</v>
      </c>
      <c r="B4258" s="186"/>
      <c r="C4258" s="186"/>
      <c r="D4258" s="178" t="s">
        <v>388</v>
      </c>
      <c r="E4258" s="178"/>
      <c r="F4258" s="186"/>
      <c r="G4258" s="170" t="b">
        <f t="shared" ca="1" si="73"/>
        <v>1</v>
      </c>
      <c r="H4258" s="186"/>
      <c r="I4258" s="186"/>
      <c r="J4258" s="170"/>
      <c r="K4258" s="171" t="e">
        <f t="shared" ca="1" si="1"/>
        <v>#NAME?</v>
      </c>
      <c r="L4258" s="186"/>
      <c r="M4258" s="171">
        <v>1563</v>
      </c>
      <c r="N4258" s="179" t="e">
        <f t="shared" ca="1" si="2"/>
        <v>#NAME?</v>
      </c>
      <c r="O4258" t="b">
        <f t="shared" si="3"/>
        <v>1</v>
      </c>
      <c r="S4258" s="180" t="b">
        <f t="shared" si="4"/>
        <v>0</v>
      </c>
      <c r="T4258" s="180">
        <f t="shared" ca="1" si="5"/>
        <v>0</v>
      </c>
    </row>
    <row r="4259" spans="1:20" ht="16" hidden="1">
      <c r="A4259" s="170">
        <f t="shared" si="6"/>
        <v>0</v>
      </c>
      <c r="B4259" s="186"/>
      <c r="C4259" s="186"/>
      <c r="D4259" s="178" t="s">
        <v>388</v>
      </c>
      <c r="E4259" s="178"/>
      <c r="F4259" s="186"/>
      <c r="G4259" s="170" t="b">
        <f t="shared" ca="1" si="73"/>
        <v>1</v>
      </c>
      <c r="H4259" s="186"/>
      <c r="I4259" s="186"/>
      <c r="J4259" s="170"/>
      <c r="K4259" s="171" t="e">
        <f t="shared" ca="1" si="1"/>
        <v>#NAME?</v>
      </c>
      <c r="L4259" s="186"/>
      <c r="M4259" s="171">
        <v>1006</v>
      </c>
      <c r="N4259" s="179" t="e">
        <f t="shared" ca="1" si="2"/>
        <v>#NAME?</v>
      </c>
      <c r="O4259" t="b">
        <f t="shared" si="3"/>
        <v>1</v>
      </c>
      <c r="S4259" s="180" t="b">
        <f t="shared" si="4"/>
        <v>0</v>
      </c>
      <c r="T4259" s="180">
        <f t="shared" ca="1" si="5"/>
        <v>0</v>
      </c>
    </row>
    <row r="4260" spans="1:20" ht="16" hidden="1">
      <c r="A4260" s="170">
        <f t="shared" si="6"/>
        <v>0</v>
      </c>
      <c r="B4260" s="186"/>
      <c r="C4260" s="186"/>
      <c r="D4260" s="178" t="s">
        <v>388</v>
      </c>
      <c r="E4260" s="178"/>
      <c r="F4260" s="186"/>
      <c r="G4260" s="170" t="b">
        <f t="shared" ca="1" si="73"/>
        <v>1</v>
      </c>
      <c r="H4260" s="186"/>
      <c r="I4260" s="186"/>
      <c r="J4260" s="170"/>
      <c r="K4260" s="171" t="e">
        <f t="shared" ca="1" si="1"/>
        <v>#NAME?</v>
      </c>
      <c r="L4260" s="186"/>
      <c r="M4260" s="171">
        <v>2473</v>
      </c>
      <c r="N4260" s="179" t="e">
        <f t="shared" ca="1" si="2"/>
        <v>#NAME?</v>
      </c>
      <c r="O4260" t="b">
        <f t="shared" si="3"/>
        <v>1</v>
      </c>
      <c r="S4260" s="180" t="b">
        <f t="shared" si="4"/>
        <v>0</v>
      </c>
      <c r="T4260" s="180">
        <f t="shared" ca="1" si="5"/>
        <v>0</v>
      </c>
    </row>
    <row r="4261" spans="1:20" ht="16" hidden="1">
      <c r="A4261" s="170">
        <f t="shared" si="6"/>
        <v>0</v>
      </c>
      <c r="B4261" s="186"/>
      <c r="C4261" s="186"/>
      <c r="D4261" s="178" t="s">
        <v>388</v>
      </c>
      <c r="E4261" s="178"/>
      <c r="F4261" s="186"/>
      <c r="G4261" s="170" t="b">
        <f t="shared" ca="1" si="73"/>
        <v>1</v>
      </c>
      <c r="H4261" s="186"/>
      <c r="I4261" s="186"/>
      <c r="J4261" s="170"/>
      <c r="K4261" s="171" t="e">
        <f t="shared" ca="1" si="1"/>
        <v>#NAME?</v>
      </c>
      <c r="L4261" s="186"/>
      <c r="M4261" s="171">
        <v>1138</v>
      </c>
      <c r="N4261" s="179" t="e">
        <f t="shared" ca="1" si="2"/>
        <v>#NAME?</v>
      </c>
      <c r="O4261" t="b">
        <f t="shared" si="3"/>
        <v>1</v>
      </c>
      <c r="S4261" s="180" t="b">
        <f t="shared" si="4"/>
        <v>0</v>
      </c>
      <c r="T4261" s="180">
        <f t="shared" ca="1" si="5"/>
        <v>0</v>
      </c>
    </row>
    <row r="4262" spans="1:20" ht="16" hidden="1">
      <c r="A4262" s="170">
        <f t="shared" si="6"/>
        <v>0</v>
      </c>
      <c r="B4262" s="186"/>
      <c r="C4262" s="186"/>
      <c r="D4262" s="178" t="s">
        <v>388</v>
      </c>
      <c r="E4262" s="178"/>
      <c r="F4262" s="186"/>
      <c r="G4262" s="170" t="b">
        <f t="shared" ca="1" si="73"/>
        <v>1</v>
      </c>
      <c r="H4262" s="186"/>
      <c r="I4262" s="186"/>
      <c r="J4262" s="170"/>
      <c r="K4262" s="171" t="e">
        <f t="shared" ca="1" si="1"/>
        <v>#NAME?</v>
      </c>
      <c r="L4262" s="186"/>
      <c r="M4262" s="171">
        <v>2202</v>
      </c>
      <c r="N4262" s="179" t="e">
        <f t="shared" ca="1" si="2"/>
        <v>#NAME?</v>
      </c>
      <c r="O4262" t="b">
        <f t="shared" si="3"/>
        <v>1</v>
      </c>
      <c r="S4262" s="180" t="b">
        <f t="shared" si="4"/>
        <v>0</v>
      </c>
      <c r="T4262" s="180">
        <f t="shared" ca="1" si="5"/>
        <v>0</v>
      </c>
    </row>
    <row r="4263" spans="1:20" ht="16" hidden="1">
      <c r="A4263" s="170">
        <f t="shared" si="6"/>
        <v>0</v>
      </c>
      <c r="B4263" s="186"/>
      <c r="C4263" s="186"/>
      <c r="D4263" s="178" t="s">
        <v>388</v>
      </c>
      <c r="E4263" s="178"/>
      <c r="F4263" s="186"/>
      <c r="G4263" s="170" t="b">
        <f t="shared" ca="1" si="73"/>
        <v>1</v>
      </c>
      <c r="H4263" s="186"/>
      <c r="I4263" s="186"/>
      <c r="J4263" s="170"/>
      <c r="K4263" s="171" t="e">
        <f t="shared" ca="1" si="1"/>
        <v>#NAME?</v>
      </c>
      <c r="L4263" s="186"/>
      <c r="M4263" s="171">
        <v>2941</v>
      </c>
      <c r="N4263" s="179" t="e">
        <f t="shared" ca="1" si="2"/>
        <v>#NAME?</v>
      </c>
      <c r="O4263" t="b">
        <f t="shared" si="3"/>
        <v>1</v>
      </c>
      <c r="S4263" s="180" t="b">
        <f t="shared" si="4"/>
        <v>0</v>
      </c>
      <c r="T4263" s="180">
        <f t="shared" ca="1" si="5"/>
        <v>0</v>
      </c>
    </row>
    <row r="4264" spans="1:20" ht="16" hidden="1">
      <c r="A4264" s="170">
        <f t="shared" si="6"/>
        <v>0</v>
      </c>
      <c r="B4264" s="186"/>
      <c r="C4264" s="186"/>
      <c r="D4264" s="178" t="s">
        <v>388</v>
      </c>
      <c r="E4264" s="178"/>
      <c r="F4264" s="186"/>
      <c r="G4264" s="170" t="b">
        <f t="shared" ca="1" si="73"/>
        <v>1</v>
      </c>
      <c r="H4264" s="186"/>
      <c r="I4264" s="186"/>
      <c r="J4264" s="170"/>
      <c r="K4264" s="171" t="e">
        <f t="shared" ca="1" si="1"/>
        <v>#NAME?</v>
      </c>
      <c r="L4264" s="186"/>
      <c r="M4264" s="171">
        <v>2643</v>
      </c>
      <c r="N4264" s="179" t="e">
        <f t="shared" ca="1" si="2"/>
        <v>#NAME?</v>
      </c>
      <c r="O4264" t="b">
        <f t="shared" si="3"/>
        <v>1</v>
      </c>
      <c r="S4264" s="180" t="b">
        <f t="shared" si="4"/>
        <v>0</v>
      </c>
      <c r="T4264" s="180">
        <f t="shared" ca="1" si="5"/>
        <v>0</v>
      </c>
    </row>
    <row r="4265" spans="1:20" ht="16" hidden="1">
      <c r="A4265" s="170">
        <f t="shared" si="6"/>
        <v>0</v>
      </c>
      <c r="B4265" s="186"/>
      <c r="C4265" s="186"/>
      <c r="D4265" s="178" t="s">
        <v>388</v>
      </c>
      <c r="E4265" s="178"/>
      <c r="F4265" s="186"/>
      <c r="G4265" s="170" t="b">
        <f t="shared" ca="1" si="73"/>
        <v>1</v>
      </c>
      <c r="H4265" s="186"/>
      <c r="I4265" s="186"/>
      <c r="J4265" s="170"/>
      <c r="K4265" s="171" t="e">
        <f t="shared" ca="1" si="1"/>
        <v>#NAME?</v>
      </c>
      <c r="L4265" s="186"/>
      <c r="M4265" s="171">
        <v>1206</v>
      </c>
      <c r="N4265" s="179" t="e">
        <f t="shared" ca="1" si="2"/>
        <v>#NAME?</v>
      </c>
      <c r="O4265" t="b">
        <f t="shared" si="3"/>
        <v>1</v>
      </c>
      <c r="S4265" s="180" t="b">
        <f t="shared" si="4"/>
        <v>0</v>
      </c>
      <c r="T4265" s="180">
        <f t="shared" ca="1" si="5"/>
        <v>0</v>
      </c>
    </row>
    <row r="4266" spans="1:20" ht="16" hidden="1">
      <c r="A4266" s="170">
        <f t="shared" si="6"/>
        <v>0</v>
      </c>
      <c r="B4266" s="186"/>
      <c r="C4266" s="186"/>
      <c r="D4266" s="178" t="s">
        <v>388</v>
      </c>
      <c r="E4266" s="178"/>
      <c r="F4266" s="186"/>
      <c r="G4266" s="170" t="b">
        <f t="shared" ca="1" si="73"/>
        <v>1</v>
      </c>
      <c r="H4266" s="186"/>
      <c r="I4266" s="186"/>
      <c r="J4266" s="170"/>
      <c r="K4266" s="171" t="e">
        <f t="shared" ca="1" si="1"/>
        <v>#NAME?</v>
      </c>
      <c r="L4266" s="186"/>
      <c r="M4266" s="171">
        <v>1846</v>
      </c>
      <c r="N4266" s="179" t="e">
        <f t="shared" ca="1" si="2"/>
        <v>#NAME?</v>
      </c>
      <c r="O4266" t="b">
        <f t="shared" si="3"/>
        <v>1</v>
      </c>
      <c r="S4266" s="180" t="b">
        <f t="shared" si="4"/>
        <v>0</v>
      </c>
      <c r="T4266" s="180">
        <f t="shared" ca="1" si="5"/>
        <v>0</v>
      </c>
    </row>
    <row r="4267" spans="1:20" ht="16" hidden="1">
      <c r="A4267" s="170">
        <f t="shared" si="6"/>
        <v>0</v>
      </c>
      <c r="B4267" s="186"/>
      <c r="C4267" s="186"/>
      <c r="D4267" s="178" t="s">
        <v>388</v>
      </c>
      <c r="E4267" s="178"/>
      <c r="F4267" s="186"/>
      <c r="G4267" s="170" t="b">
        <f t="shared" ca="1" si="73"/>
        <v>1</v>
      </c>
      <c r="H4267" s="186"/>
      <c r="I4267" s="186"/>
      <c r="J4267" s="170"/>
      <c r="K4267" s="171" t="e">
        <f t="shared" ca="1" si="1"/>
        <v>#NAME?</v>
      </c>
      <c r="L4267" s="186"/>
      <c r="M4267" s="171">
        <v>116</v>
      </c>
      <c r="N4267" s="179" t="e">
        <f t="shared" ca="1" si="2"/>
        <v>#NAME?</v>
      </c>
      <c r="O4267" t="b">
        <f t="shared" si="3"/>
        <v>1</v>
      </c>
      <c r="S4267" s="180" t="b">
        <f t="shared" si="4"/>
        <v>0</v>
      </c>
      <c r="T4267" s="180">
        <f t="shared" ca="1" si="5"/>
        <v>0</v>
      </c>
    </row>
    <row r="4268" spans="1:20" ht="16" hidden="1">
      <c r="A4268" s="170">
        <f t="shared" si="6"/>
        <v>0</v>
      </c>
      <c r="B4268" s="186"/>
      <c r="C4268" s="186"/>
      <c r="D4268" s="178" t="s">
        <v>388</v>
      </c>
      <c r="E4268" s="178"/>
      <c r="F4268" s="186"/>
      <c r="G4268" s="170" t="b">
        <f t="shared" ca="1" si="73"/>
        <v>1</v>
      </c>
      <c r="H4268" s="186"/>
      <c r="I4268" s="186"/>
      <c r="J4268" s="170"/>
      <c r="K4268" s="171" t="e">
        <f t="shared" ca="1" si="1"/>
        <v>#NAME?</v>
      </c>
      <c r="L4268" s="186"/>
      <c r="M4268" s="171">
        <v>600</v>
      </c>
      <c r="N4268" s="179" t="e">
        <f t="shared" ca="1" si="2"/>
        <v>#NAME?</v>
      </c>
      <c r="O4268" t="b">
        <f t="shared" si="3"/>
        <v>1</v>
      </c>
      <c r="S4268" s="180" t="b">
        <f t="shared" si="4"/>
        <v>0</v>
      </c>
      <c r="T4268" s="180">
        <f t="shared" ca="1" si="5"/>
        <v>0</v>
      </c>
    </row>
    <row r="4269" spans="1:20" ht="16" hidden="1">
      <c r="A4269" s="170">
        <f t="shared" si="6"/>
        <v>0</v>
      </c>
      <c r="B4269" s="186"/>
      <c r="C4269" s="186"/>
      <c r="D4269" s="178" t="s">
        <v>388</v>
      </c>
      <c r="E4269" s="178"/>
      <c r="F4269" s="186"/>
      <c r="G4269" s="170" t="b">
        <f t="shared" ca="1" si="73"/>
        <v>1</v>
      </c>
      <c r="H4269" s="186"/>
      <c r="I4269" s="186"/>
      <c r="J4269" s="170"/>
      <c r="K4269" s="171" t="e">
        <f t="shared" ca="1" si="1"/>
        <v>#NAME?</v>
      </c>
      <c r="L4269" s="186"/>
      <c r="M4269" s="171">
        <v>1437</v>
      </c>
      <c r="N4269" s="179" t="e">
        <f t="shared" ca="1" si="2"/>
        <v>#NAME?</v>
      </c>
      <c r="O4269" t="b">
        <f t="shared" si="3"/>
        <v>1</v>
      </c>
      <c r="S4269" s="180" t="b">
        <f t="shared" si="4"/>
        <v>0</v>
      </c>
      <c r="T4269" s="180">
        <f t="shared" ca="1" si="5"/>
        <v>0</v>
      </c>
    </row>
    <row r="4270" spans="1:20" ht="16" hidden="1">
      <c r="A4270" s="170">
        <f t="shared" si="6"/>
        <v>0</v>
      </c>
      <c r="B4270" s="186"/>
      <c r="C4270" s="186"/>
      <c r="D4270" s="178" t="s">
        <v>388</v>
      </c>
      <c r="E4270" s="178"/>
      <c r="F4270" s="186"/>
      <c r="G4270" s="170" t="b">
        <f t="shared" ca="1" si="73"/>
        <v>1</v>
      </c>
      <c r="H4270" s="186"/>
      <c r="I4270" s="186"/>
      <c r="J4270" s="170"/>
      <c r="K4270" s="171" t="e">
        <f t="shared" ca="1" si="1"/>
        <v>#NAME?</v>
      </c>
      <c r="L4270" s="186"/>
      <c r="M4270" s="171">
        <v>2365</v>
      </c>
      <c r="N4270" s="179" t="e">
        <f t="shared" ca="1" si="2"/>
        <v>#NAME?</v>
      </c>
      <c r="O4270" t="b">
        <f t="shared" si="3"/>
        <v>1</v>
      </c>
      <c r="S4270" s="180" t="b">
        <f t="shared" si="4"/>
        <v>0</v>
      </c>
      <c r="T4270" s="180">
        <f t="shared" ca="1" si="5"/>
        <v>0</v>
      </c>
    </row>
    <row r="4271" spans="1:20" ht="16" hidden="1">
      <c r="A4271" s="170">
        <f t="shared" si="6"/>
        <v>0</v>
      </c>
      <c r="B4271" s="186"/>
      <c r="C4271" s="186"/>
      <c r="D4271" s="178" t="s">
        <v>388</v>
      </c>
      <c r="E4271" s="178"/>
      <c r="F4271" s="186"/>
      <c r="G4271" s="170" t="b">
        <f t="shared" ca="1" si="73"/>
        <v>1</v>
      </c>
      <c r="H4271" s="186"/>
      <c r="I4271" s="186"/>
      <c r="J4271" s="170"/>
      <c r="K4271" s="171" t="e">
        <f t="shared" ca="1" si="1"/>
        <v>#NAME?</v>
      </c>
      <c r="L4271" s="186"/>
      <c r="M4271" s="171">
        <v>905</v>
      </c>
      <c r="N4271" s="179" t="e">
        <f t="shared" ca="1" si="2"/>
        <v>#NAME?</v>
      </c>
      <c r="O4271" t="b">
        <f t="shared" si="3"/>
        <v>1</v>
      </c>
      <c r="S4271" s="180" t="b">
        <f t="shared" si="4"/>
        <v>0</v>
      </c>
      <c r="T4271" s="180">
        <f t="shared" ca="1" si="5"/>
        <v>0</v>
      </c>
    </row>
    <row r="4272" spans="1:20" ht="16" hidden="1">
      <c r="A4272" s="170">
        <f t="shared" si="6"/>
        <v>0</v>
      </c>
      <c r="B4272" s="186"/>
      <c r="C4272" s="186"/>
      <c r="D4272" s="178" t="s">
        <v>388</v>
      </c>
      <c r="E4272" s="178"/>
      <c r="F4272" s="186"/>
      <c r="G4272" s="170" t="b">
        <f t="shared" ca="1" si="73"/>
        <v>1</v>
      </c>
      <c r="H4272" s="186"/>
      <c r="I4272" s="186"/>
      <c r="J4272" s="170"/>
      <c r="K4272" s="171" t="e">
        <f t="shared" ca="1" si="1"/>
        <v>#NAME?</v>
      </c>
      <c r="L4272" s="186"/>
      <c r="M4272" s="171">
        <v>2414</v>
      </c>
      <c r="N4272" s="179" t="e">
        <f t="shared" ca="1" si="2"/>
        <v>#NAME?</v>
      </c>
      <c r="O4272" t="b">
        <f t="shared" si="3"/>
        <v>1</v>
      </c>
      <c r="S4272" s="180" t="b">
        <f t="shared" si="4"/>
        <v>0</v>
      </c>
      <c r="T4272" s="180">
        <f t="shared" ca="1" si="5"/>
        <v>0</v>
      </c>
    </row>
    <row r="4273" spans="1:20" ht="16" hidden="1">
      <c r="A4273" s="170">
        <f t="shared" si="6"/>
        <v>0</v>
      </c>
      <c r="B4273" s="186"/>
      <c r="C4273" s="186"/>
      <c r="D4273" s="178" t="s">
        <v>388</v>
      </c>
      <c r="E4273" s="178"/>
      <c r="F4273" s="186"/>
      <c r="G4273" s="170" t="b">
        <f t="shared" ca="1" si="73"/>
        <v>1</v>
      </c>
      <c r="H4273" s="186"/>
      <c r="I4273" s="186"/>
      <c r="J4273" s="170"/>
      <c r="K4273" s="171" t="e">
        <f t="shared" ca="1" si="1"/>
        <v>#NAME?</v>
      </c>
      <c r="L4273" s="186"/>
      <c r="M4273" s="171">
        <v>1048</v>
      </c>
      <c r="N4273" s="179" t="e">
        <f t="shared" ca="1" si="2"/>
        <v>#NAME?</v>
      </c>
      <c r="O4273" t="b">
        <f t="shared" si="3"/>
        <v>1</v>
      </c>
      <c r="S4273" s="180" t="b">
        <f t="shared" si="4"/>
        <v>0</v>
      </c>
      <c r="T4273" s="180">
        <f t="shared" ca="1" si="5"/>
        <v>0</v>
      </c>
    </row>
    <row r="4274" spans="1:20" ht="16" hidden="1">
      <c r="A4274" s="170">
        <f t="shared" si="6"/>
        <v>0</v>
      </c>
      <c r="B4274" s="186"/>
      <c r="C4274" s="186"/>
      <c r="D4274" s="178" t="s">
        <v>388</v>
      </c>
      <c r="E4274" s="178"/>
      <c r="F4274" s="186"/>
      <c r="G4274" s="170" t="b">
        <f t="shared" ca="1" si="73"/>
        <v>1</v>
      </c>
      <c r="H4274" s="186"/>
      <c r="I4274" s="186"/>
      <c r="J4274" s="170"/>
      <c r="K4274" s="171" t="e">
        <f t="shared" ca="1" si="1"/>
        <v>#NAME?</v>
      </c>
      <c r="L4274" s="186"/>
      <c r="M4274" s="171">
        <v>190</v>
      </c>
      <c r="N4274" s="179" t="e">
        <f t="shared" ca="1" si="2"/>
        <v>#NAME?</v>
      </c>
      <c r="O4274" t="b">
        <f t="shared" si="3"/>
        <v>1</v>
      </c>
      <c r="S4274" s="180" t="b">
        <f t="shared" si="4"/>
        <v>0</v>
      </c>
      <c r="T4274" s="180">
        <f t="shared" ca="1" si="5"/>
        <v>0</v>
      </c>
    </row>
    <row r="4275" spans="1:20" ht="16" hidden="1">
      <c r="A4275" s="170">
        <f t="shared" si="6"/>
        <v>0</v>
      </c>
      <c r="B4275" s="186"/>
      <c r="C4275" s="186"/>
      <c r="D4275" s="178" t="s">
        <v>388</v>
      </c>
      <c r="E4275" s="178"/>
      <c r="F4275" s="186"/>
      <c r="G4275" s="170" t="b">
        <f t="shared" ca="1" si="73"/>
        <v>1</v>
      </c>
      <c r="H4275" s="186"/>
      <c r="I4275" s="186"/>
      <c r="J4275" s="170"/>
      <c r="K4275" s="171" t="e">
        <f t="shared" ca="1" si="1"/>
        <v>#NAME?</v>
      </c>
      <c r="L4275" s="186"/>
      <c r="M4275" s="171">
        <v>2776</v>
      </c>
      <c r="N4275" s="179" t="e">
        <f t="shared" ca="1" si="2"/>
        <v>#NAME?</v>
      </c>
      <c r="O4275" t="b">
        <f t="shared" si="3"/>
        <v>1</v>
      </c>
      <c r="S4275" s="180" t="b">
        <f t="shared" si="4"/>
        <v>0</v>
      </c>
      <c r="T4275" s="180">
        <f t="shared" ca="1" si="5"/>
        <v>0</v>
      </c>
    </row>
    <row r="4276" spans="1:20" ht="16" hidden="1">
      <c r="A4276" s="170">
        <f t="shared" si="6"/>
        <v>0</v>
      </c>
      <c r="B4276" s="186"/>
      <c r="C4276" s="186"/>
      <c r="D4276" s="178" t="s">
        <v>388</v>
      </c>
      <c r="E4276" s="178"/>
      <c r="F4276" s="186"/>
      <c r="G4276" s="170" t="b">
        <f t="shared" ca="1" si="73"/>
        <v>1</v>
      </c>
      <c r="H4276" s="186"/>
      <c r="I4276" s="186"/>
      <c r="J4276" s="170"/>
      <c r="K4276" s="171" t="e">
        <f t="shared" ca="1" si="1"/>
        <v>#NAME?</v>
      </c>
      <c r="L4276" s="186"/>
      <c r="M4276" s="171">
        <v>2964</v>
      </c>
      <c r="N4276" s="179" t="e">
        <f t="shared" ca="1" si="2"/>
        <v>#NAME?</v>
      </c>
      <c r="O4276" t="b">
        <f t="shared" si="3"/>
        <v>1</v>
      </c>
      <c r="S4276" s="180" t="b">
        <f t="shared" si="4"/>
        <v>0</v>
      </c>
      <c r="T4276" s="180">
        <f t="shared" ca="1" si="5"/>
        <v>0</v>
      </c>
    </row>
    <row r="4277" spans="1:20" ht="16" hidden="1">
      <c r="A4277" s="170">
        <f t="shared" si="6"/>
        <v>0</v>
      </c>
      <c r="B4277" s="186"/>
      <c r="C4277" s="186"/>
      <c r="D4277" s="178" t="s">
        <v>388</v>
      </c>
      <c r="E4277" s="178"/>
      <c r="F4277" s="186"/>
      <c r="G4277" s="170" t="b">
        <f t="shared" ca="1" si="73"/>
        <v>1</v>
      </c>
      <c r="H4277" s="186"/>
      <c r="I4277" s="186"/>
      <c r="J4277" s="170"/>
      <c r="K4277" s="171" t="e">
        <f t="shared" ca="1" si="1"/>
        <v>#NAME?</v>
      </c>
      <c r="L4277" s="186"/>
      <c r="M4277" s="171">
        <v>1497</v>
      </c>
      <c r="N4277" s="179" t="e">
        <f t="shared" ca="1" si="2"/>
        <v>#NAME?</v>
      </c>
      <c r="O4277" t="b">
        <f t="shared" si="3"/>
        <v>1</v>
      </c>
      <c r="S4277" s="180" t="b">
        <f t="shared" si="4"/>
        <v>0</v>
      </c>
      <c r="T4277" s="180">
        <f t="shared" ca="1" si="5"/>
        <v>0</v>
      </c>
    </row>
    <row r="4278" spans="1:20" ht="16" hidden="1">
      <c r="A4278" s="170">
        <f t="shared" si="6"/>
        <v>0</v>
      </c>
      <c r="B4278" s="186"/>
      <c r="C4278" s="186"/>
      <c r="D4278" s="178" t="s">
        <v>388</v>
      </c>
      <c r="E4278" s="178"/>
      <c r="F4278" s="186"/>
      <c r="G4278" s="170" t="b">
        <f t="shared" ca="1" si="73"/>
        <v>1</v>
      </c>
      <c r="H4278" s="186"/>
      <c r="I4278" s="186"/>
      <c r="J4278" s="170"/>
      <c r="K4278" s="171" t="e">
        <f t="shared" ca="1" si="1"/>
        <v>#NAME?</v>
      </c>
      <c r="L4278" s="186"/>
      <c r="M4278" s="171">
        <v>2261</v>
      </c>
      <c r="N4278" s="179" t="e">
        <f t="shared" ca="1" si="2"/>
        <v>#NAME?</v>
      </c>
      <c r="O4278" t="b">
        <f t="shared" si="3"/>
        <v>1</v>
      </c>
      <c r="S4278" s="180" t="b">
        <f t="shared" si="4"/>
        <v>0</v>
      </c>
      <c r="T4278" s="180">
        <f t="shared" ca="1" si="5"/>
        <v>0</v>
      </c>
    </row>
    <row r="4279" spans="1:20" ht="16" hidden="1">
      <c r="A4279" s="170">
        <f t="shared" si="6"/>
        <v>0</v>
      </c>
      <c r="B4279" s="186"/>
      <c r="C4279" s="186"/>
      <c r="D4279" s="178" t="s">
        <v>388</v>
      </c>
      <c r="E4279" s="178"/>
      <c r="F4279" s="186"/>
      <c r="G4279" s="170" t="b">
        <f t="shared" ca="1" si="73"/>
        <v>1</v>
      </c>
      <c r="H4279" s="186"/>
      <c r="I4279" s="186"/>
      <c r="J4279" s="170"/>
      <c r="K4279" s="171" t="e">
        <f t="shared" ca="1" si="1"/>
        <v>#NAME?</v>
      </c>
      <c r="L4279" s="186"/>
      <c r="M4279" s="171">
        <v>1474</v>
      </c>
      <c r="N4279" s="179" t="e">
        <f t="shared" ca="1" si="2"/>
        <v>#NAME?</v>
      </c>
      <c r="O4279" t="b">
        <f t="shared" si="3"/>
        <v>1</v>
      </c>
      <c r="S4279" s="180" t="b">
        <f t="shared" si="4"/>
        <v>0</v>
      </c>
      <c r="T4279" s="180">
        <f t="shared" ca="1" si="5"/>
        <v>0</v>
      </c>
    </row>
    <row r="4280" spans="1:20" ht="16" hidden="1">
      <c r="A4280" s="170">
        <f t="shared" si="6"/>
        <v>0</v>
      </c>
      <c r="B4280" s="186"/>
      <c r="C4280" s="186"/>
      <c r="D4280" s="178" t="s">
        <v>388</v>
      </c>
      <c r="E4280" s="178"/>
      <c r="F4280" s="186"/>
      <c r="G4280" s="170" t="b">
        <f t="shared" ca="1" si="73"/>
        <v>1</v>
      </c>
      <c r="H4280" s="186"/>
      <c r="I4280" s="186"/>
      <c r="J4280" s="170"/>
      <c r="K4280" s="171" t="e">
        <f t="shared" ca="1" si="1"/>
        <v>#NAME?</v>
      </c>
      <c r="L4280" s="186"/>
      <c r="M4280" s="171">
        <v>2297</v>
      </c>
      <c r="N4280" s="179" t="e">
        <f t="shared" ca="1" si="2"/>
        <v>#NAME?</v>
      </c>
      <c r="O4280" t="b">
        <f t="shared" si="3"/>
        <v>1</v>
      </c>
      <c r="S4280" s="180" t="b">
        <f t="shared" si="4"/>
        <v>0</v>
      </c>
      <c r="T4280" s="180">
        <f t="shared" ca="1" si="5"/>
        <v>0</v>
      </c>
    </row>
    <row r="4281" spans="1:20" ht="16" hidden="1">
      <c r="A4281" s="170">
        <f t="shared" si="6"/>
        <v>0</v>
      </c>
      <c r="B4281" s="186"/>
      <c r="C4281" s="186"/>
      <c r="D4281" s="178" t="s">
        <v>388</v>
      </c>
      <c r="E4281" s="178"/>
      <c r="F4281" s="186"/>
      <c r="G4281" s="170" t="b">
        <f t="shared" ca="1" si="73"/>
        <v>1</v>
      </c>
      <c r="H4281" s="186"/>
      <c r="I4281" s="186"/>
      <c r="J4281" s="170"/>
      <c r="K4281" s="171" t="e">
        <f t="shared" ca="1" si="1"/>
        <v>#NAME?</v>
      </c>
      <c r="L4281" s="186"/>
      <c r="M4281" s="171">
        <v>2657</v>
      </c>
      <c r="N4281" s="179" t="e">
        <f t="shared" ca="1" si="2"/>
        <v>#NAME?</v>
      </c>
      <c r="O4281" t="b">
        <f t="shared" si="3"/>
        <v>1</v>
      </c>
      <c r="S4281" s="180" t="b">
        <f t="shared" si="4"/>
        <v>0</v>
      </c>
      <c r="T4281" s="180">
        <f t="shared" ca="1" si="5"/>
        <v>0</v>
      </c>
    </row>
    <row r="4282" spans="1:20" ht="16" hidden="1">
      <c r="A4282" s="170">
        <f t="shared" si="6"/>
        <v>0</v>
      </c>
      <c r="B4282" s="186"/>
      <c r="C4282" s="186"/>
      <c r="D4282" s="178" t="s">
        <v>388</v>
      </c>
      <c r="E4282" s="178"/>
      <c r="F4282" s="186"/>
      <c r="G4282" s="170" t="b">
        <f t="shared" ca="1" si="73"/>
        <v>1</v>
      </c>
      <c r="H4282" s="186"/>
      <c r="I4282" s="186"/>
      <c r="J4282" s="170"/>
      <c r="K4282" s="171" t="e">
        <f t="shared" ca="1" si="1"/>
        <v>#NAME?</v>
      </c>
      <c r="L4282" s="186"/>
      <c r="M4282" s="171">
        <v>2116</v>
      </c>
      <c r="N4282" s="179" t="e">
        <f t="shared" ca="1" si="2"/>
        <v>#NAME?</v>
      </c>
      <c r="O4282" t="b">
        <f t="shared" si="3"/>
        <v>1</v>
      </c>
      <c r="S4282" s="180" t="b">
        <f t="shared" si="4"/>
        <v>0</v>
      </c>
      <c r="T4282" s="180">
        <f t="shared" ca="1" si="5"/>
        <v>0</v>
      </c>
    </row>
    <row r="4283" spans="1:20" ht="16" hidden="1">
      <c r="A4283" s="170">
        <f t="shared" si="6"/>
        <v>0</v>
      </c>
      <c r="B4283" s="186"/>
      <c r="C4283" s="186"/>
      <c r="D4283" s="178" t="s">
        <v>388</v>
      </c>
      <c r="E4283" s="178"/>
      <c r="F4283" s="186"/>
      <c r="G4283" s="170" t="b">
        <f t="shared" ca="1" si="73"/>
        <v>1</v>
      </c>
      <c r="H4283" s="186"/>
      <c r="I4283" s="186"/>
      <c r="J4283" s="170"/>
      <c r="K4283" s="171" t="e">
        <f t="shared" ca="1" si="1"/>
        <v>#NAME?</v>
      </c>
      <c r="L4283" s="186"/>
      <c r="M4283" s="171">
        <v>1010</v>
      </c>
      <c r="N4283" s="179" t="e">
        <f t="shared" ca="1" si="2"/>
        <v>#NAME?</v>
      </c>
      <c r="O4283" t="b">
        <f t="shared" si="3"/>
        <v>1</v>
      </c>
      <c r="S4283" s="180" t="b">
        <f t="shared" si="4"/>
        <v>0</v>
      </c>
      <c r="T4283" s="180">
        <f t="shared" ca="1" si="5"/>
        <v>0</v>
      </c>
    </row>
    <row r="4284" spans="1:20" ht="16" hidden="1">
      <c r="A4284" s="170">
        <f t="shared" si="6"/>
        <v>0</v>
      </c>
      <c r="B4284" s="186"/>
      <c r="C4284" s="186"/>
      <c r="D4284" s="178" t="s">
        <v>388</v>
      </c>
      <c r="E4284" s="178"/>
      <c r="F4284" s="186"/>
      <c r="G4284" s="170" t="b">
        <f t="shared" ca="1" si="73"/>
        <v>1</v>
      </c>
      <c r="H4284" s="186"/>
      <c r="I4284" s="186"/>
      <c r="J4284" s="170"/>
      <c r="K4284" s="171" t="e">
        <f t="shared" ca="1" si="1"/>
        <v>#NAME?</v>
      </c>
      <c r="L4284" s="186"/>
      <c r="M4284" s="171">
        <v>575</v>
      </c>
      <c r="N4284" s="179" t="e">
        <f t="shared" ca="1" si="2"/>
        <v>#NAME?</v>
      </c>
      <c r="O4284" t="b">
        <f t="shared" si="3"/>
        <v>1</v>
      </c>
      <c r="S4284" s="180" t="b">
        <f t="shared" si="4"/>
        <v>0</v>
      </c>
      <c r="T4284" s="180">
        <f t="shared" ca="1" si="5"/>
        <v>0</v>
      </c>
    </row>
    <row r="4285" spans="1:20" ht="16" hidden="1">
      <c r="A4285" s="170">
        <f t="shared" si="6"/>
        <v>0</v>
      </c>
      <c r="B4285" s="186"/>
      <c r="C4285" s="186"/>
      <c r="D4285" s="178" t="s">
        <v>388</v>
      </c>
      <c r="E4285" s="178"/>
      <c r="F4285" s="186"/>
      <c r="G4285" s="170" t="b">
        <f t="shared" ca="1" si="73"/>
        <v>1</v>
      </c>
      <c r="H4285" s="186"/>
      <c r="I4285" s="186"/>
      <c r="J4285" s="170"/>
      <c r="K4285" s="171" t="e">
        <f t="shared" ca="1" si="1"/>
        <v>#NAME?</v>
      </c>
      <c r="L4285" s="186"/>
      <c r="M4285" s="171">
        <v>2857</v>
      </c>
      <c r="N4285" s="179" t="e">
        <f t="shared" ca="1" si="2"/>
        <v>#NAME?</v>
      </c>
      <c r="O4285" t="b">
        <f t="shared" si="3"/>
        <v>1</v>
      </c>
      <c r="S4285" s="180" t="b">
        <f t="shared" si="4"/>
        <v>0</v>
      </c>
      <c r="T4285" s="180">
        <f t="shared" ca="1" si="5"/>
        <v>0</v>
      </c>
    </row>
    <row r="4286" spans="1:20" ht="16" hidden="1">
      <c r="A4286" s="170">
        <f t="shared" si="6"/>
        <v>0</v>
      </c>
      <c r="B4286" s="186"/>
      <c r="C4286" s="186"/>
      <c r="D4286" s="178" t="s">
        <v>388</v>
      </c>
      <c r="E4286" s="178"/>
      <c r="F4286" s="186"/>
      <c r="G4286" s="170" t="b">
        <f t="shared" ca="1" si="73"/>
        <v>1</v>
      </c>
      <c r="H4286" s="186"/>
      <c r="I4286" s="186"/>
      <c r="J4286" s="170"/>
      <c r="K4286" s="171" t="e">
        <f t="shared" ca="1" si="1"/>
        <v>#NAME?</v>
      </c>
      <c r="L4286" s="186"/>
      <c r="M4286" s="171">
        <v>141</v>
      </c>
      <c r="N4286" s="179" t="e">
        <f t="shared" ca="1" si="2"/>
        <v>#NAME?</v>
      </c>
      <c r="O4286" t="b">
        <f t="shared" si="3"/>
        <v>1</v>
      </c>
      <c r="S4286" s="180" t="b">
        <f t="shared" si="4"/>
        <v>0</v>
      </c>
      <c r="T4286" s="180">
        <f t="shared" ca="1" si="5"/>
        <v>0</v>
      </c>
    </row>
    <row r="4287" spans="1:20" ht="16" hidden="1">
      <c r="A4287" s="170">
        <f t="shared" si="6"/>
        <v>0</v>
      </c>
      <c r="B4287" s="186"/>
      <c r="C4287" s="186"/>
      <c r="D4287" s="178" t="s">
        <v>388</v>
      </c>
      <c r="E4287" s="178"/>
      <c r="F4287" s="186"/>
      <c r="G4287" s="170" t="b">
        <f t="shared" ca="1" si="73"/>
        <v>1</v>
      </c>
      <c r="H4287" s="186"/>
      <c r="I4287" s="186"/>
      <c r="J4287" s="170"/>
      <c r="K4287" s="171" t="e">
        <f t="shared" ca="1" si="1"/>
        <v>#NAME?</v>
      </c>
      <c r="L4287" s="186"/>
      <c r="M4287" s="171">
        <v>2713</v>
      </c>
      <c r="N4287" s="179" t="e">
        <f t="shared" ca="1" si="2"/>
        <v>#NAME?</v>
      </c>
      <c r="O4287" t="b">
        <f t="shared" si="3"/>
        <v>1</v>
      </c>
      <c r="S4287" s="180" t="b">
        <f t="shared" si="4"/>
        <v>0</v>
      </c>
      <c r="T4287" s="180">
        <f t="shared" ca="1" si="5"/>
        <v>0</v>
      </c>
    </row>
    <row r="4288" spans="1:20" ht="16" hidden="1">
      <c r="A4288" s="170">
        <f t="shared" si="6"/>
        <v>0</v>
      </c>
      <c r="B4288" s="186"/>
      <c r="C4288" s="186"/>
      <c r="D4288" s="178" t="s">
        <v>388</v>
      </c>
      <c r="E4288" s="178"/>
      <c r="F4288" s="186"/>
      <c r="G4288" s="170" t="b">
        <f t="shared" ca="1" si="73"/>
        <v>1</v>
      </c>
      <c r="H4288" s="186"/>
      <c r="I4288" s="186"/>
      <c r="J4288" s="170"/>
      <c r="K4288" s="171" t="e">
        <f t="shared" ca="1" si="1"/>
        <v>#NAME?</v>
      </c>
      <c r="L4288" s="186"/>
      <c r="M4288" s="171">
        <v>1314</v>
      </c>
      <c r="N4288" s="179" t="e">
        <f t="shared" ca="1" si="2"/>
        <v>#NAME?</v>
      </c>
      <c r="O4288" t="b">
        <f t="shared" si="3"/>
        <v>1</v>
      </c>
      <c r="S4288" s="180" t="b">
        <f t="shared" si="4"/>
        <v>0</v>
      </c>
      <c r="T4288" s="180">
        <f t="shared" ca="1" si="5"/>
        <v>0</v>
      </c>
    </row>
    <row r="4289" spans="1:20" ht="16" hidden="1">
      <c r="A4289" s="170">
        <f t="shared" si="6"/>
        <v>0</v>
      </c>
      <c r="B4289" s="186"/>
      <c r="C4289" s="186"/>
      <c r="D4289" s="178" t="s">
        <v>388</v>
      </c>
      <c r="E4289" s="178"/>
      <c r="F4289" s="186"/>
      <c r="G4289" s="170" t="b">
        <f t="shared" ca="1" si="73"/>
        <v>1</v>
      </c>
      <c r="H4289" s="186"/>
      <c r="I4289" s="186"/>
      <c r="J4289" s="170"/>
      <c r="K4289" s="171" t="e">
        <f t="shared" ca="1" si="1"/>
        <v>#NAME?</v>
      </c>
      <c r="L4289" s="186"/>
      <c r="M4289" s="171">
        <v>2968</v>
      </c>
      <c r="N4289" s="179" t="e">
        <f t="shared" ca="1" si="2"/>
        <v>#NAME?</v>
      </c>
      <c r="O4289" t="b">
        <f t="shared" si="3"/>
        <v>1</v>
      </c>
      <c r="S4289" s="180" t="b">
        <f t="shared" si="4"/>
        <v>0</v>
      </c>
      <c r="T4289" s="180">
        <f t="shared" ca="1" si="5"/>
        <v>0</v>
      </c>
    </row>
    <row r="4290" spans="1:20" ht="16" hidden="1">
      <c r="A4290" s="170">
        <f t="shared" si="6"/>
        <v>0</v>
      </c>
      <c r="B4290" s="186"/>
      <c r="C4290" s="186"/>
      <c r="D4290" s="178" t="s">
        <v>388</v>
      </c>
      <c r="E4290" s="178"/>
      <c r="F4290" s="186"/>
      <c r="G4290" s="170" t="b">
        <f t="shared" ca="1" si="73"/>
        <v>1</v>
      </c>
      <c r="H4290" s="186"/>
      <c r="I4290" s="186"/>
      <c r="J4290" s="170"/>
      <c r="K4290" s="171" t="e">
        <f t="shared" ca="1" si="1"/>
        <v>#NAME?</v>
      </c>
      <c r="L4290" s="186"/>
      <c r="M4290" s="171">
        <v>2486</v>
      </c>
      <c r="N4290" s="179" t="e">
        <f t="shared" ca="1" si="2"/>
        <v>#NAME?</v>
      </c>
      <c r="O4290" t="b">
        <f t="shared" si="3"/>
        <v>1</v>
      </c>
      <c r="S4290" s="180" t="b">
        <f t="shared" si="4"/>
        <v>0</v>
      </c>
      <c r="T4290" s="180">
        <f t="shared" ca="1" si="5"/>
        <v>0</v>
      </c>
    </row>
    <row r="4291" spans="1:20" ht="16" hidden="1">
      <c r="A4291" s="170">
        <f t="shared" si="6"/>
        <v>0</v>
      </c>
      <c r="B4291" s="186"/>
      <c r="C4291" s="186"/>
      <c r="D4291" s="178" t="s">
        <v>388</v>
      </c>
      <c r="E4291" s="178"/>
      <c r="F4291" s="186"/>
      <c r="G4291" s="170" t="b">
        <f t="shared" ca="1" si="73"/>
        <v>1</v>
      </c>
      <c r="H4291" s="186"/>
      <c r="I4291" s="186"/>
      <c r="J4291" s="170"/>
      <c r="K4291" s="171" t="e">
        <f t="shared" ca="1" si="1"/>
        <v>#NAME?</v>
      </c>
      <c r="L4291" s="186"/>
      <c r="M4291" s="171">
        <v>1572</v>
      </c>
      <c r="N4291" s="179" t="e">
        <f t="shared" ca="1" si="2"/>
        <v>#NAME?</v>
      </c>
      <c r="O4291" t="b">
        <f t="shared" si="3"/>
        <v>1</v>
      </c>
      <c r="S4291" s="180" t="b">
        <f t="shared" si="4"/>
        <v>0</v>
      </c>
      <c r="T4291" s="180">
        <f t="shared" ca="1" si="5"/>
        <v>0</v>
      </c>
    </row>
    <row r="4292" spans="1:20" ht="16" hidden="1">
      <c r="A4292" s="170">
        <f t="shared" si="6"/>
        <v>0</v>
      </c>
      <c r="B4292" s="186"/>
      <c r="C4292" s="186"/>
      <c r="D4292" s="178" t="s">
        <v>388</v>
      </c>
      <c r="E4292" s="178"/>
      <c r="F4292" s="186"/>
      <c r="G4292" s="170" t="b">
        <f t="shared" ca="1" si="73"/>
        <v>1</v>
      </c>
      <c r="H4292" s="186"/>
      <c r="I4292" s="186"/>
      <c r="J4292" s="170"/>
      <c r="K4292" s="171" t="e">
        <f t="shared" ca="1" si="1"/>
        <v>#NAME?</v>
      </c>
      <c r="L4292" s="186"/>
      <c r="M4292" s="171">
        <v>1055</v>
      </c>
      <c r="N4292" s="179" t="e">
        <f t="shared" ca="1" si="2"/>
        <v>#NAME?</v>
      </c>
      <c r="O4292" t="b">
        <f t="shared" si="3"/>
        <v>1</v>
      </c>
      <c r="S4292" s="180" t="b">
        <f t="shared" si="4"/>
        <v>0</v>
      </c>
      <c r="T4292" s="180">
        <f t="shared" ca="1" si="5"/>
        <v>0</v>
      </c>
    </row>
    <row r="4293" spans="1:20" ht="16" hidden="1">
      <c r="A4293" s="170">
        <f t="shared" si="6"/>
        <v>0</v>
      </c>
      <c r="B4293" s="186"/>
      <c r="C4293" s="186"/>
      <c r="D4293" s="178" t="s">
        <v>388</v>
      </c>
      <c r="E4293" s="178"/>
      <c r="F4293" s="186"/>
      <c r="G4293" s="170" t="b">
        <f t="shared" ca="1" si="73"/>
        <v>1</v>
      </c>
      <c r="H4293" s="186"/>
      <c r="I4293" s="186"/>
      <c r="J4293" s="170"/>
      <c r="K4293" s="171" t="e">
        <f t="shared" ca="1" si="1"/>
        <v>#NAME?</v>
      </c>
      <c r="L4293" s="186"/>
      <c r="M4293" s="171">
        <v>1518</v>
      </c>
      <c r="N4293" s="179" t="e">
        <f t="shared" ca="1" si="2"/>
        <v>#NAME?</v>
      </c>
      <c r="O4293" t="b">
        <f t="shared" si="3"/>
        <v>1</v>
      </c>
      <c r="S4293" s="180" t="b">
        <f t="shared" si="4"/>
        <v>0</v>
      </c>
      <c r="T4293" s="180">
        <f t="shared" ca="1" si="5"/>
        <v>0</v>
      </c>
    </row>
    <row r="4294" spans="1:20" ht="16" hidden="1">
      <c r="A4294" s="170">
        <f t="shared" si="6"/>
        <v>0</v>
      </c>
      <c r="B4294" s="186"/>
      <c r="C4294" s="186"/>
      <c r="D4294" s="178" t="s">
        <v>388</v>
      </c>
      <c r="E4294" s="178"/>
      <c r="F4294" s="186"/>
      <c r="G4294" s="170" t="b">
        <f t="shared" ca="1" si="73"/>
        <v>1</v>
      </c>
      <c r="H4294" s="186"/>
      <c r="I4294" s="186"/>
      <c r="J4294" s="170"/>
      <c r="K4294" s="171" t="e">
        <f t="shared" ca="1" si="1"/>
        <v>#NAME?</v>
      </c>
      <c r="L4294" s="186"/>
      <c r="M4294" s="171">
        <v>3004</v>
      </c>
      <c r="N4294" s="179" t="e">
        <f t="shared" ca="1" si="2"/>
        <v>#NAME?</v>
      </c>
      <c r="O4294" t="b">
        <f t="shared" si="3"/>
        <v>1</v>
      </c>
      <c r="S4294" s="180" t="b">
        <f t="shared" si="4"/>
        <v>0</v>
      </c>
      <c r="T4294" s="180">
        <f t="shared" ca="1" si="5"/>
        <v>0</v>
      </c>
    </row>
    <row r="4295" spans="1:20" ht="16" hidden="1">
      <c r="A4295" s="170">
        <f t="shared" si="6"/>
        <v>0</v>
      </c>
      <c r="B4295" s="186"/>
      <c r="C4295" s="186"/>
      <c r="D4295" s="178" t="s">
        <v>388</v>
      </c>
      <c r="E4295" s="178"/>
      <c r="F4295" s="186"/>
      <c r="G4295" s="170" t="b">
        <f t="shared" ca="1" si="73"/>
        <v>1</v>
      </c>
      <c r="H4295" s="186"/>
      <c r="I4295" s="186"/>
      <c r="J4295" s="170"/>
      <c r="K4295" s="171" t="e">
        <f t="shared" ca="1" si="1"/>
        <v>#NAME?</v>
      </c>
      <c r="L4295" s="186"/>
      <c r="M4295" s="171">
        <v>804</v>
      </c>
      <c r="N4295" s="179" t="e">
        <f t="shared" ca="1" si="2"/>
        <v>#NAME?</v>
      </c>
      <c r="O4295" t="b">
        <f t="shared" si="3"/>
        <v>1</v>
      </c>
      <c r="S4295" s="180" t="b">
        <f t="shared" si="4"/>
        <v>0</v>
      </c>
      <c r="T4295" s="180">
        <f t="shared" ca="1" si="5"/>
        <v>0</v>
      </c>
    </row>
    <row r="4296" spans="1:20" ht="16" hidden="1">
      <c r="A4296" s="170">
        <f t="shared" si="6"/>
        <v>0</v>
      </c>
      <c r="B4296" s="186"/>
      <c r="C4296" s="186"/>
      <c r="D4296" s="178" t="s">
        <v>388</v>
      </c>
      <c r="E4296" s="178"/>
      <c r="F4296" s="186"/>
      <c r="G4296" s="170" t="b">
        <f t="shared" ca="1" si="73"/>
        <v>1</v>
      </c>
      <c r="H4296" s="186"/>
      <c r="I4296" s="186"/>
      <c r="J4296" s="170"/>
      <c r="K4296" s="171" t="e">
        <f t="shared" ca="1" si="1"/>
        <v>#NAME?</v>
      </c>
      <c r="L4296" s="186"/>
      <c r="M4296" s="171">
        <v>55</v>
      </c>
      <c r="N4296" s="179" t="e">
        <f t="shared" ca="1" si="2"/>
        <v>#NAME?</v>
      </c>
      <c r="O4296" t="b">
        <f t="shared" si="3"/>
        <v>1</v>
      </c>
      <c r="S4296" s="180" t="b">
        <f t="shared" si="4"/>
        <v>0</v>
      </c>
      <c r="T4296" s="180">
        <f t="shared" ca="1" si="5"/>
        <v>0</v>
      </c>
    </row>
    <row r="4297" spans="1:20" ht="16" hidden="1">
      <c r="A4297" s="170">
        <f t="shared" si="6"/>
        <v>0</v>
      </c>
      <c r="B4297" s="186"/>
      <c r="C4297" s="186"/>
      <c r="D4297" s="178" t="s">
        <v>388</v>
      </c>
      <c r="E4297" s="178"/>
      <c r="F4297" s="186"/>
      <c r="G4297" s="170" t="b">
        <f t="shared" ca="1" si="73"/>
        <v>1</v>
      </c>
      <c r="H4297" s="186"/>
      <c r="I4297" s="186"/>
      <c r="J4297" s="170"/>
      <c r="K4297" s="171" t="e">
        <f t="shared" ca="1" si="1"/>
        <v>#NAME?</v>
      </c>
      <c r="L4297" s="186"/>
      <c r="M4297" s="171">
        <v>2089</v>
      </c>
      <c r="N4297" s="179" t="e">
        <f t="shared" ca="1" si="2"/>
        <v>#NAME?</v>
      </c>
      <c r="O4297" t="b">
        <f t="shared" si="3"/>
        <v>1</v>
      </c>
      <c r="S4297" s="180" t="b">
        <f t="shared" si="4"/>
        <v>0</v>
      </c>
      <c r="T4297" s="180">
        <f t="shared" ca="1" si="5"/>
        <v>0</v>
      </c>
    </row>
    <row r="4298" spans="1:20" ht="16" hidden="1">
      <c r="A4298" s="170">
        <f t="shared" si="6"/>
        <v>0</v>
      </c>
      <c r="B4298" s="186"/>
      <c r="C4298" s="186"/>
      <c r="D4298" s="178" t="s">
        <v>388</v>
      </c>
      <c r="E4298" s="178"/>
      <c r="F4298" s="186"/>
      <c r="G4298" s="170" t="b">
        <f t="shared" ca="1" si="73"/>
        <v>1</v>
      </c>
      <c r="H4298" s="186"/>
      <c r="I4298" s="186"/>
      <c r="J4298" s="170"/>
      <c r="K4298" s="171" t="e">
        <f t="shared" ca="1" si="1"/>
        <v>#NAME?</v>
      </c>
      <c r="L4298" s="186"/>
      <c r="M4298" s="171">
        <v>2820</v>
      </c>
      <c r="N4298" s="179" t="e">
        <f t="shared" ca="1" si="2"/>
        <v>#NAME?</v>
      </c>
      <c r="O4298" t="b">
        <f t="shared" si="3"/>
        <v>1</v>
      </c>
      <c r="S4298" s="180" t="b">
        <f t="shared" si="4"/>
        <v>0</v>
      </c>
      <c r="T4298" s="180">
        <f t="shared" ca="1" si="5"/>
        <v>0</v>
      </c>
    </row>
    <row r="4299" spans="1:20" ht="16" hidden="1">
      <c r="A4299" s="170">
        <f t="shared" si="6"/>
        <v>0</v>
      </c>
      <c r="B4299" s="186"/>
      <c r="C4299" s="186"/>
      <c r="D4299" s="178" t="s">
        <v>388</v>
      </c>
      <c r="E4299" s="178"/>
      <c r="F4299" s="186"/>
      <c r="G4299" s="170" t="b">
        <f t="shared" ca="1" si="73"/>
        <v>1</v>
      </c>
      <c r="H4299" s="186"/>
      <c r="I4299" s="186"/>
      <c r="J4299" s="170"/>
      <c r="K4299" s="171" t="e">
        <f t="shared" ca="1" si="1"/>
        <v>#NAME?</v>
      </c>
      <c r="L4299" s="186"/>
      <c r="M4299" s="171">
        <v>3214</v>
      </c>
      <c r="N4299" s="179" t="e">
        <f t="shared" ca="1" si="2"/>
        <v>#NAME?</v>
      </c>
      <c r="O4299" t="b">
        <f t="shared" si="3"/>
        <v>1</v>
      </c>
      <c r="S4299" s="180" t="b">
        <f t="shared" si="4"/>
        <v>0</v>
      </c>
      <c r="T4299" s="180">
        <f t="shared" ca="1" si="5"/>
        <v>0</v>
      </c>
    </row>
    <row r="4300" spans="1:20" ht="16" hidden="1">
      <c r="A4300" s="170">
        <f t="shared" si="6"/>
        <v>0</v>
      </c>
      <c r="B4300" s="186"/>
      <c r="C4300" s="186"/>
      <c r="D4300" s="178" t="s">
        <v>388</v>
      </c>
      <c r="E4300" s="178"/>
      <c r="F4300" s="186"/>
      <c r="G4300" s="170" t="b">
        <f t="shared" ca="1" si="73"/>
        <v>1</v>
      </c>
      <c r="H4300" s="186"/>
      <c r="I4300" s="186"/>
      <c r="J4300" s="170"/>
      <c r="K4300" s="171" t="e">
        <f t="shared" ca="1" si="1"/>
        <v>#NAME?</v>
      </c>
      <c r="L4300" s="186"/>
      <c r="M4300" s="171">
        <v>250</v>
      </c>
      <c r="N4300" s="179" t="e">
        <f t="shared" ca="1" si="2"/>
        <v>#NAME?</v>
      </c>
      <c r="O4300" t="b">
        <f t="shared" si="3"/>
        <v>1</v>
      </c>
      <c r="S4300" s="180" t="b">
        <f t="shared" si="4"/>
        <v>0</v>
      </c>
      <c r="T4300" s="180">
        <f t="shared" ca="1" si="5"/>
        <v>0</v>
      </c>
    </row>
    <row r="4301" spans="1:20" ht="16" hidden="1">
      <c r="A4301" s="170">
        <f t="shared" si="6"/>
        <v>0</v>
      </c>
      <c r="B4301" s="186"/>
      <c r="C4301" s="186"/>
      <c r="D4301" s="178" t="s">
        <v>388</v>
      </c>
      <c r="E4301" s="178"/>
      <c r="F4301" s="186"/>
      <c r="G4301" s="170" t="b">
        <f t="shared" ca="1" si="73"/>
        <v>1</v>
      </c>
      <c r="H4301" s="186"/>
      <c r="I4301" s="186"/>
      <c r="J4301" s="170"/>
      <c r="K4301" s="171" t="e">
        <f t="shared" ca="1" si="1"/>
        <v>#NAME?</v>
      </c>
      <c r="L4301" s="186"/>
      <c r="M4301" s="171">
        <v>93</v>
      </c>
      <c r="N4301" s="179" t="e">
        <f t="shared" ca="1" si="2"/>
        <v>#NAME?</v>
      </c>
      <c r="O4301" t="b">
        <f t="shared" si="3"/>
        <v>1</v>
      </c>
      <c r="S4301" s="180" t="b">
        <f t="shared" si="4"/>
        <v>0</v>
      </c>
      <c r="T4301" s="180">
        <f t="shared" ca="1" si="5"/>
        <v>0</v>
      </c>
    </row>
    <row r="4302" spans="1:20" ht="16" hidden="1">
      <c r="A4302" s="170">
        <f t="shared" si="6"/>
        <v>0</v>
      </c>
      <c r="B4302" s="186"/>
      <c r="C4302" s="186"/>
      <c r="D4302" s="178" t="s">
        <v>388</v>
      </c>
      <c r="E4302" s="178"/>
      <c r="F4302" s="186"/>
      <c r="G4302" s="170" t="b">
        <f t="shared" ca="1" si="73"/>
        <v>1</v>
      </c>
      <c r="H4302" s="186"/>
      <c r="I4302" s="186"/>
      <c r="J4302" s="170"/>
      <c r="K4302" s="171" t="e">
        <f t="shared" ca="1" si="1"/>
        <v>#NAME?</v>
      </c>
      <c r="L4302" s="186"/>
      <c r="M4302" s="171">
        <v>731</v>
      </c>
      <c r="N4302" s="179" t="e">
        <f t="shared" ca="1" si="2"/>
        <v>#NAME?</v>
      </c>
      <c r="O4302" t="b">
        <f t="shared" si="3"/>
        <v>1</v>
      </c>
      <c r="S4302" s="180" t="b">
        <f t="shared" si="4"/>
        <v>0</v>
      </c>
      <c r="T4302" s="180">
        <f t="shared" ca="1" si="5"/>
        <v>0</v>
      </c>
    </row>
    <row r="4303" spans="1:20" ht="16" hidden="1">
      <c r="A4303" s="170">
        <f t="shared" si="6"/>
        <v>0</v>
      </c>
      <c r="B4303" s="186"/>
      <c r="C4303" s="186"/>
      <c r="D4303" s="178" t="s">
        <v>388</v>
      </c>
      <c r="E4303" s="178"/>
      <c r="F4303" s="186"/>
      <c r="G4303" s="170" t="b">
        <f t="shared" ca="1" si="73"/>
        <v>1</v>
      </c>
      <c r="H4303" s="186"/>
      <c r="I4303" s="186"/>
      <c r="J4303" s="170"/>
      <c r="K4303" s="171" t="e">
        <f t="shared" ca="1" si="1"/>
        <v>#NAME?</v>
      </c>
      <c r="L4303" s="186"/>
      <c r="M4303" s="171">
        <v>2368</v>
      </c>
      <c r="N4303" s="179" t="e">
        <f t="shared" ca="1" si="2"/>
        <v>#NAME?</v>
      </c>
      <c r="O4303" t="b">
        <f t="shared" si="3"/>
        <v>1</v>
      </c>
      <c r="S4303" s="180" t="b">
        <f t="shared" si="4"/>
        <v>0</v>
      </c>
      <c r="T4303" s="180">
        <f t="shared" ca="1" si="5"/>
        <v>0</v>
      </c>
    </row>
    <row r="4304" spans="1:20" ht="16" hidden="1">
      <c r="A4304" s="170">
        <f t="shared" si="6"/>
        <v>0</v>
      </c>
      <c r="B4304" s="186"/>
      <c r="C4304" s="186"/>
      <c r="D4304" s="178" t="s">
        <v>388</v>
      </c>
      <c r="E4304" s="178"/>
      <c r="F4304" s="186"/>
      <c r="G4304" s="170" t="b">
        <f t="shared" ca="1" si="73"/>
        <v>1</v>
      </c>
      <c r="H4304" s="186"/>
      <c r="I4304" s="186"/>
      <c r="J4304" s="170"/>
      <c r="K4304" s="171" t="e">
        <f t="shared" ca="1" si="1"/>
        <v>#NAME?</v>
      </c>
      <c r="L4304" s="186"/>
      <c r="M4304" s="171">
        <v>2896</v>
      </c>
      <c r="N4304" s="179" t="e">
        <f t="shared" ca="1" si="2"/>
        <v>#NAME?</v>
      </c>
      <c r="O4304" t="b">
        <f t="shared" si="3"/>
        <v>1</v>
      </c>
      <c r="S4304" s="180" t="b">
        <f t="shared" si="4"/>
        <v>0</v>
      </c>
      <c r="T4304" s="180">
        <f t="shared" ca="1" si="5"/>
        <v>0</v>
      </c>
    </row>
    <row r="4305" spans="1:20" ht="16" hidden="1">
      <c r="A4305" s="170">
        <f t="shared" si="6"/>
        <v>0</v>
      </c>
      <c r="B4305" s="186"/>
      <c r="C4305" s="186"/>
      <c r="D4305" s="178" t="s">
        <v>388</v>
      </c>
      <c r="E4305" s="178"/>
      <c r="F4305" s="186"/>
      <c r="G4305" s="170" t="b">
        <f t="shared" ca="1" si="73"/>
        <v>1</v>
      </c>
      <c r="H4305" s="186"/>
      <c r="I4305" s="186"/>
      <c r="J4305" s="170"/>
      <c r="K4305" s="171" t="e">
        <f t="shared" ca="1" si="1"/>
        <v>#NAME?</v>
      </c>
      <c r="L4305" s="186"/>
      <c r="M4305" s="171">
        <v>2953</v>
      </c>
      <c r="N4305" s="179" t="e">
        <f t="shared" ca="1" si="2"/>
        <v>#NAME?</v>
      </c>
      <c r="O4305" t="b">
        <f t="shared" si="3"/>
        <v>1</v>
      </c>
      <c r="S4305" s="180" t="b">
        <f t="shared" si="4"/>
        <v>0</v>
      </c>
      <c r="T4305" s="180">
        <f t="shared" ca="1" si="5"/>
        <v>0</v>
      </c>
    </row>
    <row r="4306" spans="1:20" ht="16" hidden="1">
      <c r="A4306" s="170">
        <f t="shared" si="6"/>
        <v>0</v>
      </c>
      <c r="B4306" s="186"/>
      <c r="C4306" s="186"/>
      <c r="D4306" s="178" t="s">
        <v>388</v>
      </c>
      <c r="E4306" s="178"/>
      <c r="F4306" s="186"/>
      <c r="G4306" s="170" t="b">
        <f t="shared" ca="1" si="73"/>
        <v>1</v>
      </c>
      <c r="H4306" s="186"/>
      <c r="I4306" s="186"/>
      <c r="J4306" s="170"/>
      <c r="K4306" s="171" t="e">
        <f t="shared" ca="1" si="1"/>
        <v>#NAME?</v>
      </c>
      <c r="L4306" s="186"/>
      <c r="M4306" s="171">
        <v>1901</v>
      </c>
      <c r="N4306" s="179" t="e">
        <f t="shared" ca="1" si="2"/>
        <v>#NAME?</v>
      </c>
      <c r="O4306" t="b">
        <f t="shared" si="3"/>
        <v>1</v>
      </c>
      <c r="S4306" s="180" t="b">
        <f t="shared" si="4"/>
        <v>0</v>
      </c>
      <c r="T4306" s="180">
        <f t="shared" ca="1" si="5"/>
        <v>0</v>
      </c>
    </row>
    <row r="4307" spans="1:20" ht="16" hidden="1">
      <c r="A4307" s="170">
        <f t="shared" si="6"/>
        <v>0</v>
      </c>
      <c r="B4307" s="186"/>
      <c r="C4307" s="186"/>
      <c r="D4307" s="178" t="s">
        <v>388</v>
      </c>
      <c r="E4307" s="178"/>
      <c r="F4307" s="186"/>
      <c r="G4307" s="170" t="b">
        <f t="shared" ca="1" si="73"/>
        <v>1</v>
      </c>
      <c r="H4307" s="186"/>
      <c r="I4307" s="186"/>
      <c r="J4307" s="170"/>
      <c r="K4307" s="171" t="e">
        <f t="shared" ca="1" si="1"/>
        <v>#NAME?</v>
      </c>
      <c r="L4307" s="186"/>
      <c r="M4307" s="171">
        <v>167</v>
      </c>
      <c r="N4307" s="179" t="e">
        <f t="shared" ca="1" si="2"/>
        <v>#NAME?</v>
      </c>
      <c r="O4307" t="b">
        <f t="shared" si="3"/>
        <v>1</v>
      </c>
      <c r="S4307" s="180" t="b">
        <f t="shared" si="4"/>
        <v>0</v>
      </c>
      <c r="T4307" s="180">
        <f t="shared" ca="1" si="5"/>
        <v>0</v>
      </c>
    </row>
    <row r="4308" spans="1:20" ht="16" hidden="1">
      <c r="A4308" s="170">
        <f t="shared" si="6"/>
        <v>0</v>
      </c>
      <c r="B4308" s="186"/>
      <c r="C4308" s="186"/>
      <c r="D4308" s="178" t="s">
        <v>388</v>
      </c>
      <c r="E4308" s="178"/>
      <c r="F4308" s="186"/>
      <c r="G4308" s="170" t="b">
        <f t="shared" ca="1" si="73"/>
        <v>1</v>
      </c>
      <c r="H4308" s="186"/>
      <c r="I4308" s="186"/>
      <c r="J4308" s="170"/>
      <c r="K4308" s="171" t="e">
        <f t="shared" ca="1" si="1"/>
        <v>#NAME?</v>
      </c>
      <c r="L4308" s="186"/>
      <c r="M4308" s="171">
        <v>1053</v>
      </c>
      <c r="N4308" s="179" t="e">
        <f t="shared" ca="1" si="2"/>
        <v>#NAME?</v>
      </c>
      <c r="O4308" t="b">
        <f t="shared" si="3"/>
        <v>1</v>
      </c>
      <c r="S4308" s="180" t="b">
        <f t="shared" si="4"/>
        <v>0</v>
      </c>
      <c r="T4308" s="180">
        <f t="shared" ca="1" si="5"/>
        <v>0</v>
      </c>
    </row>
    <row r="4309" spans="1:20" ht="16" hidden="1">
      <c r="A4309" s="170">
        <f t="shared" si="6"/>
        <v>0</v>
      </c>
      <c r="B4309" s="186"/>
      <c r="C4309" s="186"/>
      <c r="D4309" s="178" t="s">
        <v>388</v>
      </c>
      <c r="E4309" s="178"/>
      <c r="F4309" s="186"/>
      <c r="G4309" s="170" t="b">
        <f t="shared" ca="1" si="73"/>
        <v>1</v>
      </c>
      <c r="H4309" s="186"/>
      <c r="I4309" s="186"/>
      <c r="J4309" s="170"/>
      <c r="K4309" s="171" t="e">
        <f t="shared" ca="1" si="1"/>
        <v>#NAME?</v>
      </c>
      <c r="L4309" s="186"/>
      <c r="M4309" s="171">
        <v>590</v>
      </c>
      <c r="N4309" s="179" t="e">
        <f t="shared" ca="1" si="2"/>
        <v>#NAME?</v>
      </c>
      <c r="O4309" t="b">
        <f t="shared" si="3"/>
        <v>1</v>
      </c>
      <c r="S4309" s="180" t="b">
        <f t="shared" si="4"/>
        <v>0</v>
      </c>
      <c r="T4309" s="180">
        <f t="shared" ca="1" si="5"/>
        <v>0</v>
      </c>
    </row>
    <row r="4310" spans="1:20" ht="16" hidden="1">
      <c r="A4310" s="170">
        <f t="shared" si="6"/>
        <v>0</v>
      </c>
      <c r="B4310" s="186"/>
      <c r="C4310" s="186"/>
      <c r="D4310" s="178" t="s">
        <v>388</v>
      </c>
      <c r="E4310" s="178"/>
      <c r="F4310" s="186"/>
      <c r="G4310" s="170" t="b">
        <f t="shared" ca="1" si="73"/>
        <v>1</v>
      </c>
      <c r="H4310" s="186"/>
      <c r="I4310" s="186"/>
      <c r="J4310" s="170"/>
      <c r="K4310" s="171" t="e">
        <f t="shared" ca="1" si="1"/>
        <v>#NAME?</v>
      </c>
      <c r="L4310" s="186"/>
      <c r="M4310" s="171">
        <v>2634</v>
      </c>
      <c r="N4310" s="179" t="e">
        <f t="shared" ca="1" si="2"/>
        <v>#NAME?</v>
      </c>
      <c r="O4310" t="b">
        <f t="shared" si="3"/>
        <v>1</v>
      </c>
      <c r="S4310" s="180" t="b">
        <f t="shared" si="4"/>
        <v>0</v>
      </c>
      <c r="T4310" s="180">
        <f t="shared" ca="1" si="5"/>
        <v>0</v>
      </c>
    </row>
    <row r="4311" spans="1:20" ht="16" hidden="1">
      <c r="A4311" s="170">
        <f t="shared" si="6"/>
        <v>0</v>
      </c>
      <c r="B4311" s="186"/>
      <c r="C4311" s="186"/>
      <c r="D4311" s="178" t="s">
        <v>388</v>
      </c>
      <c r="E4311" s="178"/>
      <c r="F4311" s="186"/>
      <c r="G4311" s="170" t="b">
        <f t="shared" ca="1" si="73"/>
        <v>1</v>
      </c>
      <c r="H4311" s="186"/>
      <c r="I4311" s="186"/>
      <c r="J4311" s="170"/>
      <c r="K4311" s="171" t="e">
        <f t="shared" ca="1" si="1"/>
        <v>#NAME?</v>
      </c>
      <c r="L4311" s="186"/>
      <c r="M4311" s="171">
        <v>750</v>
      </c>
      <c r="N4311" s="179" t="e">
        <f t="shared" ca="1" si="2"/>
        <v>#NAME?</v>
      </c>
      <c r="O4311" t="b">
        <f t="shared" si="3"/>
        <v>1</v>
      </c>
      <c r="S4311" s="180" t="b">
        <f t="shared" si="4"/>
        <v>0</v>
      </c>
      <c r="T4311" s="180">
        <f t="shared" ca="1" si="5"/>
        <v>0</v>
      </c>
    </row>
    <row r="4312" spans="1:20" ht="16" hidden="1">
      <c r="A4312" s="170">
        <f t="shared" si="6"/>
        <v>0</v>
      </c>
      <c r="B4312" s="186"/>
      <c r="C4312" s="186"/>
      <c r="D4312" s="178" t="s">
        <v>388</v>
      </c>
      <c r="E4312" s="178"/>
      <c r="F4312" s="186"/>
      <c r="G4312" s="170" t="b">
        <f t="shared" ca="1" si="73"/>
        <v>1</v>
      </c>
      <c r="H4312" s="186"/>
      <c r="I4312" s="186"/>
      <c r="J4312" s="170"/>
      <c r="K4312" s="171" t="e">
        <f t="shared" ca="1" si="1"/>
        <v>#NAME?</v>
      </c>
      <c r="L4312" s="186"/>
      <c r="M4312" s="171">
        <v>1163</v>
      </c>
      <c r="N4312" s="179" t="e">
        <f t="shared" ca="1" si="2"/>
        <v>#NAME?</v>
      </c>
      <c r="O4312" t="b">
        <f t="shared" si="3"/>
        <v>1</v>
      </c>
      <c r="S4312" s="180" t="b">
        <f t="shared" si="4"/>
        <v>0</v>
      </c>
      <c r="T4312" s="180">
        <f t="shared" ca="1" si="5"/>
        <v>0</v>
      </c>
    </row>
    <row r="4313" spans="1:20" ht="16" hidden="1">
      <c r="A4313" s="170">
        <f t="shared" si="6"/>
        <v>0</v>
      </c>
      <c r="B4313" s="186"/>
      <c r="C4313" s="186"/>
      <c r="D4313" s="178" t="s">
        <v>388</v>
      </c>
      <c r="E4313" s="178"/>
      <c r="F4313" s="186"/>
      <c r="G4313" s="170" t="b">
        <f t="shared" ca="1" si="73"/>
        <v>1</v>
      </c>
      <c r="H4313" s="186"/>
      <c r="I4313" s="186"/>
      <c r="J4313" s="170"/>
      <c r="K4313" s="171" t="e">
        <f t="shared" ca="1" si="1"/>
        <v>#NAME?</v>
      </c>
      <c r="L4313" s="186"/>
      <c r="M4313" s="171">
        <v>922</v>
      </c>
      <c r="N4313" s="179" t="e">
        <f t="shared" ca="1" si="2"/>
        <v>#NAME?</v>
      </c>
      <c r="O4313" t="b">
        <f t="shared" si="3"/>
        <v>1</v>
      </c>
      <c r="S4313" s="180" t="b">
        <f t="shared" si="4"/>
        <v>0</v>
      </c>
      <c r="T4313" s="180">
        <f t="shared" ca="1" si="5"/>
        <v>0</v>
      </c>
    </row>
    <row r="4314" spans="1:20" ht="16" hidden="1">
      <c r="A4314" s="170">
        <f t="shared" si="6"/>
        <v>0</v>
      </c>
      <c r="B4314" s="186"/>
      <c r="C4314" s="186"/>
      <c r="D4314" s="178" t="s">
        <v>388</v>
      </c>
      <c r="E4314" s="178"/>
      <c r="F4314" s="186"/>
      <c r="G4314" s="170" t="b">
        <f t="shared" ca="1" si="73"/>
        <v>1</v>
      </c>
      <c r="H4314" s="186"/>
      <c r="I4314" s="186"/>
      <c r="J4314" s="170"/>
      <c r="K4314" s="171" t="e">
        <f t="shared" ca="1" si="1"/>
        <v>#NAME?</v>
      </c>
      <c r="L4314" s="186"/>
      <c r="M4314" s="171">
        <v>14</v>
      </c>
      <c r="N4314" s="179" t="e">
        <f t="shared" ca="1" si="2"/>
        <v>#NAME?</v>
      </c>
      <c r="O4314" t="b">
        <f t="shared" si="3"/>
        <v>1</v>
      </c>
      <c r="S4314" s="180" t="b">
        <f t="shared" si="4"/>
        <v>0</v>
      </c>
      <c r="T4314" s="180">
        <f t="shared" ca="1" si="5"/>
        <v>0</v>
      </c>
    </row>
    <row r="4315" spans="1:20" ht="16" hidden="1">
      <c r="A4315" s="170">
        <f t="shared" si="6"/>
        <v>0</v>
      </c>
      <c r="B4315" s="186"/>
      <c r="C4315" s="186"/>
      <c r="D4315" s="178" t="s">
        <v>388</v>
      </c>
      <c r="E4315" s="178"/>
      <c r="F4315" s="186"/>
      <c r="G4315" s="170" t="b">
        <f t="shared" ca="1" si="73"/>
        <v>1</v>
      </c>
      <c r="H4315" s="186"/>
      <c r="I4315" s="186"/>
      <c r="J4315" s="170"/>
      <c r="K4315" s="171" t="e">
        <f t="shared" ca="1" si="1"/>
        <v>#NAME?</v>
      </c>
      <c r="L4315" s="186"/>
      <c r="M4315" s="171">
        <v>3025</v>
      </c>
      <c r="N4315" s="179" t="e">
        <f t="shared" ca="1" si="2"/>
        <v>#NAME?</v>
      </c>
      <c r="O4315" t="b">
        <f t="shared" si="3"/>
        <v>1</v>
      </c>
      <c r="S4315" s="180" t="b">
        <f t="shared" si="4"/>
        <v>0</v>
      </c>
      <c r="T4315" s="180">
        <f t="shared" ca="1" si="5"/>
        <v>0</v>
      </c>
    </row>
    <row r="4316" spans="1:20" ht="16" hidden="1">
      <c r="A4316" s="170">
        <f t="shared" si="6"/>
        <v>0</v>
      </c>
      <c r="B4316" s="186"/>
      <c r="C4316" s="186"/>
      <c r="D4316" s="178" t="s">
        <v>388</v>
      </c>
      <c r="E4316" s="178"/>
      <c r="F4316" s="186"/>
      <c r="G4316" s="170" t="b">
        <f t="shared" ca="1" si="73"/>
        <v>1</v>
      </c>
      <c r="H4316" s="186"/>
      <c r="I4316" s="186"/>
      <c r="J4316" s="170"/>
      <c r="K4316" s="171" t="e">
        <f t="shared" ca="1" si="1"/>
        <v>#NAME?</v>
      </c>
      <c r="L4316" s="186"/>
      <c r="M4316" s="171">
        <v>2866</v>
      </c>
      <c r="N4316" s="179" t="e">
        <f t="shared" ca="1" si="2"/>
        <v>#NAME?</v>
      </c>
      <c r="O4316" t="b">
        <f t="shared" si="3"/>
        <v>1</v>
      </c>
      <c r="S4316" s="180" t="b">
        <f t="shared" si="4"/>
        <v>0</v>
      </c>
      <c r="T4316" s="180">
        <f t="shared" ca="1" si="5"/>
        <v>0</v>
      </c>
    </row>
    <row r="4317" spans="1:20" ht="16" hidden="1">
      <c r="A4317" s="170">
        <f t="shared" si="6"/>
        <v>0</v>
      </c>
      <c r="B4317" s="186"/>
      <c r="C4317" s="186"/>
      <c r="D4317" s="178" t="s">
        <v>388</v>
      </c>
      <c r="E4317" s="178"/>
      <c r="F4317" s="186"/>
      <c r="G4317" s="170" t="b">
        <f t="shared" ca="1" si="73"/>
        <v>1</v>
      </c>
      <c r="H4317" s="186"/>
      <c r="I4317" s="186"/>
      <c r="J4317" s="170"/>
      <c r="K4317" s="171" t="e">
        <f t="shared" ca="1" si="1"/>
        <v>#NAME?</v>
      </c>
      <c r="L4317" s="186"/>
      <c r="M4317" s="171">
        <v>2305</v>
      </c>
      <c r="N4317" s="179" t="e">
        <f t="shared" ca="1" si="2"/>
        <v>#NAME?</v>
      </c>
      <c r="O4317" t="b">
        <f t="shared" si="3"/>
        <v>1</v>
      </c>
      <c r="S4317" s="180" t="b">
        <f t="shared" si="4"/>
        <v>0</v>
      </c>
      <c r="T4317" s="180">
        <f t="shared" ca="1" si="5"/>
        <v>0</v>
      </c>
    </row>
    <row r="4318" spans="1:20" ht="16" hidden="1">
      <c r="A4318" s="170">
        <f t="shared" si="6"/>
        <v>0</v>
      </c>
      <c r="B4318" s="186"/>
      <c r="C4318" s="186"/>
      <c r="D4318" s="178" t="s">
        <v>388</v>
      </c>
      <c r="E4318" s="178"/>
      <c r="F4318" s="186"/>
      <c r="G4318" s="170" t="b">
        <f t="shared" ca="1" si="73"/>
        <v>1</v>
      </c>
      <c r="H4318" s="186"/>
      <c r="I4318" s="186"/>
      <c r="J4318" s="170"/>
      <c r="K4318" s="171" t="e">
        <f t="shared" ca="1" si="1"/>
        <v>#NAME?</v>
      </c>
      <c r="L4318" s="186"/>
      <c r="M4318" s="171">
        <v>1098</v>
      </c>
      <c r="N4318" s="179" t="e">
        <f t="shared" ca="1" si="2"/>
        <v>#NAME?</v>
      </c>
      <c r="O4318" t="b">
        <f t="shared" si="3"/>
        <v>1</v>
      </c>
      <c r="S4318" s="180" t="b">
        <f t="shared" si="4"/>
        <v>0</v>
      </c>
      <c r="T4318" s="180">
        <f t="shared" ca="1" si="5"/>
        <v>0</v>
      </c>
    </row>
    <row r="4319" spans="1:20" ht="16" hidden="1">
      <c r="A4319" s="170">
        <f t="shared" si="6"/>
        <v>0</v>
      </c>
      <c r="B4319" s="186"/>
      <c r="C4319" s="186"/>
      <c r="D4319" s="178" t="s">
        <v>388</v>
      </c>
      <c r="E4319" s="178"/>
      <c r="F4319" s="186"/>
      <c r="G4319" s="170" t="b">
        <f t="shared" ca="1" si="73"/>
        <v>1</v>
      </c>
      <c r="H4319" s="186"/>
      <c r="I4319" s="186"/>
      <c r="J4319" s="170"/>
      <c r="K4319" s="171" t="e">
        <f t="shared" ca="1" si="1"/>
        <v>#NAME?</v>
      </c>
      <c r="L4319" s="186"/>
      <c r="M4319" s="171">
        <v>3149</v>
      </c>
      <c r="N4319" s="179" t="e">
        <f t="shared" ca="1" si="2"/>
        <v>#NAME?</v>
      </c>
      <c r="O4319" t="b">
        <f t="shared" si="3"/>
        <v>1</v>
      </c>
      <c r="S4319" s="180" t="b">
        <f t="shared" si="4"/>
        <v>0</v>
      </c>
      <c r="T4319" s="180">
        <f t="shared" ca="1" si="5"/>
        <v>0</v>
      </c>
    </row>
    <row r="4320" spans="1:20" ht="16" hidden="1">
      <c r="A4320" s="170">
        <f t="shared" si="6"/>
        <v>0</v>
      </c>
      <c r="B4320" s="186"/>
      <c r="C4320" s="186"/>
      <c r="D4320" s="178" t="s">
        <v>388</v>
      </c>
      <c r="E4320" s="178"/>
      <c r="F4320" s="186"/>
      <c r="G4320" s="170" t="b">
        <f t="shared" ca="1" si="73"/>
        <v>1</v>
      </c>
      <c r="H4320" s="186"/>
      <c r="I4320" s="186"/>
      <c r="J4320" s="170"/>
      <c r="K4320" s="171" t="e">
        <f t="shared" ca="1" si="1"/>
        <v>#NAME?</v>
      </c>
      <c r="L4320" s="186"/>
      <c r="M4320" s="171">
        <v>1647</v>
      </c>
      <c r="N4320" s="179" t="e">
        <f t="shared" ca="1" si="2"/>
        <v>#NAME?</v>
      </c>
      <c r="O4320" t="b">
        <f t="shared" si="3"/>
        <v>1</v>
      </c>
      <c r="S4320" s="180" t="b">
        <f t="shared" si="4"/>
        <v>0</v>
      </c>
      <c r="T4320" s="180">
        <f t="shared" ca="1" si="5"/>
        <v>0</v>
      </c>
    </row>
    <row r="4321" spans="1:20" ht="16" hidden="1">
      <c r="A4321" s="170">
        <f t="shared" si="6"/>
        <v>0</v>
      </c>
      <c r="B4321" s="186"/>
      <c r="C4321" s="186"/>
      <c r="D4321" s="178" t="s">
        <v>388</v>
      </c>
      <c r="E4321" s="178"/>
      <c r="F4321" s="186"/>
      <c r="G4321" s="170" t="b">
        <f t="shared" ca="1" si="73"/>
        <v>1</v>
      </c>
      <c r="H4321" s="186"/>
      <c r="I4321" s="186"/>
      <c r="J4321" s="170"/>
      <c r="K4321" s="171" t="e">
        <f t="shared" ca="1" si="1"/>
        <v>#NAME?</v>
      </c>
      <c r="L4321" s="186"/>
      <c r="M4321" s="171">
        <v>2769</v>
      </c>
      <c r="N4321" s="179" t="e">
        <f t="shared" ca="1" si="2"/>
        <v>#NAME?</v>
      </c>
      <c r="O4321" t="b">
        <f t="shared" si="3"/>
        <v>1</v>
      </c>
      <c r="S4321" s="180" t="b">
        <f t="shared" si="4"/>
        <v>0</v>
      </c>
      <c r="T4321" s="180">
        <f t="shared" ca="1" si="5"/>
        <v>0</v>
      </c>
    </row>
    <row r="4322" spans="1:20" ht="16" hidden="1">
      <c r="A4322" s="170">
        <f t="shared" si="6"/>
        <v>0</v>
      </c>
      <c r="B4322" s="186"/>
      <c r="C4322" s="186"/>
      <c r="D4322" s="178" t="s">
        <v>388</v>
      </c>
      <c r="E4322" s="178"/>
      <c r="F4322" s="186"/>
      <c r="G4322" s="170" t="b">
        <f t="shared" ca="1" si="73"/>
        <v>1</v>
      </c>
      <c r="H4322" s="186"/>
      <c r="I4322" s="186"/>
      <c r="J4322" s="170"/>
      <c r="K4322" s="171" t="e">
        <f t="shared" ca="1" si="1"/>
        <v>#NAME?</v>
      </c>
      <c r="L4322" s="186"/>
      <c r="M4322" s="171">
        <v>3049</v>
      </c>
      <c r="N4322" s="179" t="e">
        <f t="shared" ca="1" si="2"/>
        <v>#NAME?</v>
      </c>
      <c r="O4322" t="b">
        <f t="shared" si="3"/>
        <v>1</v>
      </c>
      <c r="S4322" s="180" t="b">
        <f t="shared" si="4"/>
        <v>0</v>
      </c>
      <c r="T4322" s="180">
        <f t="shared" ca="1" si="5"/>
        <v>0</v>
      </c>
    </row>
    <row r="4323" spans="1:20" ht="16" hidden="1">
      <c r="A4323" s="170">
        <f t="shared" si="6"/>
        <v>0</v>
      </c>
      <c r="B4323" s="186"/>
      <c r="C4323" s="186"/>
      <c r="D4323" s="178" t="s">
        <v>388</v>
      </c>
      <c r="E4323" s="178"/>
      <c r="F4323" s="186"/>
      <c r="G4323" s="170" t="b">
        <f t="shared" ca="1" si="73"/>
        <v>1</v>
      </c>
      <c r="H4323" s="186"/>
      <c r="I4323" s="186"/>
      <c r="J4323" s="170"/>
      <c r="K4323" s="171" t="e">
        <f t="shared" ca="1" si="1"/>
        <v>#NAME?</v>
      </c>
      <c r="L4323" s="186"/>
      <c r="M4323" s="171">
        <v>1157</v>
      </c>
      <c r="N4323" s="179" t="e">
        <f t="shared" ca="1" si="2"/>
        <v>#NAME?</v>
      </c>
      <c r="O4323" t="b">
        <f t="shared" si="3"/>
        <v>1</v>
      </c>
      <c r="S4323" s="180" t="b">
        <f t="shared" si="4"/>
        <v>0</v>
      </c>
      <c r="T4323" s="180">
        <f t="shared" ca="1" si="5"/>
        <v>0</v>
      </c>
    </row>
    <row r="4324" spans="1:20" ht="16" hidden="1">
      <c r="A4324" s="170">
        <f t="shared" si="6"/>
        <v>0</v>
      </c>
      <c r="B4324" s="186"/>
      <c r="C4324" s="186"/>
      <c r="D4324" s="178" t="s">
        <v>388</v>
      </c>
      <c r="E4324" s="178"/>
      <c r="F4324" s="186"/>
      <c r="G4324" s="170" t="b">
        <f t="shared" ca="1" si="73"/>
        <v>1</v>
      </c>
      <c r="H4324" s="186"/>
      <c r="I4324" s="186"/>
      <c r="J4324" s="170"/>
      <c r="K4324" s="171" t="e">
        <f t="shared" ca="1" si="1"/>
        <v>#NAME?</v>
      </c>
      <c r="L4324" s="186"/>
      <c r="M4324" s="171">
        <v>2250</v>
      </c>
      <c r="N4324" s="179" t="e">
        <f t="shared" ca="1" si="2"/>
        <v>#NAME?</v>
      </c>
      <c r="O4324" t="b">
        <f t="shared" si="3"/>
        <v>1</v>
      </c>
      <c r="S4324" s="180" t="b">
        <f t="shared" si="4"/>
        <v>0</v>
      </c>
      <c r="T4324" s="180">
        <f t="shared" ca="1" si="5"/>
        <v>0</v>
      </c>
    </row>
    <row r="4325" spans="1:20" ht="16" hidden="1">
      <c r="A4325" s="170">
        <f t="shared" si="6"/>
        <v>0</v>
      </c>
      <c r="B4325" s="186"/>
      <c r="C4325" s="186"/>
      <c r="D4325" s="178" t="s">
        <v>388</v>
      </c>
      <c r="E4325" s="178"/>
      <c r="F4325" s="186"/>
      <c r="G4325" s="170" t="b">
        <f t="shared" ca="1" si="73"/>
        <v>1</v>
      </c>
      <c r="H4325" s="186"/>
      <c r="I4325" s="186"/>
      <c r="J4325" s="170"/>
      <c r="K4325" s="171" t="e">
        <f t="shared" ca="1" si="1"/>
        <v>#NAME?</v>
      </c>
      <c r="L4325" s="186"/>
      <c r="M4325" s="171">
        <v>1067</v>
      </c>
      <c r="N4325" s="179" t="e">
        <f t="shared" ca="1" si="2"/>
        <v>#NAME?</v>
      </c>
      <c r="O4325" t="b">
        <f t="shared" si="3"/>
        <v>1</v>
      </c>
      <c r="S4325" s="180" t="b">
        <f t="shared" si="4"/>
        <v>0</v>
      </c>
      <c r="T4325" s="180">
        <f t="shared" ca="1" si="5"/>
        <v>0</v>
      </c>
    </row>
    <row r="4326" spans="1:20" ht="16" hidden="1">
      <c r="A4326" s="170">
        <f t="shared" si="6"/>
        <v>0</v>
      </c>
      <c r="B4326" s="186"/>
      <c r="C4326" s="186"/>
      <c r="D4326" s="178" t="s">
        <v>388</v>
      </c>
      <c r="E4326" s="178"/>
      <c r="F4326" s="186"/>
      <c r="G4326" s="170" t="b">
        <f t="shared" ca="1" si="73"/>
        <v>1</v>
      </c>
      <c r="H4326" s="186"/>
      <c r="I4326" s="186"/>
      <c r="J4326" s="170"/>
      <c r="K4326" s="171" t="e">
        <f t="shared" ca="1" si="1"/>
        <v>#NAME?</v>
      </c>
      <c r="L4326" s="186"/>
      <c r="M4326" s="171">
        <v>2406</v>
      </c>
      <c r="N4326" s="179" t="e">
        <f t="shared" ca="1" si="2"/>
        <v>#NAME?</v>
      </c>
      <c r="O4326" t="b">
        <f t="shared" si="3"/>
        <v>1</v>
      </c>
      <c r="S4326" s="180" t="b">
        <f t="shared" si="4"/>
        <v>0</v>
      </c>
      <c r="T4326" s="180">
        <f t="shared" ca="1" si="5"/>
        <v>0</v>
      </c>
    </row>
    <row r="4327" spans="1:20" ht="16" hidden="1">
      <c r="A4327" s="170">
        <f t="shared" si="6"/>
        <v>0</v>
      </c>
      <c r="B4327" s="186"/>
      <c r="C4327" s="186"/>
      <c r="D4327" s="178" t="s">
        <v>388</v>
      </c>
      <c r="E4327" s="178"/>
      <c r="F4327" s="186"/>
      <c r="G4327" s="170" t="b">
        <f t="shared" ca="1" si="73"/>
        <v>1</v>
      </c>
      <c r="H4327" s="186"/>
      <c r="I4327" s="186"/>
      <c r="J4327" s="170"/>
      <c r="K4327" s="171" t="e">
        <f t="shared" ca="1" si="1"/>
        <v>#NAME?</v>
      </c>
      <c r="L4327" s="186"/>
      <c r="M4327" s="171">
        <v>2441</v>
      </c>
      <c r="N4327" s="179" t="e">
        <f t="shared" ca="1" si="2"/>
        <v>#NAME?</v>
      </c>
      <c r="O4327" t="b">
        <f t="shared" si="3"/>
        <v>1</v>
      </c>
      <c r="S4327" s="180" t="b">
        <f t="shared" si="4"/>
        <v>0</v>
      </c>
      <c r="T4327" s="180">
        <f t="shared" ca="1" si="5"/>
        <v>0</v>
      </c>
    </row>
    <row r="4328" spans="1:20" ht="16" hidden="1">
      <c r="A4328" s="170">
        <f t="shared" si="6"/>
        <v>0</v>
      </c>
      <c r="B4328" s="186"/>
      <c r="C4328" s="186"/>
      <c r="D4328" s="178" t="s">
        <v>388</v>
      </c>
      <c r="E4328" s="178"/>
      <c r="F4328" s="186"/>
      <c r="G4328" s="170" t="b">
        <f t="shared" ca="1" si="73"/>
        <v>1</v>
      </c>
      <c r="H4328" s="186"/>
      <c r="I4328" s="186"/>
      <c r="J4328" s="170"/>
      <c r="K4328" s="171" t="e">
        <f t="shared" ca="1" si="1"/>
        <v>#NAME?</v>
      </c>
      <c r="L4328" s="186"/>
      <c r="M4328" s="171">
        <v>847</v>
      </c>
      <c r="N4328" s="179" t="e">
        <f t="shared" ca="1" si="2"/>
        <v>#NAME?</v>
      </c>
      <c r="O4328" t="b">
        <f t="shared" si="3"/>
        <v>1</v>
      </c>
      <c r="S4328" s="180" t="b">
        <f t="shared" si="4"/>
        <v>0</v>
      </c>
      <c r="T4328" s="180">
        <f t="shared" ca="1" si="5"/>
        <v>0</v>
      </c>
    </row>
    <row r="4329" spans="1:20" ht="16" hidden="1">
      <c r="A4329" s="170">
        <f t="shared" si="6"/>
        <v>0</v>
      </c>
      <c r="B4329" s="186"/>
      <c r="C4329" s="186"/>
      <c r="D4329" s="178" t="s">
        <v>388</v>
      </c>
      <c r="E4329" s="178"/>
      <c r="F4329" s="186"/>
      <c r="G4329" s="170" t="b">
        <f t="shared" ca="1" si="73"/>
        <v>1</v>
      </c>
      <c r="H4329" s="186"/>
      <c r="I4329" s="186"/>
      <c r="J4329" s="170"/>
      <c r="K4329" s="171" t="e">
        <f t="shared" ca="1" si="1"/>
        <v>#NAME?</v>
      </c>
      <c r="L4329" s="186"/>
      <c r="M4329" s="171">
        <v>2211</v>
      </c>
      <c r="N4329" s="179" t="e">
        <f t="shared" ca="1" si="2"/>
        <v>#NAME?</v>
      </c>
      <c r="O4329" t="b">
        <f t="shared" si="3"/>
        <v>1</v>
      </c>
      <c r="S4329" s="180" t="b">
        <f t="shared" si="4"/>
        <v>0</v>
      </c>
      <c r="T4329" s="180">
        <f t="shared" ca="1" si="5"/>
        <v>0</v>
      </c>
    </row>
    <row r="4330" spans="1:20" ht="16" hidden="1">
      <c r="A4330" s="170">
        <f t="shared" si="6"/>
        <v>0</v>
      </c>
      <c r="B4330" s="186"/>
      <c r="C4330" s="186"/>
      <c r="D4330" s="178" t="s">
        <v>388</v>
      </c>
      <c r="E4330" s="178"/>
      <c r="F4330" s="186"/>
      <c r="G4330" s="170" t="b">
        <f t="shared" ca="1" si="73"/>
        <v>1</v>
      </c>
      <c r="H4330" s="186"/>
      <c r="I4330" s="186"/>
      <c r="J4330" s="170"/>
      <c r="K4330" s="171" t="e">
        <f t="shared" ca="1" si="1"/>
        <v>#NAME?</v>
      </c>
      <c r="L4330" s="186"/>
      <c r="M4330" s="171">
        <v>585</v>
      </c>
      <c r="N4330" s="179" t="e">
        <f t="shared" ca="1" si="2"/>
        <v>#NAME?</v>
      </c>
      <c r="O4330" t="b">
        <f t="shared" si="3"/>
        <v>1</v>
      </c>
      <c r="S4330" s="180" t="b">
        <f t="shared" si="4"/>
        <v>0</v>
      </c>
      <c r="T4330" s="180">
        <f t="shared" ca="1" si="5"/>
        <v>0</v>
      </c>
    </row>
    <row r="4331" spans="1:20" ht="16" hidden="1">
      <c r="A4331" s="170">
        <f t="shared" si="6"/>
        <v>0</v>
      </c>
      <c r="B4331" s="186"/>
      <c r="C4331" s="186"/>
      <c r="D4331" s="178" t="s">
        <v>388</v>
      </c>
      <c r="E4331" s="178"/>
      <c r="F4331" s="186"/>
      <c r="G4331" s="170" t="b">
        <f t="shared" ca="1" si="73"/>
        <v>1</v>
      </c>
      <c r="H4331" s="186"/>
      <c r="I4331" s="186"/>
      <c r="J4331" s="170"/>
      <c r="K4331" s="171" t="e">
        <f t="shared" ca="1" si="1"/>
        <v>#NAME?</v>
      </c>
      <c r="L4331" s="186"/>
      <c r="M4331" s="171">
        <v>1611</v>
      </c>
      <c r="N4331" s="179" t="e">
        <f t="shared" ca="1" si="2"/>
        <v>#NAME?</v>
      </c>
      <c r="O4331" t="b">
        <f t="shared" si="3"/>
        <v>1</v>
      </c>
      <c r="S4331" s="180" t="b">
        <f t="shared" si="4"/>
        <v>0</v>
      </c>
      <c r="T4331" s="180">
        <f t="shared" ca="1" si="5"/>
        <v>0</v>
      </c>
    </row>
    <row r="4332" spans="1:20" ht="16" hidden="1">
      <c r="A4332" s="170">
        <f t="shared" si="6"/>
        <v>0</v>
      </c>
      <c r="B4332" s="186"/>
      <c r="C4332" s="186"/>
      <c r="D4332" s="178" t="s">
        <v>388</v>
      </c>
      <c r="E4332" s="178"/>
      <c r="F4332" s="186"/>
      <c r="G4332" s="170" t="b">
        <f t="shared" ca="1" si="73"/>
        <v>1</v>
      </c>
      <c r="H4332" s="186"/>
      <c r="I4332" s="186"/>
      <c r="J4332" s="170"/>
      <c r="K4332" s="171" t="e">
        <f t="shared" ca="1" si="1"/>
        <v>#NAME?</v>
      </c>
      <c r="L4332" s="186"/>
      <c r="M4332" s="171">
        <v>891</v>
      </c>
      <c r="N4332" s="179" t="e">
        <f t="shared" ca="1" si="2"/>
        <v>#NAME?</v>
      </c>
      <c r="O4332" t="b">
        <f t="shared" si="3"/>
        <v>1</v>
      </c>
      <c r="S4332" s="180" t="b">
        <f t="shared" si="4"/>
        <v>0</v>
      </c>
      <c r="T4332" s="180">
        <f t="shared" ca="1" si="5"/>
        <v>0</v>
      </c>
    </row>
    <row r="4333" spans="1:20" ht="16" hidden="1">
      <c r="A4333" s="170">
        <f t="shared" si="6"/>
        <v>0</v>
      </c>
      <c r="B4333" s="186"/>
      <c r="C4333" s="186"/>
      <c r="D4333" s="178" t="s">
        <v>388</v>
      </c>
      <c r="E4333" s="178"/>
      <c r="F4333" s="186"/>
      <c r="G4333" s="170" t="b">
        <f t="shared" ca="1" si="73"/>
        <v>1</v>
      </c>
      <c r="H4333" s="186"/>
      <c r="I4333" s="186"/>
      <c r="J4333" s="170"/>
      <c r="K4333" s="171" t="e">
        <f t="shared" ca="1" si="1"/>
        <v>#NAME?</v>
      </c>
      <c r="L4333" s="186"/>
      <c r="M4333" s="171">
        <v>3018</v>
      </c>
      <c r="N4333" s="179" t="e">
        <f t="shared" ca="1" si="2"/>
        <v>#NAME?</v>
      </c>
      <c r="O4333" t="b">
        <f t="shared" si="3"/>
        <v>1</v>
      </c>
      <c r="S4333" s="180" t="b">
        <f t="shared" si="4"/>
        <v>0</v>
      </c>
      <c r="T4333" s="180">
        <f t="shared" ca="1" si="5"/>
        <v>0</v>
      </c>
    </row>
    <row r="4334" spans="1:20" ht="16" hidden="1">
      <c r="A4334" s="170">
        <f t="shared" si="6"/>
        <v>0</v>
      </c>
      <c r="B4334" s="186"/>
      <c r="C4334" s="186"/>
      <c r="D4334" s="178" t="s">
        <v>388</v>
      </c>
      <c r="E4334" s="178"/>
      <c r="F4334" s="186"/>
      <c r="G4334" s="170" t="b">
        <f t="shared" ca="1" si="73"/>
        <v>1</v>
      </c>
      <c r="H4334" s="186"/>
      <c r="I4334" s="186"/>
      <c r="J4334" s="170"/>
      <c r="K4334" s="171" t="e">
        <f t="shared" ca="1" si="1"/>
        <v>#NAME?</v>
      </c>
      <c r="L4334" s="186"/>
      <c r="M4334" s="171">
        <v>736</v>
      </c>
      <c r="N4334" s="179" t="e">
        <f t="shared" ca="1" si="2"/>
        <v>#NAME?</v>
      </c>
      <c r="O4334" t="b">
        <f t="shared" si="3"/>
        <v>1</v>
      </c>
      <c r="S4334" s="180" t="b">
        <f t="shared" si="4"/>
        <v>0</v>
      </c>
      <c r="T4334" s="180">
        <f t="shared" ca="1" si="5"/>
        <v>0</v>
      </c>
    </row>
    <row r="4335" spans="1:20" ht="16" hidden="1">
      <c r="A4335" s="170">
        <f t="shared" si="6"/>
        <v>0</v>
      </c>
      <c r="B4335" s="186"/>
      <c r="C4335" s="186"/>
      <c r="D4335" s="178" t="s">
        <v>388</v>
      </c>
      <c r="E4335" s="178"/>
      <c r="F4335" s="186"/>
      <c r="G4335" s="170" t="b">
        <f t="shared" ca="1" si="73"/>
        <v>1</v>
      </c>
      <c r="H4335" s="186"/>
      <c r="I4335" s="186"/>
      <c r="J4335" s="170"/>
      <c r="K4335" s="171" t="e">
        <f t="shared" ca="1" si="1"/>
        <v>#NAME?</v>
      </c>
      <c r="L4335" s="186"/>
      <c r="M4335" s="171">
        <v>1596</v>
      </c>
      <c r="N4335" s="179" t="e">
        <f t="shared" ca="1" si="2"/>
        <v>#NAME?</v>
      </c>
      <c r="O4335" t="b">
        <f t="shared" si="3"/>
        <v>1</v>
      </c>
      <c r="S4335" s="180" t="b">
        <f t="shared" si="4"/>
        <v>0</v>
      </c>
      <c r="T4335" s="180">
        <f t="shared" ca="1" si="5"/>
        <v>0</v>
      </c>
    </row>
    <row r="4336" spans="1:20" ht="16" hidden="1">
      <c r="A4336" s="170">
        <f t="shared" si="6"/>
        <v>0</v>
      </c>
      <c r="B4336" s="186"/>
      <c r="C4336" s="186"/>
      <c r="D4336" s="178" t="s">
        <v>388</v>
      </c>
      <c r="E4336" s="178"/>
      <c r="F4336" s="186"/>
      <c r="G4336" s="170" t="b">
        <f t="shared" ca="1" si="73"/>
        <v>1</v>
      </c>
      <c r="H4336" s="186"/>
      <c r="I4336" s="186"/>
      <c r="J4336" s="170"/>
      <c r="K4336" s="171" t="e">
        <f t="shared" ca="1" si="1"/>
        <v>#NAME?</v>
      </c>
      <c r="L4336" s="186"/>
      <c r="M4336" s="171">
        <v>42</v>
      </c>
      <c r="N4336" s="179" t="e">
        <f t="shared" ca="1" si="2"/>
        <v>#NAME?</v>
      </c>
      <c r="O4336" t="b">
        <f t="shared" si="3"/>
        <v>1</v>
      </c>
      <c r="S4336" s="180" t="b">
        <f t="shared" si="4"/>
        <v>0</v>
      </c>
      <c r="T4336" s="180">
        <f t="shared" ca="1" si="5"/>
        <v>0</v>
      </c>
    </row>
    <row r="4337" spans="1:20" ht="16" hidden="1">
      <c r="A4337" s="170">
        <f t="shared" si="6"/>
        <v>0</v>
      </c>
      <c r="B4337" s="186"/>
      <c r="C4337" s="186"/>
      <c r="D4337" s="178" t="s">
        <v>388</v>
      </c>
      <c r="E4337" s="178"/>
      <c r="F4337" s="186"/>
      <c r="G4337" s="170" t="b">
        <f t="shared" ca="1" si="73"/>
        <v>1</v>
      </c>
      <c r="H4337" s="186"/>
      <c r="I4337" s="186"/>
      <c r="J4337" s="170"/>
      <c r="K4337" s="171" t="e">
        <f t="shared" ca="1" si="1"/>
        <v>#NAME?</v>
      </c>
      <c r="L4337" s="186"/>
      <c r="M4337" s="171">
        <v>1506</v>
      </c>
      <c r="N4337" s="179" t="e">
        <f t="shared" ca="1" si="2"/>
        <v>#NAME?</v>
      </c>
      <c r="O4337" t="b">
        <f t="shared" si="3"/>
        <v>1</v>
      </c>
      <c r="S4337" s="180" t="b">
        <f t="shared" si="4"/>
        <v>0</v>
      </c>
      <c r="T4337" s="180">
        <f t="shared" ca="1" si="5"/>
        <v>0</v>
      </c>
    </row>
    <row r="4338" spans="1:20" ht="16" hidden="1">
      <c r="A4338" s="170">
        <f t="shared" si="6"/>
        <v>0</v>
      </c>
      <c r="B4338" s="186"/>
      <c r="C4338" s="186"/>
      <c r="D4338" s="178" t="s">
        <v>388</v>
      </c>
      <c r="E4338" s="178"/>
      <c r="F4338" s="186"/>
      <c r="G4338" s="170" t="b">
        <f t="shared" ca="1" si="73"/>
        <v>1</v>
      </c>
      <c r="H4338" s="186"/>
      <c r="I4338" s="186"/>
      <c r="J4338" s="170"/>
      <c r="K4338" s="171" t="e">
        <f t="shared" ca="1" si="1"/>
        <v>#NAME?</v>
      </c>
      <c r="L4338" s="186"/>
      <c r="M4338" s="171">
        <v>2734</v>
      </c>
      <c r="N4338" s="179" t="e">
        <f t="shared" ca="1" si="2"/>
        <v>#NAME?</v>
      </c>
      <c r="O4338" t="b">
        <f t="shared" si="3"/>
        <v>1</v>
      </c>
      <c r="S4338" s="180" t="b">
        <f t="shared" si="4"/>
        <v>0</v>
      </c>
      <c r="T4338" s="180">
        <f t="shared" ca="1" si="5"/>
        <v>0</v>
      </c>
    </row>
    <row r="4339" spans="1:20" ht="16" hidden="1">
      <c r="A4339" s="170">
        <f t="shared" si="6"/>
        <v>0</v>
      </c>
      <c r="B4339" s="186"/>
      <c r="C4339" s="186"/>
      <c r="D4339" s="178" t="s">
        <v>388</v>
      </c>
      <c r="E4339" s="178"/>
      <c r="F4339" s="186"/>
      <c r="G4339" s="170" t="b">
        <f t="shared" ca="1" si="73"/>
        <v>1</v>
      </c>
      <c r="H4339" s="186"/>
      <c r="I4339" s="186"/>
      <c r="J4339" s="170"/>
      <c r="K4339" s="171" t="e">
        <f t="shared" ca="1" si="1"/>
        <v>#NAME?</v>
      </c>
      <c r="L4339" s="186"/>
      <c r="M4339" s="171">
        <v>2408</v>
      </c>
      <c r="N4339" s="179" t="e">
        <f t="shared" ca="1" si="2"/>
        <v>#NAME?</v>
      </c>
      <c r="O4339" t="b">
        <f t="shared" si="3"/>
        <v>1</v>
      </c>
      <c r="S4339" s="180" t="b">
        <f t="shared" si="4"/>
        <v>0</v>
      </c>
      <c r="T4339" s="180">
        <f t="shared" ca="1" si="5"/>
        <v>0</v>
      </c>
    </row>
    <row r="4340" spans="1:20" ht="16" hidden="1">
      <c r="A4340" s="170">
        <f t="shared" si="6"/>
        <v>0</v>
      </c>
      <c r="B4340" s="186"/>
      <c r="C4340" s="186"/>
      <c r="D4340" s="178" t="s">
        <v>388</v>
      </c>
      <c r="E4340" s="178"/>
      <c r="F4340" s="186"/>
      <c r="G4340" s="170" t="b">
        <f t="shared" ca="1" si="73"/>
        <v>1</v>
      </c>
      <c r="H4340" s="186"/>
      <c r="I4340" s="186"/>
      <c r="J4340" s="170"/>
      <c r="K4340" s="171" t="e">
        <f t="shared" ca="1" si="1"/>
        <v>#NAME?</v>
      </c>
      <c r="L4340" s="186"/>
      <c r="M4340" s="171">
        <v>1658</v>
      </c>
      <c r="N4340" s="179" t="e">
        <f t="shared" ca="1" si="2"/>
        <v>#NAME?</v>
      </c>
      <c r="O4340" t="b">
        <f t="shared" si="3"/>
        <v>1</v>
      </c>
      <c r="S4340" s="180" t="b">
        <f t="shared" si="4"/>
        <v>0</v>
      </c>
      <c r="T4340" s="180">
        <f t="shared" ca="1" si="5"/>
        <v>0</v>
      </c>
    </row>
    <row r="4341" spans="1:20" ht="16" hidden="1">
      <c r="A4341" s="170">
        <f t="shared" si="6"/>
        <v>0</v>
      </c>
      <c r="B4341" s="186"/>
      <c r="C4341" s="186"/>
      <c r="D4341" s="178" t="s">
        <v>388</v>
      </c>
      <c r="E4341" s="178"/>
      <c r="F4341" s="186"/>
      <c r="G4341" s="170" t="b">
        <f t="shared" ca="1" si="73"/>
        <v>1</v>
      </c>
      <c r="H4341" s="186"/>
      <c r="I4341" s="186"/>
      <c r="J4341" s="170"/>
      <c r="K4341" s="171" t="e">
        <f t="shared" ca="1" si="1"/>
        <v>#NAME?</v>
      </c>
      <c r="L4341" s="186"/>
      <c r="M4341" s="171">
        <v>2306</v>
      </c>
      <c r="N4341" s="179" t="e">
        <f t="shared" ca="1" si="2"/>
        <v>#NAME?</v>
      </c>
      <c r="O4341" t="b">
        <f t="shared" si="3"/>
        <v>1</v>
      </c>
      <c r="S4341" s="180" t="b">
        <f t="shared" si="4"/>
        <v>0</v>
      </c>
      <c r="T4341" s="180">
        <f t="shared" ca="1" si="5"/>
        <v>0</v>
      </c>
    </row>
    <row r="4342" spans="1:20" ht="16" hidden="1">
      <c r="A4342" s="170">
        <f t="shared" si="6"/>
        <v>0</v>
      </c>
      <c r="B4342" s="186"/>
      <c r="C4342" s="186"/>
      <c r="D4342" s="178" t="s">
        <v>388</v>
      </c>
      <c r="E4342" s="178"/>
      <c r="F4342" s="186"/>
      <c r="G4342" s="170" t="b">
        <f t="shared" ca="1" si="73"/>
        <v>1</v>
      </c>
      <c r="H4342" s="186"/>
      <c r="I4342" s="186"/>
      <c r="J4342" s="170"/>
      <c r="K4342" s="171" t="e">
        <f t="shared" ca="1" si="1"/>
        <v>#NAME?</v>
      </c>
      <c r="L4342" s="186"/>
      <c r="M4342" s="171">
        <v>1503</v>
      </c>
      <c r="N4342" s="179" t="e">
        <f t="shared" ca="1" si="2"/>
        <v>#NAME?</v>
      </c>
      <c r="O4342" t="b">
        <f t="shared" si="3"/>
        <v>1</v>
      </c>
      <c r="S4342" s="180" t="b">
        <f t="shared" si="4"/>
        <v>0</v>
      </c>
      <c r="T4342" s="180">
        <f t="shared" ca="1" si="5"/>
        <v>0</v>
      </c>
    </row>
    <row r="4343" spans="1:20" ht="16" hidden="1">
      <c r="A4343" s="170">
        <f t="shared" si="6"/>
        <v>0</v>
      </c>
      <c r="B4343" s="186"/>
      <c r="C4343" s="186"/>
      <c r="D4343" s="178" t="s">
        <v>388</v>
      </c>
      <c r="E4343" s="178"/>
      <c r="F4343" s="186"/>
      <c r="G4343" s="170" t="b">
        <f t="shared" ca="1" si="73"/>
        <v>1</v>
      </c>
      <c r="H4343" s="186"/>
      <c r="I4343" s="186"/>
      <c r="J4343" s="170"/>
      <c r="K4343" s="171" t="e">
        <f t="shared" ca="1" si="1"/>
        <v>#NAME?</v>
      </c>
      <c r="L4343" s="186"/>
      <c r="M4343" s="171">
        <v>2299</v>
      </c>
      <c r="N4343" s="179" t="e">
        <f t="shared" ca="1" si="2"/>
        <v>#NAME?</v>
      </c>
      <c r="O4343" t="b">
        <f t="shared" si="3"/>
        <v>1</v>
      </c>
      <c r="S4343" s="180" t="b">
        <f t="shared" si="4"/>
        <v>0</v>
      </c>
      <c r="T4343" s="180">
        <f t="shared" ca="1" si="5"/>
        <v>0</v>
      </c>
    </row>
    <row r="4344" spans="1:20" ht="16" hidden="1">
      <c r="A4344" s="170">
        <f t="shared" si="6"/>
        <v>0</v>
      </c>
      <c r="B4344" s="186"/>
      <c r="C4344" s="186"/>
      <c r="D4344" s="178" t="s">
        <v>388</v>
      </c>
      <c r="E4344" s="178"/>
      <c r="F4344" s="186"/>
      <c r="G4344" s="170" t="b">
        <f t="shared" ca="1" si="73"/>
        <v>1</v>
      </c>
      <c r="H4344" s="186"/>
      <c r="I4344" s="186"/>
      <c r="J4344" s="170"/>
      <c r="K4344" s="171" t="e">
        <f t="shared" ca="1" si="1"/>
        <v>#NAME?</v>
      </c>
      <c r="L4344" s="186"/>
      <c r="M4344" s="171">
        <v>1966</v>
      </c>
      <c r="N4344" s="179" t="e">
        <f t="shared" ca="1" si="2"/>
        <v>#NAME?</v>
      </c>
      <c r="O4344" t="b">
        <f t="shared" si="3"/>
        <v>1</v>
      </c>
      <c r="S4344" s="180" t="b">
        <f t="shared" si="4"/>
        <v>0</v>
      </c>
      <c r="T4344" s="180">
        <f t="shared" ca="1" si="5"/>
        <v>0</v>
      </c>
    </row>
    <row r="4345" spans="1:20" ht="16" hidden="1">
      <c r="A4345" s="170">
        <f t="shared" si="6"/>
        <v>0</v>
      </c>
      <c r="B4345" s="186"/>
      <c r="C4345" s="186"/>
      <c r="D4345" s="178" t="s">
        <v>388</v>
      </c>
      <c r="E4345" s="178"/>
      <c r="F4345" s="186"/>
      <c r="G4345" s="170" t="b">
        <f t="shared" ca="1" si="73"/>
        <v>1</v>
      </c>
      <c r="H4345" s="186"/>
      <c r="I4345" s="186"/>
      <c r="J4345" s="170"/>
      <c r="K4345" s="171" t="e">
        <f t="shared" ca="1" si="1"/>
        <v>#NAME?</v>
      </c>
      <c r="L4345" s="186"/>
      <c r="M4345" s="171">
        <v>1447</v>
      </c>
      <c r="N4345" s="179" t="e">
        <f t="shared" ca="1" si="2"/>
        <v>#NAME?</v>
      </c>
      <c r="O4345" t="b">
        <f t="shared" si="3"/>
        <v>1</v>
      </c>
      <c r="S4345" s="180" t="b">
        <f t="shared" si="4"/>
        <v>0</v>
      </c>
      <c r="T4345" s="180">
        <f t="shared" ca="1" si="5"/>
        <v>0</v>
      </c>
    </row>
    <row r="4346" spans="1:20" ht="16" hidden="1">
      <c r="A4346" s="170">
        <f t="shared" si="6"/>
        <v>0</v>
      </c>
      <c r="B4346" s="186"/>
      <c r="C4346" s="186"/>
      <c r="D4346" s="178" t="s">
        <v>388</v>
      </c>
      <c r="E4346" s="178"/>
      <c r="F4346" s="186"/>
      <c r="G4346" s="170" t="b">
        <f t="shared" ca="1" si="73"/>
        <v>1</v>
      </c>
      <c r="H4346" s="186"/>
      <c r="I4346" s="186"/>
      <c r="J4346" s="170"/>
      <c r="K4346" s="171" t="e">
        <f t="shared" ca="1" si="1"/>
        <v>#NAME?</v>
      </c>
      <c r="L4346" s="186"/>
      <c r="M4346" s="171">
        <v>1602</v>
      </c>
      <c r="N4346" s="179" t="e">
        <f t="shared" ca="1" si="2"/>
        <v>#NAME?</v>
      </c>
      <c r="O4346" t="b">
        <f t="shared" si="3"/>
        <v>1</v>
      </c>
      <c r="S4346" s="180" t="b">
        <f t="shared" si="4"/>
        <v>0</v>
      </c>
      <c r="T4346" s="180">
        <f t="shared" ca="1" si="5"/>
        <v>0</v>
      </c>
    </row>
    <row r="4347" spans="1:20" ht="16" hidden="1">
      <c r="A4347" s="170">
        <f t="shared" si="6"/>
        <v>0</v>
      </c>
      <c r="B4347" s="186"/>
      <c r="C4347" s="186"/>
      <c r="D4347" s="178" t="s">
        <v>388</v>
      </c>
      <c r="E4347" s="178"/>
      <c r="F4347" s="186"/>
      <c r="G4347" s="170" t="b">
        <f t="shared" ca="1" si="73"/>
        <v>1</v>
      </c>
      <c r="H4347" s="186"/>
      <c r="I4347" s="186"/>
      <c r="J4347" s="170"/>
      <c r="K4347" s="171" t="e">
        <f t="shared" ca="1" si="1"/>
        <v>#NAME?</v>
      </c>
      <c r="L4347" s="186"/>
      <c r="M4347" s="171">
        <v>1252</v>
      </c>
      <c r="N4347" s="179" t="e">
        <f t="shared" ca="1" si="2"/>
        <v>#NAME?</v>
      </c>
      <c r="O4347" t="b">
        <f t="shared" si="3"/>
        <v>1</v>
      </c>
      <c r="S4347" s="180" t="b">
        <f t="shared" si="4"/>
        <v>0</v>
      </c>
      <c r="T4347" s="180">
        <f t="shared" ca="1" si="5"/>
        <v>0</v>
      </c>
    </row>
    <row r="4348" spans="1:20" ht="16" hidden="1">
      <c r="A4348" s="170">
        <f t="shared" si="6"/>
        <v>0</v>
      </c>
      <c r="B4348" s="186"/>
      <c r="C4348" s="186"/>
      <c r="D4348" s="178" t="s">
        <v>388</v>
      </c>
      <c r="E4348" s="178"/>
      <c r="F4348" s="186"/>
      <c r="G4348" s="170" t="b">
        <f t="shared" ca="1" si="73"/>
        <v>1</v>
      </c>
      <c r="H4348" s="186"/>
      <c r="I4348" s="186"/>
      <c r="J4348" s="170"/>
      <c r="K4348" s="171" t="e">
        <f t="shared" ca="1" si="1"/>
        <v>#NAME?</v>
      </c>
      <c r="L4348" s="186"/>
      <c r="M4348" s="171">
        <v>191</v>
      </c>
      <c r="N4348" s="179" t="e">
        <f t="shared" ca="1" si="2"/>
        <v>#NAME?</v>
      </c>
      <c r="O4348" t="b">
        <f t="shared" si="3"/>
        <v>1</v>
      </c>
      <c r="S4348" s="180" t="b">
        <f t="shared" si="4"/>
        <v>0</v>
      </c>
      <c r="T4348" s="180">
        <f t="shared" ca="1" si="5"/>
        <v>0</v>
      </c>
    </row>
    <row r="4349" spans="1:20" ht="16" hidden="1">
      <c r="A4349" s="170">
        <f t="shared" si="6"/>
        <v>0</v>
      </c>
      <c r="B4349" s="186"/>
      <c r="C4349" s="186"/>
      <c r="D4349" s="178" t="s">
        <v>388</v>
      </c>
      <c r="E4349" s="178"/>
      <c r="F4349" s="186"/>
      <c r="G4349" s="170" t="b">
        <f t="shared" ca="1" si="73"/>
        <v>1</v>
      </c>
      <c r="H4349" s="186"/>
      <c r="I4349" s="186"/>
      <c r="J4349" s="170"/>
      <c r="K4349" s="171" t="e">
        <f t="shared" ca="1" si="1"/>
        <v>#NAME?</v>
      </c>
      <c r="L4349" s="186"/>
      <c r="M4349" s="171">
        <v>2114</v>
      </c>
      <c r="N4349" s="179" t="e">
        <f t="shared" ca="1" si="2"/>
        <v>#NAME?</v>
      </c>
      <c r="O4349" t="b">
        <f t="shared" si="3"/>
        <v>1</v>
      </c>
      <c r="S4349" s="180" t="b">
        <f t="shared" si="4"/>
        <v>0</v>
      </c>
      <c r="T4349" s="180">
        <f t="shared" ca="1" si="5"/>
        <v>0</v>
      </c>
    </row>
    <row r="4350" spans="1:20" ht="16" hidden="1">
      <c r="A4350" s="170">
        <f t="shared" si="6"/>
        <v>0</v>
      </c>
      <c r="B4350" s="186"/>
      <c r="C4350" s="186"/>
      <c r="D4350" s="178" t="s">
        <v>388</v>
      </c>
      <c r="E4350" s="178"/>
      <c r="F4350" s="186"/>
      <c r="G4350" s="170" t="b">
        <f t="shared" ca="1" si="73"/>
        <v>1</v>
      </c>
      <c r="H4350" s="186"/>
      <c r="I4350" s="186"/>
      <c r="J4350" s="170"/>
      <c r="K4350" s="171" t="e">
        <f t="shared" ca="1" si="1"/>
        <v>#NAME?</v>
      </c>
      <c r="L4350" s="186"/>
      <c r="M4350" s="171">
        <v>713</v>
      </c>
      <c r="N4350" s="179" t="e">
        <f t="shared" ca="1" si="2"/>
        <v>#NAME?</v>
      </c>
      <c r="O4350" t="b">
        <f t="shared" si="3"/>
        <v>1</v>
      </c>
      <c r="S4350" s="180" t="b">
        <f t="shared" si="4"/>
        <v>0</v>
      </c>
      <c r="T4350" s="180">
        <f t="shared" ca="1" si="5"/>
        <v>0</v>
      </c>
    </row>
    <row r="4351" spans="1:20" ht="16" hidden="1">
      <c r="A4351" s="170">
        <f t="shared" si="6"/>
        <v>0</v>
      </c>
      <c r="B4351" s="186"/>
      <c r="C4351" s="186"/>
      <c r="D4351" s="178" t="s">
        <v>388</v>
      </c>
      <c r="E4351" s="178"/>
      <c r="F4351" s="186"/>
      <c r="G4351" s="170" t="b">
        <f t="shared" ca="1" si="73"/>
        <v>1</v>
      </c>
      <c r="H4351" s="186"/>
      <c r="I4351" s="186"/>
      <c r="J4351" s="170"/>
      <c r="K4351" s="171" t="e">
        <f t="shared" ca="1" si="1"/>
        <v>#NAME?</v>
      </c>
      <c r="L4351" s="186"/>
      <c r="M4351" s="171">
        <v>2670</v>
      </c>
      <c r="N4351" s="179" t="e">
        <f t="shared" ca="1" si="2"/>
        <v>#NAME?</v>
      </c>
      <c r="O4351" t="b">
        <f t="shared" si="3"/>
        <v>1</v>
      </c>
      <c r="S4351" s="180" t="b">
        <f t="shared" si="4"/>
        <v>0</v>
      </c>
      <c r="T4351" s="180">
        <f t="shared" ca="1" si="5"/>
        <v>0</v>
      </c>
    </row>
    <row r="4352" spans="1:20" ht="16" hidden="1">
      <c r="A4352" s="170">
        <f t="shared" si="6"/>
        <v>0</v>
      </c>
      <c r="B4352" s="186"/>
      <c r="C4352" s="186"/>
      <c r="D4352" s="178" t="s">
        <v>388</v>
      </c>
      <c r="E4352" s="178"/>
      <c r="F4352" s="186"/>
      <c r="G4352" s="170" t="b">
        <f t="shared" ca="1" si="73"/>
        <v>1</v>
      </c>
      <c r="H4352" s="186"/>
      <c r="I4352" s="186"/>
      <c r="J4352" s="170"/>
      <c r="K4352" s="171" t="e">
        <f t="shared" ca="1" si="1"/>
        <v>#NAME?</v>
      </c>
      <c r="L4352" s="186"/>
      <c r="M4352" s="171">
        <v>1785</v>
      </c>
      <c r="N4352" s="179" t="e">
        <f t="shared" ca="1" si="2"/>
        <v>#NAME?</v>
      </c>
      <c r="O4352" t="b">
        <f t="shared" si="3"/>
        <v>1</v>
      </c>
      <c r="S4352" s="180" t="b">
        <f t="shared" si="4"/>
        <v>0</v>
      </c>
      <c r="T4352" s="180">
        <f t="shared" ca="1" si="5"/>
        <v>0</v>
      </c>
    </row>
    <row r="4353" spans="1:20" ht="16" hidden="1">
      <c r="A4353" s="170">
        <f t="shared" si="6"/>
        <v>0</v>
      </c>
      <c r="B4353" s="186"/>
      <c r="C4353" s="186"/>
      <c r="D4353" s="178" t="s">
        <v>388</v>
      </c>
      <c r="E4353" s="178"/>
      <c r="F4353" s="186"/>
      <c r="G4353" s="170" t="b">
        <f t="shared" ca="1" si="73"/>
        <v>1</v>
      </c>
      <c r="H4353" s="186"/>
      <c r="I4353" s="186"/>
      <c r="J4353" s="170"/>
      <c r="K4353" s="171" t="e">
        <f t="shared" ca="1" si="1"/>
        <v>#NAME?</v>
      </c>
      <c r="L4353" s="186"/>
      <c r="M4353" s="171">
        <v>2407</v>
      </c>
      <c r="N4353" s="179" t="e">
        <f t="shared" ca="1" si="2"/>
        <v>#NAME?</v>
      </c>
      <c r="O4353" t="b">
        <f t="shared" si="3"/>
        <v>1</v>
      </c>
      <c r="S4353" s="180" t="b">
        <f t="shared" si="4"/>
        <v>0</v>
      </c>
      <c r="T4353" s="180">
        <f t="shared" ca="1" si="5"/>
        <v>0</v>
      </c>
    </row>
    <row r="4354" spans="1:20" ht="16" hidden="1">
      <c r="A4354" s="170">
        <f t="shared" si="6"/>
        <v>0</v>
      </c>
      <c r="B4354" s="186"/>
      <c r="C4354" s="186"/>
      <c r="D4354" s="178" t="s">
        <v>388</v>
      </c>
      <c r="E4354" s="178"/>
      <c r="F4354" s="186"/>
      <c r="G4354" s="170" t="b">
        <f t="shared" ca="1" si="73"/>
        <v>1</v>
      </c>
      <c r="H4354" s="186"/>
      <c r="I4354" s="186"/>
      <c r="J4354" s="170"/>
      <c r="K4354" s="171" t="e">
        <f t="shared" ca="1" si="1"/>
        <v>#NAME?</v>
      </c>
      <c r="L4354" s="186"/>
      <c r="M4354" s="171">
        <v>1948</v>
      </c>
      <c r="N4354" s="179" t="e">
        <f t="shared" ca="1" si="2"/>
        <v>#NAME?</v>
      </c>
      <c r="O4354" t="b">
        <f t="shared" si="3"/>
        <v>1</v>
      </c>
      <c r="S4354" s="180" t="b">
        <f t="shared" si="4"/>
        <v>0</v>
      </c>
      <c r="T4354" s="180">
        <f t="shared" ca="1" si="5"/>
        <v>0</v>
      </c>
    </row>
    <row r="4355" spans="1:20" ht="16" hidden="1">
      <c r="A4355" s="170">
        <f t="shared" si="6"/>
        <v>0</v>
      </c>
      <c r="B4355" s="186"/>
      <c r="C4355" s="186"/>
      <c r="D4355" s="178" t="s">
        <v>388</v>
      </c>
      <c r="E4355" s="178"/>
      <c r="F4355" s="186"/>
      <c r="G4355" s="170" t="b">
        <f t="shared" ca="1" si="73"/>
        <v>1</v>
      </c>
      <c r="H4355" s="186"/>
      <c r="I4355" s="186"/>
      <c r="J4355" s="170"/>
      <c r="K4355" s="171" t="e">
        <f t="shared" ca="1" si="1"/>
        <v>#NAME?</v>
      </c>
      <c r="L4355" s="186"/>
      <c r="M4355" s="171">
        <v>2572</v>
      </c>
      <c r="N4355" s="179" t="e">
        <f t="shared" ca="1" si="2"/>
        <v>#NAME?</v>
      </c>
      <c r="O4355" t="b">
        <f t="shared" si="3"/>
        <v>1</v>
      </c>
      <c r="S4355" s="180" t="b">
        <f t="shared" si="4"/>
        <v>0</v>
      </c>
      <c r="T4355" s="180">
        <f t="shared" ca="1" si="5"/>
        <v>0</v>
      </c>
    </row>
    <row r="4356" spans="1:20" ht="16" hidden="1">
      <c r="A4356" s="170">
        <f t="shared" si="6"/>
        <v>0</v>
      </c>
      <c r="B4356" s="186"/>
      <c r="C4356" s="186"/>
      <c r="D4356" s="178" t="s">
        <v>388</v>
      </c>
      <c r="E4356" s="178"/>
      <c r="F4356" s="186"/>
      <c r="G4356" s="170" t="b">
        <f t="shared" ca="1" si="73"/>
        <v>1</v>
      </c>
      <c r="H4356" s="186"/>
      <c r="I4356" s="186"/>
      <c r="J4356" s="170"/>
      <c r="K4356" s="171" t="e">
        <f t="shared" ca="1" si="1"/>
        <v>#NAME?</v>
      </c>
      <c r="L4356" s="186"/>
      <c r="M4356" s="171">
        <v>2869</v>
      </c>
      <c r="N4356" s="179" t="e">
        <f t="shared" ca="1" si="2"/>
        <v>#NAME?</v>
      </c>
      <c r="O4356" t="b">
        <f t="shared" si="3"/>
        <v>1</v>
      </c>
      <c r="S4356" s="180" t="b">
        <f t="shared" si="4"/>
        <v>0</v>
      </c>
      <c r="T4356" s="180">
        <f t="shared" ca="1" si="5"/>
        <v>0</v>
      </c>
    </row>
    <row r="4357" spans="1:20" ht="16" hidden="1">
      <c r="A4357" s="170">
        <f t="shared" si="6"/>
        <v>0</v>
      </c>
      <c r="B4357" s="186"/>
      <c r="C4357" s="186"/>
      <c r="D4357" s="178" t="s">
        <v>388</v>
      </c>
      <c r="E4357" s="178"/>
      <c r="F4357" s="186"/>
      <c r="G4357" s="170" t="b">
        <f t="shared" ca="1" si="73"/>
        <v>1</v>
      </c>
      <c r="H4357" s="186"/>
      <c r="I4357" s="186"/>
      <c r="J4357" s="170"/>
      <c r="K4357" s="171" t="e">
        <f t="shared" ca="1" si="1"/>
        <v>#NAME?</v>
      </c>
      <c r="L4357" s="186"/>
      <c r="M4357" s="171">
        <v>940</v>
      </c>
      <c r="N4357" s="179" t="e">
        <f t="shared" ca="1" si="2"/>
        <v>#NAME?</v>
      </c>
      <c r="O4357" t="b">
        <f t="shared" si="3"/>
        <v>1</v>
      </c>
      <c r="S4357" s="180" t="b">
        <f t="shared" si="4"/>
        <v>0</v>
      </c>
      <c r="T4357" s="180">
        <f t="shared" ca="1" si="5"/>
        <v>0</v>
      </c>
    </row>
    <row r="4358" spans="1:20" ht="16" hidden="1">
      <c r="A4358" s="170">
        <f t="shared" si="6"/>
        <v>0</v>
      </c>
      <c r="B4358" s="186"/>
      <c r="C4358" s="186"/>
      <c r="D4358" s="178" t="s">
        <v>388</v>
      </c>
      <c r="E4358" s="178"/>
      <c r="F4358" s="186"/>
      <c r="G4358" s="170" t="b">
        <f t="shared" ca="1" si="73"/>
        <v>1</v>
      </c>
      <c r="H4358" s="186"/>
      <c r="I4358" s="186"/>
      <c r="J4358" s="170"/>
      <c r="K4358" s="171" t="e">
        <f t="shared" ca="1" si="1"/>
        <v>#NAME?</v>
      </c>
      <c r="L4358" s="186"/>
      <c r="M4358" s="171">
        <v>2282</v>
      </c>
      <c r="N4358" s="179" t="e">
        <f t="shared" ca="1" si="2"/>
        <v>#NAME?</v>
      </c>
      <c r="O4358" t="b">
        <f t="shared" si="3"/>
        <v>1</v>
      </c>
      <c r="S4358" s="180" t="b">
        <f t="shared" si="4"/>
        <v>0</v>
      </c>
      <c r="T4358" s="180">
        <f t="shared" ca="1" si="5"/>
        <v>0</v>
      </c>
    </row>
    <row r="4359" spans="1:20" ht="16" hidden="1">
      <c r="A4359" s="170">
        <f t="shared" si="6"/>
        <v>0</v>
      </c>
      <c r="B4359" s="186"/>
      <c r="C4359" s="186"/>
      <c r="D4359" s="178" t="s">
        <v>388</v>
      </c>
      <c r="E4359" s="178"/>
      <c r="F4359" s="186"/>
      <c r="G4359" s="170" t="b">
        <f t="shared" ca="1" si="73"/>
        <v>1</v>
      </c>
      <c r="H4359" s="186"/>
      <c r="I4359" s="186"/>
      <c r="J4359" s="170"/>
      <c r="K4359" s="171" t="e">
        <f t="shared" ca="1" si="1"/>
        <v>#NAME?</v>
      </c>
      <c r="L4359" s="186"/>
      <c r="M4359" s="171">
        <v>1323</v>
      </c>
      <c r="N4359" s="179" t="e">
        <f t="shared" ca="1" si="2"/>
        <v>#NAME?</v>
      </c>
      <c r="O4359" t="b">
        <f t="shared" si="3"/>
        <v>1</v>
      </c>
      <c r="S4359" s="180" t="b">
        <f t="shared" si="4"/>
        <v>0</v>
      </c>
      <c r="T4359" s="180">
        <f t="shared" ca="1" si="5"/>
        <v>0</v>
      </c>
    </row>
    <row r="4360" spans="1:20" ht="16" hidden="1">
      <c r="A4360" s="170">
        <f t="shared" si="6"/>
        <v>0</v>
      </c>
      <c r="B4360" s="186"/>
      <c r="C4360" s="186"/>
      <c r="D4360" s="178" t="s">
        <v>388</v>
      </c>
      <c r="E4360" s="178"/>
      <c r="F4360" s="186"/>
      <c r="G4360" s="170" t="b">
        <f t="shared" ca="1" si="73"/>
        <v>1</v>
      </c>
      <c r="H4360" s="186"/>
      <c r="I4360" s="186"/>
      <c r="J4360" s="170"/>
      <c r="K4360" s="171" t="e">
        <f t="shared" ca="1" si="1"/>
        <v>#NAME?</v>
      </c>
      <c r="L4360" s="186"/>
      <c r="M4360" s="171">
        <v>2017</v>
      </c>
      <c r="N4360" s="179" t="e">
        <f t="shared" ca="1" si="2"/>
        <v>#NAME?</v>
      </c>
      <c r="O4360" t="b">
        <f t="shared" si="3"/>
        <v>1</v>
      </c>
      <c r="S4360" s="180" t="b">
        <f t="shared" si="4"/>
        <v>0</v>
      </c>
      <c r="T4360" s="180">
        <f t="shared" ca="1" si="5"/>
        <v>0</v>
      </c>
    </row>
    <row r="4361" spans="1:20" ht="16" hidden="1">
      <c r="A4361" s="170">
        <f t="shared" si="6"/>
        <v>0</v>
      </c>
      <c r="B4361" s="186"/>
      <c r="C4361" s="186"/>
      <c r="D4361" s="178" t="s">
        <v>388</v>
      </c>
      <c r="E4361" s="178"/>
      <c r="F4361" s="186"/>
      <c r="G4361" s="170" t="b">
        <f t="shared" ca="1" si="73"/>
        <v>1</v>
      </c>
      <c r="H4361" s="186"/>
      <c r="I4361" s="186"/>
      <c r="J4361" s="170"/>
      <c r="K4361" s="171" t="e">
        <f t="shared" ca="1" si="1"/>
        <v>#NAME?</v>
      </c>
      <c r="L4361" s="186"/>
      <c r="M4361" s="171">
        <v>1765</v>
      </c>
      <c r="N4361" s="179" t="e">
        <f t="shared" ca="1" si="2"/>
        <v>#NAME?</v>
      </c>
      <c r="O4361" t="b">
        <f t="shared" si="3"/>
        <v>1</v>
      </c>
      <c r="S4361" s="180" t="b">
        <f t="shared" si="4"/>
        <v>0</v>
      </c>
      <c r="T4361" s="180">
        <f t="shared" ca="1" si="5"/>
        <v>0</v>
      </c>
    </row>
    <row r="4362" spans="1:20" ht="16" hidden="1">
      <c r="A4362" s="170">
        <f t="shared" si="6"/>
        <v>0</v>
      </c>
      <c r="B4362" s="186"/>
      <c r="C4362" s="186"/>
      <c r="D4362" s="178" t="s">
        <v>388</v>
      </c>
      <c r="E4362" s="178"/>
      <c r="F4362" s="186"/>
      <c r="G4362" s="170" t="b">
        <f t="shared" ca="1" si="73"/>
        <v>1</v>
      </c>
      <c r="H4362" s="186"/>
      <c r="I4362" s="186"/>
      <c r="J4362" s="170"/>
      <c r="K4362" s="171" t="e">
        <f t="shared" ca="1" si="1"/>
        <v>#NAME?</v>
      </c>
      <c r="L4362" s="186"/>
      <c r="M4362" s="171">
        <v>1425</v>
      </c>
      <c r="N4362" s="179" t="e">
        <f t="shared" ca="1" si="2"/>
        <v>#NAME?</v>
      </c>
      <c r="O4362" t="b">
        <f t="shared" si="3"/>
        <v>1</v>
      </c>
      <c r="S4362" s="180" t="b">
        <f t="shared" si="4"/>
        <v>0</v>
      </c>
      <c r="T4362" s="180">
        <f t="shared" ca="1" si="5"/>
        <v>0</v>
      </c>
    </row>
    <row r="4363" spans="1:20" ht="16" hidden="1">
      <c r="A4363" s="170">
        <f t="shared" si="6"/>
        <v>0</v>
      </c>
      <c r="B4363" s="186"/>
      <c r="C4363" s="186"/>
      <c r="D4363" s="178" t="s">
        <v>388</v>
      </c>
      <c r="E4363" s="178"/>
      <c r="F4363" s="186"/>
      <c r="G4363" s="170" t="b">
        <f t="shared" ca="1" si="73"/>
        <v>1</v>
      </c>
      <c r="H4363" s="186"/>
      <c r="I4363" s="186"/>
      <c r="J4363" s="170"/>
      <c r="K4363" s="171" t="e">
        <f t="shared" ca="1" si="1"/>
        <v>#NAME?</v>
      </c>
      <c r="L4363" s="186"/>
      <c r="M4363" s="171">
        <v>2756</v>
      </c>
      <c r="N4363" s="179" t="e">
        <f t="shared" ca="1" si="2"/>
        <v>#NAME?</v>
      </c>
      <c r="O4363" t="b">
        <f t="shared" si="3"/>
        <v>1</v>
      </c>
      <c r="S4363" s="180" t="b">
        <f t="shared" si="4"/>
        <v>0</v>
      </c>
      <c r="T4363" s="180">
        <f t="shared" ca="1" si="5"/>
        <v>0</v>
      </c>
    </row>
    <row r="4364" spans="1:20" ht="16" hidden="1">
      <c r="A4364" s="170">
        <f t="shared" si="6"/>
        <v>0</v>
      </c>
      <c r="B4364" s="186"/>
      <c r="C4364" s="186"/>
      <c r="D4364" s="178" t="s">
        <v>388</v>
      </c>
      <c r="E4364" s="178"/>
      <c r="F4364" s="186"/>
      <c r="G4364" s="170" t="b">
        <f t="shared" ca="1" si="73"/>
        <v>1</v>
      </c>
      <c r="H4364" s="186"/>
      <c r="I4364" s="186"/>
      <c r="J4364" s="170"/>
      <c r="K4364" s="171" t="e">
        <f t="shared" ca="1" si="1"/>
        <v>#NAME?</v>
      </c>
      <c r="L4364" s="186"/>
      <c r="M4364" s="171">
        <v>2672</v>
      </c>
      <c r="N4364" s="179" t="e">
        <f t="shared" ca="1" si="2"/>
        <v>#NAME?</v>
      </c>
      <c r="O4364" t="b">
        <f t="shared" si="3"/>
        <v>1</v>
      </c>
      <c r="S4364" s="180" t="b">
        <f t="shared" si="4"/>
        <v>0</v>
      </c>
      <c r="T4364" s="180">
        <f t="shared" ca="1" si="5"/>
        <v>0</v>
      </c>
    </row>
    <row r="4365" spans="1:20" ht="16" hidden="1">
      <c r="A4365" s="170">
        <f t="shared" si="6"/>
        <v>0</v>
      </c>
      <c r="B4365" s="186"/>
      <c r="C4365" s="186"/>
      <c r="D4365" s="178" t="s">
        <v>388</v>
      </c>
      <c r="E4365" s="178"/>
      <c r="F4365" s="186"/>
      <c r="G4365" s="170" t="b">
        <f t="shared" ca="1" si="73"/>
        <v>1</v>
      </c>
      <c r="H4365" s="186"/>
      <c r="I4365" s="186"/>
      <c r="J4365" s="170"/>
      <c r="K4365" s="171" t="e">
        <f t="shared" ca="1" si="1"/>
        <v>#NAME?</v>
      </c>
      <c r="L4365" s="186"/>
      <c r="M4365" s="171">
        <v>2551</v>
      </c>
      <c r="N4365" s="179" t="e">
        <f t="shared" ca="1" si="2"/>
        <v>#NAME?</v>
      </c>
      <c r="O4365" t="b">
        <f t="shared" si="3"/>
        <v>1</v>
      </c>
      <c r="S4365" s="180" t="b">
        <f t="shared" si="4"/>
        <v>0</v>
      </c>
      <c r="T4365" s="180">
        <f t="shared" ca="1" si="5"/>
        <v>0</v>
      </c>
    </row>
    <row r="4366" spans="1:20" ht="16" hidden="1">
      <c r="A4366" s="170">
        <f t="shared" si="6"/>
        <v>0</v>
      </c>
      <c r="B4366" s="186"/>
      <c r="C4366" s="186"/>
      <c r="D4366" s="178" t="s">
        <v>388</v>
      </c>
      <c r="E4366" s="178"/>
      <c r="F4366" s="186"/>
      <c r="G4366" s="170" t="b">
        <f t="shared" ca="1" si="73"/>
        <v>1</v>
      </c>
      <c r="H4366" s="186"/>
      <c r="I4366" s="186"/>
      <c r="J4366" s="170"/>
      <c r="K4366" s="171" t="e">
        <f t="shared" ca="1" si="1"/>
        <v>#NAME?</v>
      </c>
      <c r="L4366" s="186"/>
      <c r="M4366" s="171">
        <v>978</v>
      </c>
      <c r="N4366" s="179" t="e">
        <f t="shared" ca="1" si="2"/>
        <v>#NAME?</v>
      </c>
      <c r="O4366" t="b">
        <f t="shared" si="3"/>
        <v>1</v>
      </c>
      <c r="S4366" s="180" t="b">
        <f t="shared" si="4"/>
        <v>0</v>
      </c>
      <c r="T4366" s="180">
        <f t="shared" ca="1" si="5"/>
        <v>0</v>
      </c>
    </row>
    <row r="4367" spans="1:20" ht="16" hidden="1">
      <c r="A4367" s="170">
        <f t="shared" si="6"/>
        <v>0</v>
      </c>
      <c r="B4367" s="186"/>
      <c r="C4367" s="186"/>
      <c r="D4367" s="178" t="s">
        <v>388</v>
      </c>
      <c r="E4367" s="178"/>
      <c r="F4367" s="186"/>
      <c r="G4367" s="170" t="b">
        <f t="shared" ca="1" si="73"/>
        <v>1</v>
      </c>
      <c r="H4367" s="186"/>
      <c r="I4367" s="186"/>
      <c r="J4367" s="170"/>
      <c r="K4367" s="171" t="e">
        <f t="shared" ca="1" si="1"/>
        <v>#NAME?</v>
      </c>
      <c r="L4367" s="186"/>
      <c r="M4367" s="171">
        <v>2567</v>
      </c>
      <c r="N4367" s="179" t="e">
        <f t="shared" ca="1" si="2"/>
        <v>#NAME?</v>
      </c>
      <c r="O4367" t="b">
        <f t="shared" si="3"/>
        <v>1</v>
      </c>
      <c r="S4367" s="180" t="b">
        <f t="shared" si="4"/>
        <v>0</v>
      </c>
      <c r="T4367" s="180">
        <f t="shared" ca="1" si="5"/>
        <v>0</v>
      </c>
    </row>
    <row r="4368" spans="1:20" ht="16" hidden="1">
      <c r="A4368" s="170">
        <f t="shared" si="6"/>
        <v>0</v>
      </c>
      <c r="B4368" s="186"/>
      <c r="C4368" s="186"/>
      <c r="D4368" s="178" t="s">
        <v>388</v>
      </c>
      <c r="E4368" s="178"/>
      <c r="F4368" s="186"/>
      <c r="G4368" s="170" t="b">
        <f t="shared" ca="1" si="73"/>
        <v>1</v>
      </c>
      <c r="H4368" s="186"/>
      <c r="I4368" s="186"/>
      <c r="J4368" s="170"/>
      <c r="K4368" s="171" t="e">
        <f t="shared" ca="1" si="1"/>
        <v>#NAME?</v>
      </c>
      <c r="L4368" s="186"/>
      <c r="M4368" s="171">
        <v>1071</v>
      </c>
      <c r="N4368" s="179" t="e">
        <f t="shared" ca="1" si="2"/>
        <v>#NAME?</v>
      </c>
      <c r="O4368" t="b">
        <f t="shared" si="3"/>
        <v>1</v>
      </c>
      <c r="S4368" s="180" t="b">
        <f t="shared" si="4"/>
        <v>0</v>
      </c>
      <c r="T4368" s="180">
        <f t="shared" ca="1" si="5"/>
        <v>0</v>
      </c>
    </row>
    <row r="4369" spans="1:20" ht="16" hidden="1">
      <c r="A4369" s="170">
        <f t="shared" si="6"/>
        <v>0</v>
      </c>
      <c r="B4369" s="186"/>
      <c r="C4369" s="186"/>
      <c r="D4369" s="178" t="s">
        <v>388</v>
      </c>
      <c r="E4369" s="178"/>
      <c r="F4369" s="186"/>
      <c r="G4369" s="170" t="b">
        <f t="shared" ca="1" si="73"/>
        <v>1</v>
      </c>
      <c r="H4369" s="186"/>
      <c r="I4369" s="186"/>
      <c r="J4369" s="170"/>
      <c r="K4369" s="171" t="e">
        <f t="shared" ca="1" si="1"/>
        <v>#NAME?</v>
      </c>
      <c r="L4369" s="186"/>
      <c r="M4369" s="171">
        <v>2922</v>
      </c>
      <c r="N4369" s="179" t="e">
        <f t="shared" ca="1" si="2"/>
        <v>#NAME?</v>
      </c>
      <c r="O4369" t="b">
        <f t="shared" si="3"/>
        <v>1</v>
      </c>
      <c r="S4369" s="180" t="b">
        <f t="shared" si="4"/>
        <v>0</v>
      </c>
      <c r="T4369" s="180">
        <f t="shared" ca="1" si="5"/>
        <v>0</v>
      </c>
    </row>
    <row r="4370" spans="1:20" ht="16" hidden="1">
      <c r="A4370" s="170">
        <f t="shared" si="6"/>
        <v>0</v>
      </c>
      <c r="B4370" s="186"/>
      <c r="C4370" s="186"/>
      <c r="D4370" s="178" t="s">
        <v>388</v>
      </c>
      <c r="E4370" s="178"/>
      <c r="F4370" s="186"/>
      <c r="G4370" s="170" t="b">
        <f t="shared" ca="1" si="73"/>
        <v>1</v>
      </c>
      <c r="H4370" s="186"/>
      <c r="I4370" s="186"/>
      <c r="J4370" s="170"/>
      <c r="K4370" s="171" t="e">
        <f t="shared" ca="1" si="1"/>
        <v>#NAME?</v>
      </c>
      <c r="L4370" s="186"/>
      <c r="M4370" s="171">
        <v>1969</v>
      </c>
      <c r="N4370" s="179" t="e">
        <f t="shared" ca="1" si="2"/>
        <v>#NAME?</v>
      </c>
      <c r="O4370" t="b">
        <f t="shared" si="3"/>
        <v>1</v>
      </c>
      <c r="S4370" s="180" t="b">
        <f t="shared" si="4"/>
        <v>0</v>
      </c>
      <c r="T4370" s="180">
        <f t="shared" ca="1" si="5"/>
        <v>0</v>
      </c>
    </row>
    <row r="4371" spans="1:20" ht="16" hidden="1">
      <c r="A4371" s="170">
        <f t="shared" si="6"/>
        <v>0</v>
      </c>
      <c r="B4371" s="186"/>
      <c r="C4371" s="186"/>
      <c r="D4371" s="178" t="s">
        <v>388</v>
      </c>
      <c r="E4371" s="178"/>
      <c r="F4371" s="186"/>
      <c r="G4371" s="170" t="b">
        <f t="shared" ca="1" si="73"/>
        <v>1</v>
      </c>
      <c r="H4371" s="186"/>
      <c r="I4371" s="186"/>
      <c r="J4371" s="170"/>
      <c r="K4371" s="171" t="e">
        <f t="shared" ca="1" si="1"/>
        <v>#NAME?</v>
      </c>
      <c r="L4371" s="186"/>
      <c r="M4371" s="171">
        <v>2114</v>
      </c>
      <c r="N4371" s="179" t="e">
        <f t="shared" ca="1" si="2"/>
        <v>#NAME?</v>
      </c>
      <c r="O4371" t="b">
        <f t="shared" si="3"/>
        <v>1</v>
      </c>
      <c r="S4371" s="180" t="b">
        <f t="shared" si="4"/>
        <v>0</v>
      </c>
      <c r="T4371" s="180">
        <f t="shared" ca="1" si="5"/>
        <v>0</v>
      </c>
    </row>
    <row r="4372" spans="1:20" ht="16" hidden="1">
      <c r="A4372" s="170">
        <f t="shared" si="6"/>
        <v>0</v>
      </c>
      <c r="B4372" s="186"/>
      <c r="C4372" s="186"/>
      <c r="D4372" s="178" t="s">
        <v>388</v>
      </c>
      <c r="E4372" s="178"/>
      <c r="F4372" s="186"/>
      <c r="G4372" s="170" t="b">
        <f t="shared" ca="1" si="73"/>
        <v>1</v>
      </c>
      <c r="H4372" s="186"/>
      <c r="I4372" s="186"/>
      <c r="J4372" s="170"/>
      <c r="K4372" s="171" t="e">
        <f t="shared" ca="1" si="1"/>
        <v>#NAME?</v>
      </c>
      <c r="L4372" s="186"/>
      <c r="M4372" s="171">
        <v>336</v>
      </c>
      <c r="N4372" s="179" t="e">
        <f t="shared" ca="1" si="2"/>
        <v>#NAME?</v>
      </c>
      <c r="O4372" t="b">
        <f t="shared" si="3"/>
        <v>1</v>
      </c>
      <c r="S4372" s="180" t="b">
        <f t="shared" si="4"/>
        <v>0</v>
      </c>
      <c r="T4372" s="180">
        <f t="shared" ca="1" si="5"/>
        <v>0</v>
      </c>
    </row>
    <row r="4373" spans="1:20" ht="16" hidden="1">
      <c r="A4373" s="170">
        <f t="shared" si="6"/>
        <v>0</v>
      </c>
      <c r="B4373" s="186"/>
      <c r="C4373" s="186"/>
      <c r="D4373" s="178" t="s">
        <v>388</v>
      </c>
      <c r="E4373" s="178"/>
      <c r="F4373" s="186"/>
      <c r="G4373" s="170" t="b">
        <f t="shared" ca="1" si="73"/>
        <v>1</v>
      </c>
      <c r="H4373" s="186"/>
      <c r="I4373" s="186"/>
      <c r="J4373" s="170"/>
      <c r="K4373" s="171" t="e">
        <f t="shared" ca="1" si="1"/>
        <v>#NAME?</v>
      </c>
      <c r="L4373" s="186"/>
      <c r="M4373" s="171">
        <v>2216</v>
      </c>
      <c r="N4373" s="179" t="e">
        <f t="shared" ca="1" si="2"/>
        <v>#NAME?</v>
      </c>
      <c r="O4373" t="b">
        <f t="shared" si="3"/>
        <v>1</v>
      </c>
      <c r="S4373" s="180" t="b">
        <f t="shared" si="4"/>
        <v>0</v>
      </c>
      <c r="T4373" s="180">
        <f t="shared" ca="1" si="5"/>
        <v>0</v>
      </c>
    </row>
    <row r="4374" spans="1:20" ht="16" hidden="1">
      <c r="A4374" s="170">
        <f t="shared" si="6"/>
        <v>0</v>
      </c>
      <c r="B4374" s="186"/>
      <c r="C4374" s="186"/>
      <c r="D4374" s="178" t="s">
        <v>388</v>
      </c>
      <c r="E4374" s="178"/>
      <c r="F4374" s="186"/>
      <c r="G4374" s="170" t="b">
        <f t="shared" ca="1" si="73"/>
        <v>1</v>
      </c>
      <c r="H4374" s="186"/>
      <c r="I4374" s="186"/>
      <c r="J4374" s="170"/>
      <c r="K4374" s="171" t="e">
        <f t="shared" ca="1" si="1"/>
        <v>#NAME?</v>
      </c>
      <c r="L4374" s="186"/>
      <c r="M4374" s="171">
        <v>1645</v>
      </c>
      <c r="N4374" s="179" t="e">
        <f t="shared" ca="1" si="2"/>
        <v>#NAME?</v>
      </c>
      <c r="O4374" t="b">
        <f t="shared" si="3"/>
        <v>1</v>
      </c>
      <c r="S4374" s="180" t="b">
        <f t="shared" si="4"/>
        <v>0</v>
      </c>
      <c r="T4374" s="180">
        <f t="shared" ca="1" si="5"/>
        <v>0</v>
      </c>
    </row>
    <row r="4375" spans="1:20" ht="16" hidden="1">
      <c r="A4375" s="170">
        <f t="shared" si="6"/>
        <v>0</v>
      </c>
      <c r="B4375" s="186"/>
      <c r="C4375" s="186"/>
      <c r="D4375" s="178" t="s">
        <v>388</v>
      </c>
      <c r="E4375" s="178"/>
      <c r="F4375" s="186"/>
      <c r="G4375" s="170" t="b">
        <f t="shared" ca="1" si="73"/>
        <v>1</v>
      </c>
      <c r="H4375" s="186"/>
      <c r="I4375" s="186"/>
      <c r="J4375" s="170"/>
      <c r="K4375" s="171" t="e">
        <f t="shared" ca="1" si="1"/>
        <v>#NAME?</v>
      </c>
      <c r="L4375" s="186"/>
      <c r="M4375" s="171">
        <v>2226</v>
      </c>
      <c r="N4375" s="179" t="e">
        <f t="shared" ca="1" si="2"/>
        <v>#NAME?</v>
      </c>
      <c r="O4375" t="b">
        <f t="shared" si="3"/>
        <v>1</v>
      </c>
      <c r="S4375" s="180" t="b">
        <f t="shared" si="4"/>
        <v>0</v>
      </c>
      <c r="T4375" s="180">
        <f t="shared" ca="1" si="5"/>
        <v>0</v>
      </c>
    </row>
    <row r="4376" spans="1:20" ht="16" hidden="1">
      <c r="A4376" s="170">
        <f t="shared" si="6"/>
        <v>0</v>
      </c>
      <c r="B4376" s="186"/>
      <c r="C4376" s="186"/>
      <c r="D4376" s="178" t="s">
        <v>388</v>
      </c>
      <c r="E4376" s="178"/>
      <c r="F4376" s="186"/>
      <c r="G4376" s="170" t="b">
        <f t="shared" ca="1" si="73"/>
        <v>1</v>
      </c>
      <c r="H4376" s="186"/>
      <c r="I4376" s="186"/>
      <c r="J4376" s="170"/>
      <c r="K4376" s="171" t="e">
        <f t="shared" ca="1" si="1"/>
        <v>#NAME?</v>
      </c>
      <c r="L4376" s="186"/>
      <c r="M4376" s="171">
        <v>2832</v>
      </c>
      <c r="N4376" s="179" t="e">
        <f t="shared" ca="1" si="2"/>
        <v>#NAME?</v>
      </c>
      <c r="O4376" t="b">
        <f t="shared" si="3"/>
        <v>1</v>
      </c>
      <c r="S4376" s="180" t="b">
        <f t="shared" si="4"/>
        <v>0</v>
      </c>
      <c r="T4376" s="180">
        <f t="shared" ca="1" si="5"/>
        <v>0</v>
      </c>
    </row>
    <row r="4377" spans="1:20" ht="16" hidden="1">
      <c r="A4377" s="170">
        <f t="shared" si="6"/>
        <v>0</v>
      </c>
      <c r="B4377" s="186"/>
      <c r="C4377" s="186"/>
      <c r="D4377" s="178" t="s">
        <v>388</v>
      </c>
      <c r="E4377" s="178"/>
      <c r="F4377" s="186"/>
      <c r="G4377" s="170" t="b">
        <f t="shared" ca="1" si="73"/>
        <v>1</v>
      </c>
      <c r="H4377" s="186"/>
      <c r="I4377" s="186"/>
      <c r="J4377" s="170"/>
      <c r="K4377" s="171" t="e">
        <f t="shared" ca="1" si="1"/>
        <v>#NAME?</v>
      </c>
      <c r="L4377" s="186"/>
      <c r="M4377" s="171">
        <v>228</v>
      </c>
      <c r="N4377" s="179" t="e">
        <f t="shared" ca="1" si="2"/>
        <v>#NAME?</v>
      </c>
      <c r="O4377" t="b">
        <f t="shared" si="3"/>
        <v>1</v>
      </c>
      <c r="S4377" s="180" t="b">
        <f t="shared" si="4"/>
        <v>0</v>
      </c>
      <c r="T4377" s="180">
        <f t="shared" ca="1" si="5"/>
        <v>0</v>
      </c>
    </row>
    <row r="4378" spans="1:20" ht="16" hidden="1">
      <c r="A4378" s="170">
        <f t="shared" si="6"/>
        <v>0</v>
      </c>
      <c r="B4378" s="186"/>
      <c r="C4378" s="186"/>
      <c r="D4378" s="178" t="s">
        <v>388</v>
      </c>
      <c r="E4378" s="178"/>
      <c r="F4378" s="186"/>
      <c r="G4378" s="170" t="b">
        <f t="shared" ca="1" si="73"/>
        <v>1</v>
      </c>
      <c r="H4378" s="186"/>
      <c r="I4378" s="186"/>
      <c r="J4378" s="170"/>
      <c r="K4378" s="171" t="e">
        <f t="shared" ca="1" si="1"/>
        <v>#NAME?</v>
      </c>
      <c r="L4378" s="186"/>
      <c r="M4378" s="171">
        <v>2203</v>
      </c>
      <c r="N4378" s="179" t="e">
        <f t="shared" ca="1" si="2"/>
        <v>#NAME?</v>
      </c>
      <c r="O4378" t="b">
        <f t="shared" si="3"/>
        <v>1</v>
      </c>
      <c r="S4378" s="180" t="b">
        <f t="shared" si="4"/>
        <v>0</v>
      </c>
      <c r="T4378" s="180">
        <f t="shared" ca="1" si="5"/>
        <v>0</v>
      </c>
    </row>
    <row r="4379" spans="1:20" ht="16" hidden="1">
      <c r="A4379" s="170">
        <f t="shared" si="6"/>
        <v>0</v>
      </c>
      <c r="B4379" s="186"/>
      <c r="C4379" s="186"/>
      <c r="D4379" s="178" t="s">
        <v>388</v>
      </c>
      <c r="E4379" s="178"/>
      <c r="F4379" s="186"/>
      <c r="G4379" s="170" t="b">
        <f t="shared" ca="1" si="73"/>
        <v>1</v>
      </c>
      <c r="H4379" s="186"/>
      <c r="I4379" s="186"/>
      <c r="J4379" s="170"/>
      <c r="K4379" s="171" t="e">
        <f t="shared" ca="1" si="1"/>
        <v>#NAME?</v>
      </c>
      <c r="L4379" s="186"/>
      <c r="M4379" s="171">
        <v>2430</v>
      </c>
      <c r="N4379" s="179" t="e">
        <f t="shared" ca="1" si="2"/>
        <v>#NAME?</v>
      </c>
      <c r="O4379" t="b">
        <f t="shared" si="3"/>
        <v>1</v>
      </c>
      <c r="S4379" s="180" t="b">
        <f t="shared" si="4"/>
        <v>0</v>
      </c>
      <c r="T4379" s="180">
        <f t="shared" ca="1" si="5"/>
        <v>0</v>
      </c>
    </row>
    <row r="4380" spans="1:20" ht="16" hidden="1">
      <c r="A4380" s="170">
        <f t="shared" si="6"/>
        <v>0</v>
      </c>
      <c r="B4380" s="186"/>
      <c r="C4380" s="186"/>
      <c r="D4380" s="178" t="s">
        <v>388</v>
      </c>
      <c r="E4380" s="178"/>
      <c r="F4380" s="186"/>
      <c r="G4380" s="170" t="b">
        <f t="shared" ca="1" si="73"/>
        <v>1</v>
      </c>
      <c r="H4380" s="186"/>
      <c r="I4380" s="186"/>
      <c r="J4380" s="170"/>
      <c r="K4380" s="171" t="e">
        <f t="shared" ca="1" si="1"/>
        <v>#NAME?</v>
      </c>
      <c r="L4380" s="186"/>
      <c r="M4380" s="171">
        <v>685</v>
      </c>
      <c r="N4380" s="179" t="e">
        <f t="shared" ca="1" si="2"/>
        <v>#NAME?</v>
      </c>
      <c r="O4380" t="b">
        <f t="shared" si="3"/>
        <v>1</v>
      </c>
      <c r="S4380" s="180" t="b">
        <f t="shared" si="4"/>
        <v>0</v>
      </c>
      <c r="T4380" s="180">
        <f t="shared" ca="1" si="5"/>
        <v>0</v>
      </c>
    </row>
    <row r="4381" spans="1:20" ht="16" hidden="1">
      <c r="A4381" s="170">
        <f t="shared" si="6"/>
        <v>0</v>
      </c>
      <c r="B4381" s="186"/>
      <c r="C4381" s="186"/>
      <c r="D4381" s="178" t="s">
        <v>388</v>
      </c>
      <c r="E4381" s="178"/>
      <c r="F4381" s="186"/>
      <c r="G4381" s="170" t="b">
        <f t="shared" ca="1" si="73"/>
        <v>1</v>
      </c>
      <c r="H4381" s="186"/>
      <c r="I4381" s="186"/>
      <c r="J4381" s="170"/>
      <c r="K4381" s="171" t="e">
        <f t="shared" ca="1" si="1"/>
        <v>#NAME?</v>
      </c>
      <c r="L4381" s="186"/>
      <c r="M4381" s="171">
        <v>2799</v>
      </c>
      <c r="N4381" s="179" t="e">
        <f t="shared" ca="1" si="2"/>
        <v>#NAME?</v>
      </c>
      <c r="O4381" t="b">
        <f t="shared" si="3"/>
        <v>1</v>
      </c>
      <c r="S4381" s="180" t="b">
        <f t="shared" si="4"/>
        <v>0</v>
      </c>
      <c r="T4381" s="180">
        <f t="shared" ca="1" si="5"/>
        <v>0</v>
      </c>
    </row>
    <row r="4382" spans="1:20" ht="16" hidden="1">
      <c r="A4382" s="170">
        <f t="shared" si="6"/>
        <v>0</v>
      </c>
      <c r="B4382" s="186"/>
      <c r="C4382" s="186"/>
      <c r="D4382" s="178" t="s">
        <v>388</v>
      </c>
      <c r="E4382" s="178"/>
      <c r="F4382" s="186"/>
      <c r="G4382" s="170" t="b">
        <f t="shared" ca="1" si="73"/>
        <v>1</v>
      </c>
      <c r="H4382" s="186"/>
      <c r="I4382" s="186"/>
      <c r="J4382" s="170"/>
      <c r="K4382" s="171" t="e">
        <f t="shared" ca="1" si="1"/>
        <v>#NAME?</v>
      </c>
      <c r="L4382" s="186"/>
      <c r="M4382" s="171">
        <v>741</v>
      </c>
      <c r="N4382" s="179" t="e">
        <f t="shared" ca="1" si="2"/>
        <v>#NAME?</v>
      </c>
      <c r="O4382" t="b">
        <f t="shared" si="3"/>
        <v>1</v>
      </c>
      <c r="S4382" s="180" t="b">
        <f t="shared" si="4"/>
        <v>0</v>
      </c>
      <c r="T4382" s="180">
        <f t="shared" ca="1" si="5"/>
        <v>0</v>
      </c>
    </row>
    <row r="4383" spans="1:20" ht="16" hidden="1">
      <c r="A4383" s="170">
        <f t="shared" si="6"/>
        <v>0</v>
      </c>
      <c r="B4383" s="186"/>
      <c r="C4383" s="186"/>
      <c r="D4383" s="178" t="s">
        <v>388</v>
      </c>
      <c r="E4383" s="178"/>
      <c r="F4383" s="186"/>
      <c r="G4383" s="170" t="b">
        <f t="shared" ca="1" si="73"/>
        <v>1</v>
      </c>
      <c r="H4383" s="186"/>
      <c r="I4383" s="186"/>
      <c r="J4383" s="170"/>
      <c r="K4383" s="171" t="e">
        <f t="shared" ca="1" si="1"/>
        <v>#NAME?</v>
      </c>
      <c r="L4383" s="186"/>
      <c r="M4383" s="171">
        <v>2192</v>
      </c>
      <c r="N4383" s="179" t="e">
        <f t="shared" ca="1" si="2"/>
        <v>#NAME?</v>
      </c>
      <c r="O4383" t="b">
        <f t="shared" si="3"/>
        <v>1</v>
      </c>
      <c r="S4383" s="180" t="b">
        <f t="shared" si="4"/>
        <v>0</v>
      </c>
      <c r="T4383" s="180">
        <f t="shared" ca="1" si="5"/>
        <v>0</v>
      </c>
    </row>
    <row r="4384" spans="1:20" ht="16" hidden="1">
      <c r="A4384" s="170">
        <f t="shared" si="6"/>
        <v>0</v>
      </c>
      <c r="B4384" s="186"/>
      <c r="C4384" s="186"/>
      <c r="D4384" s="178" t="s">
        <v>388</v>
      </c>
      <c r="E4384" s="178"/>
      <c r="F4384" s="186"/>
      <c r="G4384" s="170" t="b">
        <f t="shared" ca="1" si="73"/>
        <v>1</v>
      </c>
      <c r="H4384" s="186"/>
      <c r="I4384" s="186"/>
      <c r="J4384" s="170"/>
      <c r="K4384" s="171" t="e">
        <f t="shared" ca="1" si="1"/>
        <v>#NAME?</v>
      </c>
      <c r="L4384" s="186"/>
      <c r="M4384" s="171">
        <v>1805</v>
      </c>
      <c r="N4384" s="179" t="e">
        <f t="shared" ca="1" si="2"/>
        <v>#NAME?</v>
      </c>
      <c r="O4384" t="b">
        <f t="shared" si="3"/>
        <v>1</v>
      </c>
      <c r="S4384" s="180" t="b">
        <f t="shared" si="4"/>
        <v>0</v>
      </c>
      <c r="T4384" s="180">
        <f t="shared" ca="1" si="5"/>
        <v>0</v>
      </c>
    </row>
    <row r="4385" spans="1:20" ht="16" hidden="1">
      <c r="A4385" s="170">
        <f t="shared" si="6"/>
        <v>0</v>
      </c>
      <c r="B4385" s="186"/>
      <c r="C4385" s="186"/>
      <c r="D4385" s="178" t="s">
        <v>388</v>
      </c>
      <c r="E4385" s="178"/>
      <c r="F4385" s="186"/>
      <c r="G4385" s="170" t="b">
        <f t="shared" ca="1" si="73"/>
        <v>1</v>
      </c>
      <c r="H4385" s="186"/>
      <c r="I4385" s="186"/>
      <c r="J4385" s="170"/>
      <c r="K4385" s="171" t="e">
        <f t="shared" ca="1" si="1"/>
        <v>#NAME?</v>
      </c>
      <c r="L4385" s="186"/>
      <c r="M4385" s="171">
        <v>1870</v>
      </c>
      <c r="N4385" s="179" t="e">
        <f t="shared" ca="1" si="2"/>
        <v>#NAME?</v>
      </c>
      <c r="O4385" t="b">
        <f t="shared" si="3"/>
        <v>1</v>
      </c>
      <c r="S4385" s="180" t="b">
        <f t="shared" si="4"/>
        <v>0</v>
      </c>
      <c r="T4385" s="180">
        <f t="shared" ca="1" si="5"/>
        <v>0</v>
      </c>
    </row>
    <row r="4386" spans="1:20" ht="16" hidden="1">
      <c r="A4386" s="170">
        <f t="shared" si="6"/>
        <v>0</v>
      </c>
      <c r="B4386" s="186"/>
      <c r="C4386" s="186"/>
      <c r="D4386" s="178" t="s">
        <v>388</v>
      </c>
      <c r="E4386" s="178"/>
      <c r="F4386" s="186"/>
      <c r="G4386" s="170" t="b">
        <f t="shared" ca="1" si="73"/>
        <v>1</v>
      </c>
      <c r="H4386" s="186"/>
      <c r="I4386" s="186"/>
      <c r="J4386" s="170"/>
      <c r="K4386" s="171" t="e">
        <f t="shared" ca="1" si="1"/>
        <v>#NAME?</v>
      </c>
      <c r="L4386" s="186"/>
      <c r="M4386" s="171">
        <v>2340</v>
      </c>
      <c r="N4386" s="179" t="e">
        <f t="shared" ca="1" si="2"/>
        <v>#NAME?</v>
      </c>
      <c r="O4386" t="b">
        <f t="shared" si="3"/>
        <v>1</v>
      </c>
      <c r="S4386" s="180" t="b">
        <f t="shared" si="4"/>
        <v>0</v>
      </c>
      <c r="T4386" s="180">
        <f t="shared" ca="1" si="5"/>
        <v>0</v>
      </c>
    </row>
    <row r="4387" spans="1:20" ht="16" hidden="1">
      <c r="A4387" s="170">
        <f t="shared" si="6"/>
        <v>0</v>
      </c>
      <c r="B4387" s="186"/>
      <c r="C4387" s="186"/>
      <c r="D4387" s="178" t="s">
        <v>388</v>
      </c>
      <c r="E4387" s="178"/>
      <c r="F4387" s="186"/>
      <c r="G4387" s="170" t="b">
        <f t="shared" ca="1" si="73"/>
        <v>1</v>
      </c>
      <c r="H4387" s="186"/>
      <c r="I4387" s="186"/>
      <c r="J4387" s="170"/>
      <c r="K4387" s="171" t="e">
        <f t="shared" ca="1" si="1"/>
        <v>#NAME?</v>
      </c>
      <c r="L4387" s="186"/>
      <c r="M4387" s="171">
        <v>1480</v>
      </c>
      <c r="N4387" s="179" t="e">
        <f t="shared" ca="1" si="2"/>
        <v>#NAME?</v>
      </c>
      <c r="O4387" t="b">
        <f t="shared" si="3"/>
        <v>1</v>
      </c>
      <c r="S4387" s="180" t="b">
        <f t="shared" si="4"/>
        <v>0</v>
      </c>
      <c r="T4387" s="180">
        <f t="shared" ca="1" si="5"/>
        <v>0</v>
      </c>
    </row>
    <row r="4388" spans="1:20" ht="16" hidden="1">
      <c r="A4388" s="170">
        <f t="shared" si="6"/>
        <v>0</v>
      </c>
      <c r="B4388" s="186"/>
      <c r="C4388" s="186"/>
      <c r="D4388" s="178" t="s">
        <v>388</v>
      </c>
      <c r="E4388" s="178"/>
      <c r="F4388" s="186"/>
      <c r="G4388" s="170" t="b">
        <f t="shared" ca="1" si="73"/>
        <v>1</v>
      </c>
      <c r="H4388" s="186"/>
      <c r="I4388" s="186"/>
      <c r="J4388" s="170"/>
      <c r="K4388" s="171" t="e">
        <f t="shared" ca="1" si="1"/>
        <v>#NAME?</v>
      </c>
      <c r="L4388" s="186"/>
      <c r="M4388" s="171">
        <v>2086</v>
      </c>
      <c r="N4388" s="179" t="e">
        <f t="shared" ca="1" si="2"/>
        <v>#NAME?</v>
      </c>
      <c r="O4388" t="b">
        <f t="shared" si="3"/>
        <v>1</v>
      </c>
      <c r="S4388" s="180" t="b">
        <f t="shared" si="4"/>
        <v>0</v>
      </c>
      <c r="T4388" s="180">
        <f t="shared" ca="1" si="5"/>
        <v>0</v>
      </c>
    </row>
    <row r="4389" spans="1:20" ht="16" hidden="1">
      <c r="A4389" s="170">
        <f t="shared" si="6"/>
        <v>0</v>
      </c>
      <c r="B4389" s="186"/>
      <c r="C4389" s="186"/>
      <c r="D4389" s="178" t="s">
        <v>388</v>
      </c>
      <c r="E4389" s="178"/>
      <c r="F4389" s="186"/>
      <c r="G4389" s="170" t="b">
        <f t="shared" ca="1" si="73"/>
        <v>1</v>
      </c>
      <c r="H4389" s="186"/>
      <c r="I4389" s="186"/>
      <c r="J4389" s="170"/>
      <c r="K4389" s="171" t="e">
        <f t="shared" ca="1" si="1"/>
        <v>#NAME?</v>
      </c>
      <c r="L4389" s="186"/>
      <c r="M4389" s="171">
        <v>2010</v>
      </c>
      <c r="N4389" s="179" t="e">
        <f t="shared" ca="1" si="2"/>
        <v>#NAME?</v>
      </c>
      <c r="O4389" t="b">
        <f t="shared" si="3"/>
        <v>1</v>
      </c>
      <c r="S4389" s="180" t="b">
        <f t="shared" si="4"/>
        <v>0</v>
      </c>
      <c r="T4389" s="180">
        <f t="shared" ca="1" si="5"/>
        <v>0</v>
      </c>
    </row>
    <row r="4390" spans="1:20" ht="16" hidden="1">
      <c r="A4390" s="170">
        <f t="shared" si="6"/>
        <v>0</v>
      </c>
      <c r="B4390" s="186"/>
      <c r="C4390" s="186"/>
      <c r="D4390" s="178" t="s">
        <v>388</v>
      </c>
      <c r="E4390" s="178"/>
      <c r="F4390" s="186"/>
      <c r="G4390" s="170" t="b">
        <f t="shared" ca="1" si="73"/>
        <v>1</v>
      </c>
      <c r="H4390" s="186"/>
      <c r="I4390" s="186"/>
      <c r="J4390" s="170"/>
      <c r="K4390" s="171" t="e">
        <f t="shared" ca="1" si="1"/>
        <v>#NAME?</v>
      </c>
      <c r="L4390" s="186"/>
      <c r="M4390" s="171">
        <v>2464</v>
      </c>
      <c r="N4390" s="179" t="e">
        <f t="shared" ca="1" si="2"/>
        <v>#NAME?</v>
      </c>
      <c r="O4390" t="b">
        <f t="shared" si="3"/>
        <v>1</v>
      </c>
      <c r="S4390" s="180" t="b">
        <f t="shared" si="4"/>
        <v>0</v>
      </c>
      <c r="T4390" s="180">
        <f t="shared" ca="1" si="5"/>
        <v>0</v>
      </c>
    </row>
    <row r="4391" spans="1:20" ht="16" hidden="1">
      <c r="A4391" s="170">
        <f t="shared" si="6"/>
        <v>0</v>
      </c>
      <c r="B4391" s="186"/>
      <c r="C4391" s="186"/>
      <c r="D4391" s="178" t="s">
        <v>388</v>
      </c>
      <c r="E4391" s="178"/>
      <c r="F4391" s="186"/>
      <c r="G4391" s="170" t="b">
        <f t="shared" ca="1" si="73"/>
        <v>1</v>
      </c>
      <c r="H4391" s="186"/>
      <c r="I4391" s="186"/>
      <c r="J4391" s="170"/>
      <c r="K4391" s="171" t="e">
        <f t="shared" ca="1" si="1"/>
        <v>#NAME?</v>
      </c>
      <c r="L4391" s="186"/>
      <c r="M4391" s="171">
        <v>2490</v>
      </c>
      <c r="N4391" s="179" t="e">
        <f t="shared" ca="1" si="2"/>
        <v>#NAME?</v>
      </c>
      <c r="O4391" t="b">
        <f t="shared" si="3"/>
        <v>1</v>
      </c>
      <c r="S4391" s="180" t="b">
        <f t="shared" si="4"/>
        <v>0</v>
      </c>
      <c r="T4391" s="180">
        <f t="shared" ca="1" si="5"/>
        <v>0</v>
      </c>
    </row>
    <row r="4392" spans="1:20" ht="16" hidden="1">
      <c r="A4392" s="170">
        <f t="shared" si="6"/>
        <v>0</v>
      </c>
      <c r="B4392" s="186"/>
      <c r="C4392" s="186"/>
      <c r="D4392" s="178" t="s">
        <v>388</v>
      </c>
      <c r="E4392" s="178"/>
      <c r="F4392" s="186"/>
      <c r="G4392" s="170" t="b">
        <f t="shared" ca="1" si="73"/>
        <v>1</v>
      </c>
      <c r="H4392" s="186"/>
      <c r="I4392" s="186"/>
      <c r="J4392" s="170"/>
      <c r="K4392" s="171" t="e">
        <f t="shared" ca="1" si="1"/>
        <v>#NAME?</v>
      </c>
      <c r="L4392" s="186"/>
      <c r="M4392" s="171">
        <v>2561</v>
      </c>
      <c r="N4392" s="179" t="e">
        <f t="shared" ca="1" si="2"/>
        <v>#NAME?</v>
      </c>
      <c r="O4392" t="b">
        <f t="shared" si="3"/>
        <v>1</v>
      </c>
      <c r="S4392" s="180" t="b">
        <f t="shared" si="4"/>
        <v>0</v>
      </c>
      <c r="T4392" s="180">
        <f t="shared" ca="1" si="5"/>
        <v>0</v>
      </c>
    </row>
    <row r="4393" spans="1:20" ht="16" hidden="1">
      <c r="A4393" s="170">
        <f t="shared" si="6"/>
        <v>0</v>
      </c>
      <c r="B4393" s="186"/>
      <c r="C4393" s="186"/>
      <c r="D4393" s="178" t="s">
        <v>388</v>
      </c>
      <c r="E4393" s="178"/>
      <c r="F4393" s="186"/>
      <c r="G4393" s="170" t="b">
        <f t="shared" ca="1" si="73"/>
        <v>1</v>
      </c>
      <c r="H4393" s="186"/>
      <c r="I4393" s="186"/>
      <c r="J4393" s="170"/>
      <c r="K4393" s="171" t="e">
        <f t="shared" ca="1" si="1"/>
        <v>#NAME?</v>
      </c>
      <c r="L4393" s="186"/>
      <c r="M4393" s="171">
        <v>1743</v>
      </c>
      <c r="N4393" s="179" t="e">
        <f t="shared" ca="1" si="2"/>
        <v>#NAME?</v>
      </c>
      <c r="O4393" t="b">
        <f t="shared" si="3"/>
        <v>1</v>
      </c>
      <c r="S4393" s="180" t="b">
        <f t="shared" si="4"/>
        <v>0</v>
      </c>
      <c r="T4393" s="180">
        <f t="shared" ca="1" si="5"/>
        <v>0</v>
      </c>
    </row>
    <row r="4394" spans="1:20" ht="16" hidden="1">
      <c r="A4394" s="170">
        <f t="shared" si="6"/>
        <v>0</v>
      </c>
      <c r="B4394" s="186"/>
      <c r="C4394" s="186"/>
      <c r="D4394" s="178" t="s">
        <v>388</v>
      </c>
      <c r="E4394" s="178"/>
      <c r="F4394" s="186"/>
      <c r="G4394" s="170" t="b">
        <f t="shared" ca="1" si="73"/>
        <v>1</v>
      </c>
      <c r="H4394" s="186"/>
      <c r="I4394" s="186"/>
      <c r="J4394" s="170"/>
      <c r="K4394" s="171" t="e">
        <f t="shared" ca="1" si="1"/>
        <v>#NAME?</v>
      </c>
      <c r="L4394" s="186"/>
      <c r="M4394" s="171">
        <v>2131</v>
      </c>
      <c r="N4394" s="179" t="e">
        <f t="shared" ca="1" si="2"/>
        <v>#NAME?</v>
      </c>
      <c r="O4394" t="b">
        <f t="shared" si="3"/>
        <v>1</v>
      </c>
      <c r="S4394" s="180" t="b">
        <f t="shared" si="4"/>
        <v>0</v>
      </c>
      <c r="T4394" s="180">
        <f t="shared" ca="1" si="5"/>
        <v>0</v>
      </c>
    </row>
    <row r="4395" spans="1:20" ht="16" hidden="1">
      <c r="A4395" s="170">
        <f t="shared" si="6"/>
        <v>0</v>
      </c>
      <c r="B4395" s="186"/>
      <c r="C4395" s="186"/>
      <c r="D4395" s="178" t="s">
        <v>388</v>
      </c>
      <c r="E4395" s="178"/>
      <c r="F4395" s="186"/>
      <c r="G4395" s="170" t="b">
        <f t="shared" ca="1" si="73"/>
        <v>1</v>
      </c>
      <c r="H4395" s="186"/>
      <c r="I4395" s="186"/>
      <c r="J4395" s="170"/>
      <c r="K4395" s="171" t="e">
        <f t="shared" ca="1" si="1"/>
        <v>#NAME?</v>
      </c>
      <c r="L4395" s="186"/>
      <c r="M4395" s="171">
        <v>3154</v>
      </c>
      <c r="N4395" s="179" t="e">
        <f t="shared" ca="1" si="2"/>
        <v>#NAME?</v>
      </c>
      <c r="O4395" t="b">
        <f t="shared" si="3"/>
        <v>1</v>
      </c>
      <c r="S4395" s="180" t="b">
        <f t="shared" si="4"/>
        <v>0</v>
      </c>
      <c r="T4395" s="180">
        <f t="shared" ca="1" si="5"/>
        <v>0</v>
      </c>
    </row>
    <row r="4396" spans="1:20" ht="16" hidden="1">
      <c r="A4396" s="170">
        <f t="shared" si="6"/>
        <v>0</v>
      </c>
      <c r="B4396" s="186"/>
      <c r="C4396" s="186"/>
      <c r="D4396" s="178" t="s">
        <v>388</v>
      </c>
      <c r="E4396" s="178"/>
      <c r="F4396" s="186"/>
      <c r="G4396" s="170" t="b">
        <f t="shared" ca="1" si="73"/>
        <v>1</v>
      </c>
      <c r="H4396" s="186"/>
      <c r="I4396" s="186"/>
      <c r="J4396" s="170"/>
      <c r="K4396" s="171" t="e">
        <f t="shared" ca="1" si="1"/>
        <v>#NAME?</v>
      </c>
      <c r="L4396" s="186"/>
      <c r="M4396" s="171">
        <v>987</v>
      </c>
      <c r="N4396" s="179" t="e">
        <f t="shared" ca="1" si="2"/>
        <v>#NAME?</v>
      </c>
      <c r="O4396" t="b">
        <f t="shared" si="3"/>
        <v>1</v>
      </c>
      <c r="S4396" s="180" t="b">
        <f t="shared" si="4"/>
        <v>0</v>
      </c>
      <c r="T4396" s="180">
        <f t="shared" ca="1" si="5"/>
        <v>0</v>
      </c>
    </row>
    <row r="4397" spans="1:20" ht="16" hidden="1">
      <c r="A4397" s="170">
        <f t="shared" si="6"/>
        <v>0</v>
      </c>
      <c r="B4397" s="186"/>
      <c r="C4397" s="186"/>
      <c r="D4397" s="178" t="s">
        <v>388</v>
      </c>
      <c r="E4397" s="178"/>
      <c r="F4397" s="186"/>
      <c r="G4397" s="170" t="b">
        <f t="shared" ca="1" si="73"/>
        <v>1</v>
      </c>
      <c r="H4397" s="186"/>
      <c r="I4397" s="186"/>
      <c r="J4397" s="170"/>
      <c r="K4397" s="171" t="e">
        <f t="shared" ca="1" si="1"/>
        <v>#NAME?</v>
      </c>
      <c r="L4397" s="186"/>
      <c r="M4397" s="171">
        <v>2770</v>
      </c>
      <c r="N4397" s="179" t="e">
        <f t="shared" ca="1" si="2"/>
        <v>#NAME?</v>
      </c>
      <c r="O4397" t="b">
        <f t="shared" si="3"/>
        <v>1</v>
      </c>
      <c r="S4397" s="180" t="b">
        <f t="shared" si="4"/>
        <v>0</v>
      </c>
      <c r="T4397" s="180">
        <f t="shared" ca="1" si="5"/>
        <v>0</v>
      </c>
    </row>
    <row r="4398" spans="1:20" ht="16" hidden="1">
      <c r="A4398" s="170">
        <f t="shared" si="6"/>
        <v>0</v>
      </c>
      <c r="B4398" s="186"/>
      <c r="C4398" s="186"/>
      <c r="D4398" s="178" t="s">
        <v>388</v>
      </c>
      <c r="E4398" s="178"/>
      <c r="F4398" s="186"/>
      <c r="G4398" s="170" t="b">
        <f t="shared" ca="1" si="73"/>
        <v>1</v>
      </c>
      <c r="H4398" s="186"/>
      <c r="I4398" s="186"/>
      <c r="J4398" s="170"/>
      <c r="K4398" s="171" t="e">
        <f t="shared" ca="1" si="1"/>
        <v>#NAME?</v>
      </c>
      <c r="L4398" s="186"/>
      <c r="M4398" s="171">
        <v>347</v>
      </c>
      <c r="N4398" s="179" t="e">
        <f t="shared" ca="1" si="2"/>
        <v>#NAME?</v>
      </c>
      <c r="O4398" t="b">
        <f t="shared" si="3"/>
        <v>1</v>
      </c>
      <c r="S4398" s="180" t="b">
        <f t="shared" si="4"/>
        <v>0</v>
      </c>
      <c r="T4398" s="180">
        <f t="shared" ca="1" si="5"/>
        <v>0</v>
      </c>
    </row>
    <row r="4399" spans="1:20" ht="16" hidden="1">
      <c r="A4399" s="170">
        <f t="shared" si="6"/>
        <v>0</v>
      </c>
      <c r="B4399" s="186"/>
      <c r="C4399" s="186"/>
      <c r="D4399" s="178" t="s">
        <v>388</v>
      </c>
      <c r="E4399" s="178"/>
      <c r="F4399" s="186"/>
      <c r="G4399" s="170" t="b">
        <f t="shared" ca="1" si="73"/>
        <v>1</v>
      </c>
      <c r="H4399" s="186"/>
      <c r="I4399" s="186"/>
      <c r="J4399" s="170"/>
      <c r="K4399" s="171" t="e">
        <f t="shared" ca="1" si="1"/>
        <v>#NAME?</v>
      </c>
      <c r="L4399" s="186"/>
      <c r="M4399" s="171">
        <v>1206</v>
      </c>
      <c r="N4399" s="179" t="e">
        <f t="shared" ca="1" si="2"/>
        <v>#NAME?</v>
      </c>
      <c r="O4399" t="b">
        <f t="shared" si="3"/>
        <v>1</v>
      </c>
      <c r="S4399" s="180" t="b">
        <f t="shared" si="4"/>
        <v>0</v>
      </c>
      <c r="T4399" s="180">
        <f t="shared" ca="1" si="5"/>
        <v>0</v>
      </c>
    </row>
    <row r="4400" spans="1:20" ht="16" hidden="1">
      <c r="A4400" s="170">
        <f t="shared" si="6"/>
        <v>0</v>
      </c>
      <c r="B4400" s="186"/>
      <c r="C4400" s="186"/>
      <c r="D4400" s="178" t="s">
        <v>388</v>
      </c>
      <c r="E4400" s="178"/>
      <c r="F4400" s="186"/>
      <c r="G4400" s="170" t="b">
        <f t="shared" ca="1" si="73"/>
        <v>1</v>
      </c>
      <c r="H4400" s="186"/>
      <c r="I4400" s="186"/>
      <c r="J4400" s="170"/>
      <c r="K4400" s="171" t="e">
        <f t="shared" ca="1" si="1"/>
        <v>#NAME?</v>
      </c>
      <c r="L4400" s="186"/>
      <c r="M4400" s="171">
        <v>530</v>
      </c>
      <c r="N4400" s="179" t="e">
        <f t="shared" ca="1" si="2"/>
        <v>#NAME?</v>
      </c>
      <c r="O4400" t="b">
        <f t="shared" si="3"/>
        <v>1</v>
      </c>
      <c r="S4400" s="180" t="b">
        <f t="shared" si="4"/>
        <v>0</v>
      </c>
      <c r="T4400" s="180">
        <f t="shared" ca="1" si="5"/>
        <v>0</v>
      </c>
    </row>
    <row r="4401" spans="1:20" ht="16" hidden="1">
      <c r="A4401" s="170">
        <f t="shared" si="6"/>
        <v>0</v>
      </c>
      <c r="B4401" s="186"/>
      <c r="C4401" s="186"/>
      <c r="D4401" s="178" t="s">
        <v>388</v>
      </c>
      <c r="E4401" s="178"/>
      <c r="F4401" s="186"/>
      <c r="G4401" s="170" t="b">
        <f t="shared" ca="1" si="73"/>
        <v>1</v>
      </c>
      <c r="H4401" s="186"/>
      <c r="I4401" s="186"/>
      <c r="J4401" s="170"/>
      <c r="K4401" s="171" t="e">
        <f t="shared" ca="1" si="1"/>
        <v>#NAME?</v>
      </c>
      <c r="L4401" s="186"/>
      <c r="M4401" s="171">
        <v>2736</v>
      </c>
      <c r="N4401" s="179" t="e">
        <f t="shared" ca="1" si="2"/>
        <v>#NAME?</v>
      </c>
      <c r="O4401" t="b">
        <f t="shared" si="3"/>
        <v>1</v>
      </c>
      <c r="S4401" s="180" t="b">
        <f t="shared" si="4"/>
        <v>0</v>
      </c>
      <c r="T4401" s="180">
        <f t="shared" ca="1" si="5"/>
        <v>0</v>
      </c>
    </row>
    <row r="4402" spans="1:20" ht="16" hidden="1">
      <c r="A4402" s="170">
        <f t="shared" si="6"/>
        <v>0</v>
      </c>
      <c r="B4402" s="186"/>
      <c r="C4402" s="186"/>
      <c r="D4402" s="178" t="s">
        <v>388</v>
      </c>
      <c r="E4402" s="178"/>
      <c r="F4402" s="186"/>
      <c r="G4402" s="170" t="b">
        <f t="shared" ca="1" si="73"/>
        <v>1</v>
      </c>
      <c r="H4402" s="186"/>
      <c r="I4402" s="186"/>
      <c r="J4402" s="170"/>
      <c r="K4402" s="171" t="e">
        <f t="shared" ca="1" si="1"/>
        <v>#NAME?</v>
      </c>
      <c r="L4402" s="186"/>
      <c r="M4402" s="171">
        <v>2353</v>
      </c>
      <c r="N4402" s="179" t="e">
        <f t="shared" ca="1" si="2"/>
        <v>#NAME?</v>
      </c>
      <c r="O4402" t="b">
        <f t="shared" si="3"/>
        <v>1</v>
      </c>
      <c r="S4402" s="180" t="b">
        <f t="shared" si="4"/>
        <v>0</v>
      </c>
      <c r="T4402" s="180">
        <f t="shared" ca="1" si="5"/>
        <v>0</v>
      </c>
    </row>
    <row r="4403" spans="1:20" ht="16" hidden="1">
      <c r="A4403" s="170">
        <f t="shared" si="6"/>
        <v>0</v>
      </c>
      <c r="B4403" s="186"/>
      <c r="C4403" s="186"/>
      <c r="D4403" s="178" t="s">
        <v>388</v>
      </c>
      <c r="E4403" s="178"/>
      <c r="F4403" s="186"/>
      <c r="G4403" s="170" t="b">
        <f t="shared" ca="1" si="73"/>
        <v>1</v>
      </c>
      <c r="H4403" s="186"/>
      <c r="I4403" s="186"/>
      <c r="J4403" s="170"/>
      <c r="K4403" s="171" t="e">
        <f t="shared" ca="1" si="1"/>
        <v>#NAME?</v>
      </c>
      <c r="L4403" s="186"/>
      <c r="M4403" s="171">
        <v>1244</v>
      </c>
      <c r="N4403" s="179" t="e">
        <f t="shared" ca="1" si="2"/>
        <v>#NAME?</v>
      </c>
      <c r="O4403" t="b">
        <f t="shared" si="3"/>
        <v>1</v>
      </c>
      <c r="S4403" s="180" t="b">
        <f t="shared" si="4"/>
        <v>0</v>
      </c>
      <c r="T4403" s="180">
        <f t="shared" ca="1" si="5"/>
        <v>0</v>
      </c>
    </row>
    <row r="4404" spans="1:20" ht="16" hidden="1">
      <c r="A4404" s="170">
        <f t="shared" si="6"/>
        <v>0</v>
      </c>
      <c r="B4404" s="186"/>
      <c r="C4404" s="186"/>
      <c r="D4404" s="178" t="s">
        <v>388</v>
      </c>
      <c r="E4404" s="178"/>
      <c r="F4404" s="186"/>
      <c r="G4404" s="170" t="b">
        <f t="shared" ca="1" si="73"/>
        <v>1</v>
      </c>
      <c r="H4404" s="186"/>
      <c r="I4404" s="186"/>
      <c r="J4404" s="170"/>
      <c r="K4404" s="171" t="e">
        <f t="shared" ca="1" si="1"/>
        <v>#NAME?</v>
      </c>
      <c r="L4404" s="186"/>
      <c r="M4404" s="171">
        <v>2018</v>
      </c>
      <c r="N4404" s="179" t="e">
        <f t="shared" ca="1" si="2"/>
        <v>#NAME?</v>
      </c>
      <c r="O4404" t="b">
        <f t="shared" si="3"/>
        <v>1</v>
      </c>
      <c r="S4404" s="180" t="b">
        <f t="shared" si="4"/>
        <v>0</v>
      </c>
      <c r="T4404" s="180">
        <f t="shared" ca="1" si="5"/>
        <v>0</v>
      </c>
    </row>
    <row r="4405" spans="1:20" ht="16" hidden="1">
      <c r="A4405" s="170">
        <f t="shared" si="6"/>
        <v>0</v>
      </c>
      <c r="B4405" s="186"/>
      <c r="C4405" s="186"/>
      <c r="D4405" s="178" t="s">
        <v>388</v>
      </c>
      <c r="E4405" s="178"/>
      <c r="F4405" s="186"/>
      <c r="G4405" s="170" t="b">
        <f t="shared" ca="1" si="73"/>
        <v>1</v>
      </c>
      <c r="H4405" s="186"/>
      <c r="I4405" s="186"/>
      <c r="J4405" s="170"/>
      <c r="K4405" s="171" t="e">
        <f t="shared" ca="1" si="1"/>
        <v>#NAME?</v>
      </c>
      <c r="L4405" s="186"/>
      <c r="M4405" s="171">
        <v>2535</v>
      </c>
      <c r="N4405" s="179" t="e">
        <f t="shared" ca="1" si="2"/>
        <v>#NAME?</v>
      </c>
      <c r="O4405" t="b">
        <f t="shared" si="3"/>
        <v>1</v>
      </c>
      <c r="S4405" s="180" t="b">
        <f t="shared" si="4"/>
        <v>0</v>
      </c>
      <c r="T4405" s="180">
        <f t="shared" ca="1" si="5"/>
        <v>0</v>
      </c>
    </row>
    <row r="4406" spans="1:20" ht="16" hidden="1">
      <c r="A4406" s="170">
        <f t="shared" si="6"/>
        <v>0</v>
      </c>
      <c r="B4406" s="186"/>
      <c r="C4406" s="186"/>
      <c r="D4406" s="178" t="s">
        <v>388</v>
      </c>
      <c r="E4406" s="178"/>
      <c r="F4406" s="186"/>
      <c r="G4406" s="170" t="b">
        <f t="shared" ca="1" si="73"/>
        <v>1</v>
      </c>
      <c r="H4406" s="186"/>
      <c r="I4406" s="186"/>
      <c r="J4406" s="170"/>
      <c r="K4406" s="171" t="e">
        <f t="shared" ca="1" si="1"/>
        <v>#NAME?</v>
      </c>
      <c r="L4406" s="186"/>
      <c r="M4406" s="171">
        <v>1445</v>
      </c>
      <c r="N4406" s="179" t="e">
        <f t="shared" ca="1" si="2"/>
        <v>#NAME?</v>
      </c>
      <c r="O4406" t="b">
        <f t="shared" si="3"/>
        <v>1</v>
      </c>
      <c r="S4406" s="180" t="b">
        <f t="shared" si="4"/>
        <v>0</v>
      </c>
      <c r="T4406" s="180">
        <f t="shared" ca="1" si="5"/>
        <v>0</v>
      </c>
    </row>
    <row r="4407" spans="1:20" ht="16" hidden="1">
      <c r="A4407" s="170">
        <f t="shared" si="6"/>
        <v>0</v>
      </c>
      <c r="B4407" s="186"/>
      <c r="C4407" s="186"/>
      <c r="D4407" s="178" t="s">
        <v>388</v>
      </c>
      <c r="E4407" s="178"/>
      <c r="F4407" s="186"/>
      <c r="G4407" s="170" t="b">
        <f t="shared" ca="1" si="73"/>
        <v>1</v>
      </c>
      <c r="H4407" s="186"/>
      <c r="I4407" s="186"/>
      <c r="J4407" s="170"/>
      <c r="K4407" s="171" t="e">
        <f t="shared" ca="1" si="1"/>
        <v>#NAME?</v>
      </c>
      <c r="L4407" s="186"/>
      <c r="M4407" s="171">
        <v>1121</v>
      </c>
      <c r="N4407" s="179" t="e">
        <f t="shared" ca="1" si="2"/>
        <v>#NAME?</v>
      </c>
      <c r="O4407" t="b">
        <f t="shared" si="3"/>
        <v>1</v>
      </c>
      <c r="S4407" s="180" t="b">
        <f t="shared" si="4"/>
        <v>0</v>
      </c>
      <c r="T4407" s="180">
        <f t="shared" ca="1" si="5"/>
        <v>0</v>
      </c>
    </row>
    <row r="4408" spans="1:20" ht="16" hidden="1">
      <c r="A4408" s="170">
        <f t="shared" si="6"/>
        <v>0</v>
      </c>
      <c r="B4408" s="186"/>
      <c r="C4408" s="186"/>
      <c r="D4408" s="178" t="s">
        <v>388</v>
      </c>
      <c r="E4408" s="178"/>
      <c r="F4408" s="186"/>
      <c r="G4408" s="170" t="b">
        <f t="shared" ca="1" si="73"/>
        <v>1</v>
      </c>
      <c r="H4408" s="186"/>
      <c r="I4408" s="186"/>
      <c r="J4408" s="170"/>
      <c r="K4408" s="171" t="e">
        <f t="shared" ca="1" si="1"/>
        <v>#NAME?</v>
      </c>
      <c r="L4408" s="186"/>
      <c r="M4408" s="171">
        <v>648</v>
      </c>
      <c r="N4408" s="179" t="e">
        <f t="shared" ca="1" si="2"/>
        <v>#NAME?</v>
      </c>
      <c r="O4408" t="b">
        <f t="shared" si="3"/>
        <v>1</v>
      </c>
      <c r="S4408" s="180" t="b">
        <f t="shared" si="4"/>
        <v>0</v>
      </c>
      <c r="T4408" s="180">
        <f t="shared" ca="1" si="5"/>
        <v>0</v>
      </c>
    </row>
    <row r="4409" spans="1:20" ht="16" hidden="1">
      <c r="A4409" s="170">
        <f t="shared" si="6"/>
        <v>0</v>
      </c>
      <c r="B4409" s="186"/>
      <c r="C4409" s="186"/>
      <c r="D4409" s="178" t="s">
        <v>388</v>
      </c>
      <c r="E4409" s="178"/>
      <c r="F4409" s="186"/>
      <c r="G4409" s="170" t="b">
        <f t="shared" ca="1" si="73"/>
        <v>1</v>
      </c>
      <c r="H4409" s="186"/>
      <c r="I4409" s="186"/>
      <c r="J4409" s="170"/>
      <c r="K4409" s="171" t="e">
        <f t="shared" ca="1" si="1"/>
        <v>#NAME?</v>
      </c>
      <c r="L4409" s="186"/>
      <c r="M4409" s="171">
        <v>833</v>
      </c>
      <c r="N4409" s="179" t="e">
        <f t="shared" ca="1" si="2"/>
        <v>#NAME?</v>
      </c>
      <c r="O4409" t="b">
        <f t="shared" si="3"/>
        <v>1</v>
      </c>
      <c r="S4409" s="180" t="b">
        <f t="shared" si="4"/>
        <v>0</v>
      </c>
      <c r="T4409" s="180">
        <f t="shared" ca="1" si="5"/>
        <v>0</v>
      </c>
    </row>
    <row r="4410" spans="1:20" ht="16" hidden="1">
      <c r="A4410" s="170">
        <f t="shared" si="6"/>
        <v>0</v>
      </c>
      <c r="B4410" s="186"/>
      <c r="C4410" s="186"/>
      <c r="D4410" s="178" t="s">
        <v>388</v>
      </c>
      <c r="E4410" s="178"/>
      <c r="F4410" s="186"/>
      <c r="G4410" s="170" t="b">
        <f t="shared" ca="1" si="73"/>
        <v>1</v>
      </c>
      <c r="H4410" s="186"/>
      <c r="I4410" s="186"/>
      <c r="J4410" s="170"/>
      <c r="K4410" s="171" t="e">
        <f t="shared" ca="1" si="1"/>
        <v>#NAME?</v>
      </c>
      <c r="L4410" s="186"/>
      <c r="M4410" s="171">
        <v>1703</v>
      </c>
      <c r="N4410" s="179" t="e">
        <f t="shared" ca="1" si="2"/>
        <v>#NAME?</v>
      </c>
      <c r="O4410" t="b">
        <f t="shared" si="3"/>
        <v>1</v>
      </c>
      <c r="S4410" s="180" t="b">
        <f t="shared" si="4"/>
        <v>0</v>
      </c>
      <c r="T4410" s="180">
        <f t="shared" ca="1" si="5"/>
        <v>0</v>
      </c>
    </row>
    <row r="4411" spans="1:20" ht="16" hidden="1">
      <c r="A4411" s="170">
        <f t="shared" si="6"/>
        <v>0</v>
      </c>
      <c r="B4411" s="186"/>
      <c r="C4411" s="186"/>
      <c r="D4411" s="178" t="s">
        <v>388</v>
      </c>
      <c r="E4411" s="178"/>
      <c r="F4411" s="186"/>
      <c r="G4411" s="170" t="b">
        <f t="shared" ca="1" si="73"/>
        <v>1</v>
      </c>
      <c r="H4411" s="186"/>
      <c r="I4411" s="186"/>
      <c r="J4411" s="170"/>
      <c r="K4411" s="171" t="e">
        <f t="shared" ca="1" si="1"/>
        <v>#NAME?</v>
      </c>
      <c r="L4411" s="186"/>
      <c r="M4411" s="171">
        <v>2390</v>
      </c>
      <c r="N4411" s="179" t="e">
        <f t="shared" ca="1" si="2"/>
        <v>#NAME?</v>
      </c>
      <c r="O4411" t="b">
        <f t="shared" si="3"/>
        <v>1</v>
      </c>
      <c r="S4411" s="180" t="b">
        <f t="shared" si="4"/>
        <v>0</v>
      </c>
      <c r="T4411" s="180">
        <f t="shared" ca="1" si="5"/>
        <v>0</v>
      </c>
    </row>
    <row r="4412" spans="1:20" ht="16" hidden="1">
      <c r="A4412" s="170">
        <f t="shared" si="6"/>
        <v>0</v>
      </c>
      <c r="B4412" s="186"/>
      <c r="C4412" s="186"/>
      <c r="D4412" s="178" t="s">
        <v>388</v>
      </c>
      <c r="E4412" s="178"/>
      <c r="F4412" s="186"/>
      <c r="G4412" s="170" t="b">
        <f t="shared" ca="1" si="73"/>
        <v>1</v>
      </c>
      <c r="H4412" s="186"/>
      <c r="I4412" s="186"/>
      <c r="J4412" s="170"/>
      <c r="K4412" s="171" t="e">
        <f t="shared" ca="1" si="1"/>
        <v>#NAME?</v>
      </c>
      <c r="L4412" s="186"/>
      <c r="M4412" s="171">
        <v>2316</v>
      </c>
      <c r="N4412" s="179" t="e">
        <f t="shared" ca="1" si="2"/>
        <v>#NAME?</v>
      </c>
      <c r="O4412" t="b">
        <f t="shared" si="3"/>
        <v>1</v>
      </c>
      <c r="S4412" s="180" t="b">
        <f t="shared" si="4"/>
        <v>0</v>
      </c>
      <c r="T4412" s="180">
        <f t="shared" ca="1" si="5"/>
        <v>0</v>
      </c>
    </row>
    <row r="4413" spans="1:20" ht="16" hidden="1">
      <c r="A4413" s="170">
        <f t="shared" si="6"/>
        <v>0</v>
      </c>
      <c r="B4413" s="186"/>
      <c r="C4413" s="186"/>
      <c r="D4413" s="178" t="s">
        <v>388</v>
      </c>
      <c r="E4413" s="178"/>
      <c r="F4413" s="186"/>
      <c r="G4413" s="170" t="b">
        <f t="shared" ca="1" si="73"/>
        <v>1</v>
      </c>
      <c r="H4413" s="186"/>
      <c r="I4413" s="186"/>
      <c r="J4413" s="170"/>
      <c r="K4413" s="171" t="e">
        <f t="shared" ca="1" si="1"/>
        <v>#NAME?</v>
      </c>
      <c r="L4413" s="186"/>
      <c r="M4413" s="171">
        <v>2234</v>
      </c>
      <c r="N4413" s="179" t="e">
        <f t="shared" ca="1" si="2"/>
        <v>#NAME?</v>
      </c>
      <c r="O4413" t="b">
        <f t="shared" si="3"/>
        <v>1</v>
      </c>
      <c r="S4413" s="180" t="b">
        <f t="shared" si="4"/>
        <v>0</v>
      </c>
      <c r="T4413" s="180">
        <f t="shared" ca="1" si="5"/>
        <v>0</v>
      </c>
    </row>
    <row r="4414" spans="1:20" ht="16" hidden="1">
      <c r="A4414" s="170">
        <f t="shared" si="6"/>
        <v>0</v>
      </c>
      <c r="B4414" s="186"/>
      <c r="C4414" s="186"/>
      <c r="D4414" s="178" t="s">
        <v>388</v>
      </c>
      <c r="E4414" s="178"/>
      <c r="F4414" s="186"/>
      <c r="G4414" s="170" t="b">
        <f t="shared" ca="1" si="73"/>
        <v>1</v>
      </c>
      <c r="H4414" s="186"/>
      <c r="I4414" s="186"/>
      <c r="J4414" s="170"/>
      <c r="K4414" s="171" t="e">
        <f t="shared" ca="1" si="1"/>
        <v>#NAME?</v>
      </c>
      <c r="L4414" s="186"/>
      <c r="M4414" s="171">
        <v>2995</v>
      </c>
      <c r="N4414" s="179" t="e">
        <f t="shared" ca="1" si="2"/>
        <v>#NAME?</v>
      </c>
      <c r="O4414" t="b">
        <f t="shared" si="3"/>
        <v>1</v>
      </c>
      <c r="S4414" s="180" t="b">
        <f t="shared" si="4"/>
        <v>0</v>
      </c>
      <c r="T4414" s="180">
        <f t="shared" ca="1" si="5"/>
        <v>0</v>
      </c>
    </row>
    <row r="4415" spans="1:20" ht="16" hidden="1">
      <c r="A4415" s="170">
        <f t="shared" si="6"/>
        <v>0</v>
      </c>
      <c r="B4415" s="186"/>
      <c r="C4415" s="186"/>
      <c r="D4415" s="178" t="s">
        <v>388</v>
      </c>
      <c r="E4415" s="178"/>
      <c r="F4415" s="186"/>
      <c r="G4415" s="170" t="b">
        <f t="shared" ca="1" si="73"/>
        <v>1</v>
      </c>
      <c r="H4415" s="186"/>
      <c r="I4415" s="186"/>
      <c r="J4415" s="170"/>
      <c r="K4415" s="171" t="e">
        <f t="shared" ca="1" si="1"/>
        <v>#NAME?</v>
      </c>
      <c r="L4415" s="186"/>
      <c r="M4415" s="171">
        <v>115</v>
      </c>
      <c r="N4415" s="179" t="e">
        <f t="shared" ca="1" si="2"/>
        <v>#NAME?</v>
      </c>
      <c r="O4415" t="b">
        <f t="shared" si="3"/>
        <v>1</v>
      </c>
      <c r="S4415" s="180" t="b">
        <f t="shared" si="4"/>
        <v>0</v>
      </c>
      <c r="T4415" s="180">
        <f t="shared" ca="1" si="5"/>
        <v>0</v>
      </c>
    </row>
    <row r="4416" spans="1:20" ht="16" hidden="1">
      <c r="A4416" s="170">
        <f t="shared" si="6"/>
        <v>0</v>
      </c>
      <c r="B4416" s="186"/>
      <c r="C4416" s="186"/>
      <c r="D4416" s="178" t="s">
        <v>388</v>
      </c>
      <c r="E4416" s="178"/>
      <c r="F4416" s="186"/>
      <c r="G4416" s="170" t="b">
        <f t="shared" ca="1" si="73"/>
        <v>1</v>
      </c>
      <c r="H4416" s="186"/>
      <c r="I4416" s="186"/>
      <c r="J4416" s="170"/>
      <c r="K4416" s="171" t="e">
        <f t="shared" ca="1" si="1"/>
        <v>#NAME?</v>
      </c>
      <c r="L4416" s="186"/>
      <c r="M4416" s="171">
        <v>2538</v>
      </c>
      <c r="N4416" s="179" t="e">
        <f t="shared" ca="1" si="2"/>
        <v>#NAME?</v>
      </c>
      <c r="O4416" t="b">
        <f t="shared" si="3"/>
        <v>1</v>
      </c>
      <c r="S4416" s="180" t="b">
        <f t="shared" si="4"/>
        <v>0</v>
      </c>
      <c r="T4416" s="180">
        <f t="shared" ca="1" si="5"/>
        <v>0</v>
      </c>
    </row>
    <row r="4417" spans="1:20" ht="16" hidden="1">
      <c r="A4417" s="170">
        <f t="shared" si="6"/>
        <v>0</v>
      </c>
      <c r="B4417" s="186"/>
      <c r="C4417" s="186"/>
      <c r="D4417" s="178" t="s">
        <v>388</v>
      </c>
      <c r="E4417" s="178"/>
      <c r="F4417" s="186"/>
      <c r="G4417" s="170" t="b">
        <f t="shared" ca="1" si="73"/>
        <v>1</v>
      </c>
      <c r="H4417" s="186"/>
      <c r="I4417" s="186"/>
      <c r="J4417" s="170"/>
      <c r="K4417" s="171" t="e">
        <f t="shared" ca="1" si="1"/>
        <v>#NAME?</v>
      </c>
      <c r="L4417" s="186"/>
      <c r="M4417" s="171">
        <v>1782</v>
      </c>
      <c r="N4417" s="179" t="e">
        <f t="shared" ca="1" si="2"/>
        <v>#NAME?</v>
      </c>
      <c r="O4417" t="b">
        <f t="shared" si="3"/>
        <v>1</v>
      </c>
      <c r="S4417" s="180" t="b">
        <f t="shared" si="4"/>
        <v>0</v>
      </c>
      <c r="T4417" s="180">
        <f t="shared" ca="1" si="5"/>
        <v>0</v>
      </c>
    </row>
    <row r="4418" spans="1:20" ht="16" hidden="1">
      <c r="A4418" s="170">
        <f t="shared" si="6"/>
        <v>0</v>
      </c>
      <c r="B4418" s="186"/>
      <c r="C4418" s="186"/>
      <c r="D4418" s="178" t="s">
        <v>388</v>
      </c>
      <c r="E4418" s="178"/>
      <c r="F4418" s="186"/>
      <c r="G4418" s="170" t="b">
        <f t="shared" ca="1" si="73"/>
        <v>1</v>
      </c>
      <c r="H4418" s="186"/>
      <c r="I4418" s="186"/>
      <c r="J4418" s="170"/>
      <c r="K4418" s="171" t="e">
        <f t="shared" ca="1" si="1"/>
        <v>#NAME?</v>
      </c>
      <c r="L4418" s="186"/>
      <c r="M4418" s="171">
        <v>1173</v>
      </c>
      <c r="N4418" s="179" t="e">
        <f t="shared" ca="1" si="2"/>
        <v>#NAME?</v>
      </c>
      <c r="O4418" t="b">
        <f t="shared" si="3"/>
        <v>1</v>
      </c>
      <c r="S4418" s="180" t="b">
        <f t="shared" si="4"/>
        <v>0</v>
      </c>
      <c r="T4418" s="180">
        <f t="shared" ca="1" si="5"/>
        <v>0</v>
      </c>
    </row>
    <row r="4419" spans="1:20" ht="16" hidden="1">
      <c r="A4419" s="170">
        <f t="shared" si="6"/>
        <v>0</v>
      </c>
      <c r="B4419" s="186"/>
      <c r="C4419" s="186"/>
      <c r="D4419" s="178" t="s">
        <v>388</v>
      </c>
      <c r="E4419" s="178"/>
      <c r="F4419" s="186"/>
      <c r="G4419" s="170" t="b">
        <f t="shared" ca="1" si="73"/>
        <v>1</v>
      </c>
      <c r="H4419" s="186"/>
      <c r="I4419" s="186"/>
      <c r="J4419" s="170"/>
      <c r="K4419" s="171" t="e">
        <f t="shared" ca="1" si="1"/>
        <v>#NAME?</v>
      </c>
      <c r="L4419" s="186"/>
      <c r="M4419" s="171">
        <v>2620</v>
      </c>
      <c r="N4419" s="179" t="e">
        <f t="shared" ca="1" si="2"/>
        <v>#NAME?</v>
      </c>
      <c r="O4419" t="b">
        <f t="shared" si="3"/>
        <v>1</v>
      </c>
      <c r="S4419" s="180" t="b">
        <f t="shared" si="4"/>
        <v>0</v>
      </c>
      <c r="T4419" s="180">
        <f t="shared" ca="1" si="5"/>
        <v>0</v>
      </c>
    </row>
    <row r="4420" spans="1:20" ht="16" hidden="1">
      <c r="A4420" s="170">
        <f t="shared" si="6"/>
        <v>0</v>
      </c>
      <c r="B4420" s="186"/>
      <c r="C4420" s="186"/>
      <c r="D4420" s="178" t="s">
        <v>388</v>
      </c>
      <c r="E4420" s="178"/>
      <c r="F4420" s="186"/>
      <c r="G4420" s="170" t="b">
        <f t="shared" ca="1" si="73"/>
        <v>1</v>
      </c>
      <c r="H4420" s="186"/>
      <c r="I4420" s="186"/>
      <c r="J4420" s="170"/>
      <c r="K4420" s="171" t="e">
        <f t="shared" ca="1" si="1"/>
        <v>#NAME?</v>
      </c>
      <c r="L4420" s="186"/>
      <c r="M4420" s="171">
        <v>315</v>
      </c>
      <c r="N4420" s="179" t="e">
        <f t="shared" ca="1" si="2"/>
        <v>#NAME?</v>
      </c>
      <c r="O4420" t="b">
        <f t="shared" si="3"/>
        <v>1</v>
      </c>
      <c r="S4420" s="180" t="b">
        <f t="shared" si="4"/>
        <v>0</v>
      </c>
      <c r="T4420" s="180">
        <f t="shared" ca="1" si="5"/>
        <v>0</v>
      </c>
    </row>
    <row r="4421" spans="1:20" ht="16" hidden="1">
      <c r="A4421" s="170">
        <f t="shared" si="6"/>
        <v>0</v>
      </c>
      <c r="B4421" s="186"/>
      <c r="C4421" s="186"/>
      <c r="D4421" s="178" t="s">
        <v>388</v>
      </c>
      <c r="E4421" s="178"/>
      <c r="F4421" s="186"/>
      <c r="G4421" s="170" t="b">
        <f t="shared" ca="1" si="73"/>
        <v>1</v>
      </c>
      <c r="H4421" s="186"/>
      <c r="I4421" s="186"/>
      <c r="J4421" s="170"/>
      <c r="K4421" s="171" t="e">
        <f t="shared" ca="1" si="1"/>
        <v>#NAME?</v>
      </c>
      <c r="L4421" s="186"/>
      <c r="M4421" s="171">
        <v>1955</v>
      </c>
      <c r="N4421" s="179" t="e">
        <f t="shared" ca="1" si="2"/>
        <v>#NAME?</v>
      </c>
      <c r="O4421" t="b">
        <f t="shared" si="3"/>
        <v>1</v>
      </c>
      <c r="S4421" s="180" t="b">
        <f t="shared" si="4"/>
        <v>0</v>
      </c>
      <c r="T4421" s="180">
        <f t="shared" ca="1" si="5"/>
        <v>0</v>
      </c>
    </row>
    <row r="4422" spans="1:20" ht="16" hidden="1">
      <c r="A4422" s="170">
        <f t="shared" si="6"/>
        <v>0</v>
      </c>
      <c r="B4422" s="186"/>
      <c r="C4422" s="186"/>
      <c r="D4422" s="178" t="s">
        <v>388</v>
      </c>
      <c r="E4422" s="178"/>
      <c r="F4422" s="186"/>
      <c r="G4422" s="170" t="b">
        <f t="shared" ca="1" si="73"/>
        <v>1</v>
      </c>
      <c r="H4422" s="186"/>
      <c r="I4422" s="186"/>
      <c r="J4422" s="170"/>
      <c r="K4422" s="171" t="e">
        <f t="shared" ca="1" si="1"/>
        <v>#NAME?</v>
      </c>
      <c r="L4422" s="186"/>
      <c r="M4422" s="171">
        <v>276</v>
      </c>
      <c r="N4422" s="179" t="e">
        <f t="shared" ca="1" si="2"/>
        <v>#NAME?</v>
      </c>
      <c r="O4422" t="b">
        <f t="shared" si="3"/>
        <v>1</v>
      </c>
      <c r="S4422" s="180" t="b">
        <f t="shared" si="4"/>
        <v>0</v>
      </c>
      <c r="T4422" s="180">
        <f t="shared" ca="1" si="5"/>
        <v>0</v>
      </c>
    </row>
    <row r="4423" spans="1:20" ht="16" hidden="1">
      <c r="A4423" s="170">
        <f t="shared" si="6"/>
        <v>0</v>
      </c>
      <c r="B4423" s="186"/>
      <c r="C4423" s="186"/>
      <c r="D4423" s="178" t="s">
        <v>388</v>
      </c>
      <c r="E4423" s="178"/>
      <c r="F4423" s="186"/>
      <c r="G4423" s="170" t="b">
        <f t="shared" ca="1" si="73"/>
        <v>1</v>
      </c>
      <c r="H4423" s="186"/>
      <c r="I4423" s="186"/>
      <c r="J4423" s="170"/>
      <c r="K4423" s="171" t="e">
        <f t="shared" ca="1" si="1"/>
        <v>#NAME?</v>
      </c>
      <c r="L4423" s="186"/>
      <c r="M4423" s="171">
        <v>1319</v>
      </c>
      <c r="N4423" s="179" t="e">
        <f t="shared" ca="1" si="2"/>
        <v>#NAME?</v>
      </c>
      <c r="O4423" t="b">
        <f t="shared" si="3"/>
        <v>1</v>
      </c>
      <c r="S4423" s="180" t="b">
        <f t="shared" si="4"/>
        <v>0</v>
      </c>
      <c r="T4423" s="180">
        <f t="shared" ca="1" si="5"/>
        <v>0</v>
      </c>
    </row>
    <row r="4424" spans="1:20" ht="16" hidden="1">
      <c r="A4424" s="170">
        <f t="shared" si="6"/>
        <v>0</v>
      </c>
      <c r="B4424" s="186"/>
      <c r="C4424" s="186"/>
      <c r="D4424" s="178" t="s">
        <v>388</v>
      </c>
      <c r="E4424" s="178"/>
      <c r="F4424" s="186"/>
      <c r="G4424" s="170" t="b">
        <f t="shared" ca="1" si="73"/>
        <v>1</v>
      </c>
      <c r="H4424" s="186"/>
      <c r="I4424" s="186"/>
      <c r="J4424" s="170"/>
      <c r="K4424" s="171" t="e">
        <f t="shared" ca="1" si="1"/>
        <v>#NAME?</v>
      </c>
      <c r="L4424" s="186"/>
      <c r="M4424" s="171">
        <v>1247</v>
      </c>
      <c r="N4424" s="179" t="e">
        <f t="shared" ca="1" si="2"/>
        <v>#NAME?</v>
      </c>
      <c r="O4424" t="b">
        <f t="shared" si="3"/>
        <v>1</v>
      </c>
      <c r="S4424" s="180" t="b">
        <f t="shared" si="4"/>
        <v>0</v>
      </c>
      <c r="T4424" s="180">
        <f t="shared" ca="1" si="5"/>
        <v>0</v>
      </c>
    </row>
    <row r="4425" spans="1:20" ht="16" hidden="1">
      <c r="A4425" s="170">
        <f t="shared" si="6"/>
        <v>0</v>
      </c>
      <c r="B4425" s="186"/>
      <c r="C4425" s="186"/>
      <c r="D4425" s="178" t="s">
        <v>388</v>
      </c>
      <c r="E4425" s="178"/>
      <c r="F4425" s="186"/>
      <c r="G4425" s="170" t="b">
        <f t="shared" ca="1" si="73"/>
        <v>1</v>
      </c>
      <c r="H4425" s="186"/>
      <c r="I4425" s="186"/>
      <c r="J4425" s="170"/>
      <c r="K4425" s="171" t="e">
        <f t="shared" ca="1" si="1"/>
        <v>#NAME?</v>
      </c>
      <c r="L4425" s="186"/>
      <c r="M4425" s="171">
        <v>721</v>
      </c>
      <c r="N4425" s="179" t="e">
        <f t="shared" ca="1" si="2"/>
        <v>#NAME?</v>
      </c>
      <c r="O4425" t="b">
        <f t="shared" si="3"/>
        <v>1</v>
      </c>
      <c r="S4425" s="180" t="b">
        <f t="shared" si="4"/>
        <v>0</v>
      </c>
      <c r="T4425" s="180">
        <f t="shared" ca="1" si="5"/>
        <v>0</v>
      </c>
    </row>
    <row r="4426" spans="1:20" ht="16" hidden="1">
      <c r="A4426" s="170">
        <f t="shared" si="6"/>
        <v>0</v>
      </c>
      <c r="B4426" s="186"/>
      <c r="C4426" s="186"/>
      <c r="D4426" s="178" t="s">
        <v>388</v>
      </c>
      <c r="E4426" s="178"/>
      <c r="F4426" s="186"/>
      <c r="G4426" s="170" t="b">
        <f t="shared" ca="1" si="73"/>
        <v>1</v>
      </c>
      <c r="H4426" s="186"/>
      <c r="I4426" s="186"/>
      <c r="J4426" s="170"/>
      <c r="K4426" s="171" t="e">
        <f t="shared" ca="1" si="1"/>
        <v>#NAME?</v>
      </c>
      <c r="L4426" s="186"/>
      <c r="M4426" s="171">
        <v>2966</v>
      </c>
      <c r="N4426" s="179" t="e">
        <f t="shared" ca="1" si="2"/>
        <v>#NAME?</v>
      </c>
      <c r="O4426" t="b">
        <f t="shared" si="3"/>
        <v>1</v>
      </c>
      <c r="S4426" s="180" t="b">
        <f t="shared" si="4"/>
        <v>0</v>
      </c>
      <c r="T4426" s="180">
        <f t="shared" ca="1" si="5"/>
        <v>0</v>
      </c>
    </row>
    <row r="4427" spans="1:20" ht="16" hidden="1">
      <c r="A4427" s="170">
        <f t="shared" si="6"/>
        <v>0</v>
      </c>
      <c r="B4427" s="186"/>
      <c r="C4427" s="186"/>
      <c r="D4427" s="178" t="s">
        <v>388</v>
      </c>
      <c r="E4427" s="178"/>
      <c r="F4427" s="186"/>
      <c r="G4427" s="170" t="b">
        <f t="shared" ca="1" si="73"/>
        <v>1</v>
      </c>
      <c r="H4427" s="186"/>
      <c r="I4427" s="186"/>
      <c r="J4427" s="170"/>
      <c r="K4427" s="171" t="e">
        <f t="shared" ca="1" si="1"/>
        <v>#NAME?</v>
      </c>
      <c r="L4427" s="186"/>
      <c r="M4427" s="171">
        <v>754</v>
      </c>
      <c r="N4427" s="179" t="e">
        <f t="shared" ca="1" si="2"/>
        <v>#NAME?</v>
      </c>
      <c r="O4427" t="b">
        <f t="shared" si="3"/>
        <v>1</v>
      </c>
      <c r="S4427" s="180" t="b">
        <f t="shared" si="4"/>
        <v>0</v>
      </c>
      <c r="T4427" s="180">
        <f t="shared" ca="1" si="5"/>
        <v>0</v>
      </c>
    </row>
    <row r="4428" spans="1:20" ht="16" hidden="1">
      <c r="A4428" s="170">
        <f t="shared" si="6"/>
        <v>0</v>
      </c>
      <c r="B4428" s="186"/>
      <c r="C4428" s="186"/>
      <c r="D4428" s="178" t="s">
        <v>388</v>
      </c>
      <c r="E4428" s="178"/>
      <c r="F4428" s="186"/>
      <c r="G4428" s="170" t="b">
        <f t="shared" ca="1" si="73"/>
        <v>1</v>
      </c>
      <c r="H4428" s="186"/>
      <c r="I4428" s="186"/>
      <c r="J4428" s="170"/>
      <c r="K4428" s="171" t="e">
        <f t="shared" ca="1" si="1"/>
        <v>#NAME?</v>
      </c>
      <c r="L4428" s="186"/>
      <c r="M4428" s="171">
        <v>2512</v>
      </c>
      <c r="N4428" s="179" t="e">
        <f t="shared" ca="1" si="2"/>
        <v>#NAME?</v>
      </c>
      <c r="O4428" t="b">
        <f t="shared" si="3"/>
        <v>1</v>
      </c>
      <c r="S4428" s="180" t="b">
        <f t="shared" si="4"/>
        <v>0</v>
      </c>
      <c r="T4428" s="180">
        <f t="shared" ca="1" si="5"/>
        <v>0</v>
      </c>
    </row>
    <row r="4429" spans="1:20" ht="16" hidden="1">
      <c r="A4429" s="170">
        <f t="shared" si="6"/>
        <v>0</v>
      </c>
      <c r="B4429" s="186"/>
      <c r="C4429" s="186"/>
      <c r="D4429" s="178" t="s">
        <v>388</v>
      </c>
      <c r="E4429" s="178"/>
      <c r="F4429" s="186"/>
      <c r="G4429" s="170" t="b">
        <f t="shared" ca="1" si="73"/>
        <v>1</v>
      </c>
      <c r="H4429" s="186"/>
      <c r="I4429" s="186"/>
      <c r="J4429" s="170"/>
      <c r="K4429" s="171" t="e">
        <f t="shared" ca="1" si="1"/>
        <v>#NAME?</v>
      </c>
      <c r="L4429" s="186"/>
      <c r="M4429" s="171">
        <v>3046</v>
      </c>
      <c r="N4429" s="179" t="e">
        <f t="shared" ca="1" si="2"/>
        <v>#NAME?</v>
      </c>
      <c r="O4429" t="b">
        <f t="shared" si="3"/>
        <v>1</v>
      </c>
      <c r="S4429" s="180" t="b">
        <f t="shared" si="4"/>
        <v>0</v>
      </c>
      <c r="T4429" s="180">
        <f t="shared" ca="1" si="5"/>
        <v>0</v>
      </c>
    </row>
  </sheetData>
  <customSheetViews>
    <customSheetView guid="{9859D588-C253-43C9-9DC5-FD943817A0A9}" filter="1" showAutoFilter="1">
      <pageMargins left="0.7" right="0.7" top="0.75" bottom="0.75" header="0.3" footer="0.3"/>
      <autoFilter ref="H1:H1429" xr:uid="{F1CD9232-70DB-2142-B56D-3AA9D3082DC9}">
        <filterColumn colId="0">
          <filters>
            <filter val="A"/>
            <filter val="B"/>
            <filter val="C"/>
          </filters>
        </filterColumn>
      </autoFilter>
    </customSheetView>
    <customSheetView guid="{E048271A-0E96-4A16-9CAC-4ECAC125042C}" filter="1" showAutoFilter="1">
      <pageMargins left="0.7" right="0.7" top="0.75" bottom="0.75" header="0.3" footer="0.3"/>
      <autoFilter ref="A1:O4429" xr:uid="{FF2A554F-ACFE-CE4C-ABEA-22574149E2BA}">
        <filterColumn colId="13">
          <filters>
            <filter val="TRUE"/>
          </filters>
        </filterColumn>
      </autoFilter>
    </customSheetView>
  </customSheetViews>
  <dataValidations count="1">
    <dataValidation type="list" allowBlank="1" showErrorMessage="1" sqref="D2:D4429" xr:uid="{00000000-0002-0000-2000-000000000000}">
      <formula1>"Yes,No"</formula1>
    </dataValidation>
  </dataValidations>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Sheet24</vt:lpstr>
      <vt:lpstr>Budget Sheet</vt:lpstr>
      <vt:lpstr>Phases</vt:lpstr>
      <vt:lpstr>Networking</vt:lpstr>
      <vt:lpstr>Creating CPV</vt:lpstr>
      <vt:lpstr>Transition Buying Habits</vt:lpstr>
      <vt:lpstr>Book List</vt:lpstr>
      <vt:lpstr>Candidate List</vt:lpstr>
      <vt:lpstr>Customer List</vt:lpstr>
      <vt:lpstr>Customer Call</vt:lpstr>
      <vt:lpstr>Tracking Sheet</vt:lpstr>
      <vt:lpstr>Copy of Summit Conference Fees</vt:lpstr>
      <vt:lpstr>GFTL 2019 Conference Fees</vt:lpstr>
      <vt:lpstr>Winter Conference  2020 Fees</vt:lpstr>
      <vt:lpstr>Working Monthly Budget Sheet</vt:lpstr>
      <vt:lpstr>Daycare Working Monthly Budget </vt:lpstr>
      <vt:lpstr>Copy of Daycare Working Monthly</vt:lpstr>
      <vt:lpstr>Fiserv Working Monthly Budget S</vt:lpstr>
      <vt:lpstr>Saving for house starting in De</vt:lpstr>
      <vt:lpstr>Budget</vt:lpstr>
      <vt:lpstr>Food Transactions</vt:lpstr>
      <vt:lpstr>$150 Daycare Working Monthly Bu</vt:lpstr>
      <vt:lpstr>Copy of Copy of Daycare Working</vt:lpstr>
      <vt:lpstr>$1000 Business Working Monthly </vt:lpstr>
      <vt:lpstr>Potential Interuptions</vt:lpstr>
      <vt:lpstr>Dash</vt:lpstr>
      <vt:lpstr>Canidate list</vt:lpstr>
      <vt:lpstr>'Canidate list'!DateCount</vt:lpstr>
      <vt:lpstr>'Canidate list'!ExternalData_1</vt:lpstr>
      <vt:lpstr>'Canidate list'!List</vt:lpstr>
      <vt:lpstr>Todays_Contacts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fsa160</cp:lastModifiedBy>
  <dcterms:created xsi:type="dcterms:W3CDTF">2021-10-09T04:50:38Z</dcterms:created>
  <dcterms:modified xsi:type="dcterms:W3CDTF">2021-10-09T04:50:39Z</dcterms:modified>
</cp:coreProperties>
</file>