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DataHarnessing\TOPSIS\"/>
    </mc:Choice>
  </mc:AlternateContent>
  <xr:revisionPtr revIDLastSave="0" documentId="13_ncr:1_{9D289D77-812F-48E4-A110-35C9659E957A}" xr6:coauthVersionLast="47" xr6:coauthVersionMax="47" xr10:uidLastSave="{00000000-0000-0000-0000-000000000000}"/>
  <bookViews>
    <workbookView xWindow="-120" yWindow="-120" windowWidth="20730" windowHeight="11160" xr2:uid="{CFC3EA4E-9868-4B22-96C5-F1CB2980C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B26" i="1"/>
  <c r="B37" i="1" s="1"/>
  <c r="C34" i="1"/>
  <c r="C35" i="1"/>
  <c r="C36" i="1"/>
  <c r="C37" i="1"/>
  <c r="C33" i="1"/>
  <c r="B35" i="1"/>
  <c r="B36" i="1"/>
  <c r="B33" i="1"/>
  <c r="B20" i="1"/>
  <c r="B12" i="1"/>
  <c r="E8" i="1"/>
  <c r="E16" i="1" s="1"/>
  <c r="E24" i="1" s="1"/>
  <c r="D8" i="1"/>
  <c r="D16" i="1" s="1"/>
  <c r="D24" i="1" s="1"/>
  <c r="C8" i="1"/>
  <c r="C16" i="1" s="1"/>
  <c r="C24" i="1" s="1"/>
  <c r="B8" i="1"/>
  <c r="B16" i="1" s="1"/>
  <c r="B24" i="1" s="1"/>
  <c r="B34" i="1" l="1"/>
  <c r="B14" i="1"/>
  <c r="B22" i="1" s="1"/>
  <c r="C12" i="1"/>
  <c r="C20" i="1" s="1"/>
  <c r="C13" i="1"/>
  <c r="C21" i="1" s="1"/>
  <c r="C14" i="1"/>
  <c r="C22" i="1" s="1"/>
  <c r="C15" i="1"/>
  <c r="C23" i="1" s="1"/>
  <c r="B15" i="1"/>
  <c r="B23" i="1" s="1"/>
  <c r="D12" i="1"/>
  <c r="D20" i="1" s="1"/>
  <c r="D13" i="1"/>
  <c r="D21" i="1" s="1"/>
  <c r="D14" i="1"/>
  <c r="D22" i="1" s="1"/>
  <c r="D15" i="1"/>
  <c r="D23" i="1" s="1"/>
  <c r="B13" i="1"/>
  <c r="B21" i="1" s="1"/>
  <c r="E12" i="1"/>
  <c r="E20" i="1" s="1"/>
  <c r="E13" i="1"/>
  <c r="E21" i="1" s="1"/>
  <c r="E14" i="1"/>
  <c r="E22" i="1" s="1"/>
  <c r="E15" i="1"/>
  <c r="E23" i="1" s="1"/>
  <c r="C27" i="1" l="1"/>
  <c r="C26" i="1"/>
  <c r="D27" i="1"/>
  <c r="D26" i="1"/>
  <c r="B27" i="1"/>
  <c r="E27" i="1"/>
  <c r="E26" i="1"/>
  <c r="B44" i="1" l="1"/>
  <c r="B43" i="1"/>
  <c r="B45" i="1"/>
  <c r="B42" i="1" l="1"/>
  <c r="C43" i="1" s="1"/>
  <c r="C45" i="1" l="1"/>
  <c r="C44" i="1"/>
  <c r="C41" i="1"/>
  <c r="C42" i="1"/>
</calcChain>
</file>

<file path=xl/sharedStrings.xml><?xml version="1.0" encoding="utf-8"?>
<sst xmlns="http://schemas.openxmlformats.org/spreadsheetml/2006/main" count="53" uniqueCount="21">
  <si>
    <t>Decision matrix</t>
  </si>
  <si>
    <t>price</t>
  </si>
  <si>
    <t>fuel</t>
  </si>
  <si>
    <t>model</t>
  </si>
  <si>
    <t xml:space="preserve">convenience </t>
  </si>
  <si>
    <t>A1</t>
  </si>
  <si>
    <t>Weights</t>
  </si>
  <si>
    <t>A2</t>
  </si>
  <si>
    <t>A3</t>
  </si>
  <si>
    <t>A4</t>
  </si>
  <si>
    <t>A5</t>
  </si>
  <si>
    <t>Normalied decision matrix</t>
  </si>
  <si>
    <t>Weighted normalized decision matrix</t>
  </si>
  <si>
    <t>A+</t>
  </si>
  <si>
    <t>A-</t>
  </si>
  <si>
    <t>dj+</t>
  </si>
  <si>
    <t>dj-</t>
  </si>
  <si>
    <t>Dj</t>
  </si>
  <si>
    <t>Criteria</t>
  </si>
  <si>
    <t>Sum</t>
  </si>
  <si>
    <t>Normalized 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</si>
</sst>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sto MT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B177-1A88-4437-BAFB-C3454D2851B4}">
  <dimension ref="A1:L45"/>
  <sheetViews>
    <sheetView tabSelected="1" workbookViewId="0">
      <selection activeCell="L15" sqref="L15"/>
    </sheetView>
  </sheetViews>
  <sheetFormatPr defaultRowHeight="12.75" x14ac:dyDescent="0.2"/>
  <cols>
    <col min="1" max="1" width="9.140625" style="2"/>
    <col min="2" max="2" width="13.7109375" style="2" bestFit="1" customWidth="1"/>
    <col min="3" max="3" width="13.140625" style="2" customWidth="1"/>
    <col min="4" max="4" width="9.28515625" style="2" bestFit="1" customWidth="1"/>
    <col min="5" max="5" width="13" style="2" customWidth="1"/>
    <col min="6" max="8" width="9.140625" style="2"/>
    <col min="9" max="11" width="9.28515625" style="2" bestFit="1" customWidth="1"/>
    <col min="12" max="12" width="13.42578125" style="2" customWidth="1"/>
    <col min="13" max="16384" width="9.140625" style="2"/>
  </cols>
  <sheetData>
    <row r="1" spans="1:12" x14ac:dyDescent="0.2">
      <c r="A1" s="1" t="s">
        <v>0</v>
      </c>
      <c r="B1" s="1"/>
      <c r="C1" s="1"/>
      <c r="D1" s="1"/>
      <c r="E1" s="1"/>
      <c r="H1" s="1" t="s">
        <v>18</v>
      </c>
      <c r="I1" s="1"/>
      <c r="J1" s="1"/>
      <c r="K1" s="1"/>
      <c r="L1" s="1"/>
    </row>
    <row r="2" spans="1:12" x14ac:dyDescent="0.2">
      <c r="A2" s="3"/>
      <c r="B2" s="3" t="s">
        <v>1</v>
      </c>
      <c r="C2" s="3" t="s">
        <v>2</v>
      </c>
      <c r="D2" s="3" t="s">
        <v>3</v>
      </c>
      <c r="E2" s="3" t="s">
        <v>4</v>
      </c>
      <c r="H2" s="3"/>
      <c r="I2" s="3" t="s">
        <v>1</v>
      </c>
      <c r="J2" s="3" t="s">
        <v>2</v>
      </c>
      <c r="K2" s="3" t="s">
        <v>3</v>
      </c>
      <c r="L2" s="3" t="s">
        <v>4</v>
      </c>
    </row>
    <row r="3" spans="1:12" x14ac:dyDescent="0.2">
      <c r="A3" s="3" t="s">
        <v>5</v>
      </c>
      <c r="B3" s="3">
        <v>20000000</v>
      </c>
      <c r="C3" s="3">
        <v>6.5</v>
      </c>
      <c r="D3" s="3">
        <v>6</v>
      </c>
      <c r="E3" s="3">
        <v>6</v>
      </c>
      <c r="H3" s="3" t="s">
        <v>6</v>
      </c>
      <c r="I3" s="3">
        <v>0.2</v>
      </c>
      <c r="J3" s="3">
        <v>0.3</v>
      </c>
      <c r="K3" s="3">
        <v>0.25</v>
      </c>
      <c r="L3" s="3">
        <v>0.25</v>
      </c>
    </row>
    <row r="4" spans="1:12" x14ac:dyDescent="0.2">
      <c r="A4" s="3" t="s">
        <v>7</v>
      </c>
      <c r="B4" s="3">
        <v>250000000</v>
      </c>
      <c r="C4" s="3">
        <v>6</v>
      </c>
      <c r="D4" s="3">
        <v>7</v>
      </c>
      <c r="E4" s="3">
        <v>5</v>
      </c>
    </row>
    <row r="5" spans="1:12" x14ac:dyDescent="0.2">
      <c r="A5" s="3" t="s">
        <v>8</v>
      </c>
      <c r="B5" s="3">
        <v>20000000</v>
      </c>
      <c r="C5" s="3">
        <v>6</v>
      </c>
      <c r="D5" s="3">
        <v>8</v>
      </c>
      <c r="E5" s="3">
        <v>5</v>
      </c>
    </row>
    <row r="6" spans="1:12" x14ac:dyDescent="0.2">
      <c r="A6" s="3" t="s">
        <v>9</v>
      </c>
      <c r="B6" s="3">
        <v>35000000</v>
      </c>
      <c r="C6" s="3">
        <v>7</v>
      </c>
      <c r="D6" s="3">
        <v>8</v>
      </c>
      <c r="E6" s="3">
        <v>6</v>
      </c>
    </row>
    <row r="7" spans="1:12" x14ac:dyDescent="0.2">
      <c r="A7" s="3" t="s">
        <v>10</v>
      </c>
      <c r="B7" s="3">
        <v>45000000</v>
      </c>
      <c r="C7" s="3">
        <v>7.5</v>
      </c>
      <c r="D7" s="3">
        <v>9</v>
      </c>
      <c r="E7" s="3">
        <v>6</v>
      </c>
    </row>
    <row r="8" spans="1:12" x14ac:dyDescent="0.2">
      <c r="A8" s="4" t="s">
        <v>19</v>
      </c>
      <c r="B8" s="4">
        <f>(B3^2+B4^2+B5^2+B6^2+B7^2)^0.5</f>
        <v>257972866.79028863</v>
      </c>
      <c r="C8" s="4">
        <f>(C3^2+C4^2+C5^2+C6^2+C7^2)^0.5</f>
        <v>14.815532390029054</v>
      </c>
      <c r="D8" s="4">
        <f>(D3^2+D4^2+D5^2+D6^2+D7^2)^0.5</f>
        <v>17.146428199482248</v>
      </c>
      <c r="E8" s="4">
        <f>(E3^2+E4^2+E5^2+E6^2+E7^2)^0.5</f>
        <v>12.569805089976535</v>
      </c>
    </row>
    <row r="10" spans="1:12" x14ac:dyDescent="0.2">
      <c r="A10" s="1" t="s">
        <v>11</v>
      </c>
      <c r="B10" s="1"/>
      <c r="C10" s="1"/>
      <c r="D10" s="1"/>
      <c r="E10" s="1"/>
    </row>
    <row r="11" spans="1:12" x14ac:dyDescent="0.2">
      <c r="A11" s="3"/>
      <c r="B11" s="3" t="s">
        <v>1</v>
      </c>
      <c r="C11" s="3" t="s">
        <v>2</v>
      </c>
      <c r="D11" s="3" t="s">
        <v>3</v>
      </c>
      <c r="E11" s="3" t="s">
        <v>4</v>
      </c>
    </row>
    <row r="12" spans="1:12" x14ac:dyDescent="0.2">
      <c r="A12" s="3" t="s">
        <v>5</v>
      </c>
      <c r="B12" s="3">
        <f>B3/$B$8</f>
        <v>7.7527533220221975E-2</v>
      </c>
      <c r="C12" s="3">
        <f>C3/$C$8</f>
        <v>0.43872874959083757</v>
      </c>
      <c r="D12" s="3">
        <f>D3/$D$8</f>
        <v>0.34992710611188255</v>
      </c>
      <c r="E12" s="3">
        <f>E3/$E$8</f>
        <v>0.47733437050543803</v>
      </c>
    </row>
    <row r="13" spans="1:12" x14ac:dyDescent="0.2">
      <c r="A13" s="3" t="s">
        <v>7</v>
      </c>
      <c r="B13" s="3">
        <f>B4/$B$8</f>
        <v>0.9690941652527747</v>
      </c>
      <c r="C13" s="3">
        <f t="shared" ref="C13:C16" si="0">C4/$C$8</f>
        <v>0.40498038423769622</v>
      </c>
      <c r="D13" s="3">
        <f t="shared" ref="D13:D16" si="1">D4/$D$8</f>
        <v>0.40824829046386296</v>
      </c>
      <c r="E13" s="3">
        <f t="shared" ref="E13:E16" si="2">E4/$E$8</f>
        <v>0.39777864208786501</v>
      </c>
    </row>
    <row r="14" spans="1:12" x14ac:dyDescent="0.2">
      <c r="A14" s="3" t="s">
        <v>8</v>
      </c>
      <c r="B14" s="3">
        <f t="shared" ref="B14:B16" si="3">B5/$B$8</f>
        <v>7.7527533220221975E-2</v>
      </c>
      <c r="C14" s="3">
        <f t="shared" si="0"/>
        <v>0.40498038423769622</v>
      </c>
      <c r="D14" s="3">
        <f t="shared" si="1"/>
        <v>0.46656947481584343</v>
      </c>
      <c r="E14" s="3">
        <f t="shared" si="2"/>
        <v>0.39777864208786501</v>
      </c>
    </row>
    <row r="15" spans="1:12" x14ac:dyDescent="0.2">
      <c r="A15" s="3" t="s">
        <v>9</v>
      </c>
      <c r="B15" s="3">
        <f t="shared" si="3"/>
        <v>0.13567318313538845</v>
      </c>
      <c r="C15" s="3">
        <f t="shared" si="0"/>
        <v>0.47247711494397893</v>
      </c>
      <c r="D15" s="3">
        <f t="shared" si="1"/>
        <v>0.46656947481584343</v>
      </c>
      <c r="E15" s="3">
        <f t="shared" si="2"/>
        <v>0.47733437050543803</v>
      </c>
    </row>
    <row r="16" spans="1:12" x14ac:dyDescent="0.2">
      <c r="A16" s="3" t="s">
        <v>10</v>
      </c>
      <c r="B16" s="3">
        <f t="shared" si="3"/>
        <v>0.17443694974549945</v>
      </c>
      <c r="C16" s="3">
        <f t="shared" si="0"/>
        <v>0.50622548029712022</v>
      </c>
      <c r="D16" s="3">
        <f t="shared" si="1"/>
        <v>0.52489065916782385</v>
      </c>
      <c r="E16" s="3">
        <f t="shared" si="2"/>
        <v>0.47733437050543803</v>
      </c>
    </row>
    <row r="18" spans="1:5" x14ac:dyDescent="0.2">
      <c r="A18" s="1" t="s">
        <v>12</v>
      </c>
      <c r="B18" s="1"/>
      <c r="C18" s="1"/>
      <c r="D18" s="1"/>
      <c r="E18" s="1"/>
    </row>
    <row r="19" spans="1:5" x14ac:dyDescent="0.2">
      <c r="A19" s="3"/>
      <c r="B19" s="3" t="s">
        <v>1</v>
      </c>
      <c r="C19" s="3" t="s">
        <v>2</v>
      </c>
      <c r="D19" s="3" t="s">
        <v>3</v>
      </c>
      <c r="E19" s="3" t="s">
        <v>4</v>
      </c>
    </row>
    <row r="20" spans="1:5" x14ac:dyDescent="0.2">
      <c r="A20" s="3" t="s">
        <v>5</v>
      </c>
      <c r="B20" s="3">
        <f>$I$3*B12</f>
        <v>1.5505506644044396E-2</v>
      </c>
      <c r="C20" s="3">
        <f>$J$3*C12</f>
        <v>0.13161862487725126</v>
      </c>
      <c r="D20" s="3">
        <f>$K$3*D12</f>
        <v>8.7481776527970637E-2</v>
      </c>
      <c r="E20" s="3">
        <f>$L$3*E12</f>
        <v>0.11933359262635951</v>
      </c>
    </row>
    <row r="21" spans="1:5" x14ac:dyDescent="0.2">
      <c r="A21" s="3" t="s">
        <v>7</v>
      </c>
      <c r="B21" s="3">
        <f>$I$3*B13</f>
        <v>0.19381883305055495</v>
      </c>
      <c r="C21" s="3">
        <f t="shared" ref="C21:C24" si="4">$J$3*C13</f>
        <v>0.12149411527130886</v>
      </c>
      <c r="D21" s="3">
        <f t="shared" ref="D21:D24" si="5">$K$3*D13</f>
        <v>0.10206207261596574</v>
      </c>
      <c r="E21" s="3">
        <f t="shared" ref="E21:E24" si="6">$L$3*E13</f>
        <v>9.9444660521966252E-2</v>
      </c>
    </row>
    <row r="22" spans="1:5" x14ac:dyDescent="0.2">
      <c r="A22" s="3" t="s">
        <v>8</v>
      </c>
      <c r="B22" s="3">
        <f t="shared" ref="B22:B24" si="7">$I$3*B14</f>
        <v>1.5505506644044396E-2</v>
      </c>
      <c r="C22" s="3">
        <f t="shared" si="4"/>
        <v>0.12149411527130886</v>
      </c>
      <c r="D22" s="3">
        <f t="shared" si="5"/>
        <v>0.11664236870396086</v>
      </c>
      <c r="E22" s="3">
        <f t="shared" si="6"/>
        <v>9.9444660521966252E-2</v>
      </c>
    </row>
    <row r="23" spans="1:5" x14ac:dyDescent="0.2">
      <c r="A23" s="3" t="s">
        <v>9</v>
      </c>
      <c r="B23" s="3">
        <f t="shared" si="7"/>
        <v>2.7134636627077692E-2</v>
      </c>
      <c r="C23" s="3">
        <f t="shared" si="4"/>
        <v>0.14174313448319367</v>
      </c>
      <c r="D23" s="3">
        <f t="shared" si="5"/>
        <v>0.11664236870396086</v>
      </c>
      <c r="E23" s="3">
        <f t="shared" si="6"/>
        <v>0.11933359262635951</v>
      </c>
    </row>
    <row r="24" spans="1:5" x14ac:dyDescent="0.2">
      <c r="A24" s="3" t="s">
        <v>10</v>
      </c>
      <c r="B24" s="3">
        <f t="shared" si="7"/>
        <v>3.4887389949099894E-2</v>
      </c>
      <c r="C24" s="3">
        <f t="shared" si="4"/>
        <v>0.15186764408913606</v>
      </c>
      <c r="D24" s="3">
        <f t="shared" si="5"/>
        <v>0.13122266479195596</v>
      </c>
      <c r="E24" s="3">
        <f t="shared" si="6"/>
        <v>0.11933359262635951</v>
      </c>
    </row>
    <row r="26" spans="1:5" x14ac:dyDescent="0.2">
      <c r="A26" s="3" t="s">
        <v>13</v>
      </c>
      <c r="B26" s="3">
        <f>MIN(B20:B24)</f>
        <v>1.5505506644044396E-2</v>
      </c>
      <c r="C26" s="3">
        <f>MIN(C20:C24)</f>
        <v>0.12149411527130886</v>
      </c>
      <c r="D26" s="3">
        <f>MAX(D20:D24)</f>
        <v>0.13122266479195596</v>
      </c>
      <c r="E26" s="3">
        <f>MAX(E20:E24)</f>
        <v>0.11933359262635951</v>
      </c>
    </row>
    <row r="27" spans="1:5" x14ac:dyDescent="0.2">
      <c r="A27" s="3" t="s">
        <v>14</v>
      </c>
      <c r="B27" s="3">
        <f>MAX(B20:B24)</f>
        <v>0.19381883305055495</v>
      </c>
      <c r="C27" s="3">
        <f>MAX(C20:C24)</f>
        <v>0.15186764408913606</v>
      </c>
      <c r="D27" s="3">
        <f>MIN(D20:D24)</f>
        <v>8.7481776527970637E-2</v>
      </c>
      <c r="E27" s="3">
        <f>MIN(E20:E24)</f>
        <v>9.9444660521966252E-2</v>
      </c>
    </row>
    <row r="32" spans="1:5" x14ac:dyDescent="0.2">
      <c r="A32" s="5"/>
      <c r="B32" s="5" t="s">
        <v>15</v>
      </c>
      <c r="C32" s="5" t="s">
        <v>16</v>
      </c>
    </row>
    <row r="33" spans="1:3" x14ac:dyDescent="0.2">
      <c r="A33" s="5" t="s">
        <v>5</v>
      </c>
      <c r="B33" s="5">
        <f>SQRT(SUMXMY2($B$26:$E$26,B20:E20))</f>
        <v>4.4897338461018704E-2</v>
      </c>
      <c r="C33" s="5">
        <f>SQRT(SUMXMY2($B$27:$E$27,B20:E20))</f>
        <v>0.18055812020912052</v>
      </c>
    </row>
    <row r="34" spans="1:3" x14ac:dyDescent="0.2">
      <c r="A34" s="5" t="s">
        <v>7</v>
      </c>
      <c r="B34" s="5">
        <f t="shared" ref="B34:B37" si="8">SQRT(SUMXMY2($B$26:$E$26,B21:E21))</f>
        <v>0.18177335374158216</v>
      </c>
      <c r="C34" s="5">
        <f t="shared" ref="C34:C37" si="9">SQRT(SUMXMY2($B$27:$E$27,B21:E21))</f>
        <v>3.3691783669924397E-2</v>
      </c>
    </row>
    <row r="35" spans="1:3" x14ac:dyDescent="0.2">
      <c r="A35" s="5" t="s">
        <v>8</v>
      </c>
      <c r="B35" s="5">
        <f t="shared" si="8"/>
        <v>2.4660791841844214E-2</v>
      </c>
      <c r="C35" s="5">
        <f t="shared" si="9"/>
        <v>0.18321717649570021</v>
      </c>
    </row>
    <row r="36" spans="1:3" x14ac:dyDescent="0.2">
      <c r="A36" s="5" t="s">
        <v>9</v>
      </c>
      <c r="B36" s="5">
        <f t="shared" si="8"/>
        <v>2.7528975230094732E-2</v>
      </c>
      <c r="C36" s="5">
        <f t="shared" si="9"/>
        <v>0.17068109675183352</v>
      </c>
    </row>
    <row r="37" spans="1:3" x14ac:dyDescent="0.2">
      <c r="A37" s="5" t="s">
        <v>10</v>
      </c>
      <c r="B37" s="5">
        <f t="shared" si="8"/>
        <v>3.6030662681918131E-2</v>
      </c>
      <c r="C37" s="5">
        <f t="shared" si="9"/>
        <v>0.16603625668114375</v>
      </c>
    </row>
    <row r="40" spans="1:3" x14ac:dyDescent="0.2">
      <c r="A40" s="5"/>
      <c r="B40" s="5" t="s">
        <v>17</v>
      </c>
      <c r="C40" s="5" t="s">
        <v>20</v>
      </c>
    </row>
    <row r="41" spans="1:3" x14ac:dyDescent="0.2">
      <c r="A41" s="5" t="s">
        <v>5</v>
      </c>
      <c r="B41" s="5">
        <f>C33/(B33+C33)</f>
        <v>0.80085938603639051</v>
      </c>
      <c r="C41" s="5">
        <f>B41/SUM($B$41:$B$45)</f>
        <v>0.227426575662175</v>
      </c>
    </row>
    <row r="42" spans="1:3" x14ac:dyDescent="0.2">
      <c r="A42" s="5" t="s">
        <v>7</v>
      </c>
      <c r="B42" s="5">
        <f>C34/(B34+C34)</f>
        <v>0.15636768005572091</v>
      </c>
      <c r="C42" s="5">
        <f>B42/SUM($B$41:$B$45)</f>
        <v>4.4405006221273483E-2</v>
      </c>
    </row>
    <row r="43" spans="1:3" x14ac:dyDescent="0.2">
      <c r="A43" s="5" t="s">
        <v>8</v>
      </c>
      <c r="B43" s="5">
        <f>C35/(B35+C35)</f>
        <v>0.88136890099964349</v>
      </c>
      <c r="C43" s="5">
        <f t="shared" ref="C43:C45" si="10">B43/SUM($B$41:$B$45)</f>
        <v>0.25028951966403662</v>
      </c>
    </row>
    <row r="44" spans="1:3" x14ac:dyDescent="0.2">
      <c r="A44" s="5" t="s">
        <v>9</v>
      </c>
      <c r="B44" s="5">
        <f>C36/(B36+C36)</f>
        <v>0.86111212737663156</v>
      </c>
      <c r="C44" s="5">
        <f t="shared" si="10"/>
        <v>0.24453703834288226</v>
      </c>
    </row>
    <row r="45" spans="1:3" x14ac:dyDescent="0.2">
      <c r="A45" s="5" t="s">
        <v>10</v>
      </c>
      <c r="B45" s="5">
        <f>C37/(B37+C37)</f>
        <v>0.82168945418928085</v>
      </c>
      <c r="C45" s="5">
        <f t="shared" si="10"/>
        <v>0.2333418601096327</v>
      </c>
    </row>
  </sheetData>
  <mergeCells count="4">
    <mergeCell ref="A1:E1"/>
    <mergeCell ref="A10:E10"/>
    <mergeCell ref="A18:E18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2023-05-13T21:04:14Z</dcterms:created>
  <dcterms:modified xsi:type="dcterms:W3CDTF">2023-05-13T22:20:04Z</dcterms:modified>
</cp:coreProperties>
</file>