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nure_2000_2014" sheetId="1" r:id="rId1"/>
    <sheet name="Renter_Income_2007_2011_2014" sheetId="6" r:id="rId2"/>
    <sheet name="Renters_Age_2007_2011_2014" sheetId="2" r:id="rId3"/>
    <sheet name="Stock_2007_2011_2014" sheetId="3" r:id="rId4"/>
    <sheet name="Rent_Burden_2007_2011_2014" sheetId="7" r:id="rId5"/>
    <sheet name="Gap_Cook" sheetId="4" r:id="rId6"/>
    <sheet name="Gap_PUMA_Map" sheetId="5" r:id="rId7"/>
  </sheets>
  <calcPr calcId="145621"/>
</workbook>
</file>

<file path=xl/calcChain.xml><?xml version="1.0" encoding="utf-8"?>
<calcChain xmlns="http://schemas.openxmlformats.org/spreadsheetml/2006/main">
  <c r="O16" i="4" l="1"/>
  <c r="O17" i="4"/>
  <c r="O15" i="4"/>
  <c r="N17" i="4"/>
  <c r="M17" i="4"/>
  <c r="B8" i="6"/>
  <c r="N16" i="4" l="1"/>
  <c r="M16" i="4"/>
  <c r="N15" i="4"/>
  <c r="M15" i="4"/>
  <c r="F4" i="1" l="1"/>
  <c r="F5" i="1" s="1"/>
  <c r="G4" i="1"/>
  <c r="G5" i="1" s="1"/>
  <c r="H4" i="1"/>
  <c r="H5" i="1" s="1"/>
  <c r="C4" i="1"/>
  <c r="C5" i="1" s="1"/>
  <c r="D4" i="1"/>
  <c r="D5" i="1" s="1"/>
  <c r="E4" i="1"/>
  <c r="E5" i="1" s="1"/>
  <c r="B4" i="1"/>
  <c r="B5" i="1" s="1"/>
  <c r="O2" i="4"/>
  <c r="N7" i="4"/>
  <c r="N3" i="4"/>
  <c r="N4" i="4"/>
  <c r="L11" i="4" s="1"/>
  <c r="N5" i="4"/>
  <c r="N6" i="4"/>
  <c r="O6" i="4" s="1"/>
  <c r="N2" i="4"/>
  <c r="E11" i="3"/>
  <c r="B11" i="3"/>
  <c r="C11" i="3"/>
  <c r="D11" i="3"/>
  <c r="B10" i="3"/>
  <c r="D10" i="3"/>
  <c r="E10" i="3"/>
  <c r="C10" i="3"/>
  <c r="M11" i="4" l="1"/>
  <c r="O4" i="4"/>
  <c r="N11" i="4" s="1"/>
  <c r="P2" i="4" l="1"/>
</calcChain>
</file>

<file path=xl/sharedStrings.xml><?xml version="1.0" encoding="utf-8"?>
<sst xmlns="http://schemas.openxmlformats.org/spreadsheetml/2006/main" count="285" uniqueCount="55">
  <si>
    <t>Renter-Occupied</t>
  </si>
  <si>
    <t>Owner-Occupied</t>
  </si>
  <si>
    <t>Households</t>
  </si>
  <si>
    <t>Rental Rate</t>
  </si>
  <si>
    <t>Owner</t>
  </si>
  <si>
    <t>Renter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</si>
  <si>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</si>
  <si>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</si>
  <si>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</si>
  <si>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</si>
  <si>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</si>
  <si>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</si>
  <si>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</si>
  <si>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</si>
  <si>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Cook County, Rental Units by Building Type</t>
  </si>
  <si>
    <t>Single-Family</t>
  </si>
  <si>
    <t>2-to-4 Unit</t>
  </si>
  <si>
    <t>5-to-49 Unit</t>
  </si>
  <si>
    <t>50+ Units</t>
  </si>
  <si>
    <t>Cook County Mean Rental Affordability Calculations, 2012-2014</t>
  </si>
  <si>
    <t>Affordable Supply</t>
  </si>
  <si>
    <t>Affordable Demand</t>
  </si>
  <si>
    <t>Gap</t>
  </si>
  <si>
    <t>PUMA_2010</t>
  </si>
  <si>
    <t>yr</t>
  </si>
  <si>
    <t>N Obs</t>
  </si>
  <si>
    <t>Variable</t>
  </si>
  <si>
    <t>Sum</t>
  </si>
  <si>
    <t>Yearly_Gap_Average</t>
  </si>
  <si>
    <t>Mean_Gap</t>
  </si>
  <si>
    <t>AFFSUPPLY</t>
  </si>
  <si>
    <t>AFFDEMAND</t>
  </si>
  <si>
    <t>Cook County</t>
  </si>
  <si>
    <t>Cook</t>
  </si>
  <si>
    <t>Mean Affordable Supply</t>
  </si>
  <si>
    <t>Mean Affordable Demand</t>
  </si>
  <si>
    <t>Mean Gap</t>
  </si>
  <si>
    <t>&lt;30% AMI</t>
  </si>
  <si>
    <t>30 to 50% AMI</t>
  </si>
  <si>
    <t>50 to 80% AMI</t>
  </si>
  <si>
    <t>80 to 120% AMI</t>
  </si>
  <si>
    <t>Greater than 120% AMI</t>
  </si>
  <si>
    <t>Distribution of Cook County Households by Age and Tenure, 2007, 2011, 2014</t>
  </si>
  <si>
    <t>Composition of Renter Households by Income Level, 2007, 2011 and 2014</t>
  </si>
  <si>
    <t>30-50% AMI</t>
  </si>
  <si>
    <t>50-80% AMI</t>
  </si>
  <si>
    <t>80-120% AMI</t>
  </si>
  <si>
    <t>&gt;120% AMI</t>
  </si>
  <si>
    <t>Share of Cook County Renter Households that are Rent Burdened</t>
  </si>
  <si>
    <t>2007*</t>
  </si>
  <si>
    <t>*Data need to be calculated but are not relevant to chart</t>
  </si>
  <si>
    <t>Owner*</t>
  </si>
  <si>
    <t>Renter*</t>
  </si>
  <si>
    <t>*Data are completely made up - chart will change</t>
  </si>
  <si>
    <t>Affordability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</si>
</sst>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164" fontId="0" fillId="2" borderId="1" xfId="2" applyNumberFormat="1" applyFont="1" applyFill="1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Tenure_2000_2014!$A$2</c:f>
              <c:strCache>
                <c:ptCount val="1"/>
                <c:pt idx="0">
                  <c:v>Renter-Occupied</c:v>
                </c:pt>
              </c:strCache>
            </c:strRef>
          </c:tx>
          <c:invertIfNegative val="0"/>
          <c:cat>
            <c:numRef>
              <c:f>Tenure_2000_2014!$B$1:$L$1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Tenure_2000_2014!$B$2:$L$2</c:f>
              <c:numCache>
                <c:formatCode>_(* #,##0_);_(* \(#,##0\);_(* "-"??_);_(@_)</c:formatCode>
                <c:ptCount val="11"/>
                <c:pt idx="0">
                  <c:v>829336</c:v>
                </c:pt>
                <c:pt idx="1">
                  <c:v>740067</c:v>
                </c:pt>
                <c:pt idx="2">
                  <c:v>740365</c:v>
                </c:pt>
                <c:pt idx="3">
                  <c:v>730840</c:v>
                </c:pt>
                <c:pt idx="4">
                  <c:v>755292</c:v>
                </c:pt>
                <c:pt idx="5">
                  <c:v>785753</c:v>
                </c:pt>
                <c:pt idx="6">
                  <c:v>793084</c:v>
                </c:pt>
                <c:pt idx="7">
                  <c:v>807359</c:v>
                </c:pt>
                <c:pt idx="8">
                  <c:v>828513</c:v>
                </c:pt>
                <c:pt idx="9">
                  <c:v>845168</c:v>
                </c:pt>
                <c:pt idx="10">
                  <c:v>846293</c:v>
                </c:pt>
              </c:numCache>
            </c:numRef>
          </c:val>
        </c:ser>
        <c:ser>
          <c:idx val="1"/>
          <c:order val="1"/>
          <c:tx>
            <c:strRef>
              <c:f>Tenure_2000_2014!$A$3</c:f>
              <c:strCache>
                <c:ptCount val="1"/>
                <c:pt idx="0">
                  <c:v>Owner-Occupied</c:v>
                </c:pt>
              </c:strCache>
            </c:strRef>
          </c:tx>
          <c:invertIfNegative val="0"/>
          <c:cat>
            <c:numRef>
              <c:f>Tenure_2000_2014!$B$1:$L$1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Tenure_2000_2014!$B$3:$L$3</c:f>
              <c:numCache>
                <c:formatCode>_(* #,##0_);_(* \(#,##0\);_(* "-"??_);_(@_)</c:formatCode>
                <c:ptCount val="11"/>
                <c:pt idx="0">
                  <c:v>1142780</c:v>
                </c:pt>
                <c:pt idx="1">
                  <c:v>1189862</c:v>
                </c:pt>
                <c:pt idx="2">
                  <c:v>1191831</c:v>
                </c:pt>
                <c:pt idx="3">
                  <c:v>1209895</c:v>
                </c:pt>
                <c:pt idx="4">
                  <c:v>1186408</c:v>
                </c:pt>
                <c:pt idx="5">
                  <c:v>1145615</c:v>
                </c:pt>
                <c:pt idx="6">
                  <c:v>1129051</c:v>
                </c:pt>
                <c:pt idx="7">
                  <c:v>1109554</c:v>
                </c:pt>
                <c:pt idx="8">
                  <c:v>1107488</c:v>
                </c:pt>
                <c:pt idx="9">
                  <c:v>1094725</c:v>
                </c:pt>
                <c:pt idx="10">
                  <c:v>1091761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00768"/>
        <c:axId val="91602304"/>
      </c:barChart>
      <c:lineChart>
        <c:grouping val="standard"/>
        <c:varyColors val="0"/>
        <c:ser>
          <c:idx val="3"/>
          <c:order val="2"/>
          <c:tx>
            <c:strRef>
              <c:f>Tenure_2000_2014!$A$5</c:f>
              <c:strCache>
                <c:ptCount val="1"/>
                <c:pt idx="0">
                  <c:v>Rental Rate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2.500000000000000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333333333333332E-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-4.166666666666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Tenure_2000_2014!$B$1:$L$1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Tenure_2000_2014!$B$5:$L$5</c:f>
              <c:numCache>
                <c:formatCode>0.0%</c:formatCode>
                <c:ptCount val="11"/>
                <c:pt idx="0">
                  <c:v>0.42053104381283862</c:v>
                </c:pt>
                <c:pt idx="1">
                  <c:v>0.3834685110177628</c:v>
                </c:pt>
                <c:pt idx="2">
                  <c:v>0.38317282511712064</c:v>
                </c:pt>
                <c:pt idx="3">
                  <c:v>0.37657897652178168</c:v>
                </c:pt>
                <c:pt idx="4">
                  <c:v>0.38898491013029818</c:v>
                </c:pt>
                <c:pt idx="5">
                  <c:v>0.40683753691683822</c:v>
                </c:pt>
                <c:pt idx="6">
                  <c:v>0.41260577430825618</c:v>
                </c:pt>
                <c:pt idx="7">
                  <c:v>0.42117665225286699</c:v>
                </c:pt>
                <c:pt idx="8">
                  <c:v>0.42795070870314633</c:v>
                </c:pt>
                <c:pt idx="9">
                  <c:v>0.43567763789033725</c:v>
                </c:pt>
                <c:pt idx="10">
                  <c:v>0.43667152721234803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7920"/>
        <c:axId val="91616384"/>
      </c:lineChart>
      <c:catAx>
        <c:axId val="916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02304"/>
        <c:crosses val="autoZero"/>
        <c:auto val="1"/>
        <c:lblAlgn val="ctr"/>
        <c:lblOffset val="100"/>
        <c:noMultiLvlLbl val="0"/>
      </c:catAx>
      <c:valAx>
        <c:axId val="9160230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91600768"/>
        <c:crosses val="autoZero"/>
        <c:crossBetween val="between"/>
      </c:valAx>
      <c:valAx>
        <c:axId val="916163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1617920"/>
        <c:crosses val="max"/>
        <c:crossBetween val="between"/>
      </c:valAx>
      <c:catAx>
        <c:axId val="916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16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Renter_Income_2007_2011_2014!$B$2</c:f>
              <c:strCache>
                <c:ptCount val="1"/>
                <c:pt idx="0">
                  <c:v>2007*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Renter_Income_2007_2011_2014!$A$3:$A$7</c:f>
              <c:strCache>
                <c:ptCount val="5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Greater than 120% AMI</c:v>
                </c:pt>
              </c:strCache>
            </c:strRef>
          </c:cat>
          <c:val>
            <c:numRef>
              <c:f>Renter_Income_2007_2011_2014!$B$3:$B$7</c:f>
              <c:numCache>
                <c:formatCode>0.0%</c:formatCode>
                <c:ptCount val="5"/>
                <c:pt idx="0">
                  <c:v>0.309</c:v>
                </c:pt>
                <c:pt idx="1">
                  <c:v>0.18099999999999999</c:v>
                </c:pt>
                <c:pt idx="2">
                  <c:v>0.2</c:v>
                </c:pt>
                <c:pt idx="3">
                  <c:v>0.14000000000000001</c:v>
                </c:pt>
                <c:pt idx="4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Renter_Income_2007_2011_2014!$C$2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Renter_Income_2007_2011_2014!$A$3:$A$7</c:f>
              <c:strCache>
                <c:ptCount val="5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Greater than 120% AMI</c:v>
                </c:pt>
              </c:strCache>
            </c:strRef>
          </c:cat>
          <c:val>
            <c:numRef>
              <c:f>Renter_Income_2007_2011_2014!$C$3:$C$7</c:f>
              <c:numCache>
                <c:formatCode>0.0%</c:formatCode>
                <c:ptCount val="5"/>
                <c:pt idx="0">
                  <c:v>0.29109231457133694</c:v>
                </c:pt>
                <c:pt idx="1">
                  <c:v>0.17204490195811281</c:v>
                </c:pt>
                <c:pt idx="2">
                  <c:v>0.19529478212294654</c:v>
                </c:pt>
                <c:pt idx="3">
                  <c:v>0.15688435999350969</c:v>
                </c:pt>
                <c:pt idx="4">
                  <c:v>0.18468364135409404</c:v>
                </c:pt>
              </c:numCache>
            </c:numRef>
          </c:val>
        </c:ser>
        <c:ser>
          <c:idx val="2"/>
          <c:order val="2"/>
          <c:tx>
            <c:strRef>
              <c:f>Renter_Income_2007_2011_2014!$D$2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Renter_Income_2007_2011_2014!$A$3:$A$7</c:f>
              <c:strCache>
                <c:ptCount val="5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Greater than 120% AMI</c:v>
                </c:pt>
              </c:strCache>
            </c:strRef>
          </c:cat>
          <c:val>
            <c:numRef>
              <c:f>Renter_Income_2007_2011_2014!$D$3:$D$7</c:f>
              <c:numCache>
                <c:formatCode>0.0%</c:formatCode>
                <c:ptCount val="5"/>
                <c:pt idx="0">
                  <c:v>0.28456811057163417</c:v>
                </c:pt>
                <c:pt idx="1">
                  <c:v>0.1637187120772593</c:v>
                </c:pt>
                <c:pt idx="2">
                  <c:v>0.17735465140323742</c:v>
                </c:pt>
                <c:pt idx="3">
                  <c:v>0.16583381878380182</c:v>
                </c:pt>
                <c:pt idx="4">
                  <c:v>0.20852470716406729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5728"/>
        <c:axId val="123875712"/>
      </c:barChart>
      <c:catAx>
        <c:axId val="1238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75712"/>
        <c:crosses val="autoZero"/>
        <c:auto val="1"/>
        <c:lblAlgn val="ctr"/>
        <c:lblOffset val="100"/>
        <c:noMultiLvlLbl val="0"/>
      </c:catAx>
      <c:valAx>
        <c:axId val="1238757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2386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Renters_Age_2007_2011_2014!$D$3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3.0616150019134531E-3"/>
                  <c:y val="1.254902270780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924225028702642E-3"/>
                  <c:y val="3.13725567695060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5924225028702642E-3"/>
                  <c:y val="1.8823534061703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Renters_Age_2007_2011_2014!$A$4:$A$11</c:f>
              <c:strCache>
                <c:ptCount val="8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  <c:pt idx="7">
                  <c:v>Total</c:v>
                </c:pt>
              </c:strCache>
            </c:strRef>
          </c:cat>
          <c:val>
            <c:numRef>
              <c:f>Renters_Age_2007_2011_2014!$D$4:$D$11</c:f>
              <c:numCache>
                <c:formatCode>0.0%</c:formatCode>
                <c:ptCount val="8"/>
                <c:pt idx="0">
                  <c:v>0.85399999999999998</c:v>
                </c:pt>
                <c:pt idx="1">
                  <c:v>0.58099999999999996</c:v>
                </c:pt>
                <c:pt idx="2">
                  <c:v>0.379</c:v>
                </c:pt>
                <c:pt idx="3">
                  <c:v>0.32100000000000001</c:v>
                </c:pt>
                <c:pt idx="4">
                  <c:v>0.27300000000000002</c:v>
                </c:pt>
                <c:pt idx="5">
                  <c:v>0.251</c:v>
                </c:pt>
                <c:pt idx="6">
                  <c:v>0.252</c:v>
                </c:pt>
                <c:pt idx="7">
                  <c:v>0.377</c:v>
                </c:pt>
              </c:numCache>
            </c:numRef>
          </c:val>
        </c:ser>
        <c:ser>
          <c:idx val="1"/>
          <c:order val="1"/>
          <c:tx>
            <c:strRef>
              <c:f>Renters_Age_2007_2011_2014!$G$3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5.6128959961879186E-17"/>
                  <c:y val="-6.27451135390115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225791992375837E-16"/>
                  <c:y val="-1.5686278384753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Renters_Age_2007_2011_2014!$A$4:$A$11</c:f>
              <c:strCache>
                <c:ptCount val="8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  <c:pt idx="7">
                  <c:v>Total</c:v>
                </c:pt>
              </c:strCache>
            </c:strRef>
          </c:cat>
          <c:val>
            <c:numRef>
              <c:f>Renters_Age_2007_2011_2014!$G$4:$G$11</c:f>
              <c:numCache>
                <c:formatCode>0.0%</c:formatCode>
                <c:ptCount val="8"/>
                <c:pt idx="0">
                  <c:v>0.92128563552038401</c:v>
                </c:pt>
                <c:pt idx="1">
                  <c:v>0.68008508930804468</c:v>
                </c:pt>
                <c:pt idx="2">
                  <c:v>0.44889728708327709</c:v>
                </c:pt>
                <c:pt idx="3">
                  <c:v>0.33955029944342441</c:v>
                </c:pt>
                <c:pt idx="4">
                  <c:v>0.30167949290449042</c:v>
                </c:pt>
                <c:pt idx="5">
                  <c:v>0.25911359404096834</c:v>
                </c:pt>
                <c:pt idx="6">
                  <c:v>0.26366603067363131</c:v>
                </c:pt>
                <c:pt idx="7">
                  <c:v>0.42117665225286699</c:v>
                </c:pt>
              </c:numCache>
            </c:numRef>
          </c:val>
        </c:ser>
        <c:ser>
          <c:idx val="2"/>
          <c:order val="2"/>
          <c:tx>
            <c:strRef>
              <c:f>Renters_Age_2007_2011_2014!$J$3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5924225028702642E-3"/>
                  <c:y val="9.41176703085182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6540375047837736E-3"/>
                  <c:y val="-1.254902270780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5924225028702642E-3"/>
                  <c:y val="-6.27451135390121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5308075009567547E-3"/>
                  <c:y val="-1.8823534061703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-1.95790473976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Renters_Age_2007_2011_2014!$A$4:$A$11</c:f>
              <c:strCache>
                <c:ptCount val="8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  <c:pt idx="7">
                  <c:v>Total</c:v>
                </c:pt>
              </c:strCache>
            </c:strRef>
          </c:cat>
          <c:val>
            <c:numRef>
              <c:f>Renters_Age_2007_2011_2014!$J$4:$J$11</c:f>
              <c:numCache>
                <c:formatCode>0.0%</c:formatCode>
                <c:ptCount val="8"/>
                <c:pt idx="0">
                  <c:v>0.90913009897077601</c:v>
                </c:pt>
                <c:pt idx="1">
                  <c:v>0.7332567972135664</c:v>
                </c:pt>
                <c:pt idx="2">
                  <c:v>0.48428203880493492</c:v>
                </c:pt>
                <c:pt idx="3">
                  <c:v>0.3498814073875362</c:v>
                </c:pt>
                <c:pt idx="4">
                  <c:v>0.31031115849723634</c:v>
                </c:pt>
                <c:pt idx="5">
                  <c:v>0.26617820657335334</c:v>
                </c:pt>
                <c:pt idx="6">
                  <c:v>0.25698948199883598</c:v>
                </c:pt>
                <c:pt idx="7">
                  <c:v>0.43667152721234803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37376"/>
        <c:axId val="92838912"/>
      </c:barChart>
      <c:catAx>
        <c:axId val="928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838912"/>
        <c:crosses val="autoZero"/>
        <c:auto val="1"/>
        <c:lblAlgn val="ctr"/>
        <c:lblOffset val="100"/>
        <c:noMultiLvlLbl val="0"/>
      </c:catAx>
      <c:valAx>
        <c:axId val="928389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92837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Stock_2007_2011_2014!$B$8</c:f>
              <c:strCache>
                <c:ptCount val="1"/>
                <c:pt idx="0">
                  <c:v>Single-Family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Stock_2007_2011_2014!$A$9:$A$11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Stock_2007_2011_2014!$B$9:$B$11</c:f>
              <c:numCache>
                <c:formatCode>0.0%</c:formatCode>
                <c:ptCount val="3"/>
                <c:pt idx="0">
                  <c:v>0.13200000000000001</c:v>
                </c:pt>
                <c:pt idx="1">
                  <c:v>0.13669062954601832</c:v>
                </c:pt>
                <c:pt idx="2">
                  <c:v>0.15108633776091082</c:v>
                </c:pt>
              </c:numCache>
            </c:numRef>
          </c:val>
        </c:ser>
        <c:ser>
          <c:idx val="1"/>
          <c:order val="1"/>
          <c:tx>
            <c:strRef>
              <c:f>Stock_2007_2011_2014!$C$8</c:f>
              <c:strCache>
                <c:ptCount val="1"/>
                <c:pt idx="0">
                  <c:v>2-to-4 Unit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Stock_2007_2011_2014!$A$9:$A$11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Stock_2007_2011_2014!$C$9:$C$11</c:f>
              <c:numCache>
                <c:formatCode>0.0%</c:formatCode>
                <c:ptCount val="3"/>
                <c:pt idx="0">
                  <c:v>0.34100000000000003</c:v>
                </c:pt>
                <c:pt idx="1">
                  <c:v>0.33949960920603384</c:v>
                </c:pt>
                <c:pt idx="2">
                  <c:v>0.31950545540796965</c:v>
                </c:pt>
              </c:numCache>
            </c:numRef>
          </c:val>
        </c:ser>
        <c:ser>
          <c:idx val="2"/>
          <c:order val="2"/>
          <c:tx>
            <c:strRef>
              <c:f>Stock_2007_2011_2014!$D$8</c:f>
              <c:strCache>
                <c:ptCount val="1"/>
                <c:pt idx="0">
                  <c:v>5-to-49 Unit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Stock_2007_2011_2014!$A$9:$A$11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Stock_2007_2011_2014!$D$9:$D$11</c:f>
              <c:numCache>
                <c:formatCode>0.0%</c:formatCode>
                <c:ptCount val="3"/>
                <c:pt idx="0">
                  <c:v>0.33300000000000002</c:v>
                </c:pt>
                <c:pt idx="1">
                  <c:v>0.33228830746946258</c:v>
                </c:pt>
                <c:pt idx="2">
                  <c:v>0.34077917457305501</c:v>
                </c:pt>
              </c:numCache>
            </c:numRef>
          </c:val>
        </c:ser>
        <c:ser>
          <c:idx val="3"/>
          <c:order val="3"/>
          <c:tx>
            <c:strRef>
              <c:f>Stock_2007_2011_2014!$E$8</c:f>
              <c:strCache>
                <c:ptCount val="1"/>
                <c:pt idx="0">
                  <c:v>50+ Units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Stock_2007_2011_2014!$A$9:$A$11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Stock_2007_2011_2014!$E$9:$E$11</c:f>
              <c:numCache>
                <c:formatCode>0.0%</c:formatCode>
                <c:ptCount val="3"/>
                <c:pt idx="0">
                  <c:v>0.19400000000000001</c:v>
                </c:pt>
                <c:pt idx="1">
                  <c:v>0.19152145377848526</c:v>
                </c:pt>
                <c:pt idx="2">
                  <c:v>0.18860531309297912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72224"/>
        <c:axId val="94786304"/>
      </c:barChart>
      <c:catAx>
        <c:axId val="9477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786304"/>
        <c:crosses val="autoZero"/>
        <c:auto val="1"/>
        <c:lblAlgn val="ctr"/>
        <c:lblOffset val="100"/>
        <c:noMultiLvlLbl val="0"/>
      </c:catAx>
      <c:valAx>
        <c:axId val="94786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4772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Rent_Burden_2007_2011_2014!$B$2</c:f>
              <c:strCache>
                <c:ptCount val="1"/>
                <c:pt idx="0">
                  <c:v>2007*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Rent_Burden_2007_2011_2014!$A$3:$A$7</c:f>
              <c:strCache>
                <c:ptCount val="5"/>
                <c:pt idx="0">
                  <c:v>&lt;30% AMI</c:v>
                </c:pt>
                <c:pt idx="1">
                  <c:v>30-50% AMI</c:v>
                </c:pt>
                <c:pt idx="2">
                  <c:v>50-80% AMI</c:v>
                </c:pt>
                <c:pt idx="3">
                  <c:v>80-120% AMI</c:v>
                </c:pt>
                <c:pt idx="4">
                  <c:v>&gt;120% AMI</c:v>
                </c:pt>
              </c:strCache>
            </c:strRef>
          </c:cat>
          <c:val>
            <c:numRef>
              <c:f>Rent_Burden_2007_2011_2014!$B$3:$B$7</c:f>
              <c:numCache>
                <c:formatCode>0.0%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tx>
            <c:strRef>
              <c:f>Rent_Burden_2007_2011_2014!$C$2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Rent_Burden_2007_2011_2014!$A$3:$A$7</c:f>
              <c:strCache>
                <c:ptCount val="5"/>
                <c:pt idx="0">
                  <c:v>&lt;30% AMI</c:v>
                </c:pt>
                <c:pt idx="1">
                  <c:v>30-50% AMI</c:v>
                </c:pt>
                <c:pt idx="2">
                  <c:v>50-80% AMI</c:v>
                </c:pt>
                <c:pt idx="3">
                  <c:v>80-120% AMI</c:v>
                </c:pt>
                <c:pt idx="4">
                  <c:v>&gt;120% AMI</c:v>
                </c:pt>
              </c:strCache>
            </c:strRef>
          </c:cat>
          <c:val>
            <c:numRef>
              <c:f>Rent_Burden_2007_2011_2014!$C$3:$C$7</c:f>
              <c:numCache>
                <c:formatCode>0.0%</c:formatCode>
                <c:ptCount val="5"/>
                <c:pt idx="0">
                  <c:v>0.89391360588215274</c:v>
                </c:pt>
                <c:pt idx="1">
                  <c:v>0.86379605765215761</c:v>
                </c:pt>
                <c:pt idx="2">
                  <c:v>0.49030588623289972</c:v>
                </c:pt>
                <c:pt idx="3">
                  <c:v>0.20096003536972415</c:v>
                </c:pt>
                <c:pt idx="4">
                  <c:v>6.0359744074685126E-2</c:v>
                </c:pt>
              </c:numCache>
            </c:numRef>
          </c:val>
        </c:ser>
        <c:ser>
          <c:idx val="2"/>
          <c:order val="2"/>
          <c:tx>
            <c:strRef>
              <c:f>Rent_Burden_2007_2011_2014!$D$2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Rent_Burden_2007_2011_2014!$A$3:$A$7</c:f>
              <c:strCache>
                <c:ptCount val="5"/>
                <c:pt idx="0">
                  <c:v>&lt;30% AMI</c:v>
                </c:pt>
                <c:pt idx="1">
                  <c:v>30-50% AMI</c:v>
                </c:pt>
                <c:pt idx="2">
                  <c:v>50-80% AMI</c:v>
                </c:pt>
                <c:pt idx="3">
                  <c:v>80-120% AMI</c:v>
                </c:pt>
                <c:pt idx="4">
                  <c:v>&gt;120% AMI</c:v>
                </c:pt>
              </c:strCache>
            </c:strRef>
          </c:cat>
          <c:val>
            <c:numRef>
              <c:f>Rent_Burden_2007_2011_2014!$D$3:$D$7</c:f>
              <c:numCache>
                <c:formatCode>0.0%</c:formatCode>
                <c:ptCount val="5"/>
                <c:pt idx="0">
                  <c:v>0.87134386367033734</c:v>
                </c:pt>
                <c:pt idx="1">
                  <c:v>0.85044820070153149</c:v>
                </c:pt>
                <c:pt idx="2">
                  <c:v>0.51934787533145899</c:v>
                </c:pt>
                <c:pt idx="3">
                  <c:v>0.21549193410477113</c:v>
                </c:pt>
                <c:pt idx="4">
                  <c:v>3.8952134320830951E-2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49184"/>
        <c:axId val="87420928"/>
      </c:barChart>
      <c:catAx>
        <c:axId val="867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20928"/>
        <c:crosses val="autoZero"/>
        <c:auto val="1"/>
        <c:lblAlgn val="ctr"/>
        <c:lblOffset val="100"/>
        <c:noMultiLvlLbl val="0"/>
      </c:catAx>
      <c:valAx>
        <c:axId val="8742092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8674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Gap_Cook!$M$14</c:f>
              <c:strCache>
                <c:ptCount val="1"/>
                <c:pt idx="0">
                  <c:v>Affordable Supply</c:v>
                </c:pt>
              </c:strCache>
            </c:strRef>
          </c:tx>
          <c:invertIfNegative val="0"/>
          <c:cat>
            <c:numRef>
              <c:f>Gap_Cook!$L$15:$L$17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Gap_Cook!$M$15:$M$17</c:f>
              <c:numCache>
                <c:formatCode>_(* #,##0_);_(* \(#,##0\);_(* "-"??_);_(@_)</c:formatCode>
                <c:ptCount val="3"/>
                <c:pt idx="0">
                  <c:v>297588</c:v>
                </c:pt>
                <c:pt idx="1">
                  <c:v>332673</c:v>
                </c:pt>
                <c:pt idx="2">
                  <c:v>352489</c:v>
                </c:pt>
              </c:numCache>
            </c:numRef>
          </c:val>
        </c:ser>
        <c:ser>
          <c:idx val="1"/>
          <c:order val="1"/>
          <c:tx>
            <c:strRef>
              <c:f>Gap_Cook!$N$14</c:f>
              <c:strCache>
                <c:ptCount val="1"/>
                <c:pt idx="0">
                  <c:v>Affordable Demand</c:v>
                </c:pt>
              </c:strCache>
            </c:strRef>
          </c:tx>
          <c:invertIfNegative val="0"/>
          <c:cat>
            <c:numRef>
              <c:f>Gap_Cook!$L$15:$L$17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Gap_Cook!$N$15:$N$17</c:f>
              <c:numCache>
                <c:formatCode>_(* #,##0_);_(* \(#,##0\);_(* "-"??_);_(@_)</c:formatCode>
                <c:ptCount val="3"/>
                <c:pt idx="0">
                  <c:v>454861</c:v>
                </c:pt>
                <c:pt idx="1">
                  <c:v>510632</c:v>
                </c:pt>
                <c:pt idx="2">
                  <c:v>520787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1856"/>
        <c:axId val="40683392"/>
      </c:barChart>
      <c:barChart>
        <c:barDir val="col"/>
        <c:grouping val="clustered"/>
        <c:varyColors val="0"/>
        <c:ser>
          <c:idx val="2"/>
          <c:order val="2"/>
          <c:tx>
            <c:strRef>
              <c:f>Gap_Cook!$O$14</c:f>
              <c:strCache>
                <c:ptCount val="1"/>
                <c:pt idx="0">
                  <c:v>Affordability Gap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Gap_Cook!$L$15:$L$17</c:f>
              <c:numCache>
                <c:formatCode>General</c:formatCode>
                <c:ptCount val="3"/>
                <c:pt idx="0">
                  <c:v>2007</c:v>
                </c:pt>
                <c:pt idx="1">
                  <c:v>2011</c:v>
                </c:pt>
                <c:pt idx="2">
                  <c:v>2014</c:v>
                </c:pt>
              </c:numCache>
            </c:numRef>
          </c:cat>
          <c:val>
            <c:numRef>
              <c:f>Gap_Cook!$O$15:$O$17</c:f>
              <c:numCache>
                <c:formatCode>_(* #,##0_);_(* \(#,##0\);_(* "-"??_);_(@_)</c:formatCode>
                <c:ptCount val="3"/>
                <c:pt idx="0">
                  <c:v>157273</c:v>
                </c:pt>
                <c:pt idx="1">
                  <c:v>177959</c:v>
                </c:pt>
                <c:pt idx="2">
                  <c:v>168298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5808"/>
        <c:axId val="179093504"/>
      </c:barChart>
      <c:catAx>
        <c:axId val="40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83392"/>
        <c:crosses val="autoZero"/>
        <c:auto val="1"/>
        <c:lblAlgn val="ctr"/>
        <c:lblOffset val="100"/>
        <c:noMultiLvlLbl val="0"/>
      </c:catAx>
      <c:valAx>
        <c:axId val="40683392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40681856"/>
        <c:crosses val="autoZero"/>
        <c:crossBetween val="between"/>
      </c:valAx>
      <c:valAx>
        <c:axId val="17909350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9095808"/>
        <c:crosses val="max"/>
        <c:crossBetween val="between"/>
      </c:valAx>
      <c:catAx>
        <c:axId val="1790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9350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185736</xdr:rowOff>
    </xdr:from>
    <xdr:to>
      <xdr:col>8</xdr:col>
      <xdr:colOff>85725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</xdr:row>
      <xdr:rowOff>171450</xdr:rowOff>
    </xdr:from>
    <xdr:to>
      <xdr:col>8</xdr:col>
      <xdr:colOff>276225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5</xdr:row>
      <xdr:rowOff>9525</xdr:rowOff>
    </xdr:from>
    <xdr:to>
      <xdr:col>14</xdr:col>
      <xdr:colOff>400050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4</xdr:row>
      <xdr:rowOff>0</xdr:rowOff>
    </xdr:from>
    <xdr:to>
      <xdr:col>11</xdr:col>
      <xdr:colOff>133350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2</xdr:row>
      <xdr:rowOff>95251</xdr:rowOff>
    </xdr:from>
    <xdr:to>
      <xdr:col>12</xdr:col>
      <xdr:colOff>123825</xdr:colOff>
      <xdr:row>21</xdr:row>
      <xdr:rowOff>42863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8</xdr:row>
      <xdr:rowOff>185737</xdr:rowOff>
    </xdr:from>
    <xdr:to>
      <xdr:col>13</xdr:col>
      <xdr:colOff>190500</xdr:colOff>
      <xdr:row>23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8" sqref="A8"/>
    </sheetView>
  </sheetViews>
  <sheetFormatPr defaultRowHeight="15" x14ac:dyDescent="0.25"/>
  <cols>
    <col min="1" max="1" width="16.140625" bestFit="1" customWidth="1"/>
    <col min="2" max="8" width="16.140625" customWidth="1"/>
    <col min="9" max="12" width="13.28515625" bestFit="1" customWidth="1"/>
  </cols>
  <sheetData>
    <row r="1" spans="1:12" x14ac:dyDescent="0.25">
      <c r="A1" s="2"/>
      <c r="B1" s="2">
        <v>2000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</row>
    <row r="2" spans="1:12" x14ac:dyDescent="0.25">
      <c r="A2" s="2" t="s">
        <v>0</v>
      </c>
      <c r="B2" s="3">
        <v>829336</v>
      </c>
      <c r="C2" s="3">
        <v>740067</v>
      </c>
      <c r="D2" s="3">
        <v>740365</v>
      </c>
      <c r="E2" s="3">
        <v>730840</v>
      </c>
      <c r="F2" s="3">
        <v>755292</v>
      </c>
      <c r="G2" s="3">
        <v>785753</v>
      </c>
      <c r="H2" s="3">
        <v>793084</v>
      </c>
      <c r="I2" s="3">
        <v>807359</v>
      </c>
      <c r="J2" s="3">
        <v>828513</v>
      </c>
      <c r="K2" s="3">
        <v>845168</v>
      </c>
      <c r="L2" s="3">
        <v>846293</v>
      </c>
    </row>
    <row r="3" spans="1:12" x14ac:dyDescent="0.25">
      <c r="A3" s="2" t="s">
        <v>1</v>
      </c>
      <c r="B3" s="3">
        <v>1142780</v>
      </c>
      <c r="C3" s="3">
        <v>1189862</v>
      </c>
      <c r="D3" s="3">
        <v>1191831</v>
      </c>
      <c r="E3" s="3">
        <v>1209895</v>
      </c>
      <c r="F3" s="3">
        <v>1186408</v>
      </c>
      <c r="G3" s="3">
        <v>1145615</v>
      </c>
      <c r="H3" s="3">
        <v>1129051</v>
      </c>
      <c r="I3" s="3">
        <v>1109554</v>
      </c>
      <c r="J3" s="3">
        <v>1107488</v>
      </c>
      <c r="K3" s="3">
        <v>1094725</v>
      </c>
      <c r="L3" s="3">
        <v>1091761</v>
      </c>
    </row>
    <row r="4" spans="1:12" x14ac:dyDescent="0.25">
      <c r="A4" s="2" t="s">
        <v>2</v>
      </c>
      <c r="B4" s="3">
        <f>SUM(B2:B3)</f>
        <v>1972116</v>
      </c>
      <c r="C4" s="3">
        <f t="shared" ref="C4:E4" si="0">SUM(C2:C3)</f>
        <v>1929929</v>
      </c>
      <c r="D4" s="3">
        <f t="shared" si="0"/>
        <v>1932196</v>
      </c>
      <c r="E4" s="3">
        <f t="shared" si="0"/>
        <v>1940735</v>
      </c>
      <c r="F4" s="3">
        <f t="shared" ref="F4" si="1">SUM(F2:F3)</f>
        <v>1941700</v>
      </c>
      <c r="G4" s="3">
        <f t="shared" ref="G4" si="2">SUM(G2:G3)</f>
        <v>1931368</v>
      </c>
      <c r="H4" s="3">
        <f t="shared" ref="H4" si="3">SUM(H2:H3)</f>
        <v>1922135</v>
      </c>
      <c r="I4" s="3">
        <v>1916913</v>
      </c>
      <c r="J4" s="3">
        <v>1936001</v>
      </c>
      <c r="K4" s="3">
        <v>1939893</v>
      </c>
      <c r="L4" s="3">
        <v>1938054</v>
      </c>
    </row>
    <row r="5" spans="1:12" s="1" customFormat="1" x14ac:dyDescent="0.25">
      <c r="A5" s="4" t="s">
        <v>3</v>
      </c>
      <c r="B5" s="4">
        <f>B2/B4</f>
        <v>0.42053104381283862</v>
      </c>
      <c r="C5" s="4">
        <f t="shared" ref="C5:E5" si="4">C2/C4</f>
        <v>0.3834685110177628</v>
      </c>
      <c r="D5" s="4">
        <f t="shared" si="4"/>
        <v>0.38317282511712064</v>
      </c>
      <c r="E5" s="4">
        <f t="shared" si="4"/>
        <v>0.37657897652178168</v>
      </c>
      <c r="F5" s="4">
        <f t="shared" ref="F5" si="5">F2/F4</f>
        <v>0.38898491013029818</v>
      </c>
      <c r="G5" s="4">
        <f t="shared" ref="G5" si="6">G2/G4</f>
        <v>0.40683753691683822</v>
      </c>
      <c r="H5" s="4">
        <f t="shared" ref="H5" si="7">H2/H4</f>
        <v>0.41260577430825618</v>
      </c>
      <c r="I5" s="4">
        <v>0.42117665225286699</v>
      </c>
      <c r="J5" s="4">
        <v>0.42795070870314633</v>
      </c>
      <c r="K5" s="4">
        <v>0.43567763789033725</v>
      </c>
      <c r="L5" s="4">
        <v>0.43667152721234803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24" sqref="H24"/>
    </sheetView>
  </sheetViews>
  <sheetFormatPr defaultRowHeight="15" x14ac:dyDescent="0.25"/>
  <cols>
    <col min="1" max="1" width="61.42578125" bestFit="1" customWidth="1"/>
    <col min="2" max="2" width="6.140625" bestFit="1" customWidth="1"/>
    <col min="3" max="3" width="12.140625" bestFit="1" customWidth="1"/>
    <col min="4" max="4" width="9.28515625" bestFit="1" customWidth="1"/>
  </cols>
  <sheetData>
    <row r="1" spans="1:4" x14ac:dyDescent="0.25">
      <c r="A1" s="7" t="s">
        <v>43</v>
      </c>
      <c r="B1" s="7"/>
      <c r="C1" s="7"/>
      <c r="D1" s="7"/>
    </row>
    <row r="2" spans="1:4" x14ac:dyDescent="0.25">
      <c r="A2" s="2"/>
      <c r="B2" s="11" t="s">
        <v>49</v>
      </c>
      <c r="C2" s="2">
        <v>2011</v>
      </c>
      <c r="D2" s="2">
        <v>2014</v>
      </c>
    </row>
    <row r="3" spans="1:4" x14ac:dyDescent="0.25">
      <c r="A3" s="2" t="s">
        <v>37</v>
      </c>
      <c r="B3" s="12">
        <v>0.309</v>
      </c>
      <c r="C3" s="4">
        <v>0.29109231457133694</v>
      </c>
      <c r="D3" s="4">
        <v>0.28456811057163417</v>
      </c>
    </row>
    <row r="4" spans="1:4" x14ac:dyDescent="0.25">
      <c r="A4" s="2" t="s">
        <v>38</v>
      </c>
      <c r="B4" s="12">
        <v>0.18099999999999999</v>
      </c>
      <c r="C4" s="4">
        <v>0.17204490195811281</v>
      </c>
      <c r="D4" s="4">
        <v>0.1637187120772593</v>
      </c>
    </row>
    <row r="5" spans="1:4" x14ac:dyDescent="0.25">
      <c r="A5" s="2" t="s">
        <v>39</v>
      </c>
      <c r="B5" s="12">
        <v>0.2</v>
      </c>
      <c r="C5" s="4">
        <v>0.19529478212294654</v>
      </c>
      <c r="D5" s="4">
        <v>0.17735465140323742</v>
      </c>
    </row>
    <row r="6" spans="1:4" x14ac:dyDescent="0.25">
      <c r="A6" s="2" t="s">
        <v>40</v>
      </c>
      <c r="B6" s="12">
        <v>0.14000000000000001</v>
      </c>
      <c r="C6" s="4">
        <v>0.15688435999350969</v>
      </c>
      <c r="D6" s="4">
        <v>0.16583381878380182</v>
      </c>
    </row>
    <row r="7" spans="1:4" x14ac:dyDescent="0.25">
      <c r="A7" s="2" t="s">
        <v>41</v>
      </c>
      <c r="B7" s="12">
        <v>0.17</v>
      </c>
      <c r="C7" s="4">
        <v>0.18468364135409404</v>
      </c>
      <c r="D7" s="4">
        <v>0.20852470716406729</v>
      </c>
    </row>
    <row r="8" spans="1:4" x14ac:dyDescent="0.25">
      <c r="A8" s="2" t="s">
        <v>13</v>
      </c>
      <c r="B8" s="11">
        <f>SUM(B3:B7)</f>
        <v>1</v>
      </c>
      <c r="C8" s="2">
        <v>1</v>
      </c>
      <c r="D8" s="2">
        <v>1</v>
      </c>
    </row>
    <row r="10" spans="1:4" x14ac:dyDescent="0.25">
      <c r="A10" t="s">
        <v>53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4" sqref="C14"/>
    </sheetView>
  </sheetViews>
  <sheetFormatPr defaultRowHeight="15" x14ac:dyDescent="0.25"/>
  <sheetData>
    <row r="1" spans="1:10" x14ac:dyDescent="0.25">
      <c r="A1" s="5" t="s">
        <v>42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B2" s="5">
        <v>2007</v>
      </c>
      <c r="C2" s="5"/>
      <c r="D2" s="5"/>
      <c r="E2" s="5">
        <v>2011</v>
      </c>
      <c r="F2" s="5"/>
      <c r="G2" s="5"/>
      <c r="H2" s="5">
        <v>2014</v>
      </c>
      <c r="I2" s="5"/>
      <c r="J2" s="5"/>
    </row>
    <row r="3" spans="1:10" x14ac:dyDescent="0.25">
      <c r="B3" t="s">
        <v>51</v>
      </c>
      <c r="C3" t="s">
        <v>52</v>
      </c>
      <c r="D3">
        <v>2007</v>
      </c>
      <c r="E3" t="s">
        <v>4</v>
      </c>
      <c r="F3" t="s">
        <v>5</v>
      </c>
      <c r="G3">
        <v>2011</v>
      </c>
      <c r="H3" t="s">
        <v>4</v>
      </c>
      <c r="I3" t="s">
        <v>5</v>
      </c>
      <c r="J3">
        <v>2014</v>
      </c>
    </row>
    <row r="4" spans="1:10" x14ac:dyDescent="0.25">
      <c r="A4" t="s">
        <v>6</v>
      </c>
      <c r="D4" s="1">
        <v>0.85399999999999998</v>
      </c>
      <c r="E4">
        <v>4854</v>
      </c>
      <c r="F4">
        <v>56812</v>
      </c>
      <c r="G4" s="1">
        <v>0.92128563552038401</v>
      </c>
      <c r="H4">
        <v>5059</v>
      </c>
      <c r="I4">
        <v>50614</v>
      </c>
      <c r="J4" s="1">
        <v>0.90913009897077601</v>
      </c>
    </row>
    <row r="5" spans="1:10" x14ac:dyDescent="0.25">
      <c r="A5" t="s">
        <v>7</v>
      </c>
      <c r="D5" s="1">
        <v>0.58099999999999996</v>
      </c>
      <c r="E5">
        <v>116402</v>
      </c>
      <c r="F5">
        <v>247451</v>
      </c>
      <c r="G5" s="1">
        <v>0.68008508930804468</v>
      </c>
      <c r="H5">
        <v>95959</v>
      </c>
      <c r="I5">
        <v>263784</v>
      </c>
      <c r="J5" s="1">
        <v>0.7332567972135664</v>
      </c>
    </row>
    <row r="6" spans="1:10" x14ac:dyDescent="0.25">
      <c r="A6" t="s">
        <v>8</v>
      </c>
      <c r="D6" s="1">
        <v>0.379</v>
      </c>
      <c r="E6">
        <v>204156</v>
      </c>
      <c r="F6">
        <v>166294</v>
      </c>
      <c r="G6" s="1">
        <v>0.44889728708327709</v>
      </c>
      <c r="H6">
        <v>191828</v>
      </c>
      <c r="I6">
        <v>180135</v>
      </c>
      <c r="J6" s="1">
        <v>0.48428203880493492</v>
      </c>
    </row>
    <row r="7" spans="1:10" x14ac:dyDescent="0.25">
      <c r="A7" t="s">
        <v>9</v>
      </c>
      <c r="D7" s="1">
        <v>0.32100000000000001</v>
      </c>
      <c r="E7">
        <v>252871</v>
      </c>
      <c r="F7">
        <v>130006</v>
      </c>
      <c r="G7" s="1">
        <v>0.33955029944342441</v>
      </c>
      <c r="H7">
        <v>244769</v>
      </c>
      <c r="I7">
        <v>131730</v>
      </c>
      <c r="J7" s="1">
        <v>0.3498814073875362</v>
      </c>
    </row>
    <row r="8" spans="1:10" x14ac:dyDescent="0.25">
      <c r="A8" t="s">
        <v>10</v>
      </c>
      <c r="D8" s="1">
        <v>0.27300000000000002</v>
      </c>
      <c r="E8">
        <v>240827</v>
      </c>
      <c r="F8">
        <v>104039</v>
      </c>
      <c r="G8" s="1">
        <v>0.30167949290449042</v>
      </c>
      <c r="H8">
        <v>245812</v>
      </c>
      <c r="I8">
        <v>110598</v>
      </c>
      <c r="J8" s="1">
        <v>0.31031115849723634</v>
      </c>
    </row>
    <row r="9" spans="1:10" x14ac:dyDescent="0.25">
      <c r="A9" t="s">
        <v>11</v>
      </c>
      <c r="D9" s="1">
        <v>0.251</v>
      </c>
      <c r="E9">
        <v>149196</v>
      </c>
      <c r="F9">
        <v>52179</v>
      </c>
      <c r="G9" s="1">
        <v>0.25911359404096834</v>
      </c>
      <c r="H9">
        <v>165355</v>
      </c>
      <c r="I9">
        <v>59979</v>
      </c>
      <c r="J9" s="1">
        <v>0.26617820657335334</v>
      </c>
    </row>
    <row r="10" spans="1:10" x14ac:dyDescent="0.25">
      <c r="A10" t="s">
        <v>12</v>
      </c>
      <c r="D10" s="1">
        <v>0.252</v>
      </c>
      <c r="E10">
        <v>141248</v>
      </c>
      <c r="F10">
        <v>50578</v>
      </c>
      <c r="G10" s="1">
        <v>0.26366603067363131</v>
      </c>
      <c r="H10">
        <v>142979</v>
      </c>
      <c r="I10">
        <v>49453</v>
      </c>
      <c r="J10" s="1">
        <v>0.25698948199883598</v>
      </c>
    </row>
    <row r="11" spans="1:10" x14ac:dyDescent="0.25">
      <c r="A11" t="s">
        <v>13</v>
      </c>
      <c r="D11" s="1">
        <v>0.377</v>
      </c>
      <c r="E11">
        <v>1109554</v>
      </c>
      <c r="F11">
        <v>807359</v>
      </c>
      <c r="G11" s="1">
        <v>0.42117665225286699</v>
      </c>
      <c r="H11">
        <v>1091761</v>
      </c>
      <c r="I11">
        <v>846293</v>
      </c>
      <c r="J11" s="1">
        <v>0.43667152721234803</v>
      </c>
    </row>
    <row r="13" spans="1:10" x14ac:dyDescent="0.25">
      <c r="A13" t="s">
        <v>50</v>
      </c>
    </row>
  </sheetData>
  <mergeCells count="4">
    <mergeCell ref="H2:J2"/>
    <mergeCell ref="E2:G2"/>
    <mergeCell ref="B2:D2"/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N13" sqref="N13"/>
    </sheetView>
  </sheetViews>
  <sheetFormatPr defaultRowHeight="15" x14ac:dyDescent="0.25"/>
  <cols>
    <col min="1" max="1" width="5" bestFit="1" customWidth="1"/>
    <col min="2" max="2" width="39.85546875" bestFit="1" customWidth="1"/>
    <col min="3" max="3" width="10.42578125" bestFit="1" customWidth="1"/>
    <col min="4" max="4" width="11.42578125" bestFit="1" customWidth="1"/>
    <col min="5" max="5" width="9" bestFit="1" customWidth="1"/>
    <col min="6" max="6" width="7" bestFit="1" customWidth="1"/>
  </cols>
  <sheetData>
    <row r="1" spans="1:6" x14ac:dyDescent="0.25">
      <c r="B1" s="5" t="s">
        <v>14</v>
      </c>
      <c r="C1" s="5"/>
      <c r="D1" s="5"/>
      <c r="E1" s="5"/>
      <c r="F1" s="5"/>
    </row>
    <row r="2" spans="1:6" x14ac:dyDescent="0.25">
      <c r="B2" t="s">
        <v>15</v>
      </c>
      <c r="C2" t="s">
        <v>16</v>
      </c>
      <c r="D2" t="s">
        <v>17</v>
      </c>
      <c r="E2" t="s">
        <v>18</v>
      </c>
      <c r="F2" t="s">
        <v>13</v>
      </c>
    </row>
    <row r="3" spans="1:6" x14ac:dyDescent="0.25">
      <c r="A3" t="s">
        <v>49</v>
      </c>
    </row>
    <row r="4" spans="1:6" x14ac:dyDescent="0.25">
      <c r="A4">
        <v>2011</v>
      </c>
      <c r="B4">
        <v>109655</v>
      </c>
      <c r="C4">
        <v>272351</v>
      </c>
      <c r="D4">
        <v>266566</v>
      </c>
      <c r="E4">
        <v>153641</v>
      </c>
      <c r="F4">
        <v>802213</v>
      </c>
    </row>
    <row r="5" spans="1:6" x14ac:dyDescent="0.25">
      <c r="A5">
        <v>2014</v>
      </c>
      <c r="B5">
        <v>127396</v>
      </c>
      <c r="C5">
        <v>269407</v>
      </c>
      <c r="D5">
        <v>287345</v>
      </c>
      <c r="E5">
        <v>159032</v>
      </c>
      <c r="F5">
        <v>843200</v>
      </c>
    </row>
    <row r="7" spans="1:6" x14ac:dyDescent="0.25">
      <c r="A7" s="2"/>
      <c r="B7" s="7" t="s">
        <v>14</v>
      </c>
      <c r="C7" s="7"/>
      <c r="D7" s="7"/>
      <c r="E7" s="7"/>
      <c r="F7" s="7"/>
    </row>
    <row r="8" spans="1:6" x14ac:dyDescent="0.25">
      <c r="A8" s="2"/>
      <c r="B8" s="2" t="s">
        <v>15</v>
      </c>
      <c r="C8" s="2" t="s">
        <v>16</v>
      </c>
      <c r="D8" s="2" t="s">
        <v>17</v>
      </c>
      <c r="E8" s="2" t="s">
        <v>18</v>
      </c>
      <c r="F8" s="2"/>
    </row>
    <row r="9" spans="1:6" x14ac:dyDescent="0.25">
      <c r="A9" s="2">
        <v>2007</v>
      </c>
      <c r="B9" s="4">
        <v>0.13200000000000001</v>
      </c>
      <c r="C9" s="4">
        <v>0.34100000000000003</v>
      </c>
      <c r="D9" s="4">
        <v>0.33300000000000002</v>
      </c>
      <c r="E9" s="4">
        <v>0.19400000000000001</v>
      </c>
      <c r="F9" s="4"/>
    </row>
    <row r="10" spans="1:6" x14ac:dyDescent="0.25">
      <c r="A10" s="2">
        <v>2011</v>
      </c>
      <c r="B10" s="4">
        <f t="shared" ref="B10:E11" si="0">B4/$F4</f>
        <v>0.13669062954601832</v>
      </c>
      <c r="C10" s="4">
        <f t="shared" si="0"/>
        <v>0.33949960920603384</v>
      </c>
      <c r="D10" s="4">
        <f t="shared" si="0"/>
        <v>0.33228830746946258</v>
      </c>
      <c r="E10" s="4">
        <f t="shared" si="0"/>
        <v>0.19152145377848526</v>
      </c>
      <c r="F10" s="4"/>
    </row>
    <row r="11" spans="1:6" x14ac:dyDescent="0.25">
      <c r="A11" s="2">
        <v>2014</v>
      </c>
      <c r="B11" s="4">
        <f t="shared" si="0"/>
        <v>0.15108633776091082</v>
      </c>
      <c r="C11" s="4">
        <f t="shared" si="0"/>
        <v>0.31950545540796965</v>
      </c>
      <c r="D11" s="4">
        <f t="shared" si="0"/>
        <v>0.34077917457305501</v>
      </c>
      <c r="E11" s="4">
        <f t="shared" si="0"/>
        <v>0.18860531309297912</v>
      </c>
      <c r="F11" s="4"/>
    </row>
    <row r="13" spans="1:6" x14ac:dyDescent="0.25">
      <c r="A13" t="s">
        <v>50</v>
      </c>
    </row>
  </sheetData>
  <mergeCells count="2">
    <mergeCell ref="B1:F1"/>
    <mergeCell ref="B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4" sqref="E24"/>
    </sheetView>
  </sheetViews>
  <sheetFormatPr defaultRowHeight="15" x14ac:dyDescent="0.25"/>
  <cols>
    <col min="1" max="1" width="16.7109375" customWidth="1"/>
    <col min="3" max="3" width="12" bestFit="1" customWidth="1"/>
    <col min="4" max="4" width="22.5703125" customWidth="1"/>
  </cols>
  <sheetData>
    <row r="1" spans="1:4" x14ac:dyDescent="0.25">
      <c r="A1" s="8" t="s">
        <v>48</v>
      </c>
      <c r="B1" s="9"/>
      <c r="C1" s="9"/>
      <c r="D1" s="10"/>
    </row>
    <row r="2" spans="1:4" x14ac:dyDescent="0.25">
      <c r="A2" s="2"/>
      <c r="B2" s="11" t="s">
        <v>49</v>
      </c>
      <c r="C2" s="2">
        <v>2011</v>
      </c>
      <c r="D2" s="2">
        <v>2014</v>
      </c>
    </row>
    <row r="3" spans="1:4" x14ac:dyDescent="0.25">
      <c r="A3" s="2" t="s">
        <v>37</v>
      </c>
      <c r="B3" s="12">
        <v>0.9</v>
      </c>
      <c r="C3" s="4">
        <v>0.89391360588215274</v>
      </c>
      <c r="D3" s="4">
        <v>0.87134386367033734</v>
      </c>
    </row>
    <row r="4" spans="1:4" x14ac:dyDescent="0.25">
      <c r="A4" s="2" t="s">
        <v>44</v>
      </c>
      <c r="B4" s="12">
        <v>0.8</v>
      </c>
      <c r="C4" s="4">
        <v>0.86379605765215761</v>
      </c>
      <c r="D4" s="4">
        <v>0.85044820070153149</v>
      </c>
    </row>
    <row r="5" spans="1:4" x14ac:dyDescent="0.25">
      <c r="A5" s="2" t="s">
        <v>45</v>
      </c>
      <c r="B5" s="12">
        <v>0.5</v>
      </c>
      <c r="C5" s="4">
        <v>0.49030588623289972</v>
      </c>
      <c r="D5" s="4">
        <v>0.51934787533145899</v>
      </c>
    </row>
    <row r="6" spans="1:4" x14ac:dyDescent="0.25">
      <c r="A6" s="2" t="s">
        <v>46</v>
      </c>
      <c r="B6" s="12">
        <v>0.2</v>
      </c>
      <c r="C6" s="4">
        <v>0.20096003536972415</v>
      </c>
      <c r="D6" s="4">
        <v>0.21549193410477113</v>
      </c>
    </row>
    <row r="7" spans="1:4" x14ac:dyDescent="0.25">
      <c r="A7" s="2" t="s">
        <v>47</v>
      </c>
      <c r="B7" s="12">
        <v>0.1</v>
      </c>
      <c r="C7" s="4">
        <v>6.0359744074685126E-2</v>
      </c>
      <c r="D7" s="4">
        <v>3.8952134320830951E-2</v>
      </c>
    </row>
    <row r="8" spans="1:4" x14ac:dyDescent="0.25">
      <c r="A8" s="2" t="s">
        <v>13</v>
      </c>
      <c r="B8" s="12">
        <v>0.53</v>
      </c>
      <c r="C8" s="4">
        <v>0.54725221369923416</v>
      </c>
      <c r="D8" s="4">
        <v>0.52315805518892389</v>
      </c>
    </row>
    <row r="10" spans="1:4" x14ac:dyDescent="0.25">
      <c r="A10" t="s">
        <v>53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D4" workbookViewId="0">
      <selection activeCell="J25" sqref="J25"/>
    </sheetView>
  </sheetViews>
  <sheetFormatPr defaultRowHeight="15" x14ac:dyDescent="0.25"/>
  <cols>
    <col min="4" max="4" width="12.28515625" bestFit="1" customWidth="1"/>
    <col min="5" max="6" width="6" bestFit="1" customWidth="1"/>
    <col min="7" max="7" width="19.42578125" bestFit="1" customWidth="1"/>
    <col min="8" max="8" width="12" bestFit="1" customWidth="1"/>
    <col min="11" max="11" width="5.42578125" bestFit="1" customWidth="1"/>
    <col min="12" max="12" width="23.85546875" customWidth="1"/>
    <col min="13" max="13" width="24.28515625" bestFit="1" customWidth="1"/>
    <col min="14" max="14" width="18.7109375" bestFit="1" customWidth="1"/>
    <col min="15" max="15" width="30" bestFit="1" customWidth="1"/>
    <col min="16" max="16" width="10.42578125" bestFit="1" customWidth="1"/>
  </cols>
  <sheetData>
    <row r="1" spans="1:1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22</v>
      </c>
      <c r="G1" t="s">
        <v>28</v>
      </c>
      <c r="H1" t="s">
        <v>29</v>
      </c>
      <c r="O1" t="s">
        <v>22</v>
      </c>
      <c r="P1" t="s">
        <v>29</v>
      </c>
    </row>
    <row r="2" spans="1:16" x14ac:dyDescent="0.25">
      <c r="A2">
        <v>3401</v>
      </c>
      <c r="B2">
        <v>2012</v>
      </c>
      <c r="C2">
        <v>86</v>
      </c>
      <c r="D2" t="s">
        <v>30</v>
      </c>
      <c r="E2">
        <v>2501</v>
      </c>
      <c r="F2">
        <v>2968</v>
      </c>
      <c r="G2">
        <v>3209.6666666666665</v>
      </c>
      <c r="H2">
        <v>3209.6666666666665</v>
      </c>
      <c r="K2" t="s">
        <v>33</v>
      </c>
      <c r="L2">
        <v>2012</v>
      </c>
      <c r="M2" t="s">
        <v>30</v>
      </c>
      <c r="N2">
        <f>E2+E8+E14+E22+E28+E34+E40+E46+E52+E58+E64+E70+E76+E82+E88+E94+E100+E106+E112+E118+E124+E130+E136+E142+E148+E154+E160+E166+E172+E178+E184+E190+E196+E202</f>
        <v>346898</v>
      </c>
      <c r="O2">
        <f>N3-N2</f>
        <v>176213</v>
      </c>
      <c r="P2">
        <f>AVERAGE(O2,O4,O6)</f>
        <v>173609.66666666666</v>
      </c>
    </row>
    <row r="3" spans="1:16" x14ac:dyDescent="0.25">
      <c r="D3" t="s">
        <v>31</v>
      </c>
      <c r="E3">
        <v>5469</v>
      </c>
      <c r="M3" t="s">
        <v>31</v>
      </c>
      <c r="N3">
        <f>E3+E9+E17+E23+E29+E35+E41+E47+E53+E59+E65+E71+E77+E83+E89+E95+E101+E107+E113+E119+E125+E131+E137+E143+E149+E155+E161+E167+E173+E179+E185+E191+E197+E203</f>
        <v>523111</v>
      </c>
    </row>
    <row r="4" spans="1:16" x14ac:dyDescent="0.25">
      <c r="B4">
        <v>2013</v>
      </c>
      <c r="C4">
        <v>96</v>
      </c>
      <c r="D4" t="s">
        <v>30</v>
      </c>
      <c r="E4">
        <v>4063</v>
      </c>
      <c r="F4">
        <v>2833</v>
      </c>
      <c r="L4">
        <v>2013</v>
      </c>
      <c r="M4" t="s">
        <v>30</v>
      </c>
      <c r="N4">
        <f>E4+E10+E18+E24+E30+E36+E42+E48+E54+E60+E66+E72+E78+E84+E90+E96+E102+E108+E114+E120+E126+E132+E138+E144+E150+E156+E162+E168+E174+E180+E186+E192+E198+E204</f>
        <v>352489</v>
      </c>
      <c r="O4">
        <f>N5-N4</f>
        <v>168298</v>
      </c>
    </row>
    <row r="5" spans="1:16" x14ac:dyDescent="0.25">
      <c r="D5" t="s">
        <v>31</v>
      </c>
      <c r="E5">
        <v>6896</v>
      </c>
      <c r="M5" t="s">
        <v>31</v>
      </c>
      <c r="N5">
        <f>E5+E11+E19+E25+E31+E37+E43+E49+E55+E61+E67+E73+E79+E85+E91+E97+E103+E109+E115+E121+E127+E133+E139+E145+E151+E157+E163+E169+E175+E181+E187+E193+E199+E205</f>
        <v>520787</v>
      </c>
    </row>
    <row r="6" spans="1:16" x14ac:dyDescent="0.25">
      <c r="B6">
        <v>2014</v>
      </c>
      <c r="C6">
        <v>87</v>
      </c>
      <c r="D6" t="s">
        <v>30</v>
      </c>
      <c r="E6">
        <v>2115</v>
      </c>
      <c r="F6">
        <v>3828</v>
      </c>
      <c r="L6">
        <v>2014</v>
      </c>
      <c r="M6" t="s">
        <v>30</v>
      </c>
      <c r="N6">
        <f>E6+E12+E20+E26+E32+E38+E44+E50+E56+E62+E68+E74+E80+E86+E92+E98+E104+E110+E116+E122+E128+E134+E140+E146+E152+E158+E164+E170+E176+E182+E188+E194+E200+E206</f>
        <v>334767</v>
      </c>
      <c r="O6">
        <f>N7-N6</f>
        <v>176318</v>
      </c>
    </row>
    <row r="7" spans="1:16" x14ac:dyDescent="0.25">
      <c r="D7" t="s">
        <v>31</v>
      </c>
      <c r="E7">
        <v>5943</v>
      </c>
      <c r="M7" t="s">
        <v>31</v>
      </c>
      <c r="N7">
        <f>E7+E13+E21+E27+E33+E39+E45+E51+E57+E63+E69+E75+E81+E87+E93+E99+E105+E111+E117+E123+E129+E135+E141+E147+E153+E159+E165+E171+E177+E183+E189+E195+E201+E207</f>
        <v>511085</v>
      </c>
    </row>
    <row r="8" spans="1:16" x14ac:dyDescent="0.25">
      <c r="A8">
        <v>3407</v>
      </c>
      <c r="B8">
        <v>2012</v>
      </c>
      <c r="C8">
        <v>141</v>
      </c>
      <c r="D8" t="s">
        <v>30</v>
      </c>
      <c r="E8">
        <v>8786</v>
      </c>
      <c r="F8">
        <v>4390</v>
      </c>
      <c r="G8">
        <v>4885.333333333333</v>
      </c>
      <c r="H8">
        <v>4885.333333333333</v>
      </c>
    </row>
    <row r="9" spans="1:16" x14ac:dyDescent="0.25">
      <c r="D9" t="s">
        <v>31</v>
      </c>
      <c r="E9">
        <v>13176</v>
      </c>
      <c r="K9" s="2"/>
      <c r="L9" s="15" t="s">
        <v>19</v>
      </c>
      <c r="M9" s="16"/>
      <c r="N9" s="17"/>
      <c r="O9" s="18"/>
    </row>
    <row r="10" spans="1:16" x14ac:dyDescent="0.25">
      <c r="B10">
        <v>2013</v>
      </c>
      <c r="C10">
        <v>140</v>
      </c>
      <c r="D10" t="s">
        <v>30</v>
      </c>
      <c r="E10">
        <v>9919</v>
      </c>
      <c r="F10">
        <v>4895</v>
      </c>
      <c r="K10" s="2"/>
      <c r="L10" s="2" t="s">
        <v>34</v>
      </c>
      <c r="M10" s="2" t="s">
        <v>35</v>
      </c>
      <c r="N10" s="2" t="s">
        <v>36</v>
      </c>
      <c r="O10" s="6"/>
    </row>
    <row r="11" spans="1:16" x14ac:dyDescent="0.25">
      <c r="D11" t="s">
        <v>31</v>
      </c>
      <c r="E11">
        <v>14814</v>
      </c>
      <c r="K11" s="2" t="s">
        <v>33</v>
      </c>
      <c r="L11" s="3">
        <f>AVERAGE(N2,N4,N6)</f>
        <v>344718</v>
      </c>
      <c r="M11" s="3">
        <f>AVERAGE(N3,N5,N7)</f>
        <v>518327.66666666669</v>
      </c>
      <c r="N11" s="3">
        <f>AVERAGE(O2,O4,O6)</f>
        <v>173609.66666666666</v>
      </c>
      <c r="O11" s="14"/>
    </row>
    <row r="12" spans="1:16" x14ac:dyDescent="0.25">
      <c r="B12">
        <v>2014</v>
      </c>
      <c r="C12">
        <v>140</v>
      </c>
      <c r="D12" t="s">
        <v>30</v>
      </c>
      <c r="E12">
        <v>7027</v>
      </c>
      <c r="F12">
        <v>5371</v>
      </c>
    </row>
    <row r="13" spans="1:16" x14ac:dyDescent="0.25">
      <c r="D13" t="s">
        <v>31</v>
      </c>
      <c r="E13">
        <v>12398</v>
      </c>
    </row>
    <row r="14" spans="1:16" x14ac:dyDescent="0.25">
      <c r="A14">
        <v>3408</v>
      </c>
      <c r="B14">
        <v>2012</v>
      </c>
      <c r="C14">
        <v>187</v>
      </c>
      <c r="D14" t="s">
        <v>30</v>
      </c>
      <c r="E14">
        <v>12567</v>
      </c>
      <c r="F14">
        <v>6592</v>
      </c>
      <c r="G14">
        <v>5030.666666666667</v>
      </c>
      <c r="H14">
        <v>5030.666666666667</v>
      </c>
      <c r="L14" s="2"/>
      <c r="M14" s="2" t="s">
        <v>20</v>
      </c>
      <c r="N14" s="2" t="s">
        <v>21</v>
      </c>
      <c r="O14" s="2" t="s">
        <v>54</v>
      </c>
    </row>
    <row r="15" spans="1:16" x14ac:dyDescent="0.25">
      <c r="L15" s="2">
        <v>2007</v>
      </c>
      <c r="M15" s="3">
        <f>226450+71138</f>
        <v>297588</v>
      </c>
      <c r="N15" s="3">
        <f>336067+118794</f>
        <v>454861</v>
      </c>
      <c r="O15" s="3">
        <f>N15-M15</f>
        <v>157273</v>
      </c>
    </row>
    <row r="16" spans="1:16" x14ac:dyDescent="0.25">
      <c r="L16" s="2">
        <v>2011</v>
      </c>
      <c r="M16" s="3">
        <f>247497+85176</f>
        <v>332673</v>
      </c>
      <c r="N16" s="3">
        <f>365831+144801</f>
        <v>510632</v>
      </c>
      <c r="O16" s="3">
        <f t="shared" ref="O16:O17" si="0">N16-M16</f>
        <v>177959</v>
      </c>
    </row>
    <row r="17" spans="1:15" x14ac:dyDescent="0.25">
      <c r="D17" t="s">
        <v>31</v>
      </c>
      <c r="E17">
        <v>19159</v>
      </c>
      <c r="L17" s="2">
        <v>2014</v>
      </c>
      <c r="M17" s="3">
        <f>N4</f>
        <v>352489</v>
      </c>
      <c r="N17" s="3">
        <f>N5</f>
        <v>520787</v>
      </c>
      <c r="O17" s="3">
        <f t="shared" si="0"/>
        <v>168298</v>
      </c>
    </row>
    <row r="18" spans="1:15" x14ac:dyDescent="0.25">
      <c r="B18">
        <v>2013</v>
      </c>
      <c r="C18">
        <v>189</v>
      </c>
      <c r="D18" t="s">
        <v>30</v>
      </c>
      <c r="E18">
        <v>13587</v>
      </c>
      <c r="F18">
        <v>4281</v>
      </c>
      <c r="L18" s="6"/>
      <c r="M18" s="13"/>
      <c r="N18" s="13"/>
      <c r="O18" s="14"/>
    </row>
    <row r="19" spans="1:15" x14ac:dyDescent="0.25">
      <c r="D19" t="s">
        <v>31</v>
      </c>
      <c r="E19">
        <v>17868</v>
      </c>
      <c r="L19" s="6"/>
      <c r="M19" s="13"/>
      <c r="N19" s="13"/>
      <c r="O19" s="14"/>
    </row>
    <row r="20" spans="1:15" x14ac:dyDescent="0.25">
      <c r="B20">
        <v>2014</v>
      </c>
      <c r="C20">
        <v>203</v>
      </c>
      <c r="D20" t="s">
        <v>30</v>
      </c>
      <c r="E20">
        <v>15280</v>
      </c>
      <c r="F20">
        <v>4219</v>
      </c>
    </row>
    <row r="21" spans="1:15" x14ac:dyDescent="0.25">
      <c r="D21" t="s">
        <v>31</v>
      </c>
      <c r="E21">
        <v>19499</v>
      </c>
    </row>
    <row r="22" spans="1:15" x14ac:dyDescent="0.25">
      <c r="A22">
        <v>3409</v>
      </c>
      <c r="B22">
        <v>2012</v>
      </c>
      <c r="C22">
        <v>103</v>
      </c>
      <c r="D22" t="s">
        <v>30</v>
      </c>
      <c r="E22">
        <v>6982</v>
      </c>
      <c r="F22">
        <v>3256</v>
      </c>
      <c r="G22">
        <v>2951.3333333333335</v>
      </c>
      <c r="H22">
        <v>2951.3333333333335</v>
      </c>
    </row>
    <row r="23" spans="1:15" x14ac:dyDescent="0.25">
      <c r="D23" t="s">
        <v>31</v>
      </c>
      <c r="E23">
        <v>10238</v>
      </c>
    </row>
    <row r="24" spans="1:15" x14ac:dyDescent="0.25">
      <c r="B24">
        <v>2013</v>
      </c>
      <c r="C24">
        <v>89</v>
      </c>
      <c r="D24" t="s">
        <v>30</v>
      </c>
      <c r="E24">
        <v>4782</v>
      </c>
      <c r="F24">
        <v>2777</v>
      </c>
    </row>
    <row r="25" spans="1:15" x14ac:dyDescent="0.25">
      <c r="D25" t="s">
        <v>31</v>
      </c>
      <c r="E25">
        <v>7559</v>
      </c>
    </row>
    <row r="26" spans="1:15" x14ac:dyDescent="0.25">
      <c r="B26">
        <v>2014</v>
      </c>
      <c r="C26">
        <v>95</v>
      </c>
      <c r="D26" t="s">
        <v>30</v>
      </c>
      <c r="E26">
        <v>4782</v>
      </c>
      <c r="F26">
        <v>2821</v>
      </c>
    </row>
    <row r="27" spans="1:15" x14ac:dyDescent="0.25">
      <c r="D27" t="s">
        <v>31</v>
      </c>
      <c r="E27">
        <v>7603</v>
      </c>
    </row>
    <row r="28" spans="1:15" x14ac:dyDescent="0.25">
      <c r="A28">
        <v>3410</v>
      </c>
      <c r="B28">
        <v>2012</v>
      </c>
      <c r="C28">
        <v>58</v>
      </c>
      <c r="D28" t="s">
        <v>30</v>
      </c>
      <c r="E28">
        <v>2616</v>
      </c>
      <c r="F28">
        <v>2434</v>
      </c>
      <c r="G28">
        <v>2264</v>
      </c>
      <c r="H28">
        <v>2264</v>
      </c>
    </row>
    <row r="29" spans="1:15" x14ac:dyDescent="0.25">
      <c r="D29" t="s">
        <v>31</v>
      </c>
      <c r="E29">
        <v>5050</v>
      </c>
    </row>
    <row r="30" spans="1:15" x14ac:dyDescent="0.25">
      <c r="B30">
        <v>2013</v>
      </c>
      <c r="C30">
        <v>54</v>
      </c>
      <c r="D30" t="s">
        <v>30</v>
      </c>
      <c r="E30">
        <v>3563</v>
      </c>
      <c r="F30">
        <v>2745</v>
      </c>
    </row>
    <row r="31" spans="1:15" x14ac:dyDescent="0.25">
      <c r="D31" t="s">
        <v>31</v>
      </c>
      <c r="E31">
        <v>6308</v>
      </c>
    </row>
    <row r="32" spans="1:15" x14ac:dyDescent="0.25">
      <c r="B32">
        <v>2014</v>
      </c>
      <c r="C32">
        <v>52</v>
      </c>
      <c r="D32" t="s">
        <v>30</v>
      </c>
      <c r="E32">
        <v>2562</v>
      </c>
      <c r="F32">
        <v>1613</v>
      </c>
    </row>
    <row r="33" spans="1:8" x14ac:dyDescent="0.25">
      <c r="D33" t="s">
        <v>31</v>
      </c>
      <c r="E33">
        <v>4175</v>
      </c>
    </row>
    <row r="34" spans="1:8" x14ac:dyDescent="0.25">
      <c r="A34">
        <v>3411</v>
      </c>
      <c r="B34">
        <v>2012</v>
      </c>
      <c r="C34">
        <v>112</v>
      </c>
      <c r="D34" t="s">
        <v>30</v>
      </c>
      <c r="E34">
        <v>9224</v>
      </c>
      <c r="F34">
        <v>3526</v>
      </c>
      <c r="G34">
        <v>4512</v>
      </c>
      <c r="H34">
        <v>4512</v>
      </c>
    </row>
    <row r="35" spans="1:8" x14ac:dyDescent="0.25">
      <c r="D35" t="s">
        <v>31</v>
      </c>
      <c r="E35">
        <v>12750</v>
      </c>
    </row>
    <row r="36" spans="1:8" x14ac:dyDescent="0.25">
      <c r="B36">
        <v>2013</v>
      </c>
      <c r="C36">
        <v>105</v>
      </c>
      <c r="D36" t="s">
        <v>30</v>
      </c>
      <c r="E36">
        <v>8373</v>
      </c>
      <c r="F36">
        <v>4692</v>
      </c>
    </row>
    <row r="37" spans="1:8" x14ac:dyDescent="0.25">
      <c r="D37" t="s">
        <v>31</v>
      </c>
      <c r="E37">
        <v>13065</v>
      </c>
    </row>
    <row r="38" spans="1:8" x14ac:dyDescent="0.25">
      <c r="B38">
        <v>2014</v>
      </c>
      <c r="C38">
        <v>108</v>
      </c>
      <c r="D38" t="s">
        <v>30</v>
      </c>
      <c r="E38">
        <v>7100</v>
      </c>
      <c r="F38">
        <v>5318</v>
      </c>
    </row>
    <row r="39" spans="1:8" x14ac:dyDescent="0.25">
      <c r="D39" t="s">
        <v>31</v>
      </c>
      <c r="E39">
        <v>12418</v>
      </c>
    </row>
    <row r="40" spans="1:8" x14ac:dyDescent="0.25">
      <c r="A40">
        <v>3412</v>
      </c>
      <c r="B40">
        <v>2012</v>
      </c>
      <c r="C40">
        <v>56</v>
      </c>
      <c r="D40" t="s">
        <v>30</v>
      </c>
      <c r="E40">
        <v>3647</v>
      </c>
      <c r="F40">
        <v>2684</v>
      </c>
      <c r="G40">
        <v>2207</v>
      </c>
      <c r="H40">
        <v>2207</v>
      </c>
    </row>
    <row r="41" spans="1:8" x14ac:dyDescent="0.25">
      <c r="D41" t="s">
        <v>31</v>
      </c>
      <c r="E41">
        <v>6331</v>
      </c>
    </row>
    <row r="42" spans="1:8" x14ac:dyDescent="0.25">
      <c r="B42">
        <v>2013</v>
      </c>
      <c r="C42">
        <v>52</v>
      </c>
      <c r="D42" t="s">
        <v>30</v>
      </c>
      <c r="E42">
        <v>3651</v>
      </c>
      <c r="F42">
        <v>1355</v>
      </c>
    </row>
    <row r="43" spans="1:8" x14ac:dyDescent="0.25">
      <c r="D43" t="s">
        <v>31</v>
      </c>
      <c r="E43">
        <v>5006</v>
      </c>
    </row>
    <row r="44" spans="1:8" x14ac:dyDescent="0.25">
      <c r="B44">
        <v>2014</v>
      </c>
      <c r="C44">
        <v>60</v>
      </c>
      <c r="D44" t="s">
        <v>30</v>
      </c>
      <c r="E44">
        <v>4810</v>
      </c>
      <c r="F44">
        <v>2582</v>
      </c>
    </row>
    <row r="45" spans="1:8" x14ac:dyDescent="0.25">
      <c r="D45" t="s">
        <v>31</v>
      </c>
      <c r="E45">
        <v>7392</v>
      </c>
    </row>
    <row r="46" spans="1:8" x14ac:dyDescent="0.25">
      <c r="A46">
        <v>3413</v>
      </c>
      <c r="B46">
        <v>2012</v>
      </c>
      <c r="C46">
        <v>153</v>
      </c>
      <c r="D46" t="s">
        <v>30</v>
      </c>
      <c r="E46">
        <v>9258</v>
      </c>
      <c r="F46">
        <v>6684</v>
      </c>
      <c r="G46">
        <v>6980</v>
      </c>
      <c r="H46">
        <v>6980</v>
      </c>
    </row>
    <row r="47" spans="1:8" x14ac:dyDescent="0.25">
      <c r="D47" t="s">
        <v>31</v>
      </c>
      <c r="E47">
        <v>15942</v>
      </c>
    </row>
    <row r="48" spans="1:8" x14ac:dyDescent="0.25">
      <c r="B48">
        <v>2013</v>
      </c>
      <c r="C48">
        <v>144</v>
      </c>
      <c r="D48" t="s">
        <v>30</v>
      </c>
      <c r="E48">
        <v>11099</v>
      </c>
      <c r="F48">
        <v>5388</v>
      </c>
    </row>
    <row r="49" spans="1:8" x14ac:dyDescent="0.25">
      <c r="D49" t="s">
        <v>31</v>
      </c>
      <c r="E49">
        <v>16487</v>
      </c>
    </row>
    <row r="50" spans="1:8" x14ac:dyDescent="0.25">
      <c r="B50">
        <v>2014</v>
      </c>
      <c r="C50">
        <v>152</v>
      </c>
      <c r="D50" t="s">
        <v>30</v>
      </c>
      <c r="E50">
        <v>11099</v>
      </c>
      <c r="F50">
        <v>8868</v>
      </c>
    </row>
    <row r="51" spans="1:8" x14ac:dyDescent="0.25">
      <c r="D51" t="s">
        <v>31</v>
      </c>
      <c r="E51">
        <v>19967</v>
      </c>
    </row>
    <row r="52" spans="1:8" x14ac:dyDescent="0.25">
      <c r="A52">
        <v>3414</v>
      </c>
      <c r="B52">
        <v>2012</v>
      </c>
      <c r="C52">
        <v>102</v>
      </c>
      <c r="D52" t="s">
        <v>30</v>
      </c>
      <c r="E52">
        <v>6347</v>
      </c>
      <c r="F52">
        <v>5376</v>
      </c>
      <c r="G52">
        <v>4979.666666666667</v>
      </c>
      <c r="H52">
        <v>4979.666666666667</v>
      </c>
    </row>
    <row r="53" spans="1:8" x14ac:dyDescent="0.25">
      <c r="D53" t="s">
        <v>31</v>
      </c>
      <c r="E53">
        <v>11723</v>
      </c>
    </row>
    <row r="54" spans="1:8" x14ac:dyDescent="0.25">
      <c r="B54">
        <v>2013</v>
      </c>
      <c r="C54">
        <v>93</v>
      </c>
      <c r="D54" t="s">
        <v>30</v>
      </c>
      <c r="E54">
        <v>7710</v>
      </c>
      <c r="F54">
        <v>4460</v>
      </c>
    </row>
    <row r="55" spans="1:8" x14ac:dyDescent="0.25">
      <c r="D55" t="s">
        <v>31</v>
      </c>
      <c r="E55">
        <v>12170</v>
      </c>
    </row>
    <row r="56" spans="1:8" x14ac:dyDescent="0.25">
      <c r="B56">
        <v>2014</v>
      </c>
      <c r="C56">
        <v>99</v>
      </c>
      <c r="D56" t="s">
        <v>30</v>
      </c>
      <c r="E56">
        <v>5959</v>
      </c>
      <c r="F56">
        <v>5103</v>
      </c>
    </row>
    <row r="57" spans="1:8" x14ac:dyDescent="0.25">
      <c r="D57" t="s">
        <v>31</v>
      </c>
      <c r="E57">
        <v>11062</v>
      </c>
    </row>
    <row r="58" spans="1:8" x14ac:dyDescent="0.25">
      <c r="A58">
        <v>3415</v>
      </c>
      <c r="B58">
        <v>2012</v>
      </c>
      <c r="C58">
        <v>82</v>
      </c>
      <c r="D58" t="s">
        <v>30</v>
      </c>
      <c r="E58">
        <v>3243</v>
      </c>
      <c r="F58">
        <v>2279</v>
      </c>
      <c r="G58">
        <v>1846</v>
      </c>
      <c r="H58">
        <v>1846</v>
      </c>
    </row>
    <row r="59" spans="1:8" x14ac:dyDescent="0.25">
      <c r="D59" t="s">
        <v>31</v>
      </c>
      <c r="E59">
        <v>5522</v>
      </c>
    </row>
    <row r="60" spans="1:8" x14ac:dyDescent="0.25">
      <c r="B60">
        <v>2013</v>
      </c>
      <c r="C60">
        <v>91</v>
      </c>
      <c r="D60" t="s">
        <v>30</v>
      </c>
      <c r="E60">
        <v>3790</v>
      </c>
      <c r="F60">
        <v>2078</v>
      </c>
    </row>
    <row r="61" spans="1:8" x14ac:dyDescent="0.25">
      <c r="D61" t="s">
        <v>31</v>
      </c>
      <c r="E61">
        <v>5868</v>
      </c>
    </row>
    <row r="62" spans="1:8" x14ac:dyDescent="0.25">
      <c r="B62">
        <v>2014</v>
      </c>
      <c r="C62">
        <v>91</v>
      </c>
      <c r="D62" t="s">
        <v>30</v>
      </c>
      <c r="E62">
        <v>4288</v>
      </c>
      <c r="F62">
        <v>1181</v>
      </c>
    </row>
    <row r="63" spans="1:8" x14ac:dyDescent="0.25">
      <c r="D63" t="s">
        <v>31</v>
      </c>
      <c r="E63">
        <v>5469</v>
      </c>
    </row>
    <row r="64" spans="1:8" x14ac:dyDescent="0.25">
      <c r="A64">
        <v>3416</v>
      </c>
      <c r="B64">
        <v>2012</v>
      </c>
      <c r="C64">
        <v>71</v>
      </c>
      <c r="D64" t="s">
        <v>30</v>
      </c>
      <c r="E64">
        <v>1684</v>
      </c>
      <c r="F64">
        <v>2320</v>
      </c>
      <c r="G64">
        <v>2427.3333333333335</v>
      </c>
      <c r="H64">
        <v>2427.3333333333335</v>
      </c>
    </row>
    <row r="65" spans="1:8" x14ac:dyDescent="0.25">
      <c r="D65" t="s">
        <v>31</v>
      </c>
      <c r="E65">
        <v>4004</v>
      </c>
    </row>
    <row r="66" spans="1:8" x14ac:dyDescent="0.25">
      <c r="B66">
        <v>2013</v>
      </c>
      <c r="C66">
        <v>69</v>
      </c>
      <c r="D66" t="s">
        <v>30</v>
      </c>
      <c r="E66">
        <v>1136</v>
      </c>
      <c r="F66">
        <v>2078</v>
      </c>
    </row>
    <row r="67" spans="1:8" x14ac:dyDescent="0.25">
      <c r="D67" t="s">
        <v>31</v>
      </c>
      <c r="E67">
        <v>3214</v>
      </c>
    </row>
    <row r="68" spans="1:8" x14ac:dyDescent="0.25">
      <c r="B68">
        <v>2014</v>
      </c>
      <c r="C68">
        <v>69</v>
      </c>
      <c r="D68" t="s">
        <v>30</v>
      </c>
      <c r="E68">
        <v>815</v>
      </c>
      <c r="F68">
        <v>2884</v>
      </c>
    </row>
    <row r="69" spans="1:8" x14ac:dyDescent="0.25">
      <c r="D69" t="s">
        <v>31</v>
      </c>
      <c r="E69">
        <v>3699</v>
      </c>
    </row>
    <row r="70" spans="1:8" x14ac:dyDescent="0.25">
      <c r="A70">
        <v>3417</v>
      </c>
      <c r="B70">
        <v>2012</v>
      </c>
      <c r="C70">
        <v>52</v>
      </c>
      <c r="D70" t="s">
        <v>30</v>
      </c>
      <c r="E70">
        <v>1606</v>
      </c>
      <c r="F70">
        <v>1644</v>
      </c>
      <c r="G70">
        <v>2170.6666666666665</v>
      </c>
      <c r="H70">
        <v>2170.6666666666665</v>
      </c>
    </row>
    <row r="71" spans="1:8" x14ac:dyDescent="0.25">
      <c r="D71" t="s">
        <v>31</v>
      </c>
      <c r="E71">
        <v>3250</v>
      </c>
    </row>
    <row r="72" spans="1:8" x14ac:dyDescent="0.25">
      <c r="B72">
        <v>2013</v>
      </c>
      <c r="C72">
        <v>60</v>
      </c>
      <c r="D72" t="s">
        <v>30</v>
      </c>
      <c r="E72">
        <v>1447</v>
      </c>
      <c r="F72">
        <v>3494</v>
      </c>
    </row>
    <row r="73" spans="1:8" x14ac:dyDescent="0.25">
      <c r="D73" t="s">
        <v>31</v>
      </c>
      <c r="E73">
        <v>4941</v>
      </c>
    </row>
    <row r="74" spans="1:8" x14ac:dyDescent="0.25">
      <c r="B74">
        <v>2014</v>
      </c>
      <c r="C74">
        <v>69</v>
      </c>
      <c r="D74" t="s">
        <v>30</v>
      </c>
      <c r="E74">
        <v>1331</v>
      </c>
      <c r="F74">
        <v>1374</v>
      </c>
    </row>
    <row r="75" spans="1:8" x14ac:dyDescent="0.25">
      <c r="D75" t="s">
        <v>31</v>
      </c>
      <c r="E75">
        <v>2705</v>
      </c>
    </row>
    <row r="76" spans="1:8" x14ac:dyDescent="0.25">
      <c r="A76">
        <v>3418</v>
      </c>
      <c r="B76">
        <v>2012</v>
      </c>
      <c r="C76">
        <v>59</v>
      </c>
      <c r="D76" t="s">
        <v>30</v>
      </c>
      <c r="E76">
        <v>1623</v>
      </c>
      <c r="F76">
        <v>3158</v>
      </c>
      <c r="G76">
        <v>2553.6666666666665</v>
      </c>
      <c r="H76">
        <v>2553.6666666666665</v>
      </c>
    </row>
    <row r="77" spans="1:8" x14ac:dyDescent="0.25">
      <c r="D77" t="s">
        <v>31</v>
      </c>
      <c r="E77">
        <v>4781</v>
      </c>
    </row>
    <row r="78" spans="1:8" x14ac:dyDescent="0.25">
      <c r="B78">
        <v>2013</v>
      </c>
      <c r="C78">
        <v>71</v>
      </c>
      <c r="D78" t="s">
        <v>30</v>
      </c>
      <c r="E78">
        <v>1363</v>
      </c>
      <c r="F78">
        <v>2456</v>
      </c>
    </row>
    <row r="79" spans="1:8" x14ac:dyDescent="0.25">
      <c r="D79" t="s">
        <v>31</v>
      </c>
      <c r="E79">
        <v>3819</v>
      </c>
    </row>
    <row r="80" spans="1:8" x14ac:dyDescent="0.25">
      <c r="B80">
        <v>2014</v>
      </c>
      <c r="C80">
        <v>68</v>
      </c>
      <c r="D80" t="s">
        <v>30</v>
      </c>
      <c r="E80">
        <v>1386</v>
      </c>
      <c r="F80">
        <v>2047</v>
      </c>
    </row>
    <row r="81" spans="1:8" x14ac:dyDescent="0.25">
      <c r="D81" t="s">
        <v>31</v>
      </c>
      <c r="E81">
        <v>3433</v>
      </c>
    </row>
    <row r="82" spans="1:8" x14ac:dyDescent="0.25">
      <c r="A82">
        <v>3419</v>
      </c>
      <c r="B82">
        <v>2012</v>
      </c>
      <c r="C82">
        <v>92</v>
      </c>
      <c r="D82" t="s">
        <v>30</v>
      </c>
      <c r="E82">
        <v>5276</v>
      </c>
      <c r="F82">
        <v>4457</v>
      </c>
      <c r="G82">
        <v>4286.333333333333</v>
      </c>
      <c r="H82">
        <v>4286.333333333333</v>
      </c>
    </row>
    <row r="83" spans="1:8" x14ac:dyDescent="0.25">
      <c r="D83" t="s">
        <v>31</v>
      </c>
      <c r="E83">
        <v>9733</v>
      </c>
    </row>
    <row r="84" spans="1:8" x14ac:dyDescent="0.25">
      <c r="B84">
        <v>2013</v>
      </c>
      <c r="C84">
        <v>97</v>
      </c>
      <c r="D84" t="s">
        <v>30</v>
      </c>
      <c r="E84">
        <v>4995</v>
      </c>
      <c r="F84">
        <v>4550</v>
      </c>
    </row>
    <row r="85" spans="1:8" x14ac:dyDescent="0.25">
      <c r="D85" t="s">
        <v>31</v>
      </c>
      <c r="E85">
        <v>9545</v>
      </c>
    </row>
    <row r="86" spans="1:8" x14ac:dyDescent="0.25">
      <c r="B86">
        <v>2014</v>
      </c>
      <c r="C86">
        <v>101</v>
      </c>
      <c r="D86" t="s">
        <v>30</v>
      </c>
      <c r="E86">
        <v>5289</v>
      </c>
      <c r="F86">
        <v>3852</v>
      </c>
    </row>
    <row r="87" spans="1:8" x14ac:dyDescent="0.25">
      <c r="D87" t="s">
        <v>31</v>
      </c>
      <c r="E87">
        <v>9141</v>
      </c>
    </row>
    <row r="88" spans="1:8" x14ac:dyDescent="0.25">
      <c r="A88">
        <v>3420</v>
      </c>
      <c r="B88">
        <v>2012</v>
      </c>
      <c r="C88">
        <v>102</v>
      </c>
      <c r="D88" t="s">
        <v>30</v>
      </c>
      <c r="E88">
        <v>4474</v>
      </c>
      <c r="F88">
        <v>3273</v>
      </c>
      <c r="G88">
        <v>3805</v>
      </c>
      <c r="H88">
        <v>3805</v>
      </c>
    </row>
    <row r="89" spans="1:8" x14ac:dyDescent="0.25">
      <c r="D89" t="s">
        <v>31</v>
      </c>
      <c r="E89">
        <v>7747</v>
      </c>
    </row>
    <row r="90" spans="1:8" x14ac:dyDescent="0.25">
      <c r="B90">
        <v>2013</v>
      </c>
      <c r="C90">
        <v>100</v>
      </c>
      <c r="D90" t="s">
        <v>30</v>
      </c>
      <c r="E90">
        <v>4247</v>
      </c>
      <c r="F90">
        <v>4602</v>
      </c>
    </row>
    <row r="91" spans="1:8" x14ac:dyDescent="0.25">
      <c r="D91" t="s">
        <v>31</v>
      </c>
      <c r="E91">
        <v>8849</v>
      </c>
    </row>
    <row r="92" spans="1:8" x14ac:dyDescent="0.25">
      <c r="B92">
        <v>2014</v>
      </c>
      <c r="C92">
        <v>111</v>
      </c>
      <c r="D92" t="s">
        <v>30</v>
      </c>
      <c r="E92">
        <v>6121</v>
      </c>
      <c r="F92">
        <v>3540</v>
      </c>
    </row>
    <row r="93" spans="1:8" x14ac:dyDescent="0.25">
      <c r="D93" t="s">
        <v>31</v>
      </c>
      <c r="E93">
        <v>9661</v>
      </c>
    </row>
    <row r="94" spans="1:8" x14ac:dyDescent="0.25">
      <c r="A94">
        <v>3421</v>
      </c>
      <c r="B94">
        <v>2012</v>
      </c>
      <c r="C94">
        <v>159</v>
      </c>
      <c r="D94" t="s">
        <v>30</v>
      </c>
      <c r="E94">
        <v>3855</v>
      </c>
      <c r="F94">
        <v>7477</v>
      </c>
      <c r="G94">
        <v>6095.333333333333</v>
      </c>
      <c r="H94">
        <v>6095.333333333333</v>
      </c>
    </row>
    <row r="95" spans="1:8" x14ac:dyDescent="0.25">
      <c r="D95" t="s">
        <v>31</v>
      </c>
      <c r="E95">
        <v>11332</v>
      </c>
    </row>
    <row r="96" spans="1:8" x14ac:dyDescent="0.25">
      <c r="B96">
        <v>2013</v>
      </c>
      <c r="C96">
        <v>134</v>
      </c>
      <c r="D96" t="s">
        <v>30</v>
      </c>
      <c r="E96">
        <v>4156</v>
      </c>
      <c r="F96">
        <v>4760</v>
      </c>
    </row>
    <row r="97" spans="1:8" x14ac:dyDescent="0.25">
      <c r="D97" t="s">
        <v>31</v>
      </c>
      <c r="E97">
        <v>8916</v>
      </c>
    </row>
    <row r="98" spans="1:8" x14ac:dyDescent="0.25">
      <c r="B98">
        <v>2014</v>
      </c>
      <c r="C98">
        <v>155</v>
      </c>
      <c r="D98" t="s">
        <v>30</v>
      </c>
      <c r="E98">
        <v>4033</v>
      </c>
      <c r="F98">
        <v>6049</v>
      </c>
    </row>
    <row r="99" spans="1:8" x14ac:dyDescent="0.25">
      <c r="D99" t="s">
        <v>31</v>
      </c>
      <c r="E99">
        <v>10082</v>
      </c>
    </row>
    <row r="100" spans="1:8" x14ac:dyDescent="0.25">
      <c r="A100">
        <v>3422</v>
      </c>
      <c r="B100">
        <v>2012</v>
      </c>
      <c r="C100">
        <v>114</v>
      </c>
      <c r="D100" t="s">
        <v>30</v>
      </c>
      <c r="E100">
        <v>7837</v>
      </c>
      <c r="F100">
        <v>3056</v>
      </c>
      <c r="G100">
        <v>2777.3333333333335</v>
      </c>
      <c r="H100">
        <v>2777.3333333333335</v>
      </c>
    </row>
    <row r="101" spans="1:8" x14ac:dyDescent="0.25">
      <c r="D101" t="s">
        <v>31</v>
      </c>
      <c r="E101">
        <v>10893</v>
      </c>
    </row>
    <row r="102" spans="1:8" x14ac:dyDescent="0.25">
      <c r="B102">
        <v>2013</v>
      </c>
      <c r="C102">
        <v>107</v>
      </c>
      <c r="D102" t="s">
        <v>30</v>
      </c>
      <c r="E102">
        <v>5369</v>
      </c>
      <c r="F102">
        <v>2739</v>
      </c>
    </row>
    <row r="103" spans="1:8" x14ac:dyDescent="0.25">
      <c r="D103" t="s">
        <v>31</v>
      </c>
      <c r="E103">
        <v>8108</v>
      </c>
    </row>
    <row r="104" spans="1:8" x14ac:dyDescent="0.25">
      <c r="B104">
        <v>2014</v>
      </c>
      <c r="C104">
        <v>115</v>
      </c>
      <c r="D104" t="s">
        <v>30</v>
      </c>
      <c r="E104">
        <v>7529</v>
      </c>
      <c r="F104">
        <v>2537</v>
      </c>
    </row>
    <row r="105" spans="1:8" x14ac:dyDescent="0.25">
      <c r="D105" t="s">
        <v>31</v>
      </c>
      <c r="E105">
        <v>10066</v>
      </c>
    </row>
    <row r="106" spans="1:8" x14ac:dyDescent="0.25">
      <c r="A106">
        <v>3501</v>
      </c>
      <c r="B106">
        <v>2012</v>
      </c>
      <c r="C106">
        <v>388</v>
      </c>
      <c r="D106" t="s">
        <v>30</v>
      </c>
      <c r="E106">
        <v>29759</v>
      </c>
      <c r="F106">
        <v>10271</v>
      </c>
      <c r="G106">
        <v>8857.6666666666661</v>
      </c>
      <c r="H106">
        <v>8857.6666666666661</v>
      </c>
    </row>
    <row r="107" spans="1:8" x14ac:dyDescent="0.25">
      <c r="D107" t="s">
        <v>31</v>
      </c>
      <c r="E107">
        <v>40030</v>
      </c>
    </row>
    <row r="108" spans="1:8" x14ac:dyDescent="0.25">
      <c r="B108">
        <v>2013</v>
      </c>
      <c r="C108">
        <v>370</v>
      </c>
      <c r="D108" t="s">
        <v>30</v>
      </c>
      <c r="E108">
        <v>29364</v>
      </c>
      <c r="F108">
        <v>7828</v>
      </c>
    </row>
    <row r="109" spans="1:8" x14ac:dyDescent="0.25">
      <c r="D109" t="s">
        <v>31</v>
      </c>
      <c r="E109">
        <v>37192</v>
      </c>
    </row>
    <row r="110" spans="1:8" x14ac:dyDescent="0.25">
      <c r="B110">
        <v>2014</v>
      </c>
      <c r="C110">
        <v>380</v>
      </c>
      <c r="D110" t="s">
        <v>30</v>
      </c>
      <c r="E110">
        <v>28082</v>
      </c>
      <c r="F110">
        <v>8474</v>
      </c>
    </row>
    <row r="111" spans="1:8" x14ac:dyDescent="0.25">
      <c r="D111" t="s">
        <v>31</v>
      </c>
      <c r="E111">
        <v>36556</v>
      </c>
    </row>
    <row r="112" spans="1:8" x14ac:dyDescent="0.25">
      <c r="A112">
        <v>3502</v>
      </c>
      <c r="B112">
        <v>2012</v>
      </c>
      <c r="C112">
        <v>460</v>
      </c>
      <c r="D112" t="s">
        <v>30</v>
      </c>
      <c r="E112">
        <v>11371</v>
      </c>
      <c r="F112">
        <v>8169</v>
      </c>
      <c r="G112">
        <v>7879.666666666667</v>
      </c>
      <c r="H112">
        <v>7879.666666666667</v>
      </c>
    </row>
    <row r="113" spans="1:8" x14ac:dyDescent="0.25">
      <c r="D113" t="s">
        <v>31</v>
      </c>
      <c r="E113">
        <v>19540</v>
      </c>
    </row>
    <row r="114" spans="1:8" x14ac:dyDescent="0.25">
      <c r="B114">
        <v>2013</v>
      </c>
      <c r="C114">
        <v>474</v>
      </c>
      <c r="D114" t="s">
        <v>30</v>
      </c>
      <c r="E114">
        <v>13018</v>
      </c>
      <c r="F114">
        <v>7807</v>
      </c>
    </row>
    <row r="115" spans="1:8" x14ac:dyDescent="0.25">
      <c r="D115" t="s">
        <v>31</v>
      </c>
      <c r="E115">
        <v>20825</v>
      </c>
    </row>
    <row r="116" spans="1:8" x14ac:dyDescent="0.25">
      <c r="B116">
        <v>2014</v>
      </c>
      <c r="C116">
        <v>440</v>
      </c>
      <c r="D116" t="s">
        <v>30</v>
      </c>
      <c r="E116">
        <v>7646</v>
      </c>
      <c r="F116">
        <v>7663</v>
      </c>
    </row>
    <row r="117" spans="1:8" x14ac:dyDescent="0.25">
      <c r="D117" t="s">
        <v>31</v>
      </c>
      <c r="E117">
        <v>15309</v>
      </c>
    </row>
    <row r="118" spans="1:8" x14ac:dyDescent="0.25">
      <c r="A118">
        <v>3503</v>
      </c>
      <c r="B118">
        <v>2012</v>
      </c>
      <c r="C118">
        <v>239</v>
      </c>
      <c r="D118" t="s">
        <v>30</v>
      </c>
      <c r="E118">
        <v>12013</v>
      </c>
      <c r="F118">
        <v>5238</v>
      </c>
      <c r="G118">
        <v>5985.666666666667</v>
      </c>
      <c r="H118">
        <v>5985.666666666667</v>
      </c>
    </row>
    <row r="119" spans="1:8" x14ac:dyDescent="0.25">
      <c r="D119" t="s">
        <v>31</v>
      </c>
      <c r="E119">
        <v>17251</v>
      </c>
    </row>
    <row r="120" spans="1:8" x14ac:dyDescent="0.25">
      <c r="B120">
        <v>2013</v>
      </c>
      <c r="C120">
        <v>254</v>
      </c>
      <c r="D120" t="s">
        <v>30</v>
      </c>
      <c r="E120">
        <v>11149</v>
      </c>
      <c r="F120">
        <v>5829</v>
      </c>
    </row>
    <row r="121" spans="1:8" x14ac:dyDescent="0.25">
      <c r="D121" t="s">
        <v>31</v>
      </c>
      <c r="E121">
        <v>16978</v>
      </c>
    </row>
    <row r="122" spans="1:8" x14ac:dyDescent="0.25">
      <c r="B122">
        <v>2014</v>
      </c>
      <c r="C122">
        <v>271</v>
      </c>
      <c r="D122" t="s">
        <v>30</v>
      </c>
      <c r="E122">
        <v>7777</v>
      </c>
      <c r="F122">
        <v>6890</v>
      </c>
    </row>
    <row r="123" spans="1:8" x14ac:dyDescent="0.25">
      <c r="D123" t="s">
        <v>31</v>
      </c>
      <c r="E123">
        <v>14667</v>
      </c>
    </row>
    <row r="124" spans="1:8" x14ac:dyDescent="0.25">
      <c r="A124">
        <v>3504</v>
      </c>
      <c r="B124">
        <v>2012</v>
      </c>
      <c r="C124">
        <v>188</v>
      </c>
      <c r="D124" t="s">
        <v>30</v>
      </c>
      <c r="E124">
        <v>11398</v>
      </c>
      <c r="F124">
        <v>4342</v>
      </c>
      <c r="G124">
        <v>4148.666666666667</v>
      </c>
      <c r="H124">
        <v>4148.666666666667</v>
      </c>
    </row>
    <row r="125" spans="1:8" x14ac:dyDescent="0.25">
      <c r="D125" t="s">
        <v>31</v>
      </c>
      <c r="E125">
        <v>15740</v>
      </c>
    </row>
    <row r="126" spans="1:8" x14ac:dyDescent="0.25">
      <c r="B126">
        <v>2013</v>
      </c>
      <c r="C126">
        <v>192</v>
      </c>
      <c r="D126" t="s">
        <v>30</v>
      </c>
      <c r="E126">
        <v>11767</v>
      </c>
      <c r="F126">
        <v>3392</v>
      </c>
    </row>
    <row r="127" spans="1:8" x14ac:dyDescent="0.25">
      <c r="D127" t="s">
        <v>31</v>
      </c>
      <c r="E127">
        <v>15159</v>
      </c>
    </row>
    <row r="128" spans="1:8" x14ac:dyDescent="0.25">
      <c r="B128">
        <v>2014</v>
      </c>
      <c r="C128">
        <v>192</v>
      </c>
      <c r="D128" t="s">
        <v>30</v>
      </c>
      <c r="E128">
        <v>10408</v>
      </c>
      <c r="F128">
        <v>4712</v>
      </c>
    </row>
    <row r="129" spans="1:8" x14ac:dyDescent="0.25">
      <c r="D129" t="s">
        <v>31</v>
      </c>
      <c r="E129">
        <v>15120</v>
      </c>
    </row>
    <row r="130" spans="1:8" x14ac:dyDescent="0.25">
      <c r="A130">
        <v>3520</v>
      </c>
      <c r="B130">
        <v>2012</v>
      </c>
      <c r="C130">
        <v>126</v>
      </c>
      <c r="D130" t="s">
        <v>30</v>
      </c>
      <c r="E130">
        <v>7420</v>
      </c>
      <c r="F130">
        <v>3124</v>
      </c>
      <c r="G130">
        <v>3076.6666666666665</v>
      </c>
      <c r="H130">
        <v>3076.6666666666665</v>
      </c>
    </row>
    <row r="131" spans="1:8" x14ac:dyDescent="0.25">
      <c r="D131" t="s">
        <v>31</v>
      </c>
      <c r="E131">
        <v>10544</v>
      </c>
    </row>
    <row r="132" spans="1:8" x14ac:dyDescent="0.25">
      <c r="B132">
        <v>2013</v>
      </c>
      <c r="C132">
        <v>123</v>
      </c>
      <c r="D132" t="s">
        <v>30</v>
      </c>
      <c r="E132">
        <v>9490</v>
      </c>
      <c r="F132">
        <v>3037</v>
      </c>
    </row>
    <row r="133" spans="1:8" x14ac:dyDescent="0.25">
      <c r="D133" t="s">
        <v>31</v>
      </c>
      <c r="E133">
        <v>12527</v>
      </c>
    </row>
    <row r="134" spans="1:8" x14ac:dyDescent="0.25">
      <c r="B134">
        <v>2014</v>
      </c>
      <c r="C134">
        <v>125</v>
      </c>
      <c r="D134" t="s">
        <v>30</v>
      </c>
      <c r="E134">
        <v>8748</v>
      </c>
      <c r="F134">
        <v>3069</v>
      </c>
    </row>
    <row r="135" spans="1:8" x14ac:dyDescent="0.25">
      <c r="D135" t="s">
        <v>31</v>
      </c>
      <c r="E135">
        <v>11817</v>
      </c>
    </row>
    <row r="136" spans="1:8" x14ac:dyDescent="0.25">
      <c r="A136">
        <v>3521</v>
      </c>
      <c r="B136">
        <v>2012</v>
      </c>
      <c r="C136">
        <v>232</v>
      </c>
      <c r="D136" t="s">
        <v>30</v>
      </c>
      <c r="E136">
        <v>19889</v>
      </c>
      <c r="F136">
        <v>7687</v>
      </c>
      <c r="G136">
        <v>8074</v>
      </c>
      <c r="H136">
        <v>8074</v>
      </c>
    </row>
    <row r="137" spans="1:8" x14ac:dyDescent="0.25">
      <c r="D137" t="s">
        <v>31</v>
      </c>
      <c r="E137">
        <v>27576</v>
      </c>
    </row>
    <row r="138" spans="1:8" x14ac:dyDescent="0.25">
      <c r="B138">
        <v>2013</v>
      </c>
      <c r="C138">
        <v>220</v>
      </c>
      <c r="D138" t="s">
        <v>30</v>
      </c>
      <c r="E138">
        <v>16770</v>
      </c>
      <c r="F138">
        <v>7703</v>
      </c>
    </row>
    <row r="139" spans="1:8" x14ac:dyDescent="0.25">
      <c r="D139" t="s">
        <v>31</v>
      </c>
      <c r="E139">
        <v>24473</v>
      </c>
    </row>
    <row r="140" spans="1:8" x14ac:dyDescent="0.25">
      <c r="B140">
        <v>2014</v>
      </c>
      <c r="C140">
        <v>226</v>
      </c>
      <c r="D140" t="s">
        <v>30</v>
      </c>
      <c r="E140">
        <v>15458</v>
      </c>
      <c r="F140">
        <v>8832</v>
      </c>
    </row>
    <row r="141" spans="1:8" x14ac:dyDescent="0.25">
      <c r="D141" t="s">
        <v>31</v>
      </c>
      <c r="E141">
        <v>24290</v>
      </c>
    </row>
    <row r="142" spans="1:8" x14ac:dyDescent="0.25">
      <c r="A142">
        <v>3522</v>
      </c>
      <c r="B142">
        <v>2012</v>
      </c>
      <c r="C142">
        <v>272</v>
      </c>
      <c r="D142" t="s">
        <v>30</v>
      </c>
      <c r="E142">
        <v>11605</v>
      </c>
      <c r="F142">
        <v>5248</v>
      </c>
      <c r="G142">
        <v>6187.333333333333</v>
      </c>
      <c r="H142">
        <v>6187.333333333333</v>
      </c>
    </row>
    <row r="143" spans="1:8" x14ac:dyDescent="0.25">
      <c r="D143" t="s">
        <v>31</v>
      </c>
      <c r="E143">
        <v>16853</v>
      </c>
    </row>
    <row r="144" spans="1:8" x14ac:dyDescent="0.25">
      <c r="B144">
        <v>2013</v>
      </c>
      <c r="C144">
        <v>298</v>
      </c>
      <c r="D144" t="s">
        <v>30</v>
      </c>
      <c r="E144">
        <v>14189</v>
      </c>
      <c r="F144">
        <v>6367</v>
      </c>
    </row>
    <row r="145" spans="1:8" x14ac:dyDescent="0.25">
      <c r="D145" t="s">
        <v>31</v>
      </c>
      <c r="E145">
        <v>20556</v>
      </c>
    </row>
    <row r="146" spans="1:8" x14ac:dyDescent="0.25">
      <c r="B146">
        <v>2014</v>
      </c>
      <c r="C146">
        <v>300</v>
      </c>
      <c r="D146" t="s">
        <v>30</v>
      </c>
      <c r="E146">
        <v>11509</v>
      </c>
      <c r="F146">
        <v>6947</v>
      </c>
    </row>
    <row r="147" spans="1:8" x14ac:dyDescent="0.25">
      <c r="D147" t="s">
        <v>31</v>
      </c>
      <c r="E147">
        <v>18456</v>
      </c>
    </row>
    <row r="148" spans="1:8" x14ac:dyDescent="0.25">
      <c r="A148">
        <v>3523</v>
      </c>
      <c r="B148">
        <v>2012</v>
      </c>
      <c r="C148">
        <v>358</v>
      </c>
      <c r="D148" t="s">
        <v>30</v>
      </c>
      <c r="E148">
        <v>21386</v>
      </c>
      <c r="F148">
        <v>9219</v>
      </c>
      <c r="G148">
        <v>9025.3333333333339</v>
      </c>
      <c r="H148">
        <v>9025.3333333333339</v>
      </c>
    </row>
    <row r="149" spans="1:8" x14ac:dyDescent="0.25">
      <c r="D149" t="s">
        <v>31</v>
      </c>
      <c r="E149">
        <v>30605</v>
      </c>
    </row>
    <row r="150" spans="1:8" x14ac:dyDescent="0.25">
      <c r="B150">
        <v>2013</v>
      </c>
      <c r="C150">
        <v>372</v>
      </c>
      <c r="D150" t="s">
        <v>30</v>
      </c>
      <c r="E150">
        <v>24686</v>
      </c>
      <c r="F150">
        <v>8174</v>
      </c>
    </row>
    <row r="151" spans="1:8" x14ac:dyDescent="0.25">
      <c r="D151" t="s">
        <v>31</v>
      </c>
      <c r="E151">
        <v>32860</v>
      </c>
    </row>
    <row r="152" spans="1:8" x14ac:dyDescent="0.25">
      <c r="B152">
        <v>2014</v>
      </c>
      <c r="C152">
        <v>376</v>
      </c>
      <c r="D152" t="s">
        <v>30</v>
      </c>
      <c r="E152">
        <v>23877</v>
      </c>
      <c r="F152">
        <v>9683</v>
      </c>
    </row>
    <row r="153" spans="1:8" x14ac:dyDescent="0.25">
      <c r="D153" t="s">
        <v>31</v>
      </c>
      <c r="E153">
        <v>33560</v>
      </c>
    </row>
    <row r="154" spans="1:8" x14ac:dyDescent="0.25">
      <c r="A154">
        <v>3524</v>
      </c>
      <c r="B154">
        <v>2012</v>
      </c>
      <c r="C154">
        <v>451</v>
      </c>
      <c r="D154" t="s">
        <v>30</v>
      </c>
      <c r="E154">
        <v>19379</v>
      </c>
      <c r="F154">
        <v>6707</v>
      </c>
      <c r="G154">
        <v>7899</v>
      </c>
      <c r="H154">
        <v>7899</v>
      </c>
    </row>
    <row r="155" spans="1:8" x14ac:dyDescent="0.25">
      <c r="D155" t="s">
        <v>31</v>
      </c>
      <c r="E155">
        <v>26086</v>
      </c>
    </row>
    <row r="156" spans="1:8" x14ac:dyDescent="0.25">
      <c r="B156">
        <v>2013</v>
      </c>
      <c r="C156">
        <v>439</v>
      </c>
      <c r="D156" t="s">
        <v>30</v>
      </c>
      <c r="E156">
        <v>16897</v>
      </c>
      <c r="F156">
        <v>8136</v>
      </c>
    </row>
    <row r="157" spans="1:8" x14ac:dyDescent="0.25">
      <c r="D157" t="s">
        <v>31</v>
      </c>
      <c r="E157">
        <v>25033</v>
      </c>
    </row>
    <row r="158" spans="1:8" x14ac:dyDescent="0.25">
      <c r="B158">
        <v>2014</v>
      </c>
      <c r="C158">
        <v>417</v>
      </c>
      <c r="D158" t="s">
        <v>30</v>
      </c>
      <c r="E158">
        <v>15721</v>
      </c>
      <c r="F158">
        <v>8854</v>
      </c>
    </row>
    <row r="159" spans="1:8" x14ac:dyDescent="0.25">
      <c r="D159" t="s">
        <v>31</v>
      </c>
      <c r="E159">
        <v>24575</v>
      </c>
    </row>
    <row r="160" spans="1:8" x14ac:dyDescent="0.25">
      <c r="A160">
        <v>3525</v>
      </c>
      <c r="B160">
        <v>2012</v>
      </c>
      <c r="C160">
        <v>204</v>
      </c>
      <c r="D160" t="s">
        <v>30</v>
      </c>
      <c r="E160">
        <v>7005</v>
      </c>
      <c r="F160">
        <v>7270</v>
      </c>
      <c r="G160">
        <v>6996.666666666667</v>
      </c>
      <c r="H160">
        <v>6996.666666666667</v>
      </c>
    </row>
    <row r="161" spans="1:8" x14ac:dyDescent="0.25">
      <c r="D161" t="s">
        <v>31</v>
      </c>
      <c r="E161">
        <v>14275</v>
      </c>
    </row>
    <row r="162" spans="1:8" x14ac:dyDescent="0.25">
      <c r="B162">
        <v>2013</v>
      </c>
      <c r="C162">
        <v>222</v>
      </c>
      <c r="D162" t="s">
        <v>30</v>
      </c>
      <c r="E162">
        <v>8522</v>
      </c>
      <c r="F162">
        <v>7580</v>
      </c>
    </row>
    <row r="163" spans="1:8" x14ac:dyDescent="0.25">
      <c r="D163" t="s">
        <v>31</v>
      </c>
      <c r="E163">
        <v>16102</v>
      </c>
    </row>
    <row r="164" spans="1:8" x14ac:dyDescent="0.25">
      <c r="B164">
        <v>2014</v>
      </c>
      <c r="C164">
        <v>218</v>
      </c>
      <c r="D164" t="s">
        <v>30</v>
      </c>
      <c r="E164">
        <v>5619</v>
      </c>
      <c r="F164">
        <v>6140</v>
      </c>
    </row>
    <row r="165" spans="1:8" x14ac:dyDescent="0.25">
      <c r="D165" t="s">
        <v>31</v>
      </c>
      <c r="E165">
        <v>11759</v>
      </c>
    </row>
    <row r="166" spans="1:8" x14ac:dyDescent="0.25">
      <c r="A166">
        <v>3526</v>
      </c>
      <c r="B166">
        <v>2012</v>
      </c>
      <c r="C166">
        <v>229</v>
      </c>
      <c r="D166" t="s">
        <v>30</v>
      </c>
      <c r="E166">
        <v>16716</v>
      </c>
      <c r="F166">
        <v>3384</v>
      </c>
      <c r="G166">
        <v>4096.333333333333</v>
      </c>
      <c r="H166">
        <v>4096.333333333333</v>
      </c>
    </row>
    <row r="167" spans="1:8" x14ac:dyDescent="0.25">
      <c r="D167" t="s">
        <v>31</v>
      </c>
      <c r="E167">
        <v>20100</v>
      </c>
    </row>
    <row r="168" spans="1:8" x14ac:dyDescent="0.25">
      <c r="B168">
        <v>2013</v>
      </c>
      <c r="C168">
        <v>215</v>
      </c>
      <c r="D168" t="s">
        <v>30</v>
      </c>
      <c r="E168">
        <v>17038</v>
      </c>
      <c r="F168">
        <v>3819</v>
      </c>
    </row>
    <row r="169" spans="1:8" x14ac:dyDescent="0.25">
      <c r="D169" t="s">
        <v>31</v>
      </c>
      <c r="E169">
        <v>20857</v>
      </c>
    </row>
    <row r="170" spans="1:8" x14ac:dyDescent="0.25">
      <c r="B170">
        <v>2014</v>
      </c>
      <c r="C170">
        <v>241</v>
      </c>
      <c r="D170" t="s">
        <v>30</v>
      </c>
      <c r="E170">
        <v>17899</v>
      </c>
      <c r="F170">
        <v>5086</v>
      </c>
    </row>
    <row r="171" spans="1:8" x14ac:dyDescent="0.25">
      <c r="D171" t="s">
        <v>31</v>
      </c>
      <c r="E171">
        <v>22985</v>
      </c>
    </row>
    <row r="172" spans="1:8" x14ac:dyDescent="0.25">
      <c r="A172">
        <v>3527</v>
      </c>
      <c r="B172">
        <v>2012</v>
      </c>
      <c r="C172">
        <v>82</v>
      </c>
      <c r="D172" t="s">
        <v>30</v>
      </c>
      <c r="E172">
        <v>4804</v>
      </c>
      <c r="F172">
        <v>3380</v>
      </c>
      <c r="G172">
        <v>3222.3333333333335</v>
      </c>
      <c r="H172">
        <v>3222.3333333333335</v>
      </c>
    </row>
    <row r="173" spans="1:8" x14ac:dyDescent="0.25">
      <c r="D173" t="s">
        <v>31</v>
      </c>
      <c r="E173">
        <v>8184</v>
      </c>
    </row>
    <row r="174" spans="1:8" x14ac:dyDescent="0.25">
      <c r="B174">
        <v>2013</v>
      </c>
      <c r="C174">
        <v>91</v>
      </c>
      <c r="D174" t="s">
        <v>30</v>
      </c>
      <c r="E174">
        <v>7614</v>
      </c>
      <c r="F174">
        <v>2734</v>
      </c>
    </row>
    <row r="175" spans="1:8" x14ac:dyDescent="0.25">
      <c r="D175" t="s">
        <v>31</v>
      </c>
      <c r="E175">
        <v>10348</v>
      </c>
    </row>
    <row r="176" spans="1:8" x14ac:dyDescent="0.25">
      <c r="B176">
        <v>2014</v>
      </c>
      <c r="C176">
        <v>92</v>
      </c>
      <c r="D176" t="s">
        <v>30</v>
      </c>
      <c r="E176">
        <v>6367</v>
      </c>
      <c r="F176">
        <v>3553</v>
      </c>
    </row>
    <row r="177" spans="1:8" x14ac:dyDescent="0.25">
      <c r="D177" t="s">
        <v>31</v>
      </c>
      <c r="E177">
        <v>9920</v>
      </c>
    </row>
    <row r="178" spans="1:8" x14ac:dyDescent="0.25">
      <c r="A178">
        <v>3528</v>
      </c>
      <c r="B178">
        <v>2012</v>
      </c>
      <c r="C178">
        <v>268</v>
      </c>
      <c r="D178" t="s">
        <v>30</v>
      </c>
      <c r="E178">
        <v>18783</v>
      </c>
      <c r="F178">
        <v>7254</v>
      </c>
      <c r="G178">
        <v>7664</v>
      </c>
      <c r="H178">
        <v>7664</v>
      </c>
    </row>
    <row r="179" spans="1:8" x14ac:dyDescent="0.25">
      <c r="D179" t="s">
        <v>31</v>
      </c>
      <c r="E179">
        <v>26037</v>
      </c>
    </row>
    <row r="180" spans="1:8" x14ac:dyDescent="0.25">
      <c r="B180">
        <v>2013</v>
      </c>
      <c r="C180">
        <v>244</v>
      </c>
      <c r="D180" t="s">
        <v>30</v>
      </c>
      <c r="E180">
        <v>14058</v>
      </c>
      <c r="F180">
        <v>8017</v>
      </c>
    </row>
    <row r="181" spans="1:8" x14ac:dyDescent="0.25">
      <c r="D181" t="s">
        <v>31</v>
      </c>
      <c r="E181">
        <v>22075</v>
      </c>
    </row>
    <row r="182" spans="1:8" x14ac:dyDescent="0.25">
      <c r="B182">
        <v>2014</v>
      </c>
      <c r="C182">
        <v>252</v>
      </c>
      <c r="D182" t="s">
        <v>30</v>
      </c>
      <c r="E182">
        <v>18713</v>
      </c>
      <c r="F182">
        <v>7721</v>
      </c>
    </row>
    <row r="183" spans="1:8" x14ac:dyDescent="0.25">
      <c r="D183" t="s">
        <v>31</v>
      </c>
      <c r="E183">
        <v>26434</v>
      </c>
    </row>
    <row r="184" spans="1:8" x14ac:dyDescent="0.25">
      <c r="A184">
        <v>3529</v>
      </c>
      <c r="B184">
        <v>2012</v>
      </c>
      <c r="C184">
        <v>561</v>
      </c>
      <c r="D184" t="s">
        <v>30</v>
      </c>
      <c r="E184">
        <v>34157</v>
      </c>
      <c r="F184">
        <v>12914</v>
      </c>
      <c r="G184">
        <v>13505.333333333334</v>
      </c>
      <c r="H184">
        <v>13505.333333333334</v>
      </c>
    </row>
    <row r="185" spans="1:8" x14ac:dyDescent="0.25">
      <c r="D185" t="s">
        <v>31</v>
      </c>
      <c r="E185">
        <v>47071</v>
      </c>
    </row>
    <row r="186" spans="1:8" x14ac:dyDescent="0.25">
      <c r="B186">
        <v>2013</v>
      </c>
      <c r="C186">
        <v>539</v>
      </c>
      <c r="D186" t="s">
        <v>30</v>
      </c>
      <c r="E186">
        <v>33575</v>
      </c>
      <c r="F186">
        <v>13466</v>
      </c>
    </row>
    <row r="187" spans="1:8" x14ac:dyDescent="0.25">
      <c r="D187" t="s">
        <v>31</v>
      </c>
      <c r="E187">
        <v>47041</v>
      </c>
    </row>
    <row r="188" spans="1:8" x14ac:dyDescent="0.25">
      <c r="B188">
        <v>2014</v>
      </c>
      <c r="C188">
        <v>540</v>
      </c>
      <c r="D188" t="s">
        <v>30</v>
      </c>
      <c r="E188">
        <v>34503</v>
      </c>
      <c r="F188">
        <v>14136</v>
      </c>
    </row>
    <row r="189" spans="1:8" x14ac:dyDescent="0.25">
      <c r="D189" t="s">
        <v>31</v>
      </c>
      <c r="E189">
        <v>48639</v>
      </c>
    </row>
    <row r="190" spans="1:8" x14ac:dyDescent="0.25">
      <c r="A190">
        <v>3530</v>
      </c>
      <c r="B190">
        <v>2012</v>
      </c>
      <c r="C190">
        <v>58</v>
      </c>
      <c r="D190" t="s">
        <v>30</v>
      </c>
      <c r="E190">
        <v>3655</v>
      </c>
      <c r="F190">
        <v>3049</v>
      </c>
      <c r="G190">
        <v>2218.6666666666665</v>
      </c>
      <c r="H190">
        <v>2218.6666666666665</v>
      </c>
    </row>
    <row r="191" spans="1:8" x14ac:dyDescent="0.25">
      <c r="D191" t="s">
        <v>31</v>
      </c>
      <c r="E191">
        <v>6704</v>
      </c>
    </row>
    <row r="192" spans="1:8" x14ac:dyDescent="0.25">
      <c r="B192">
        <v>2013</v>
      </c>
      <c r="C192">
        <v>57</v>
      </c>
      <c r="D192" t="s">
        <v>30</v>
      </c>
      <c r="E192">
        <v>5302</v>
      </c>
      <c r="F192">
        <v>1796</v>
      </c>
    </row>
    <row r="193" spans="1:8" x14ac:dyDescent="0.25">
      <c r="D193" t="s">
        <v>31</v>
      </c>
      <c r="E193">
        <v>7098</v>
      </c>
    </row>
    <row r="194" spans="1:8" x14ac:dyDescent="0.25">
      <c r="B194">
        <v>2014</v>
      </c>
      <c r="C194">
        <v>59</v>
      </c>
      <c r="D194" t="s">
        <v>30</v>
      </c>
      <c r="E194">
        <v>4281</v>
      </c>
      <c r="F194">
        <v>1811</v>
      </c>
    </row>
    <row r="195" spans="1:8" x14ac:dyDescent="0.25">
      <c r="D195" t="s">
        <v>31</v>
      </c>
      <c r="E195">
        <v>6092</v>
      </c>
    </row>
    <row r="196" spans="1:8" x14ac:dyDescent="0.25">
      <c r="A196">
        <v>3531</v>
      </c>
      <c r="B196">
        <v>2012</v>
      </c>
      <c r="C196">
        <v>196</v>
      </c>
      <c r="D196" t="s">
        <v>30</v>
      </c>
      <c r="E196">
        <v>15589</v>
      </c>
      <c r="F196">
        <v>7443</v>
      </c>
      <c r="G196">
        <v>6804</v>
      </c>
      <c r="H196">
        <v>6804</v>
      </c>
    </row>
    <row r="197" spans="1:8" x14ac:dyDescent="0.25">
      <c r="D197" t="s">
        <v>31</v>
      </c>
      <c r="E197">
        <v>23032</v>
      </c>
    </row>
    <row r="198" spans="1:8" x14ac:dyDescent="0.25">
      <c r="B198">
        <v>2013</v>
      </c>
      <c r="C198">
        <v>190</v>
      </c>
      <c r="D198" t="s">
        <v>30</v>
      </c>
      <c r="E198">
        <v>14796</v>
      </c>
      <c r="F198">
        <v>6848</v>
      </c>
    </row>
    <row r="199" spans="1:8" x14ac:dyDescent="0.25">
      <c r="D199" t="s">
        <v>31</v>
      </c>
      <c r="E199">
        <v>21644</v>
      </c>
    </row>
    <row r="200" spans="1:8" x14ac:dyDescent="0.25">
      <c r="B200">
        <v>2014</v>
      </c>
      <c r="C200">
        <v>194</v>
      </c>
      <c r="D200" t="s">
        <v>30</v>
      </c>
      <c r="E200">
        <v>15089</v>
      </c>
      <c r="F200">
        <v>6121</v>
      </c>
    </row>
    <row r="201" spans="1:8" x14ac:dyDescent="0.25">
      <c r="D201" t="s">
        <v>31</v>
      </c>
      <c r="E201">
        <v>21210</v>
      </c>
    </row>
    <row r="202" spans="1:8" x14ac:dyDescent="0.25">
      <c r="A202">
        <v>3532</v>
      </c>
      <c r="B202">
        <v>2012</v>
      </c>
      <c r="C202">
        <v>155</v>
      </c>
      <c r="D202" t="s">
        <v>30</v>
      </c>
      <c r="E202">
        <v>10443</v>
      </c>
      <c r="F202">
        <v>5940</v>
      </c>
      <c r="G202">
        <v>4987</v>
      </c>
      <c r="H202">
        <v>4987</v>
      </c>
    </row>
    <row r="203" spans="1:8" x14ac:dyDescent="0.25">
      <c r="D203" t="s">
        <v>31</v>
      </c>
      <c r="E203">
        <v>16383</v>
      </c>
    </row>
    <row r="204" spans="1:8" x14ac:dyDescent="0.25">
      <c r="B204">
        <v>2013</v>
      </c>
      <c r="C204">
        <v>166</v>
      </c>
      <c r="D204" t="s">
        <v>30</v>
      </c>
      <c r="E204">
        <v>11004</v>
      </c>
      <c r="F204">
        <v>5582</v>
      </c>
    </row>
    <row r="205" spans="1:8" x14ac:dyDescent="0.25">
      <c r="D205" t="s">
        <v>31</v>
      </c>
      <c r="E205">
        <v>16586</v>
      </c>
    </row>
    <row r="206" spans="1:8" x14ac:dyDescent="0.25">
      <c r="B206">
        <v>2014</v>
      </c>
      <c r="C206">
        <v>141</v>
      </c>
      <c r="D206" t="s">
        <v>30</v>
      </c>
      <c r="E206">
        <v>11544</v>
      </c>
      <c r="F206">
        <v>3439</v>
      </c>
    </row>
    <row r="207" spans="1:8" x14ac:dyDescent="0.25">
      <c r="D207" t="s">
        <v>31</v>
      </c>
      <c r="E207">
        <v>14983</v>
      </c>
    </row>
  </sheetData>
  <mergeCells count="1">
    <mergeCell ref="L9:N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14" sqref="J14"/>
    </sheetView>
  </sheetViews>
  <sheetFormatPr defaultRowHeight="15" x14ac:dyDescent="0.25"/>
  <cols>
    <col min="1" max="1" width="12.42578125" customWidth="1"/>
    <col min="2" max="2" width="22.85546875" bestFit="1" customWidth="1"/>
    <col min="3" max="3" width="24.28515625" bestFit="1" customWidth="1"/>
    <col min="4" max="4" width="9.85546875" bestFit="1" customWidth="1"/>
  </cols>
  <sheetData>
    <row r="1" spans="1:4" x14ac:dyDescent="0.25">
      <c r="A1" s="2"/>
      <c r="B1" s="7" t="s">
        <v>19</v>
      </c>
      <c r="C1" s="7"/>
      <c r="D1" s="7"/>
    </row>
    <row r="2" spans="1:4" x14ac:dyDescent="0.25">
      <c r="A2" s="2"/>
      <c r="B2" s="2" t="s">
        <v>34</v>
      </c>
      <c r="C2" s="2" t="s">
        <v>35</v>
      </c>
      <c r="D2" s="2" t="s">
        <v>36</v>
      </c>
    </row>
    <row r="3" spans="1:4" x14ac:dyDescent="0.25">
      <c r="A3" s="2">
        <v>3401</v>
      </c>
      <c r="B3" s="3">
        <v>2893</v>
      </c>
      <c r="C3" s="3">
        <v>6102.666666666667</v>
      </c>
      <c r="D3" s="3">
        <v>3209.6666666666665</v>
      </c>
    </row>
    <row r="4" spans="1:4" x14ac:dyDescent="0.25">
      <c r="A4" s="2">
        <v>3407</v>
      </c>
      <c r="B4" s="3">
        <v>8577.3333333333339</v>
      </c>
      <c r="C4" s="3">
        <v>13462.666666666666</v>
      </c>
      <c r="D4" s="3">
        <v>4885.333333333333</v>
      </c>
    </row>
    <row r="5" spans="1:4" x14ac:dyDescent="0.25">
      <c r="A5" s="2">
        <v>3408</v>
      </c>
      <c r="B5" s="3">
        <v>13811.333333333334</v>
      </c>
      <c r="C5" s="3">
        <v>18842</v>
      </c>
      <c r="D5" s="3">
        <v>5030.666666666667</v>
      </c>
    </row>
    <row r="6" spans="1:4" x14ac:dyDescent="0.25">
      <c r="A6" s="2">
        <v>3409</v>
      </c>
      <c r="B6" s="3">
        <v>5515.333333333333</v>
      </c>
      <c r="C6" s="3">
        <v>8466.6666666666661</v>
      </c>
      <c r="D6" s="3">
        <v>2951.3333333333335</v>
      </c>
    </row>
    <row r="7" spans="1:4" x14ac:dyDescent="0.25">
      <c r="A7" s="2">
        <v>3410</v>
      </c>
      <c r="B7" s="3">
        <v>2913.6666666666665</v>
      </c>
      <c r="C7" s="3">
        <v>5177.666666666667</v>
      </c>
      <c r="D7" s="3">
        <v>2264</v>
      </c>
    </row>
    <row r="8" spans="1:4" x14ac:dyDescent="0.25">
      <c r="A8" s="2">
        <v>3411</v>
      </c>
      <c r="B8" s="3">
        <v>8232.3333333333339</v>
      </c>
      <c r="C8" s="3">
        <v>12744.333333333334</v>
      </c>
      <c r="D8" s="3">
        <v>4512</v>
      </c>
    </row>
    <row r="9" spans="1:4" x14ac:dyDescent="0.25">
      <c r="A9" s="2">
        <v>3412</v>
      </c>
      <c r="B9" s="3">
        <v>4036</v>
      </c>
      <c r="C9" s="3">
        <v>6243</v>
      </c>
      <c r="D9" s="3">
        <v>2207</v>
      </c>
    </row>
    <row r="10" spans="1:4" x14ac:dyDescent="0.25">
      <c r="A10" s="2">
        <v>3413</v>
      </c>
      <c r="B10" s="3">
        <v>10485.333333333334</v>
      </c>
      <c r="C10" s="3">
        <v>17465.333333333332</v>
      </c>
      <c r="D10" s="3">
        <v>6980</v>
      </c>
    </row>
    <row r="11" spans="1:4" x14ac:dyDescent="0.25">
      <c r="A11" s="2">
        <v>3414</v>
      </c>
      <c r="B11" s="3">
        <v>6672</v>
      </c>
      <c r="C11" s="3">
        <v>11651.666666666666</v>
      </c>
      <c r="D11" s="3">
        <v>4979.666666666667</v>
      </c>
    </row>
    <row r="12" spans="1:4" x14ac:dyDescent="0.25">
      <c r="A12" s="2">
        <v>3415</v>
      </c>
      <c r="B12" s="3">
        <v>3773.6666666666665</v>
      </c>
      <c r="C12" s="3">
        <v>5619.666666666667</v>
      </c>
      <c r="D12" s="3">
        <v>1846</v>
      </c>
    </row>
    <row r="13" spans="1:4" x14ac:dyDescent="0.25">
      <c r="A13" s="2">
        <v>3416</v>
      </c>
      <c r="B13" s="3">
        <v>1211.6666666666667</v>
      </c>
      <c r="C13" s="3">
        <v>3639</v>
      </c>
      <c r="D13" s="3">
        <v>2427.3333333333335</v>
      </c>
    </row>
    <row r="14" spans="1:4" x14ac:dyDescent="0.25">
      <c r="A14" s="2">
        <v>3417</v>
      </c>
      <c r="B14" s="3">
        <v>1461.3333333333333</v>
      </c>
      <c r="C14" s="3">
        <v>3632</v>
      </c>
      <c r="D14" s="3">
        <v>2170.6666666666665</v>
      </c>
    </row>
    <row r="15" spans="1:4" x14ac:dyDescent="0.25">
      <c r="A15" s="2">
        <v>3418</v>
      </c>
      <c r="B15" s="3">
        <v>1457.3333333333333</v>
      </c>
      <c r="C15" s="3">
        <v>4011</v>
      </c>
      <c r="D15" s="3">
        <v>2553.6666666666665</v>
      </c>
    </row>
    <row r="16" spans="1:4" x14ac:dyDescent="0.25">
      <c r="A16" s="2">
        <v>3419</v>
      </c>
      <c r="B16" s="3">
        <v>5186.666666666667</v>
      </c>
      <c r="C16" s="3">
        <v>9473</v>
      </c>
      <c r="D16" s="3">
        <v>4286.333333333333</v>
      </c>
    </row>
    <row r="17" spans="1:4" x14ac:dyDescent="0.25">
      <c r="A17" s="2">
        <v>3420</v>
      </c>
      <c r="B17" s="3">
        <v>4947.333333333333</v>
      </c>
      <c r="C17" s="3">
        <v>8752.3333333333339</v>
      </c>
      <c r="D17" s="3">
        <v>3805</v>
      </c>
    </row>
    <row r="18" spans="1:4" x14ac:dyDescent="0.25">
      <c r="A18" s="2">
        <v>3421</v>
      </c>
      <c r="B18" s="3">
        <v>4014.6666666666665</v>
      </c>
      <c r="C18" s="3">
        <v>10110</v>
      </c>
      <c r="D18" s="3">
        <v>6095.333333333333</v>
      </c>
    </row>
    <row r="19" spans="1:4" x14ac:dyDescent="0.25">
      <c r="A19" s="2">
        <v>3422</v>
      </c>
      <c r="B19" s="3">
        <v>6911.666666666667</v>
      </c>
      <c r="C19" s="3">
        <v>9689</v>
      </c>
      <c r="D19" s="3">
        <v>2777.3333333333335</v>
      </c>
    </row>
    <row r="20" spans="1:4" x14ac:dyDescent="0.25">
      <c r="A20" s="2">
        <v>3501</v>
      </c>
      <c r="B20" s="3">
        <v>29068.333333333332</v>
      </c>
      <c r="C20" s="3">
        <v>37926</v>
      </c>
      <c r="D20" s="3">
        <v>8857.6666666666661</v>
      </c>
    </row>
    <row r="21" spans="1:4" x14ac:dyDescent="0.25">
      <c r="A21" s="2">
        <v>3502</v>
      </c>
      <c r="B21" s="3">
        <v>10678.333333333334</v>
      </c>
      <c r="C21" s="3">
        <v>18558</v>
      </c>
      <c r="D21" s="3">
        <v>7879.666666666667</v>
      </c>
    </row>
    <row r="22" spans="1:4" x14ac:dyDescent="0.25">
      <c r="A22" s="2">
        <v>3503</v>
      </c>
      <c r="B22" s="3">
        <v>10313</v>
      </c>
      <c r="C22" s="3">
        <v>16298.666666666666</v>
      </c>
      <c r="D22" s="3">
        <v>5985.666666666667</v>
      </c>
    </row>
    <row r="23" spans="1:4" x14ac:dyDescent="0.25">
      <c r="A23" s="2">
        <v>3504</v>
      </c>
      <c r="B23" s="3">
        <v>11191</v>
      </c>
      <c r="C23" s="3">
        <v>15339.666666666666</v>
      </c>
      <c r="D23" s="3">
        <v>4148.666666666667</v>
      </c>
    </row>
    <row r="24" spans="1:4" x14ac:dyDescent="0.25">
      <c r="A24" s="2">
        <v>3520</v>
      </c>
      <c r="B24" s="3">
        <v>8552.6666666666661</v>
      </c>
      <c r="C24" s="3">
        <v>11629.333333333334</v>
      </c>
      <c r="D24" s="3">
        <v>3076.6666666666665</v>
      </c>
    </row>
    <row r="25" spans="1:4" x14ac:dyDescent="0.25">
      <c r="A25" s="2">
        <v>3521</v>
      </c>
      <c r="B25" s="3">
        <v>17372.333333333332</v>
      </c>
      <c r="C25" s="3">
        <v>25446.333333333332</v>
      </c>
      <c r="D25" s="3">
        <v>8074</v>
      </c>
    </row>
    <row r="26" spans="1:4" x14ac:dyDescent="0.25">
      <c r="A26" s="2">
        <v>3522</v>
      </c>
      <c r="B26" s="3">
        <v>12434.333333333334</v>
      </c>
      <c r="C26" s="3">
        <v>18621.666666666668</v>
      </c>
      <c r="D26" s="3">
        <v>6187.333333333333</v>
      </c>
    </row>
    <row r="27" spans="1:4" x14ac:dyDescent="0.25">
      <c r="A27" s="2">
        <v>3523</v>
      </c>
      <c r="B27" s="3">
        <v>23316.333333333332</v>
      </c>
      <c r="C27" s="3">
        <v>32341.666666666668</v>
      </c>
      <c r="D27" s="3">
        <v>9025.3333333333339</v>
      </c>
    </row>
    <row r="28" spans="1:4" x14ac:dyDescent="0.25">
      <c r="A28" s="2">
        <v>3524</v>
      </c>
      <c r="B28" s="3">
        <v>17332.333333333332</v>
      </c>
      <c r="C28" s="3">
        <v>25231.333333333332</v>
      </c>
      <c r="D28" s="3">
        <v>7899</v>
      </c>
    </row>
    <row r="29" spans="1:4" x14ac:dyDescent="0.25">
      <c r="A29" s="2">
        <v>3525</v>
      </c>
      <c r="B29" s="3">
        <v>7048.666666666667</v>
      </c>
      <c r="C29" s="3">
        <v>14045.333333333334</v>
      </c>
      <c r="D29" s="3">
        <v>6996.666666666667</v>
      </c>
    </row>
    <row r="30" spans="1:4" x14ac:dyDescent="0.25">
      <c r="A30" s="2">
        <v>3526</v>
      </c>
      <c r="B30" s="3">
        <v>17217.666666666668</v>
      </c>
      <c r="C30" s="3">
        <v>21314</v>
      </c>
      <c r="D30" s="3">
        <v>4096.333333333333</v>
      </c>
    </row>
    <row r="31" spans="1:4" x14ac:dyDescent="0.25">
      <c r="A31" s="2">
        <v>3527</v>
      </c>
      <c r="B31" s="3">
        <v>6261.666666666667</v>
      </c>
      <c r="C31" s="3">
        <v>9484</v>
      </c>
      <c r="D31" s="3">
        <v>3222.3333333333335</v>
      </c>
    </row>
    <row r="32" spans="1:4" x14ac:dyDescent="0.25">
      <c r="A32" s="2">
        <v>3528</v>
      </c>
      <c r="B32" s="3">
        <v>17184.666666666668</v>
      </c>
      <c r="C32" s="3">
        <v>24848.666666666668</v>
      </c>
      <c r="D32" s="3">
        <v>7664</v>
      </c>
    </row>
    <row r="33" spans="1:4" x14ac:dyDescent="0.25">
      <c r="A33" s="2">
        <v>3529</v>
      </c>
      <c r="B33" s="3">
        <v>34078.333333333336</v>
      </c>
      <c r="C33" s="3">
        <v>47583.666666666664</v>
      </c>
      <c r="D33" s="3">
        <v>13505.333333333334</v>
      </c>
    </row>
    <row r="34" spans="1:4" x14ac:dyDescent="0.25">
      <c r="A34" s="2">
        <v>3530</v>
      </c>
      <c r="B34" s="3">
        <v>4412.666666666667</v>
      </c>
      <c r="C34" s="3">
        <v>6631.333333333333</v>
      </c>
      <c r="D34" s="3">
        <v>2218.6666666666665</v>
      </c>
    </row>
    <row r="35" spans="1:4" x14ac:dyDescent="0.25">
      <c r="A35" s="2">
        <v>3531</v>
      </c>
      <c r="B35" s="3">
        <v>15158</v>
      </c>
      <c r="C35" s="3">
        <v>21962</v>
      </c>
      <c r="D35" s="3">
        <v>6804</v>
      </c>
    </row>
    <row r="36" spans="1:4" x14ac:dyDescent="0.25">
      <c r="A36" s="2">
        <v>3532</v>
      </c>
      <c r="B36" s="3">
        <v>10997</v>
      </c>
      <c r="C36" s="3">
        <v>15984</v>
      </c>
      <c r="D36" s="3">
        <v>4987</v>
      </c>
    </row>
    <row r="37" spans="1:4" x14ac:dyDescent="0.25">
      <c r="A37" s="2" t="s">
        <v>32</v>
      </c>
      <c r="B37" s="3">
        <v>344718</v>
      </c>
      <c r="C37" s="3">
        <v>518327.66666666669</v>
      </c>
      <c r="D37" s="3">
        <v>173609.66666666666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Tenure_2000_2014</vt:lpstr>
      <vt:lpstr>Renter_Income_2007_2011_2014</vt:lpstr>
      <vt:lpstr>Renters_Age_2007_2011_2014</vt:lpstr>
      <vt:lpstr>Stock_2007_2011_2014</vt:lpstr>
      <vt:lpstr>Rent_Burden_2007_2011_2014</vt:lpstr>
      <vt:lpstr>Gap_Cook</vt:lpstr>
      <vt:lpstr>Gap_PUMA_Map</vt:lpstr>
    </vt:vector>
  </TitlesOfParts>
  <Company>DePaul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DePaul University</dc:creator>
  <cp:lastModifiedBy>DePaul University</cp:lastModifiedBy>
  <dcterms:created xsi:type="dcterms:W3CDTF">2016-04-08T18:00:57Z</dcterms:created>
  <dcterms:modified xsi:type="dcterms:W3CDTF">2016-04-08T20:05:00Z</dcterms:modified>
</cp:coreProperties>
</file>