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uda1\Desktop\SOR_2019\"/>
    </mc:Choice>
  </mc:AlternateContent>
  <bookViews>
    <workbookView xWindow="0" yWindow="0" windowWidth="25200" windowHeight="11550" activeTab="3"/>
  </bookViews>
  <sheets>
    <sheet name="Cook" sheetId="6" r:id="rId1"/>
    <sheet name="Chicago" sheetId="1" r:id="rId2"/>
    <sheet name="Suburban" sheetId="2" r:id="rId3"/>
    <sheet name="Cook-Charts" sheetId="7" r:id="rId4"/>
    <sheet name="Table Idea" sheetId="8" r:id="rId5"/>
  </sheets>
  <externalReferences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4" i="6" l="1"/>
  <c r="H163" i="6"/>
  <c r="H162" i="6"/>
  <c r="G164" i="6"/>
  <c r="G163" i="6"/>
  <c r="G162" i="6"/>
  <c r="F163" i="6"/>
  <c r="F164" i="6"/>
  <c r="F162" i="6"/>
  <c r="E81" i="2" l="1"/>
  <c r="E80" i="2"/>
  <c r="E79" i="2"/>
  <c r="E78" i="2"/>
  <c r="E77" i="2"/>
  <c r="D218" i="7" l="1"/>
  <c r="C218" i="7"/>
  <c r="D217" i="7"/>
  <c r="C217" i="7"/>
  <c r="D216" i="7"/>
  <c r="C216" i="7"/>
  <c r="D215" i="7"/>
  <c r="C215" i="7"/>
  <c r="D214" i="7"/>
  <c r="C214" i="7"/>
  <c r="D213" i="7"/>
  <c r="C213" i="7"/>
  <c r="D210" i="7"/>
  <c r="C210" i="7"/>
  <c r="D209" i="7"/>
  <c r="C209" i="7"/>
  <c r="E203" i="7"/>
  <c r="E202" i="7"/>
  <c r="E201" i="7"/>
  <c r="E200" i="7"/>
  <c r="E199" i="7"/>
  <c r="W144" i="7"/>
  <c r="W152" i="7" s="1"/>
  <c r="I178" i="7" s="1"/>
  <c r="V144" i="7"/>
  <c r="U144" i="7"/>
  <c r="T144" i="7"/>
  <c r="S144" i="7"/>
  <c r="R144" i="7"/>
  <c r="R152" i="7" s="1"/>
  <c r="H176" i="7" s="1"/>
  <c r="Q144" i="7"/>
  <c r="P144" i="7"/>
  <c r="O144" i="7"/>
  <c r="N144" i="7"/>
  <c r="M144" i="7"/>
  <c r="M152" i="7" s="1"/>
  <c r="F182" i="7" s="1"/>
  <c r="L144" i="7"/>
  <c r="K144" i="7"/>
  <c r="I152" i="7" s="1"/>
  <c r="E181" i="7" s="1"/>
  <c r="J144" i="7"/>
  <c r="J152" i="7" s="1"/>
  <c r="E182" i="7" s="1"/>
  <c r="I144" i="7"/>
  <c r="H144" i="7"/>
  <c r="G149" i="7"/>
  <c r="F149" i="7"/>
  <c r="E149" i="7"/>
  <c r="D149" i="7"/>
  <c r="C149" i="7"/>
  <c r="W143" i="7"/>
  <c r="W151" i="7" s="1"/>
  <c r="I173" i="7" s="1"/>
  <c r="V143" i="7"/>
  <c r="U143" i="7"/>
  <c r="T143" i="7"/>
  <c r="S143" i="7"/>
  <c r="R143" i="7"/>
  <c r="Q143" i="7"/>
  <c r="P143" i="7"/>
  <c r="O151" i="7" s="1"/>
  <c r="G176" i="7" s="1"/>
  <c r="O143" i="7"/>
  <c r="N143" i="7"/>
  <c r="M143" i="7"/>
  <c r="L143" i="7"/>
  <c r="L151" i="7" s="1"/>
  <c r="F176" i="7" s="1"/>
  <c r="K143" i="7"/>
  <c r="J143" i="7"/>
  <c r="J151" i="7" s="1"/>
  <c r="E177" i="7" s="1"/>
  <c r="I143" i="7"/>
  <c r="H143" i="7"/>
  <c r="F156" i="7" s="1"/>
  <c r="D176" i="7" s="1"/>
  <c r="G148" i="7"/>
  <c r="G156" i="7" s="1"/>
  <c r="D177" i="7" s="1"/>
  <c r="F148" i="7"/>
  <c r="E148" i="7"/>
  <c r="D148" i="7"/>
  <c r="C148" i="7"/>
  <c r="W142" i="7"/>
  <c r="W150" i="7" s="1"/>
  <c r="I168" i="7" s="1"/>
  <c r="V142" i="7"/>
  <c r="U142" i="7"/>
  <c r="T142" i="7"/>
  <c r="T150" i="7" s="1"/>
  <c r="H168" i="7" s="1"/>
  <c r="S142" i="7"/>
  <c r="R142" i="7"/>
  <c r="R150" i="7" s="1"/>
  <c r="H166" i="7" s="1"/>
  <c r="Q142" i="7"/>
  <c r="P142" i="7"/>
  <c r="O142" i="7"/>
  <c r="N142" i="7"/>
  <c r="M142" i="7"/>
  <c r="L142" i="7"/>
  <c r="L150" i="7" s="1"/>
  <c r="F171" i="7" s="1"/>
  <c r="K142" i="7"/>
  <c r="J142" i="7"/>
  <c r="I142" i="7"/>
  <c r="I150" i="7" s="1"/>
  <c r="E171" i="7" s="1"/>
  <c r="H142" i="7"/>
  <c r="G147" i="7"/>
  <c r="G155" i="7" s="1"/>
  <c r="D172" i="7" s="1"/>
  <c r="F147" i="7"/>
  <c r="H150" i="7" s="1"/>
  <c r="D173" i="7" s="1"/>
  <c r="E147" i="7"/>
  <c r="C155" i="7" s="1"/>
  <c r="C171" i="7" s="1"/>
  <c r="D147" i="7"/>
  <c r="D155" i="7" s="1"/>
  <c r="C172" i="7" s="1"/>
  <c r="C147" i="7"/>
  <c r="W141" i="7"/>
  <c r="V141" i="7"/>
  <c r="U141" i="7"/>
  <c r="T141" i="7"/>
  <c r="T149" i="7" s="1"/>
  <c r="H163" i="7" s="1"/>
  <c r="S141" i="7"/>
  <c r="R141" i="7"/>
  <c r="Q141" i="7"/>
  <c r="Q149" i="7" s="1"/>
  <c r="G168" i="7" s="1"/>
  <c r="P141" i="7"/>
  <c r="O141" i="7"/>
  <c r="P149" i="7" s="1"/>
  <c r="G167" i="7" s="1"/>
  <c r="N141" i="7"/>
  <c r="M141" i="7"/>
  <c r="L141" i="7"/>
  <c r="K141" i="7"/>
  <c r="J141" i="7"/>
  <c r="I149" i="7" s="1"/>
  <c r="E166" i="7" s="1"/>
  <c r="I141" i="7"/>
  <c r="H141" i="7"/>
  <c r="G146" i="7"/>
  <c r="F146" i="7"/>
  <c r="F154" i="7" s="1"/>
  <c r="D166" i="7" s="1"/>
  <c r="E146" i="7"/>
  <c r="D146" i="7"/>
  <c r="D154" i="7" s="1"/>
  <c r="C167" i="7" s="1"/>
  <c r="C146" i="7"/>
  <c r="W140" i="7"/>
  <c r="U148" i="7" s="1"/>
  <c r="I156" i="7" s="1"/>
  <c r="V140" i="7"/>
  <c r="V148" i="7" s="1"/>
  <c r="I157" i="7" s="1"/>
  <c r="U140" i="7"/>
  <c r="T140" i="7"/>
  <c r="S140" i="7"/>
  <c r="S145" i="7" s="1"/>
  <c r="R140" i="7"/>
  <c r="Q140" i="7"/>
  <c r="P140" i="7"/>
  <c r="O140" i="7"/>
  <c r="N140" i="7"/>
  <c r="M140" i="7"/>
  <c r="M148" i="7" s="1"/>
  <c r="F162" i="7" s="1"/>
  <c r="L140" i="7"/>
  <c r="N148" i="7" s="1"/>
  <c r="F163" i="7" s="1"/>
  <c r="K140" i="7"/>
  <c r="J140" i="7"/>
  <c r="I140" i="7"/>
  <c r="H140" i="7"/>
  <c r="G145" i="7"/>
  <c r="F145" i="7"/>
  <c r="F153" i="7" s="1"/>
  <c r="D161" i="7" s="1"/>
  <c r="E145" i="7"/>
  <c r="D145" i="7"/>
  <c r="C145" i="7"/>
  <c r="C153" i="7" s="1"/>
  <c r="C161" i="7" s="1"/>
  <c r="AD131" i="7"/>
  <c r="AD130" i="7"/>
  <c r="AD129" i="7"/>
  <c r="AD133" i="7" s="1"/>
  <c r="AD128" i="7"/>
  <c r="E125" i="7"/>
  <c r="E124" i="7"/>
  <c r="I103" i="7"/>
  <c r="K103" i="7" s="1"/>
  <c r="H103" i="7"/>
  <c r="G103" i="7"/>
  <c r="F103" i="7"/>
  <c r="E103" i="7"/>
  <c r="D103" i="7"/>
  <c r="C103" i="7"/>
  <c r="I102" i="7"/>
  <c r="H102" i="7"/>
  <c r="G102" i="7"/>
  <c r="F102" i="7"/>
  <c r="E102" i="7"/>
  <c r="D102" i="7"/>
  <c r="C102" i="7"/>
  <c r="I101" i="7"/>
  <c r="H101" i="7"/>
  <c r="G101" i="7"/>
  <c r="F101" i="7"/>
  <c r="E101" i="7"/>
  <c r="D101" i="7"/>
  <c r="C101" i="7"/>
  <c r="I100" i="7"/>
  <c r="H100" i="7"/>
  <c r="G100" i="7"/>
  <c r="F100" i="7"/>
  <c r="E100" i="7"/>
  <c r="D100" i="7"/>
  <c r="C100" i="7"/>
  <c r="K96" i="7"/>
  <c r="J96" i="7"/>
  <c r="K95" i="7"/>
  <c r="J95" i="7"/>
  <c r="K94" i="7"/>
  <c r="J94" i="7"/>
  <c r="K93" i="7"/>
  <c r="J93" i="7"/>
  <c r="K92" i="7"/>
  <c r="J92" i="7"/>
  <c r="I85" i="7"/>
  <c r="J85" i="7" s="1"/>
  <c r="H85" i="7"/>
  <c r="G85" i="7"/>
  <c r="F85" i="7"/>
  <c r="E85" i="7"/>
  <c r="D85" i="7"/>
  <c r="C85" i="7"/>
  <c r="I84" i="7"/>
  <c r="H84" i="7"/>
  <c r="G84" i="7"/>
  <c r="F84" i="7"/>
  <c r="E84" i="7"/>
  <c r="D84" i="7"/>
  <c r="C84" i="7"/>
  <c r="I83" i="7"/>
  <c r="H83" i="7"/>
  <c r="G83" i="7"/>
  <c r="F83" i="7"/>
  <c r="E83" i="7"/>
  <c r="D83" i="7"/>
  <c r="C83" i="7"/>
  <c r="I82" i="7"/>
  <c r="J82" i="7" s="1"/>
  <c r="H82" i="7"/>
  <c r="G82" i="7"/>
  <c r="F82" i="7"/>
  <c r="E82" i="7"/>
  <c r="D82" i="7"/>
  <c r="C82" i="7"/>
  <c r="I81" i="7"/>
  <c r="H81" i="7"/>
  <c r="G81" i="7"/>
  <c r="F81" i="7"/>
  <c r="E81" i="7"/>
  <c r="D81" i="7"/>
  <c r="C81" i="7"/>
  <c r="I80" i="7"/>
  <c r="H80" i="7"/>
  <c r="G80" i="7"/>
  <c r="F80" i="7"/>
  <c r="E80" i="7"/>
  <c r="D80" i="7"/>
  <c r="C80" i="7"/>
  <c r="I79" i="7"/>
  <c r="H79" i="7"/>
  <c r="G79" i="7"/>
  <c r="F79" i="7"/>
  <c r="E79" i="7"/>
  <c r="D79" i="7"/>
  <c r="C79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G61" i="7"/>
  <c r="F61" i="7"/>
  <c r="C61" i="7"/>
  <c r="C60" i="7"/>
  <c r="F53" i="7"/>
  <c r="E53" i="7"/>
  <c r="D53" i="7"/>
  <c r="C53" i="7"/>
  <c r="G51" i="7"/>
  <c r="G62" i="7" s="1"/>
  <c r="G50" i="7"/>
  <c r="D61" i="7" s="1"/>
  <c r="G49" i="7"/>
  <c r="G60" i="7" s="1"/>
  <c r="G48" i="7"/>
  <c r="C59" i="7" s="1"/>
  <c r="G47" i="7"/>
  <c r="C58" i="7" s="1"/>
  <c r="G46" i="7"/>
  <c r="G57" i="7" s="1"/>
  <c r="G45" i="7"/>
  <c r="G56" i="7" s="1"/>
  <c r="F27" i="7"/>
  <c r="N16" i="7"/>
  <c r="P16" i="7" s="1"/>
  <c r="N15" i="7"/>
  <c r="P15" i="7" s="1"/>
  <c r="N14" i="7"/>
  <c r="P14" i="7" s="1"/>
  <c r="E109" i="6"/>
  <c r="E108" i="6"/>
  <c r="E107" i="6"/>
  <c r="E106" i="6"/>
  <c r="E105" i="6"/>
  <c r="D58" i="7" l="1"/>
  <c r="J79" i="7"/>
  <c r="J103" i="7"/>
  <c r="E58" i="7"/>
  <c r="E62" i="7"/>
  <c r="J101" i="7"/>
  <c r="F58" i="7"/>
  <c r="K101" i="7"/>
  <c r="J81" i="7"/>
  <c r="H86" i="7"/>
  <c r="G86" i="7"/>
  <c r="D59" i="7"/>
  <c r="F59" i="7"/>
  <c r="D86" i="7"/>
  <c r="K148" i="7"/>
  <c r="E163" i="7" s="1"/>
  <c r="N149" i="7"/>
  <c r="F168" i="7" s="1"/>
  <c r="Q150" i="7"/>
  <c r="G173" i="7" s="1"/>
  <c r="T151" i="7"/>
  <c r="H173" i="7" s="1"/>
  <c r="J84" i="7"/>
  <c r="H104" i="7"/>
  <c r="U151" i="7"/>
  <c r="I171" i="7" s="1"/>
  <c r="F57" i="7"/>
  <c r="E61" i="7"/>
  <c r="E86" i="7"/>
  <c r="J83" i="7"/>
  <c r="I104" i="7"/>
  <c r="W148" i="7"/>
  <c r="I158" i="7" s="1"/>
  <c r="I159" i="7" s="1"/>
  <c r="E155" i="7"/>
  <c r="C173" i="7" s="1"/>
  <c r="C174" i="7" s="1"/>
  <c r="H151" i="7"/>
  <c r="D178" i="7" s="1"/>
  <c r="D179" i="7" s="1"/>
  <c r="K152" i="7"/>
  <c r="E183" i="7" s="1"/>
  <c r="C86" i="7"/>
  <c r="G104" i="7"/>
  <c r="F86" i="7"/>
  <c r="C104" i="7"/>
  <c r="AD132" i="7"/>
  <c r="E59" i="7"/>
  <c r="C62" i="7"/>
  <c r="J80" i="7"/>
  <c r="H145" i="7"/>
  <c r="P145" i="7"/>
  <c r="E154" i="7"/>
  <c r="C168" i="7" s="1"/>
  <c r="J149" i="7"/>
  <c r="E167" i="7" s="1"/>
  <c r="R149" i="7"/>
  <c r="H161" i="7" s="1"/>
  <c r="M150" i="7"/>
  <c r="F172" i="7" s="1"/>
  <c r="U150" i="7"/>
  <c r="I166" i="7" s="1"/>
  <c r="K151" i="7"/>
  <c r="E178" i="7" s="1"/>
  <c r="P151" i="7"/>
  <c r="G177" i="7" s="1"/>
  <c r="C157" i="7"/>
  <c r="C181" i="7" s="1"/>
  <c r="N152" i="7"/>
  <c r="F183" i="7" s="1"/>
  <c r="S152" i="7"/>
  <c r="H177" i="7" s="1"/>
  <c r="E104" i="7"/>
  <c r="E157" i="7"/>
  <c r="C183" i="7" s="1"/>
  <c r="G59" i="7"/>
  <c r="F62" i="7"/>
  <c r="F104" i="7"/>
  <c r="V149" i="7"/>
  <c r="I162" i="7" s="1"/>
  <c r="U149" i="7"/>
  <c r="I161" i="7" s="1"/>
  <c r="F56" i="7"/>
  <c r="F150" i="7"/>
  <c r="N145" i="7"/>
  <c r="V145" i="7"/>
  <c r="K145" i="7"/>
  <c r="D104" i="7"/>
  <c r="R145" i="7"/>
  <c r="H149" i="7"/>
  <c r="D168" i="7" s="1"/>
  <c r="S150" i="7"/>
  <c r="H167" i="7" s="1"/>
  <c r="H169" i="7" s="1"/>
  <c r="E184" i="7"/>
  <c r="I145" i="7"/>
  <c r="Q145" i="7"/>
  <c r="M149" i="7"/>
  <c r="F167" i="7" s="1"/>
  <c r="P150" i="7"/>
  <c r="G172" i="7" s="1"/>
  <c r="S151" i="7"/>
  <c r="H172" i="7" s="1"/>
  <c r="V152" i="7"/>
  <c r="I177" i="7" s="1"/>
  <c r="E153" i="7"/>
  <c r="C163" i="7" s="1"/>
  <c r="H179" i="7"/>
  <c r="E56" i="7"/>
  <c r="D56" i="7"/>
  <c r="C56" i="7"/>
  <c r="G157" i="7"/>
  <c r="D182" i="7" s="1"/>
  <c r="F157" i="7"/>
  <c r="D181" i="7" s="1"/>
  <c r="N151" i="7"/>
  <c r="F178" i="7" s="1"/>
  <c r="G154" i="7"/>
  <c r="D167" i="7" s="1"/>
  <c r="D169" i="7" s="1"/>
  <c r="G150" i="7"/>
  <c r="M151" i="7"/>
  <c r="F177" i="7" s="1"/>
  <c r="F179" i="7" s="1"/>
  <c r="H152" i="7"/>
  <c r="D183" i="7" s="1"/>
  <c r="P152" i="7"/>
  <c r="G182" i="7" s="1"/>
  <c r="C150" i="7"/>
  <c r="H164" i="7"/>
  <c r="S148" i="7"/>
  <c r="H157" i="7" s="1"/>
  <c r="R148" i="7"/>
  <c r="H156" i="7" s="1"/>
  <c r="D156" i="7"/>
  <c r="C177" i="7" s="1"/>
  <c r="C156" i="7"/>
  <c r="C176" i="7" s="1"/>
  <c r="Q152" i="7"/>
  <c r="G183" i="7" s="1"/>
  <c r="O152" i="7"/>
  <c r="G181" i="7" s="1"/>
  <c r="G184" i="7" s="1"/>
  <c r="D153" i="7"/>
  <c r="C162" i="7" s="1"/>
  <c r="D150" i="7"/>
  <c r="L148" i="7"/>
  <c r="F161" i="7" s="1"/>
  <c r="F164" i="7" s="1"/>
  <c r="L145" i="7"/>
  <c r="T148" i="7"/>
  <c r="H158" i="7" s="1"/>
  <c r="T145" i="7"/>
  <c r="O149" i="7"/>
  <c r="G166" i="7" s="1"/>
  <c r="G169" i="7" s="1"/>
  <c r="O145" i="7"/>
  <c r="W149" i="7"/>
  <c r="I163" i="7" s="1"/>
  <c r="W145" i="7"/>
  <c r="J150" i="7"/>
  <c r="E172" i="7" s="1"/>
  <c r="E174" i="7" s="1"/>
  <c r="E156" i="7"/>
  <c r="C178" i="7" s="1"/>
  <c r="E150" i="7"/>
  <c r="M145" i="7"/>
  <c r="J145" i="7"/>
  <c r="K150" i="7"/>
  <c r="E173" i="7" s="1"/>
  <c r="V151" i="7"/>
  <c r="I172" i="7" s="1"/>
  <c r="I174" i="7" s="1"/>
  <c r="U145" i="7"/>
  <c r="H148" i="7"/>
  <c r="D163" i="7" s="1"/>
  <c r="P148" i="7"/>
  <c r="G162" i="7" s="1"/>
  <c r="C154" i="7"/>
  <c r="C166" i="7" s="1"/>
  <c r="C169" i="7" s="1"/>
  <c r="K149" i="7"/>
  <c r="E168" i="7" s="1"/>
  <c r="E169" i="7" s="1"/>
  <c r="S149" i="7"/>
  <c r="H162" i="7" s="1"/>
  <c r="F155" i="7"/>
  <c r="D171" i="7" s="1"/>
  <c r="D174" i="7" s="1"/>
  <c r="N150" i="7"/>
  <c r="F173" i="7" s="1"/>
  <c r="F174" i="7" s="1"/>
  <c r="V150" i="7"/>
  <c r="I167" i="7" s="1"/>
  <c r="P174" i="7" s="1"/>
  <c r="I151" i="7"/>
  <c r="E176" i="7" s="1"/>
  <c r="E179" i="7" s="1"/>
  <c r="Q151" i="7"/>
  <c r="G178" i="7" s="1"/>
  <c r="D157" i="7"/>
  <c r="C182" i="7" s="1"/>
  <c r="C184" i="7" s="1"/>
  <c r="L152" i="7"/>
  <c r="F181" i="7" s="1"/>
  <c r="F184" i="7" s="1"/>
  <c r="T152" i="7"/>
  <c r="H178" i="7" s="1"/>
  <c r="C57" i="7"/>
  <c r="D60" i="7"/>
  <c r="G153" i="7"/>
  <c r="D162" i="7" s="1"/>
  <c r="O148" i="7"/>
  <c r="G161" i="7" s="1"/>
  <c r="D57" i="7"/>
  <c r="G58" i="7"/>
  <c r="E60" i="7"/>
  <c r="G53" i="7"/>
  <c r="E57" i="7"/>
  <c r="F60" i="7"/>
  <c r="D62" i="7"/>
  <c r="I148" i="7"/>
  <c r="E161" i="7" s="1"/>
  <c r="E164" i="7" s="1"/>
  <c r="Q148" i="7"/>
  <c r="G163" i="7" s="1"/>
  <c r="L149" i="7"/>
  <c r="F166" i="7" s="1"/>
  <c r="O150" i="7"/>
  <c r="G171" i="7" s="1"/>
  <c r="R151" i="7"/>
  <c r="H171" i="7" s="1"/>
  <c r="H174" i="7" s="1"/>
  <c r="U152" i="7"/>
  <c r="I176" i="7" s="1"/>
  <c r="I179" i="7" s="1"/>
  <c r="J148" i="7"/>
  <c r="E162" i="7" s="1"/>
  <c r="I86" i="7"/>
  <c r="K174" i="7" l="1"/>
  <c r="C164" i="7"/>
  <c r="I164" i="7"/>
  <c r="D164" i="7"/>
  <c r="G179" i="7"/>
  <c r="G164" i="7"/>
  <c r="H159" i="7"/>
  <c r="I169" i="7"/>
  <c r="G174" i="7"/>
  <c r="D184" i="7"/>
  <c r="F169" i="7"/>
  <c r="C179" i="7"/>
</calcChain>
</file>

<file path=xl/sharedStrings.xml><?xml version="1.0" encoding="utf-8"?>
<sst xmlns="http://schemas.openxmlformats.org/spreadsheetml/2006/main" count="707" uniqueCount="149">
  <si>
    <t>Data for "" charts</t>
  </si>
  <si>
    <t>&lt;30% AMI</t>
  </si>
  <si>
    <t>30-50% AMI</t>
  </si>
  <si>
    <t>50 to 80% AMI</t>
  </si>
  <si>
    <t>80 to 120% AMI</t>
  </si>
  <si>
    <t>120 to 200% AMI</t>
  </si>
  <si>
    <t>Greater than 200% AMI</t>
  </si>
  <si>
    <t>Source: American Community Survey PUMS Data 1-Year, 2007, 2012-2017</t>
  </si>
  <si>
    <t>Age</t>
  </si>
  <si>
    <t>15-24</t>
  </si>
  <si>
    <t>25-34</t>
  </si>
  <si>
    <t>35-44</t>
  </si>
  <si>
    <t>45-54</t>
  </si>
  <si>
    <t>55-64</t>
  </si>
  <si>
    <t>65-74</t>
  </si>
  <si>
    <t>75+</t>
  </si>
  <si>
    <t>Total</t>
  </si>
  <si>
    <t>Data for "" chart</t>
  </si>
  <si>
    <t>Single-Unit</t>
  </si>
  <si>
    <t>2-to-4 Unit</t>
  </si>
  <si>
    <t>5-to-49 Unit</t>
  </si>
  <si>
    <t>50+ Units</t>
  </si>
  <si>
    <r>
      <t>Data for "</t>
    </r>
    <r>
      <rPr>
        <sz val="11"/>
        <color theme="1"/>
        <rFont val="Calibri"/>
        <family val="2"/>
        <scheme val="minor"/>
      </rPr>
      <t>" chart</t>
    </r>
  </si>
  <si>
    <t>City of Chicago* Affordability, 2012-2017</t>
  </si>
  <si>
    <t>Year</t>
  </si>
  <si>
    <t>Affordable Supply</t>
  </si>
  <si>
    <t>Affordable Demand</t>
  </si>
  <si>
    <t>Affordability Gap</t>
  </si>
  <si>
    <t>Source: ACS PUMS Data 1-Year, 2012-2017</t>
  </si>
  <si>
    <t>Cook County Renter-Occupied Households and Rent Burden, 2007, 2012-2017</t>
  </si>
  <si>
    <t>Not Rent-Burdened</t>
  </si>
  <si>
    <t>30-50% Income Spent on Rent</t>
  </si>
  <si>
    <t>More than 50% Income Spent on Rent</t>
  </si>
  <si>
    <t>Greater than 120% AMI</t>
  </si>
  <si>
    <t>Change in Households that are Renter or Owner-Occupied in Cook County, 1990, 2000, 2005-2017</t>
  </si>
  <si>
    <t>Renter-Occupied</t>
  </si>
  <si>
    <t>Owner-Occupied</t>
  </si>
  <si>
    <t>Rental Rate</t>
  </si>
  <si>
    <t>Source: US2010 Project at Brown University, Decennial Census 2000, American Community Survey PUMS Data 1-Year, 2005-2017</t>
  </si>
  <si>
    <t>Source: American Community Survey PUMS Data 1-Year, 2012-2017</t>
  </si>
  <si>
    <t>Change in Households that are Renter or Owner-Occupied in City of Chicago, 2012-2017</t>
  </si>
  <si>
    <t>Change in Households that are Renter or Owner-Occupied in Suburban Cook, 2012-2017</t>
  </si>
  <si>
    <t>Percent Renter-Occupied</t>
  </si>
  <si>
    <t>Data for 2019 IHS State of Rental Housing in Cook County Report</t>
  </si>
  <si>
    <t>Composition of Renter-Occupied Households by Income in Cook County, 2007, 2012-2017</t>
  </si>
  <si>
    <t>Cook County Households that are Renters by Age of Householder, 2007, 2012-2017</t>
  </si>
  <si>
    <t>Change in Rental Supply by Building Type in Cook County, 2007, 2012-2017</t>
  </si>
  <si>
    <t>Cook County Affordability, 2007, 2012-2017</t>
  </si>
  <si>
    <t>Suburban Cook* Affordability, 2012-2017</t>
  </si>
  <si>
    <t xml:space="preserve">*Three City of Chicago Community Areas are within Suburban PUMAs; O'Hare in Elmwood Park/Franklin Park, and Edison Park and Norwood Park in Park Ridge/Des Plaines.  </t>
  </si>
  <si>
    <t>Data for Map ""</t>
  </si>
  <si>
    <t>Cook County Mean Rental Affordability Calculations, 2015-2017</t>
  </si>
  <si>
    <t>Sub Market</t>
  </si>
  <si>
    <t>PUMA Number</t>
  </si>
  <si>
    <t>Gap</t>
  </si>
  <si>
    <t>Share Demand Unmet by Supply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</si>
  <si>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</si>
  <si>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</si>
  <si>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</si>
  <si>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</si>
  <si>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</si>
  <si>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</si>
  <si>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</si>
  <si>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</si>
  <si>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</si>
  <si>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</si>
  <si>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</si>
  <si>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</si>
  <si>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Schaumburg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</si>
  <si>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</si>
  <si>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</si>
  <si>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</si>
  <si>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</si>
  <si>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</si>
  <si>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</si>
  <si>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</si>
  <si>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</si>
  <si>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</si>
  <si>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</si>
  <si>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</si>
  <si>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</si>
  <si>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</si>
  <si>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Chicago--Loop and Surrounding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</si>
  <si>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</si>
  <si>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</si>
  <si>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</si>
  <si>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</si>
  <si>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</si>
  <si>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</si>
  <si>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</si>
  <si>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Source: American Community Survey PUMS Data 1-Year, 2015-2017</t>
  </si>
  <si>
    <t>Data for 2019 IHS State of Rental Housing in Cook County Report-City of Chicago</t>
  </si>
  <si>
    <t>Data for 2019 IHS State of Rental Housing in Cook County Report-Suburban Cook</t>
  </si>
  <si>
    <t>change in total households</t>
  </si>
  <si>
    <t>% change in total households</t>
  </si>
  <si>
    <t>change in renter-occupied units</t>
  </si>
  <si>
    <t>% change in renter-occupied units</t>
  </si>
  <si>
    <t>Change in owner-occupied units</t>
  </si>
  <si>
    <t>% Change in owner-occupied units</t>
  </si>
  <si>
    <t>Change in renter-occupied units, '16 to '17</t>
  </si>
  <si>
    <t>Less than 30% AMI</t>
  </si>
  <si>
    <t>30 to 50% AMI</t>
  </si>
  <si>
    <t>% change y-o-y</t>
  </si>
  <si>
    <t>percent change y-o-y</t>
  </si>
  <si>
    <t>change in units y-o-y</t>
  </si>
  <si>
    <t>change in share y-o-y</t>
  </si>
  <si>
    <t>Share in 1-9</t>
  </si>
  <si>
    <t>share in 10+</t>
  </si>
  <si>
    <t>Change in gap '16-'17</t>
  </si>
  <si>
    <t>% change in gap</t>
  </si>
  <si>
    <t>total cost burdened renter households, 2016</t>
  </si>
  <si>
    <t>total cost burdened renter households, 2017</t>
  </si>
  <si>
    <t>total renter households, 2016</t>
  </si>
  <si>
    <t>total renter households, 2017</t>
  </si>
  <si>
    <t>% cost burdened renter households 2016</t>
  </si>
  <si>
    <t>% cost burdened renter households 2017</t>
  </si>
  <si>
    <t>Change in rent-burdened HHs, '16 to '17</t>
  </si>
  <si>
    <t>Change in not rent-burdened HHs, '16 to '17</t>
  </si>
  <si>
    <t>Suburban Cook</t>
  </si>
  <si>
    <t>City of Chicago</t>
  </si>
  <si>
    <t>Change in Demand</t>
  </si>
  <si>
    <t>Change in Supply</t>
  </si>
  <si>
    <t>Chicago Supply</t>
  </si>
  <si>
    <t>Chicago Demand</t>
  </si>
  <si>
    <t xml:space="preserve">Change in Share of Units that are Affordable </t>
  </si>
  <si>
    <t xml:space="preserve">Change in Share of Renters that are Low Income </t>
  </si>
  <si>
    <t>Change in Share of Lower-income Renters with Unaffordable Rent</t>
  </si>
  <si>
    <t>Data for "" Chart</t>
  </si>
  <si>
    <t xml:space="preserve">3-Year Average, 2012-2014 </t>
  </si>
  <si>
    <t>3-Year Average, 2015-2017</t>
  </si>
  <si>
    <t>Cook County</t>
  </si>
  <si>
    <t>Composition of Renter-Occupied Households by Income in City of Chicago, 2012-2017</t>
  </si>
  <si>
    <t>City of Chicago Households that are Renters by Age of Householder, 2012-2017</t>
  </si>
  <si>
    <t>Change in Rental Supply by Building Type in City of Chicago, 2012-2017</t>
  </si>
  <si>
    <t>City of Chicago Renter-Occupied Households and Rent Burden, 2012-2017</t>
  </si>
  <si>
    <t>Composition of Renter-Occupied Households by Income in Suburban Cook, 2012-2017</t>
  </si>
  <si>
    <t>Suburban Cook Households that are Renters by Age of Householder, 2012-2017</t>
  </si>
  <si>
    <t>Change in Rental Supply by Building Type in Suburban Cook, 2012-2017</t>
  </si>
  <si>
    <t>Suburban Cook Renter-Occupied Households and Rent Burden, 2012-2017</t>
  </si>
  <si>
    <t>Change in Share of Units that are Affordable</t>
  </si>
  <si>
    <t>Change in Share of 150 Percent Poverty Renters</t>
  </si>
  <si>
    <t>Change in Share of 150 Percent Poverty Renters with Not Affordable Rents</t>
  </si>
  <si>
    <t>Share Affordable Units</t>
  </si>
  <si>
    <t>Share Renters Low Income</t>
  </si>
  <si>
    <t>Share Low Income Renters in Unaffordable Units</t>
  </si>
  <si>
    <t>Submarket Level Changes in the Dynamics of Affordable Supply and Lower-Income Demand, 2012 to 2014 and 2015 to 2017</t>
  </si>
  <si>
    <t xml:space="preserve">Share of Rental Supply Defined as 'Affordable' </t>
  </si>
  <si>
    <t>Share of Renters at or below 150 Percent of Poverty Level</t>
  </si>
  <si>
    <t>Share of Renters at or below 150 Percent of Poverty in Unaffordable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</si>
</sst>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##0"/>
    <numFmt numFmtId="165" formatCode="0.0%"/>
    <numFmt numFmtId="166" formatCode="#,##0.000000"/>
    <numFmt numFmtId="167" formatCode="#,##0.000_);\(#,##0.0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Font="1" applyFill="1"/>
    <xf numFmtId="0" fontId="0" fillId="0" borderId="0" xfId="0" applyFont="1" applyBorder="1"/>
    <xf numFmtId="0" fontId="0" fillId="0" borderId="0" xfId="0" applyFont="1"/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3" fontId="0" fillId="0" borderId="11" xfId="0" applyNumberFormat="1" applyFont="1" applyBorder="1" applyAlignment="1">
      <alignment horizontal="center"/>
    </xf>
    <xf numFmtId="3" fontId="0" fillId="0" borderId="12" xfId="0" applyNumberFormat="1" applyFont="1" applyBorder="1" applyAlignment="1">
      <alignment horizontal="center"/>
    </xf>
    <xf numFmtId="0" fontId="0" fillId="0" borderId="13" xfId="0" applyFont="1" applyBorder="1" applyAlignment="1">
      <alignment horizontal="left"/>
    </xf>
    <xf numFmtId="3" fontId="0" fillId="0" borderId="14" xfId="0" applyNumberFormat="1" applyFont="1" applyBorder="1" applyAlignment="1">
      <alignment horizontal="center"/>
    </xf>
    <xf numFmtId="3" fontId="0" fillId="0" borderId="15" xfId="0" applyNumberFormat="1" applyFont="1" applyBorder="1" applyAlignment="1">
      <alignment horizontal="center"/>
    </xf>
    <xf numFmtId="3" fontId="3" fillId="0" borderId="14" xfId="3" applyNumberFormat="1" applyFont="1" applyBorder="1" applyAlignment="1">
      <alignment horizontal="center" vertical="center"/>
    </xf>
    <xf numFmtId="3" fontId="3" fillId="0" borderId="15" xfId="3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3" fontId="3" fillId="0" borderId="8" xfId="3" applyNumberFormat="1" applyFont="1" applyBorder="1" applyAlignment="1">
      <alignment horizontal="center" vertical="center"/>
    </xf>
    <xf numFmtId="3" fontId="3" fillId="0" borderId="9" xfId="3" applyNumberFormat="1" applyFont="1" applyBorder="1" applyAlignment="1">
      <alignment horizontal="center" vertical="center"/>
    </xf>
    <xf numFmtId="3" fontId="3" fillId="0" borderId="0" xfId="3" applyNumberFormat="1" applyFont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164" fontId="4" fillId="0" borderId="0" xfId="3" applyNumberFormat="1" applyFont="1" applyBorder="1" applyAlignment="1">
      <alignment horizontal="right" vertical="center"/>
    </xf>
    <xf numFmtId="0" fontId="0" fillId="0" borderId="21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10" xfId="0" applyFont="1" applyBorder="1"/>
    <xf numFmtId="3" fontId="0" fillId="0" borderId="25" xfId="0" applyNumberFormat="1" applyFont="1" applyBorder="1" applyAlignment="1">
      <alignment horizontal="center"/>
    </xf>
    <xf numFmtId="3" fontId="0" fillId="0" borderId="26" xfId="0" applyNumberFormat="1" applyFont="1" applyBorder="1" applyAlignment="1">
      <alignment horizontal="center"/>
    </xf>
    <xf numFmtId="3" fontId="0" fillId="0" borderId="27" xfId="0" applyNumberFormat="1" applyFont="1" applyBorder="1" applyAlignment="1">
      <alignment horizontal="center"/>
    </xf>
    <xf numFmtId="3" fontId="0" fillId="0" borderId="28" xfId="0" applyNumberFormat="1" applyFont="1" applyBorder="1" applyAlignment="1">
      <alignment horizontal="center"/>
    </xf>
    <xf numFmtId="0" fontId="0" fillId="0" borderId="29" xfId="0" applyFont="1" applyBorder="1"/>
    <xf numFmtId="3" fontId="0" fillId="0" borderId="30" xfId="0" applyNumberFormat="1" applyFont="1" applyBorder="1" applyAlignment="1">
      <alignment horizontal="center"/>
    </xf>
    <xf numFmtId="3" fontId="0" fillId="0" borderId="31" xfId="0" applyNumberFormat="1" applyFont="1" applyBorder="1" applyAlignment="1">
      <alignment horizontal="center"/>
    </xf>
    <xf numFmtId="3" fontId="0" fillId="0" borderId="32" xfId="0" applyNumberFormat="1" applyFont="1" applyBorder="1" applyAlignment="1">
      <alignment horizontal="center"/>
    </xf>
    <xf numFmtId="3" fontId="0" fillId="0" borderId="33" xfId="0" applyNumberFormat="1" applyFont="1" applyBorder="1" applyAlignment="1">
      <alignment horizontal="center"/>
    </xf>
    <xf numFmtId="3" fontId="0" fillId="0" borderId="34" xfId="0" applyNumberFormat="1" applyFont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3" fontId="0" fillId="0" borderId="35" xfId="0" applyNumberFormat="1" applyFont="1" applyBorder="1" applyAlignment="1">
      <alignment horizontal="center"/>
    </xf>
    <xf numFmtId="3" fontId="0" fillId="0" borderId="36" xfId="0" applyNumberFormat="1" applyFont="1" applyBorder="1" applyAlignment="1">
      <alignment horizontal="center"/>
    </xf>
    <xf numFmtId="3" fontId="0" fillId="0" borderId="37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0" fillId="0" borderId="39" xfId="0" applyFont="1" applyBorder="1"/>
    <xf numFmtId="0" fontId="0" fillId="0" borderId="40" xfId="0" applyFont="1" applyBorder="1" applyAlignment="1">
      <alignment horizontal="center"/>
    </xf>
    <xf numFmtId="0" fontId="0" fillId="0" borderId="41" xfId="0" applyNumberFormat="1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65" fontId="0" fillId="0" borderId="0" xfId="2" applyNumberFormat="1" applyFont="1"/>
    <xf numFmtId="0" fontId="0" fillId="0" borderId="42" xfId="0" applyFont="1" applyBorder="1"/>
    <xf numFmtId="3" fontId="0" fillId="0" borderId="43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ill="1"/>
    <xf numFmtId="0" fontId="0" fillId="0" borderId="42" xfId="4" applyFont="1" applyBorder="1"/>
    <xf numFmtId="0" fontId="1" fillId="0" borderId="5" xfId="4" applyFont="1" applyBorder="1"/>
    <xf numFmtId="0" fontId="1" fillId="0" borderId="43" xfId="4" applyFont="1" applyBorder="1"/>
    <xf numFmtId="0" fontId="1" fillId="0" borderId="6" xfId="4" applyFont="1" applyBorder="1"/>
    <xf numFmtId="0" fontId="1" fillId="0" borderId="29" xfId="4" applyFont="1" applyBorder="1"/>
    <xf numFmtId="3" fontId="1" fillId="0" borderId="30" xfId="1" applyNumberFormat="1" applyFont="1" applyBorder="1" applyAlignment="1">
      <alignment horizontal="center"/>
    </xf>
    <xf numFmtId="3" fontId="1" fillId="0" borderId="34" xfId="1" applyNumberFormat="1" applyFont="1" applyBorder="1" applyAlignment="1">
      <alignment horizontal="center"/>
    </xf>
    <xf numFmtId="3" fontId="0" fillId="0" borderId="0" xfId="0" applyNumberFormat="1" applyFont="1"/>
    <xf numFmtId="0" fontId="1" fillId="0" borderId="7" xfId="4" applyFont="1" applyBorder="1"/>
    <xf numFmtId="3" fontId="1" fillId="0" borderId="8" xfId="1" applyNumberFormat="1" applyFont="1" applyBorder="1" applyAlignment="1">
      <alignment horizontal="center"/>
    </xf>
    <xf numFmtId="3" fontId="1" fillId="0" borderId="9" xfId="1" applyNumberFormat="1" applyFont="1" applyBorder="1" applyAlignment="1">
      <alignment horizontal="center"/>
    </xf>
    <xf numFmtId="0" fontId="0" fillId="0" borderId="13" xfId="0" applyFont="1" applyBorder="1"/>
    <xf numFmtId="0" fontId="0" fillId="0" borderId="50" xfId="0" applyFont="1" applyBorder="1"/>
    <xf numFmtId="0" fontId="0" fillId="0" borderId="44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51" xfId="0" applyFont="1" applyBorder="1"/>
    <xf numFmtId="3" fontId="0" fillId="0" borderId="29" xfId="0" applyNumberFormat="1" applyFont="1" applyBorder="1" applyAlignment="1">
      <alignment horizontal="center"/>
    </xf>
    <xf numFmtId="0" fontId="0" fillId="0" borderId="51" xfId="0" applyFont="1" applyFill="1" applyBorder="1"/>
    <xf numFmtId="3" fontId="0" fillId="0" borderId="31" xfId="0" applyNumberFormat="1" applyFont="1" applyFill="1" applyBorder="1" applyAlignment="1">
      <alignment horizontal="center"/>
    </xf>
    <xf numFmtId="3" fontId="0" fillId="0" borderId="30" xfId="0" applyNumberFormat="1" applyFont="1" applyFill="1" applyBorder="1" applyAlignment="1">
      <alignment horizontal="center"/>
    </xf>
    <xf numFmtId="3" fontId="0" fillId="0" borderId="33" xfId="0" applyNumberFormat="1" applyFont="1" applyFill="1" applyBorder="1" applyAlignment="1">
      <alignment horizontal="center"/>
    </xf>
    <xf numFmtId="0" fontId="0" fillId="0" borderId="52" xfId="0" applyFont="1" applyFill="1" applyBorder="1"/>
    <xf numFmtId="3" fontId="0" fillId="0" borderId="35" xfId="0" applyNumberFormat="1" applyFont="1" applyFill="1" applyBorder="1" applyAlignment="1">
      <alignment horizontal="center"/>
    </xf>
    <xf numFmtId="3" fontId="0" fillId="0" borderId="8" xfId="0" applyNumberFormat="1" applyFont="1" applyFill="1" applyBorder="1" applyAlignment="1">
      <alignment horizontal="center"/>
    </xf>
    <xf numFmtId="3" fontId="0" fillId="0" borderId="37" xfId="0" applyNumberFormat="1" applyFont="1" applyFill="1" applyBorder="1" applyAlignment="1">
      <alignment horizontal="center"/>
    </xf>
    <xf numFmtId="3" fontId="0" fillId="0" borderId="7" xfId="0" applyNumberFormat="1" applyFont="1" applyFill="1" applyBorder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3" xfId="0" applyFont="1" applyBorder="1" applyAlignment="1"/>
    <xf numFmtId="165" fontId="0" fillId="0" borderId="53" xfId="0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37" fontId="0" fillId="0" borderId="11" xfId="1" applyNumberFormat="1" applyFon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0" fontId="0" fillId="0" borderId="29" xfId="0" applyFont="1" applyBorder="1" applyAlignment="1">
      <alignment horizontal="left"/>
    </xf>
    <xf numFmtId="37" fontId="0" fillId="0" borderId="30" xfId="1" applyNumberFormat="1" applyFont="1" applyBorder="1" applyAlignment="1">
      <alignment horizontal="center"/>
    </xf>
    <xf numFmtId="165" fontId="0" fillId="0" borderId="34" xfId="0" applyNumberFormat="1" applyFont="1" applyBorder="1" applyAlignment="1">
      <alignment horizontal="center"/>
    </xf>
    <xf numFmtId="37" fontId="0" fillId="0" borderId="14" xfId="1" applyNumberFormat="1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37" fontId="0" fillId="0" borderId="8" xfId="1" applyNumberFormat="1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3" fontId="0" fillId="0" borderId="0" xfId="0" applyNumberFormat="1"/>
    <xf numFmtId="0" fontId="9" fillId="0" borderId="0" xfId="0" applyFont="1" applyAlignment="1"/>
    <xf numFmtId="0" fontId="10" fillId="0" borderId="0" xfId="7"/>
    <xf numFmtId="3" fontId="0" fillId="0" borderId="0" xfId="0" applyNumberFormat="1" applyFont="1" applyBorder="1"/>
    <xf numFmtId="165" fontId="0" fillId="0" borderId="0" xfId="0" applyNumberFormat="1" applyFont="1" applyBorder="1"/>
    <xf numFmtId="0" fontId="0" fillId="0" borderId="54" xfId="0" applyFont="1" applyBorder="1" applyAlignment="1">
      <alignment horizontal="center"/>
    </xf>
    <xf numFmtId="3" fontId="0" fillId="0" borderId="44" xfId="0" applyNumberFormat="1" applyFont="1" applyBorder="1" applyAlignment="1">
      <alignment horizontal="center"/>
    </xf>
    <xf numFmtId="165" fontId="0" fillId="0" borderId="28" xfId="0" applyNumberFormat="1" applyFont="1" applyBorder="1" applyAlignment="1">
      <alignment horizontal="center"/>
    </xf>
    <xf numFmtId="165" fontId="0" fillId="0" borderId="34" xfId="2" applyNumberFormat="1" applyFont="1" applyBorder="1" applyAlignment="1">
      <alignment horizontal="center"/>
    </xf>
    <xf numFmtId="165" fontId="0" fillId="0" borderId="0" xfId="2" applyNumberFormat="1" applyFont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3" xfId="0" applyBorder="1"/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7" fontId="1" fillId="0" borderId="30" xfId="1" applyNumberFormat="1" applyFont="1" applyBorder="1" applyAlignment="1">
      <alignment horizontal="center"/>
    </xf>
    <xf numFmtId="37" fontId="1" fillId="0" borderId="34" xfId="1" applyNumberFormat="1" applyFont="1" applyBorder="1" applyAlignment="1">
      <alignment horizontal="center"/>
    </xf>
    <xf numFmtId="37" fontId="1" fillId="0" borderId="8" xfId="1" applyNumberFormat="1" applyFont="1" applyBorder="1" applyAlignment="1">
      <alignment horizontal="center"/>
    </xf>
    <xf numFmtId="37" fontId="1" fillId="0" borderId="9" xfId="1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37" fontId="0" fillId="0" borderId="0" xfId="0" applyNumberFormat="1"/>
    <xf numFmtId="0" fontId="7" fillId="3" borderId="0" xfId="6" applyBorder="1"/>
    <xf numFmtId="0" fontId="7" fillId="3" borderId="7" xfId="6" applyBorder="1"/>
    <xf numFmtId="0" fontId="7" fillId="3" borderId="8" xfId="6" applyBorder="1" applyAlignment="1">
      <alignment horizontal="center"/>
    </xf>
    <xf numFmtId="0" fontId="7" fillId="3" borderId="9" xfId="6" applyBorder="1" applyAlignment="1">
      <alignment horizontal="center"/>
    </xf>
    <xf numFmtId="0" fontId="7" fillId="3" borderId="10" xfId="6" applyBorder="1" applyAlignment="1">
      <alignment horizontal="left"/>
    </xf>
    <xf numFmtId="3" fontId="7" fillId="3" borderId="11" xfId="6" applyNumberFormat="1" applyBorder="1" applyAlignment="1">
      <alignment horizontal="center"/>
    </xf>
    <xf numFmtId="3" fontId="7" fillId="3" borderId="12" xfId="6" applyNumberFormat="1" applyBorder="1" applyAlignment="1">
      <alignment horizontal="center"/>
    </xf>
    <xf numFmtId="0" fontId="7" fillId="3" borderId="13" xfId="6" applyBorder="1" applyAlignment="1">
      <alignment horizontal="left"/>
    </xf>
    <xf numFmtId="3" fontId="7" fillId="3" borderId="14" xfId="6" applyNumberFormat="1" applyBorder="1" applyAlignment="1">
      <alignment horizontal="center"/>
    </xf>
    <xf numFmtId="3" fontId="7" fillId="3" borderId="15" xfId="6" applyNumberFormat="1" applyBorder="1" applyAlignment="1">
      <alignment horizontal="center"/>
    </xf>
    <xf numFmtId="3" fontId="7" fillId="3" borderId="14" xfId="6" applyNumberFormat="1" applyBorder="1" applyAlignment="1">
      <alignment horizontal="center" vertical="center"/>
    </xf>
    <xf numFmtId="3" fontId="7" fillId="3" borderId="15" xfId="6" applyNumberFormat="1" applyBorder="1" applyAlignment="1">
      <alignment horizontal="center" vertical="center"/>
    </xf>
    <xf numFmtId="0" fontId="7" fillId="3" borderId="7" xfId="6" applyBorder="1" applyAlignment="1">
      <alignment horizontal="left"/>
    </xf>
    <xf numFmtId="3" fontId="7" fillId="3" borderId="8" xfId="6" applyNumberFormat="1" applyBorder="1" applyAlignment="1">
      <alignment horizontal="center" vertical="center"/>
    </xf>
    <xf numFmtId="3" fontId="7" fillId="3" borderId="9" xfId="6" applyNumberFormat="1" applyBorder="1" applyAlignment="1">
      <alignment horizontal="center" vertical="center"/>
    </xf>
    <xf numFmtId="3" fontId="7" fillId="3" borderId="0" xfId="6" applyNumberFormat="1" applyBorder="1" applyAlignment="1">
      <alignment horizontal="center" vertical="center"/>
    </xf>
    <xf numFmtId="0" fontId="6" fillId="2" borderId="0" xfId="5" applyBorder="1"/>
    <xf numFmtId="0" fontId="6" fillId="2" borderId="7" xfId="5" applyBorder="1"/>
    <xf numFmtId="0" fontId="6" fillId="2" borderId="8" xfId="5" applyBorder="1" applyAlignment="1">
      <alignment horizontal="center"/>
    </xf>
    <xf numFmtId="0" fontId="6" fillId="2" borderId="9" xfId="5" applyBorder="1" applyAlignment="1">
      <alignment horizontal="center"/>
    </xf>
    <xf numFmtId="0" fontId="6" fillId="2" borderId="0" xfId="5"/>
    <xf numFmtId="0" fontId="6" fillId="2" borderId="10" xfId="5" applyBorder="1" applyAlignment="1">
      <alignment horizontal="left"/>
    </xf>
    <xf numFmtId="3" fontId="6" fillId="2" borderId="11" xfId="5" applyNumberFormat="1" applyBorder="1" applyAlignment="1">
      <alignment horizontal="center"/>
    </xf>
    <xf numFmtId="0" fontId="6" fillId="2" borderId="13" xfId="5" applyBorder="1" applyAlignment="1">
      <alignment horizontal="left"/>
    </xf>
    <xf numFmtId="3" fontId="6" fillId="2" borderId="14" xfId="5" applyNumberFormat="1" applyBorder="1" applyAlignment="1">
      <alignment horizontal="center"/>
    </xf>
    <xf numFmtId="3" fontId="6" fillId="2" borderId="14" xfId="5" applyNumberFormat="1" applyBorder="1" applyAlignment="1">
      <alignment horizontal="center" vertical="center"/>
    </xf>
    <xf numFmtId="0" fontId="6" fillId="2" borderId="7" xfId="5" applyBorder="1" applyAlignment="1">
      <alignment horizontal="left"/>
    </xf>
    <xf numFmtId="3" fontId="6" fillId="2" borderId="8" xfId="5" applyNumberFormat="1" applyBorder="1" applyAlignment="1">
      <alignment horizontal="center" vertical="center"/>
    </xf>
    <xf numFmtId="3" fontId="6" fillId="2" borderId="0" xfId="5" applyNumberFormat="1" applyBorder="1" applyAlignment="1">
      <alignment horizontal="center" vertical="center"/>
    </xf>
    <xf numFmtId="0" fontId="2" fillId="0" borderId="0" xfId="3"/>
    <xf numFmtId="165" fontId="2" fillId="0" borderId="0" xfId="2" applyNumberFormat="1" applyFont="1"/>
    <xf numFmtId="0" fontId="0" fillId="0" borderId="53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left"/>
    </xf>
    <xf numFmtId="0" fontId="0" fillId="0" borderId="55" xfId="0" applyFont="1" applyFill="1" applyBorder="1"/>
    <xf numFmtId="166" fontId="0" fillId="0" borderId="0" xfId="0" applyNumberFormat="1" applyFont="1" applyFill="1" applyBorder="1" applyAlignment="1">
      <alignment horizontal="left"/>
    </xf>
    <xf numFmtId="166" fontId="0" fillId="0" borderId="0" xfId="0" applyNumberFormat="1"/>
    <xf numFmtId="0" fontId="0" fillId="0" borderId="55" xfId="0" applyFont="1" applyBorder="1"/>
    <xf numFmtId="166" fontId="0" fillId="0" borderId="0" xfId="0" applyNumberFormat="1" applyFont="1"/>
    <xf numFmtId="165" fontId="0" fillId="0" borderId="0" xfId="2" applyNumberFormat="1" applyFont="1" applyFill="1" applyBorder="1" applyAlignment="1">
      <alignment horizontal="center"/>
    </xf>
    <xf numFmtId="37" fontId="0" fillId="0" borderId="0" xfId="0" applyNumberFormat="1" applyFont="1"/>
    <xf numFmtId="167" fontId="0" fillId="0" borderId="0" xfId="0" applyNumberFormat="1" applyFont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0" xfId="0" applyBorder="1"/>
    <xf numFmtId="0" fontId="0" fillId="0" borderId="30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Border="1"/>
    <xf numFmtId="0" fontId="0" fillId="0" borderId="19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8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59" xfId="0" applyBorder="1"/>
    <xf numFmtId="0" fontId="0" fillId="0" borderId="49" xfId="0" applyBorder="1"/>
    <xf numFmtId="0" fontId="0" fillId="0" borderId="0" xfId="0" applyFont="1" applyBorder="1" applyAlignment="1"/>
    <xf numFmtId="3" fontId="0" fillId="0" borderId="58" xfId="0" applyNumberFormat="1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42" xfId="0" applyFont="1" applyBorder="1" applyAlignment="1">
      <alignment horizontal="center" vertical="center"/>
    </xf>
    <xf numFmtId="0" fontId="0" fillId="0" borderId="29" xfId="0" applyFont="1" applyFill="1" applyBorder="1"/>
    <xf numFmtId="0" fontId="0" fillId="0" borderId="33" xfId="0" applyFont="1" applyFill="1" applyBorder="1" applyAlignment="1">
      <alignment horizontal="center"/>
    </xf>
    <xf numFmtId="165" fontId="0" fillId="0" borderId="10" xfId="2" applyNumberFormat="1" applyFont="1" applyFill="1" applyBorder="1" applyAlignment="1">
      <alignment horizontal="center"/>
    </xf>
    <xf numFmtId="0" fontId="0" fillId="0" borderId="7" xfId="0" applyFont="1" applyFill="1" applyBorder="1"/>
    <xf numFmtId="0" fontId="0" fillId="0" borderId="37" xfId="0" applyFont="1" applyFill="1" applyBorder="1" applyAlignment="1">
      <alignment horizontal="center"/>
    </xf>
    <xf numFmtId="0" fontId="0" fillId="0" borderId="0" xfId="0" applyBorder="1"/>
    <xf numFmtId="165" fontId="0" fillId="0" borderId="21" xfId="2" applyNumberFormat="1" applyFont="1" applyFill="1" applyBorder="1" applyAlignment="1">
      <alignment horizontal="center"/>
    </xf>
    <xf numFmtId="165" fontId="0" fillId="0" borderId="10" xfId="2" applyNumberFormat="1" applyFont="1" applyFill="1" applyBorder="1"/>
    <xf numFmtId="165" fontId="0" fillId="0" borderId="11" xfId="2" applyNumberFormat="1" applyFont="1" applyFill="1" applyBorder="1"/>
    <xf numFmtId="165" fontId="0" fillId="0" borderId="12" xfId="2" applyNumberFormat="1" applyFont="1" applyFill="1" applyBorder="1"/>
    <xf numFmtId="165" fontId="0" fillId="0" borderId="29" xfId="2" applyNumberFormat="1" applyFont="1" applyFill="1" applyBorder="1"/>
    <xf numFmtId="165" fontId="0" fillId="0" borderId="30" xfId="2" applyNumberFormat="1" applyFont="1" applyFill="1" applyBorder="1"/>
    <xf numFmtId="165" fontId="0" fillId="0" borderId="34" xfId="2" applyNumberFormat="1" applyFont="1" applyFill="1" applyBorder="1"/>
    <xf numFmtId="165" fontId="0" fillId="0" borderId="7" xfId="2" applyNumberFormat="1" applyFont="1" applyFill="1" applyBorder="1"/>
    <xf numFmtId="165" fontId="0" fillId="0" borderId="8" xfId="2" applyNumberFormat="1" applyFont="1" applyFill="1" applyBorder="1"/>
    <xf numFmtId="165" fontId="0" fillId="0" borderId="9" xfId="2" applyNumberFormat="1" applyFont="1" applyFill="1" applyBorder="1"/>
    <xf numFmtId="165" fontId="0" fillId="0" borderId="25" xfId="2" applyNumberFormat="1" applyFont="1" applyFill="1" applyBorder="1"/>
    <xf numFmtId="165" fontId="0" fillId="0" borderId="31" xfId="2" applyNumberFormat="1" applyFont="1" applyFill="1" applyBorder="1"/>
    <xf numFmtId="165" fontId="0" fillId="0" borderId="35" xfId="2" applyNumberFormat="1" applyFont="1" applyFill="1" applyBorder="1"/>
    <xf numFmtId="165" fontId="0" fillId="0" borderId="28" xfId="2" applyNumberFormat="1" applyFont="1" applyFill="1" applyBorder="1"/>
    <xf numFmtId="165" fontId="0" fillId="0" borderId="42" xfId="2" applyNumberFormat="1" applyFont="1" applyFill="1" applyBorder="1" applyAlignment="1">
      <alignment horizontal="center"/>
    </xf>
    <xf numFmtId="165" fontId="0" fillId="0" borderId="43" xfId="2" applyNumberFormat="1" applyFont="1" applyFill="1" applyBorder="1" applyAlignment="1">
      <alignment horizontal="center"/>
    </xf>
    <xf numFmtId="165" fontId="0" fillId="0" borderId="29" xfId="2" applyNumberFormat="1" applyFont="1" applyFill="1" applyBorder="1" applyAlignment="1">
      <alignment horizontal="center"/>
    </xf>
    <xf numFmtId="165" fontId="0" fillId="0" borderId="30" xfId="2" applyNumberFormat="1" applyFont="1" applyFill="1" applyBorder="1" applyAlignment="1">
      <alignment horizontal="center"/>
    </xf>
    <xf numFmtId="165" fontId="0" fillId="0" borderId="7" xfId="2" applyNumberFormat="1" applyFont="1" applyFill="1" applyBorder="1" applyAlignment="1">
      <alignment horizontal="center"/>
    </xf>
    <xf numFmtId="165" fontId="0" fillId="0" borderId="8" xfId="2" applyNumberFormat="1" applyFont="1" applyFill="1" applyBorder="1" applyAlignment="1">
      <alignment horizontal="center"/>
    </xf>
    <xf numFmtId="165" fontId="0" fillId="0" borderId="11" xfId="2" applyNumberFormat="1" applyFont="1" applyFill="1" applyBorder="1" applyAlignment="1">
      <alignment horizontal="center"/>
    </xf>
    <xf numFmtId="165" fontId="0" fillId="0" borderId="0" xfId="2" applyNumberFormat="1" applyFont="1" applyFill="1"/>
    <xf numFmtId="0" fontId="0" fillId="4" borderId="29" xfId="0" applyFont="1" applyFill="1" applyBorder="1"/>
    <xf numFmtId="0" fontId="0" fillId="4" borderId="33" xfId="0" applyFont="1" applyFill="1" applyBorder="1" applyAlignment="1">
      <alignment horizontal="center"/>
    </xf>
    <xf numFmtId="165" fontId="0" fillId="4" borderId="10" xfId="2" applyNumberFormat="1" applyFont="1" applyFill="1" applyBorder="1" applyAlignment="1">
      <alignment horizontal="center"/>
    </xf>
    <xf numFmtId="165" fontId="0" fillId="4" borderId="11" xfId="2" applyNumberFormat="1" applyFont="1" applyFill="1" applyBorder="1" applyAlignment="1">
      <alignment horizontal="center"/>
    </xf>
    <xf numFmtId="0" fontId="0" fillId="4" borderId="7" xfId="0" applyFont="1" applyFill="1" applyBorder="1"/>
    <xf numFmtId="0" fontId="0" fillId="4" borderId="37" xfId="0" applyFont="1" applyFill="1" applyBorder="1" applyAlignment="1">
      <alignment horizontal="center"/>
    </xf>
    <xf numFmtId="0" fontId="0" fillId="4" borderId="0" xfId="0" applyFill="1"/>
    <xf numFmtId="165" fontId="0" fillId="0" borderId="28" xfId="2" applyNumberFormat="1" applyFont="1" applyFill="1" applyBorder="1" applyAlignment="1">
      <alignment horizontal="center"/>
    </xf>
    <xf numFmtId="165" fontId="0" fillId="0" borderId="34" xfId="2" applyNumberFormat="1" applyFont="1" applyFill="1" applyBorder="1" applyAlignment="1">
      <alignment horizontal="center"/>
    </xf>
    <xf numFmtId="165" fontId="0" fillId="0" borderId="9" xfId="2" applyNumberFormat="1" applyFont="1" applyFill="1" applyBorder="1" applyAlignment="1">
      <alignment horizontal="center"/>
    </xf>
    <xf numFmtId="165" fontId="0" fillId="0" borderId="44" xfId="2" applyNumberFormat="1" applyFont="1" applyFill="1" applyBorder="1" applyAlignment="1">
      <alignment horizontal="center"/>
    </xf>
    <xf numFmtId="165" fontId="0" fillId="0" borderId="31" xfId="2" applyNumberFormat="1" applyFont="1" applyFill="1" applyBorder="1" applyAlignment="1">
      <alignment horizontal="center"/>
    </xf>
    <xf numFmtId="165" fontId="0" fillId="0" borderId="35" xfId="2" applyNumberFormat="1" applyFont="1" applyFill="1" applyBorder="1" applyAlignment="1">
      <alignment horizontal="center"/>
    </xf>
    <xf numFmtId="165" fontId="0" fillId="0" borderId="25" xfId="2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62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61" xfId="0" applyFill="1" applyBorder="1" applyAlignment="1">
      <alignment horizontal="center" vertical="center" wrapText="1"/>
    </xf>
    <xf numFmtId="0" fontId="0" fillId="0" borderId="62" xfId="0" applyFill="1" applyBorder="1" applyAlignment="1">
      <alignment horizontal="center" wrapText="1"/>
    </xf>
    <xf numFmtId="0" fontId="0" fillId="0" borderId="18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61" xfId="0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2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56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8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19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6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7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3" borderId="16" xfId="6" applyBorder="1" applyAlignment="1">
      <alignment horizontal="left"/>
    </xf>
    <xf numFmtId="0" fontId="7" fillId="3" borderId="17" xfId="6" applyBorder="1" applyAlignment="1">
      <alignment horizontal="left"/>
    </xf>
    <xf numFmtId="0" fontId="7" fillId="3" borderId="18" xfId="6" applyBorder="1" applyAlignment="1">
      <alignment horizontal="left"/>
    </xf>
    <xf numFmtId="0" fontId="6" fillId="2" borderId="1" xfId="5" applyBorder="1" applyAlignment="1">
      <alignment horizontal="left"/>
    </xf>
    <xf numFmtId="0" fontId="6" fillId="2" borderId="2" xfId="5" applyBorder="1" applyAlignment="1">
      <alignment horizontal="left"/>
    </xf>
    <xf numFmtId="0" fontId="6" fillId="2" borderId="3" xfId="5" applyBorder="1" applyAlignment="1">
      <alignment horizontal="left"/>
    </xf>
    <xf numFmtId="0" fontId="6" fillId="2" borderId="4" xfId="5" applyBorder="1" applyAlignment="1">
      <alignment horizontal="center"/>
    </xf>
    <xf numFmtId="0" fontId="6" fillId="2" borderId="5" xfId="5" applyBorder="1" applyAlignment="1">
      <alignment horizontal="center"/>
    </xf>
    <xf numFmtId="0" fontId="6" fillId="2" borderId="6" xfId="5" applyBorder="1" applyAlignment="1">
      <alignment horizontal="center"/>
    </xf>
    <xf numFmtId="0" fontId="6" fillId="2" borderId="16" xfId="5" applyBorder="1" applyAlignment="1">
      <alignment horizontal="left"/>
    </xf>
    <xf numFmtId="0" fontId="6" fillId="2" borderId="17" xfId="5" applyBorder="1" applyAlignment="1">
      <alignment horizontal="left"/>
    </xf>
    <xf numFmtId="0" fontId="6" fillId="2" borderId="18" xfId="5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7" fillId="3" borderId="4" xfId="6" applyBorder="1" applyAlignment="1">
      <alignment horizontal="center"/>
    </xf>
    <xf numFmtId="0" fontId="7" fillId="3" borderId="5" xfId="6" applyBorder="1" applyAlignment="1">
      <alignment horizontal="center"/>
    </xf>
    <xf numFmtId="0" fontId="7" fillId="3" borderId="6" xfId="6" applyBorder="1" applyAlignment="1">
      <alignment horizontal="center"/>
    </xf>
    <xf numFmtId="0" fontId="7" fillId="3" borderId="1" xfId="6" applyBorder="1" applyAlignment="1">
      <alignment horizontal="left"/>
    </xf>
    <xf numFmtId="0" fontId="7" fillId="3" borderId="2" xfId="6" applyBorder="1" applyAlignment="1">
      <alignment horizontal="left"/>
    </xf>
    <xf numFmtId="0" fontId="7" fillId="3" borderId="3" xfId="6" applyBorder="1" applyAlignment="1">
      <alignment horizontal="left"/>
    </xf>
    <xf numFmtId="0" fontId="0" fillId="0" borderId="42" xfId="0" applyFont="1" applyFill="1" applyBorder="1" applyAlignment="1">
      <alignment horizontal="left"/>
    </xf>
    <xf numFmtId="0" fontId="0" fillId="0" borderId="39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center" vertical="center"/>
    </xf>
    <xf numFmtId="0" fontId="0" fillId="0" borderId="60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6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4" borderId="42" xfId="0" applyFont="1" applyFill="1" applyBorder="1" applyAlignment="1">
      <alignment horizontal="left"/>
    </xf>
    <xf numFmtId="0" fontId="0" fillId="4" borderId="39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0" fillId="4" borderId="27" xfId="0" applyFont="1" applyFill="1" applyBorder="1" applyAlignment="1">
      <alignment horizontal="center" vertical="center"/>
    </xf>
    <xf numFmtId="0" fontId="0" fillId="4" borderId="60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165" fontId="0" fillId="0" borderId="0" xfId="0" applyNumberFormat="1"/>
  </cellXfs>
  <cellStyles count="8">
    <cellStyle name="Bad" xfId="6" builtinId="27"/>
    <cellStyle name="Comma" xfId="1" builtinId="3"/>
    <cellStyle name="Good" xfId="5" builtinId="26"/>
    <cellStyle name="Hyperlink" xfId="7" builtinId="8"/>
    <cellStyle name="Normal" xfId="0" builtinId="0"/>
    <cellStyle name="Normal 2" xfId="4"/>
    <cellStyle name="Normal_Rent_Income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Percentage Renter-Occupied Households</a:t>
            </a:r>
          </a:p>
          <a:p>
            <a:pPr>
              <a:defRPr/>
            </a:pPr>
            <a:r>
              <a:rPr lang="en-US" sz="1000"/>
              <a:t>Cook County, 1990, 2000, 2005 to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Renter-Occupied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glow rad="88900">
                  <a:schemeClr val="bg1"/>
                </a:glow>
                <a:outerShdw sx="1000" sy="1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88900">
                        <a:schemeClr val="bg1"/>
                      </a:glow>
                      <a:outerShdw sx="1000" sy="1000" algn="tl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'[1]wCharts&amp;Calc'!$B$13:$B$27</c:f>
              <c:numCache>
                <c:formatCode>General</c:formatCode>
                <c:ptCount val="15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'[1]wCharts&amp;Calc'!$E$13:$E$27</c:f>
              <c:numCache>
                <c:formatCode>General</c:formatCode>
                <c:ptCount val="15"/>
                <c:pt idx="0">
                  <c:v>0.44500000000000001</c:v>
                </c:pt>
                <c:pt idx="1">
                  <c:v>0.42053104381283862</c:v>
                </c:pt>
                <c:pt idx="2">
                  <c:v>0.3834685110177628</c:v>
                </c:pt>
                <c:pt idx="3">
                  <c:v>0.38317282511712064</c:v>
                </c:pt>
                <c:pt idx="4">
                  <c:v>0.37657897652178102</c:v>
                </c:pt>
                <c:pt idx="5">
                  <c:v>0.38898491013029818</c:v>
                </c:pt>
                <c:pt idx="6">
                  <c:v>0.40683753691683822</c:v>
                </c:pt>
                <c:pt idx="7">
                  <c:v>0.41260577430825618</c:v>
                </c:pt>
                <c:pt idx="8">
                  <c:v>0.42117665225286699</c:v>
                </c:pt>
                <c:pt idx="9">
                  <c:v>0.42795070870314633</c:v>
                </c:pt>
                <c:pt idx="10">
                  <c:v>0.43567763789033725</c:v>
                </c:pt>
                <c:pt idx="11">
                  <c:v>0.43667152721234803</c:v>
                </c:pt>
                <c:pt idx="12">
                  <c:v>0.44209029793212018</c:v>
                </c:pt>
                <c:pt idx="13">
                  <c:v>0.439</c:v>
                </c:pt>
                <c:pt idx="14">
                  <c:v>0.43279450824404953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C-49F7-8F28-BB55D71F23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2086032"/>
        <c:axId val="422083080"/>
      </c:lineChart>
      <c:catAx>
        <c:axId val="42208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83080"/>
        <c:crosses val="autoZero"/>
        <c:auto val="1"/>
        <c:lblAlgn val="ctr"/>
        <c:lblOffset val="100"/>
        <c:noMultiLvlLbl val="0"/>
      </c:catAx>
      <c:valAx>
        <c:axId val="42208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Renter-Occupied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30-50% AMI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'[1]wCharts&amp;Calc'!$B$157</c:f>
              <c:strCache>
                <c:ptCount val="1"/>
                <c:pt idx="0">
                  <c:v>More than 50% Income Spent on Rent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'[1]wCharts&amp;Calc'!$C$162:$I$162</c:f>
              <c:numCache>
                <c:formatCode>General</c:formatCode>
                <c:ptCount val="7"/>
                <c:pt idx="0">
                  <c:v>0.28751788046520305</c:v>
                </c:pt>
                <c:pt idx="1">
                  <c:v>0.36955856241964119</c:v>
                </c:pt>
                <c:pt idx="2">
                  <c:v>0.32893029838424365</c:v>
                </c:pt>
                <c:pt idx="3">
                  <c:v>0.38996347994283798</c:v>
                </c:pt>
                <c:pt idx="4">
                  <c:v>0.33691939244973862</c:v>
                </c:pt>
                <c:pt idx="5">
                  <c:v>0.34642598281158321</c:v>
                </c:pt>
                <c:pt idx="6">
                  <c:v>0.31834285802307499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9-4112-AA6D-8F72A40361B7}"/>
            </c:ext>
          </c:extLst>
        </c:ser>
        <c:ser>
          <c:idx val="1"/>
          <c:order val="1"/>
          <c:tx>
            <c:strRef>
              <c:f>'[1]wCharts&amp;Calc'!$B$156</c:f>
              <c:strCache>
                <c:ptCount val="1"/>
                <c:pt idx="0">
                  <c:v>30-50% Income Spent on Rent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'[1]wCharts&amp;Calc'!$C$161:$I$161</c:f>
              <c:numCache>
                <c:formatCode>General</c:formatCode>
                <c:ptCount val="7"/>
                <c:pt idx="0">
                  <c:v>0.53241806082467824</c:v>
                </c:pt>
                <c:pt idx="1">
                  <c:v>0.47559388967121791</c:v>
                </c:pt>
                <c:pt idx="2">
                  <c:v>0.51138105908715614</c:v>
                </c:pt>
                <c:pt idx="3">
                  <c:v>0.46048472075869362</c:v>
                </c:pt>
                <c:pt idx="4">
                  <c:v>0.5101531480431083</c:v>
                </c:pt>
                <c:pt idx="5">
                  <c:v>0.49067752735305292</c:v>
                </c:pt>
                <c:pt idx="6">
                  <c:v>0.4913045487453595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9-4112-AA6D-8F72A40361B7}"/>
            </c:ext>
          </c:extLst>
        </c:ser>
        <c:ser>
          <c:idx val="0"/>
          <c:order val="2"/>
          <c:tx>
            <c:strRef>
              <c:f>'[1]wCharts&amp;Calc'!$B$155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'[1]wCharts&amp;Calc'!$C$160:$I$160</c:f>
              <c:numCache>
                <c:formatCode>General</c:formatCode>
                <c:ptCount val="7"/>
                <c:pt idx="0">
                  <c:v>0.18006405871011871</c:v>
                </c:pt>
                <c:pt idx="1">
                  <c:v>0.15484754790914099</c:v>
                </c:pt>
                <c:pt idx="2">
                  <c:v>0.15968864252860016</c:v>
                </c:pt>
                <c:pt idx="3">
                  <c:v>0.14955179929846835</c:v>
                </c:pt>
                <c:pt idx="4">
                  <c:v>0.15292745950715322</c:v>
                </c:pt>
                <c:pt idx="5">
                  <c:v>0.16289648983536392</c:v>
                </c:pt>
                <c:pt idx="6">
                  <c:v>0.19035259323156548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9-4112-AA6D-8F72A403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33808"/>
        <c:axId val="539450264"/>
      </c:areaChart>
      <c:catAx>
        <c:axId val="5453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50264"/>
        <c:crosses val="autoZero"/>
        <c:auto val="1"/>
        <c:lblAlgn val="ctr"/>
        <c:lblOffset val="100"/>
        <c:noMultiLvlLbl val="0"/>
      </c:catAx>
      <c:valAx>
        <c:axId val="5394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33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50 to 80% AMI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'[1]wCharts&amp;Calc'!$B$157</c:f>
              <c:strCache>
                <c:ptCount val="1"/>
                <c:pt idx="0">
                  <c:v>More than 50% Income Spent on Rent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'[1]wCharts&amp;Calc'!$C$167:$I$167</c:f>
              <c:numCache>
                <c:formatCode>General</c:formatCode>
                <c:ptCount val="7"/>
                <c:pt idx="0">
                  <c:v>5.794367896594519E-2</c:v>
                </c:pt>
                <c:pt idx="1">
                  <c:v>7.4941216411623421E-2</c:v>
                </c:pt>
                <c:pt idx="2">
                  <c:v>6.7821798898909005E-2</c:v>
                </c:pt>
                <c:pt idx="3">
                  <c:v>8.531320372566524E-2</c:v>
                </c:pt>
                <c:pt idx="4">
                  <c:v>9.3602753470414149E-2</c:v>
                </c:pt>
                <c:pt idx="5">
                  <c:v>8.417277071067468E-2</c:v>
                </c:pt>
                <c:pt idx="6">
                  <c:v>6.3458487572712857E-2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A-4DD7-A940-92FCF9874DB8}"/>
            </c:ext>
          </c:extLst>
        </c:ser>
        <c:ser>
          <c:idx val="1"/>
          <c:order val="1"/>
          <c:tx>
            <c:strRef>
              <c:f>'[1]wCharts&amp;Calc'!$B$156</c:f>
              <c:strCache>
                <c:ptCount val="1"/>
                <c:pt idx="0">
                  <c:v>30-50% Income Spent on Rent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'[1]wCharts&amp;Calc'!$C$166:$I$166</c:f>
              <c:numCache>
                <c:formatCode>General</c:formatCode>
                <c:ptCount val="7"/>
                <c:pt idx="0">
                  <c:v>0.36422830752588259</c:v>
                </c:pt>
                <c:pt idx="1">
                  <c:v>0.40802726049617127</c:v>
                </c:pt>
                <c:pt idx="2">
                  <c:v>0.39063059411625622</c:v>
                </c:pt>
                <c:pt idx="3">
                  <c:v>0.43403467160579345</c:v>
                </c:pt>
                <c:pt idx="4">
                  <c:v>0.3878799039841499</c:v>
                </c:pt>
                <c:pt idx="5">
                  <c:v>0.37119101350243999</c:v>
                </c:pt>
                <c:pt idx="6">
                  <c:v>0.41119233521012827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D7-A940-92FCF9874DB8}"/>
            </c:ext>
          </c:extLst>
        </c:ser>
        <c:ser>
          <c:idx val="0"/>
          <c:order val="2"/>
          <c:tx>
            <c:strRef>
              <c:f>'[1]wCharts&amp;Calc'!$B$155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'[1]wCharts&amp;Calc'!$C$165:$I$165</c:f>
              <c:numCache>
                <c:formatCode>General</c:formatCode>
                <c:ptCount val="7"/>
                <c:pt idx="0">
                  <c:v>0.57782801350817214</c:v>
                </c:pt>
                <c:pt idx="1">
                  <c:v>0.51703152309220535</c:v>
                </c:pt>
                <c:pt idx="2">
                  <c:v>0.54154760698483484</c:v>
                </c:pt>
                <c:pt idx="3">
                  <c:v>0.48065212466854124</c:v>
                </c:pt>
                <c:pt idx="4">
                  <c:v>0.51851734254543602</c:v>
                </c:pt>
                <c:pt idx="5">
                  <c:v>0.54463621578688526</c:v>
                </c:pt>
                <c:pt idx="6">
                  <c:v>0.5253491772171589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D7-A940-92FCF987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33808"/>
        <c:axId val="539450264"/>
      </c:areaChart>
      <c:catAx>
        <c:axId val="5453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50264"/>
        <c:crosses val="autoZero"/>
        <c:auto val="1"/>
        <c:lblAlgn val="ctr"/>
        <c:lblOffset val="100"/>
        <c:noMultiLvlLbl val="0"/>
      </c:catAx>
      <c:valAx>
        <c:axId val="5394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33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80 to 120% AMI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'[1]wCharts&amp;Calc'!$B$157</c:f>
              <c:strCache>
                <c:ptCount val="1"/>
                <c:pt idx="0">
                  <c:v>More than 50% Income Spent on Rent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'[1]wCharts&amp;Calc'!$C$172:$I$172</c:f>
              <c:numCache>
                <c:formatCode>General</c:formatCode>
                <c:ptCount val="7"/>
                <c:pt idx="0">
                  <c:v>1.0326324833433313E-2</c:v>
                </c:pt>
                <c:pt idx="1">
                  <c:v>1.4652769761036993E-2</c:v>
                </c:pt>
                <c:pt idx="2">
                  <c:v>1.3397052502750069E-2</c:v>
                </c:pt>
                <c:pt idx="3">
                  <c:v>2.0328621102434011E-2</c:v>
                </c:pt>
                <c:pt idx="4">
                  <c:v>1.2028135990621334E-2</c:v>
                </c:pt>
                <c:pt idx="5">
                  <c:v>2.1210069457652105E-2</c:v>
                </c:pt>
                <c:pt idx="6">
                  <c:v>4.1476625890986074E-3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0-469C-8E23-58E4041178D3}"/>
            </c:ext>
          </c:extLst>
        </c:ser>
        <c:ser>
          <c:idx val="1"/>
          <c:order val="1"/>
          <c:tx>
            <c:strRef>
              <c:f>'[1]wCharts&amp;Calc'!$B$156</c:f>
              <c:strCache>
                <c:ptCount val="1"/>
                <c:pt idx="0">
                  <c:v>30-50% Income Spent on Rent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'[1]wCharts&amp;Calc'!$C$171:$I$171</c:f>
              <c:numCache>
                <c:formatCode>General</c:formatCode>
                <c:ptCount val="7"/>
                <c:pt idx="0">
                  <c:v>0.10585698769594905</c:v>
                </c:pt>
                <c:pt idx="1">
                  <c:v>0.14642050233355869</c:v>
                </c:pt>
                <c:pt idx="2">
                  <c:v>0.1662866342728509</c:v>
                </c:pt>
                <c:pt idx="3">
                  <c:v>0.19516331300233694</c:v>
                </c:pt>
                <c:pt idx="4">
                  <c:v>0.18669792887846814</c:v>
                </c:pt>
                <c:pt idx="5">
                  <c:v>0.16041446362412204</c:v>
                </c:pt>
                <c:pt idx="6">
                  <c:v>0.15538507276537425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0-469C-8E23-58E4041178D3}"/>
            </c:ext>
          </c:extLst>
        </c:ser>
        <c:ser>
          <c:idx val="0"/>
          <c:order val="2"/>
          <c:tx>
            <c:strRef>
              <c:f>'[1]wCharts&amp;Calc'!$B$155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'[1]wCharts&amp;Calc'!$C$170:$I$170</c:f>
              <c:numCache>
                <c:formatCode>General</c:formatCode>
                <c:ptCount val="7"/>
                <c:pt idx="0">
                  <c:v>0.88381668747061759</c:v>
                </c:pt>
                <c:pt idx="1">
                  <c:v>0.83892672790540423</c:v>
                </c:pt>
                <c:pt idx="2">
                  <c:v>0.82031631322439913</c:v>
                </c:pt>
                <c:pt idx="3">
                  <c:v>0.78450806589522903</c:v>
                </c:pt>
                <c:pt idx="4">
                  <c:v>0.80127393513091061</c:v>
                </c:pt>
                <c:pt idx="5">
                  <c:v>0.81837546691822571</c:v>
                </c:pt>
                <c:pt idx="6">
                  <c:v>0.84046726464552701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0-469C-8E23-58E40411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33808"/>
        <c:axId val="539450264"/>
      </c:areaChart>
      <c:catAx>
        <c:axId val="5453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50264"/>
        <c:crosses val="autoZero"/>
        <c:auto val="1"/>
        <c:lblAlgn val="ctr"/>
        <c:lblOffset val="100"/>
        <c:noMultiLvlLbl val="0"/>
      </c:catAx>
      <c:valAx>
        <c:axId val="5394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33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120%+ AMI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'[1]wCharts&amp;Calc'!$B$157</c:f>
              <c:strCache>
                <c:ptCount val="1"/>
                <c:pt idx="0">
                  <c:v>More than 50% Income Spent on Rent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'[1]wCharts&amp;Calc'!$C$177:$I$177</c:f>
              <c:numCache>
                <c:formatCode>General</c:formatCode>
                <c:ptCount val="7"/>
                <c:pt idx="0">
                  <c:v>0</c:v>
                </c:pt>
                <c:pt idx="1">
                  <c:v>4.1117411689618776E-4</c:v>
                </c:pt>
                <c:pt idx="2">
                  <c:v>6.7082540192188542E-4</c:v>
                </c:pt>
                <c:pt idx="3">
                  <c:v>1.7906421945566738E-3</c:v>
                </c:pt>
                <c:pt idx="4">
                  <c:v>0</c:v>
                </c:pt>
                <c:pt idx="5">
                  <c:v>3.8455375741067123E-4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A-4BC8-8E17-827AFEFAE8C0}"/>
            </c:ext>
          </c:extLst>
        </c:ser>
        <c:ser>
          <c:idx val="1"/>
          <c:order val="1"/>
          <c:tx>
            <c:strRef>
              <c:f>'[1]wCharts&amp;Calc'!$B$156</c:f>
              <c:strCache>
                <c:ptCount val="1"/>
                <c:pt idx="0">
                  <c:v>30-50% Income Spent on Rent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'[1]wCharts&amp;Calc'!$C$176:$I$176</c:f>
              <c:numCache>
                <c:formatCode>General</c:formatCode>
                <c:ptCount val="7"/>
                <c:pt idx="0">
                  <c:v>2.6918261491683061E-2</c:v>
                </c:pt>
                <c:pt idx="1">
                  <c:v>4.8426491886982358E-2</c:v>
                </c:pt>
                <c:pt idx="2">
                  <c:v>3.7440084397862498E-2</c:v>
                </c:pt>
                <c:pt idx="3">
                  <c:v>3.7161492126274266E-2</c:v>
                </c:pt>
                <c:pt idx="4">
                  <c:v>4.2531080404911256E-2</c:v>
                </c:pt>
                <c:pt idx="5">
                  <c:v>3.5475084121134426E-2</c:v>
                </c:pt>
                <c:pt idx="6">
                  <c:v>2.1821681995058129E-2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A-4BC8-8E17-827AFEFAE8C0}"/>
            </c:ext>
          </c:extLst>
        </c:ser>
        <c:ser>
          <c:idx val="0"/>
          <c:order val="2"/>
          <c:tx>
            <c:strRef>
              <c:f>'[1]wCharts&amp;Calc'!$B$155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'[1]wCharts&amp;Calc'!$C$175:$I$175</c:f>
              <c:numCache>
                <c:formatCode>General</c:formatCode>
                <c:ptCount val="7"/>
                <c:pt idx="0">
                  <c:v>0.97308173850831692</c:v>
                </c:pt>
                <c:pt idx="1">
                  <c:v>0.95116233399612149</c:v>
                </c:pt>
                <c:pt idx="2">
                  <c:v>0.96188909020021562</c:v>
                </c:pt>
                <c:pt idx="3">
                  <c:v>0.96104786567916911</c:v>
                </c:pt>
                <c:pt idx="4">
                  <c:v>0.95746891959508873</c:v>
                </c:pt>
                <c:pt idx="5">
                  <c:v>0.96414036212145493</c:v>
                </c:pt>
                <c:pt idx="6">
                  <c:v>0.97817831800494193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A-4BC8-8E17-827AFEFA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33808"/>
        <c:axId val="539450264"/>
      </c:areaChart>
      <c:catAx>
        <c:axId val="5453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50264"/>
        <c:crosses val="autoZero"/>
        <c:auto val="1"/>
        <c:lblAlgn val="ctr"/>
        <c:lblOffset val="100"/>
        <c:noMultiLvlLbl val="0"/>
      </c:catAx>
      <c:valAx>
        <c:axId val="5394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33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Change in Affordable Rental Supply and Demand Since 2012</a:t>
            </a:r>
          </a:p>
          <a:p>
            <a:pPr>
              <a:defRPr/>
            </a:pPr>
            <a:r>
              <a:rPr lang="en-US" sz="1000"/>
              <a:t>City of Chicago, 2012 to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'[1]wCharts&amp;Calc'!$C$206</c:f>
              <c:strCache>
                <c:ptCount val="1"/>
                <c:pt idx="0">
                  <c:v>Chicago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889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'[1]wCharts&amp;Calc'!$B$207:$B$212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'[1]wCharts&amp;Calc'!$C$207:$C$212</c:f>
              <c:numCache>
                <c:formatCode>General</c:formatCode>
                <c:ptCount val="6"/>
                <c:pt idx="0">
                  <c:v>0</c:v>
                </c:pt>
                <c:pt idx="1">
                  <c:v>1.514261547859593E-2</c:v>
                </c:pt>
                <c:pt idx="2">
                  <c:v>-4.7503250160550098E-2</c:v>
                </c:pt>
                <c:pt idx="3">
                  <c:v>-7.1574017511708415E-2</c:v>
                </c:pt>
                <c:pt idx="4">
                  <c:v>-0.1037780179502843</c:v>
                </c:pt>
                <c:pt idx="5">
                  <c:v>-0.14952304872891312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B-4028-865E-7D8B2CBADCAB}"/>
            </c:ext>
          </c:extLst>
        </c:ser>
        <c:ser>
          <c:idx val="1"/>
          <c:order val="1"/>
          <c:tx>
            <c:strRef>
              <c:f>'[1]wCharts&amp;Calc'!$D$206</c:f>
              <c:strCache>
                <c:ptCount val="1"/>
                <c:pt idx="0">
                  <c:v>Chicago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889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'[1]wCharts&amp;Calc'!$B$207:$B$212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'[1]wCharts&amp;Calc'!$D$207:$D$212</c:f>
              <c:numCache>
                <c:formatCode>General</c:formatCode>
                <c:ptCount val="6"/>
                <c:pt idx="0">
                  <c:v>0</c:v>
                </c:pt>
                <c:pt idx="1">
                  <c:v>3.6692886279374119E-3</c:v>
                </c:pt>
                <c:pt idx="2">
                  <c:v>-2.6335274076462183E-2</c:v>
                </c:pt>
                <c:pt idx="3">
                  <c:v>-3.0799620776424751E-2</c:v>
                </c:pt>
                <c:pt idx="4">
                  <c:v>-4.8465756493657294E-2</c:v>
                </c:pt>
                <c:pt idx="5">
                  <c:v>-8.897000363377057E-2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B-4028-865E-7D8B2CBADC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9800784"/>
        <c:axId val="669801112"/>
      </c:lineChart>
      <c:catAx>
        <c:axId val="6698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1112"/>
        <c:crosses val="autoZero"/>
        <c:auto val="1"/>
        <c:lblAlgn val="ctr"/>
        <c:lblOffset val="100"/>
        <c:noMultiLvlLbl val="0"/>
      </c:catAx>
      <c:valAx>
        <c:axId val="6698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Change</a:t>
            </a:r>
            <a:r>
              <a:rPr lang="en-US" baseline="0"/>
              <a:t> in Rental Supply by Building Size, Cook County, 2012 to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'Cook-Charts'!$B$107</c:f>
              <c:strCache>
                <c:ptCount val="1"/>
                <c:pt idx="0">
                  <c:v>Single-Unit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'Cook-Charts'!$C$106:$H$106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'Cook-Charts'!$C$107:$H$107</c:f>
              <c:numCache>
                <c:formatCode>General</c:formatCode>
                <c:ptCount val="6"/>
                <c:pt idx="0">
                  <c:v>100</c:v>
                </c:pt>
                <c:pt idx="1">
                  <c:v>108.28537391566991</c:v>
                </c:pt>
                <c:pt idx="2">
                  <c:v>111.951542811121</c:v>
                </c:pt>
                <c:pt idx="3">
                  <c:v>115.34925082635618</c:v>
                </c:pt>
                <c:pt idx="4">
                  <c:v>115.03129247134993</c:v>
                </c:pt>
                <c:pt idx="5">
                  <c:v>112.40289266598442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3-45E0-9071-1BCA82941436}"/>
            </c:ext>
          </c:extLst>
        </c:ser>
        <c:ser>
          <c:idx val="1"/>
          <c:order val="1"/>
          <c:tx>
            <c:strRef>
              <c:f>'Cook-Charts'!$B$108</c:f>
              <c:strCache>
                <c:ptCount val="1"/>
                <c:pt idx="0">
                  <c:v>2-to-4 Unit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'Cook-Charts'!$C$106:$H$106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'Cook-Charts'!$C$108:$H$108</c:f>
              <c:numCache>
                <c:formatCode>General</c:formatCode>
                <c:ptCount val="6"/>
                <c:pt idx="0">
                  <c:v>100</c:v>
                </c:pt>
                <c:pt idx="1">
                  <c:v>97.161338139675706</c:v>
                </c:pt>
                <c:pt idx="2">
                  <c:v>97.82535458006258</c:v>
                </c:pt>
                <c:pt idx="3">
                  <c:v>94.230367550449657</c:v>
                </c:pt>
                <c:pt idx="4">
                  <c:v>94.859683994205369</c:v>
                </c:pt>
                <c:pt idx="5">
                  <c:v>90.158676683623554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3-45E0-9071-1BCA82941436}"/>
            </c:ext>
          </c:extLst>
        </c:ser>
        <c:ser>
          <c:idx val="2"/>
          <c:order val="2"/>
          <c:tx>
            <c:strRef>
              <c:f>'Cook-Charts'!$B$109</c:f>
              <c:strCache>
                <c:ptCount val="1"/>
                <c:pt idx="0">
                  <c:v>5-to-49 Unit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'Cook-Charts'!$C$106:$H$106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'Cook-Charts'!$C$109:$H$109</c:f>
              <c:numCache>
                <c:formatCode>General</c:formatCode>
                <c:ptCount val="6"/>
                <c:pt idx="0">
                  <c:v>100</c:v>
                </c:pt>
                <c:pt idx="1">
                  <c:v>104.26182365026824</c:v>
                </c:pt>
                <c:pt idx="2">
                  <c:v>103.88454853954295</c:v>
                </c:pt>
                <c:pt idx="3">
                  <c:v>107.91420289090341</c:v>
                </c:pt>
                <c:pt idx="4">
                  <c:v>104.39044016528869</c:v>
                </c:pt>
                <c:pt idx="5">
                  <c:v>106.92583444086421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3-45E0-9071-1BCA82941436}"/>
            </c:ext>
          </c:extLst>
        </c:ser>
        <c:ser>
          <c:idx val="3"/>
          <c:order val="3"/>
          <c:tx>
            <c:strRef>
              <c:f>[3]Sheet1!$C$16</c:f>
              <c:strCache>
                <c:ptCount val="1"/>
                <c:pt idx="0">
                  <c:v>50+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'Cook-Charts'!$C$106:$H$106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[3]Sheet1!$D$16:$I$16</c:f>
              <c:numCache>
                <c:formatCode>General</c:formatCode>
                <c:ptCount val="6"/>
                <c:pt idx="0">
                  <c:v>100</c:v>
                </c:pt>
                <c:pt idx="1">
                  <c:v>97.800066180581524</c:v>
                </c:pt>
                <c:pt idx="2">
                  <c:v>99.586941886602816</c:v>
                </c:pt>
                <c:pt idx="3">
                  <c:v>100.8101416036238</c:v>
                </c:pt>
                <c:pt idx="4">
                  <c:v>101.26941201976258</c:v>
                </c:pt>
                <c:pt idx="5">
                  <c:v>103.68500325197667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3-45E0-9071-1BCA8294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51352"/>
        <c:axId val="647951680"/>
      </c:lineChart>
      <c:catAx>
        <c:axId val="64795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51680"/>
        <c:crosses val="autoZero"/>
        <c:auto val="1"/>
        <c:lblAlgn val="ctr"/>
        <c:lblOffset val="100"/>
        <c:noMultiLvlLbl val="0"/>
      </c:catAx>
      <c:valAx>
        <c:axId val="64795168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5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Shifting Dynamics of Affordable Supply and Lower-Income Demand in the City of Chicago</a:t>
            </a:r>
            <a:r>
              <a:rPr lang="en-US" sz="1400" b="0" i="0" baseline="0">
                <a:effectLst/>
              </a:rPr>
              <a:t>, 2012-2014 to 2015-2017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'Cook-Charts'!$B$222:$D$222</c:f>
              <c:strCache>
                <c:ptCount val="3"/>
                <c:pt idx="0">
                  <c:v>Change in Share of Units that are Affordable </c:v>
                </c:pt>
                <c:pt idx="1">
                  <c:v>Change in Share of Renters that are Low Income </c:v>
                </c:pt>
                <c:pt idx="2">
                  <c:v>Change in Share of Lower-income Renters with Unaffordable Rent</c:v>
                </c:pt>
              </c:strCache>
            </c:strRef>
          </c:cat>
          <c:val>
            <c:numRef>
              <c:f>'Cook-Charts'!$B$223:$D$223</c:f>
              <c:numCache>
                <c:formatCode>0.0%</c:formatCode>
                <c:ptCount val="3"/>
                <c:pt idx="0">
                  <c:v>-4.9061866239179963E-2</c:v>
                </c:pt>
                <c:pt idx="1">
                  <c:v>-2.6622623624951824E-2</c:v>
                </c:pt>
                <c:pt idx="2">
                  <c:v>4.0662981277547083E-2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9-4F6F-8605-30819D5D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09979768"/>
        <c:axId val="809976160"/>
      </c:barChart>
      <c:catAx>
        <c:axId val="80997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6160"/>
        <c:crosses val="autoZero"/>
        <c:auto val="1"/>
        <c:lblAlgn val="ctr"/>
        <c:lblOffset val="100"/>
        <c:noMultiLvlLbl val="0"/>
      </c:catAx>
      <c:valAx>
        <c:axId val="8099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Households</a:t>
            </a:r>
            <a:r>
              <a:rPr lang="en-US" baseline="0"/>
              <a:t> that are</a:t>
            </a:r>
            <a:r>
              <a:rPr lang="en-US"/>
              <a:t> Renter- or Owner-Occupied Households</a:t>
            </a:r>
          </a:p>
          <a:p>
            <a:pPr>
              <a:defRPr/>
            </a:pPr>
            <a:r>
              <a:rPr lang="en-US" sz="1000"/>
              <a:t>Cook County, 1990, 2000, 2005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'[1]wCharts&amp;Calc'!$C$12</c:f>
              <c:strCache>
                <c:ptCount val="1"/>
                <c:pt idx="0">
                  <c:v>Renter-Occupied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'[1]wCharts&amp;Calc'!$B$13:$B$27</c:f>
              <c:numCache>
                <c:formatCode>General</c:formatCode>
                <c:ptCount val="15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'[1]wCharts&amp;Calc'!$C$13:$C$27</c:f>
              <c:numCache>
                <c:formatCode>General</c:formatCode>
                <c:ptCount val="15"/>
                <c:pt idx="0">
                  <c:v>836596.01760000002</c:v>
                </c:pt>
                <c:pt idx="1">
                  <c:v>829336</c:v>
                </c:pt>
                <c:pt idx="2">
                  <c:v>740067</c:v>
                </c:pt>
                <c:pt idx="3">
                  <c:v>740365</c:v>
                </c:pt>
                <c:pt idx="4">
                  <c:v>730839.99999999825</c:v>
                </c:pt>
                <c:pt idx="5">
                  <c:v>755292</c:v>
                </c:pt>
                <c:pt idx="6">
                  <c:v>785753</c:v>
                </c:pt>
                <c:pt idx="7">
                  <c:v>793084</c:v>
                </c:pt>
                <c:pt idx="8">
                  <c:v>807359</c:v>
                </c:pt>
                <c:pt idx="9">
                  <c:v>828513</c:v>
                </c:pt>
                <c:pt idx="10">
                  <c:v>845168</c:v>
                </c:pt>
                <c:pt idx="11">
                  <c:v>846293</c:v>
                </c:pt>
                <c:pt idx="12">
                  <c:v>864156.99999999942</c:v>
                </c:pt>
                <c:pt idx="13">
                  <c:v>863054</c:v>
                </c:pt>
                <c:pt idx="14">
                  <c:v>843246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1-4594-952A-36F57431A982}"/>
            </c:ext>
          </c:extLst>
        </c:ser>
        <c:ser>
          <c:idx val="1"/>
          <c:order val="1"/>
          <c:tx>
            <c:strRef>
              <c:f>'[1]wCharts&amp;Calc'!$D$12</c:f>
              <c:strCache>
                <c:ptCount val="1"/>
                <c:pt idx="0">
                  <c:v>Owner-Occupied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'[1]wCharts&amp;Calc'!$B$13:$B$27</c:f>
              <c:numCache>
                <c:formatCode>General</c:formatCode>
                <c:ptCount val="15"/>
                <c:pt idx="0">
                  <c:v>1990</c:v>
                </c:pt>
                <c:pt idx="1">
                  <c:v>2000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'[1]wCharts&amp;Calc'!$D$13:$D$27</c:f>
              <c:numCache>
                <c:formatCode>General</c:formatCode>
                <c:ptCount val="15"/>
                <c:pt idx="0">
                  <c:v>1042938.571</c:v>
                </c:pt>
                <c:pt idx="1">
                  <c:v>1142780</c:v>
                </c:pt>
                <c:pt idx="2">
                  <c:v>1189862</c:v>
                </c:pt>
                <c:pt idx="3">
                  <c:v>1191831</c:v>
                </c:pt>
                <c:pt idx="4">
                  <c:v>1209895.0000000014</c:v>
                </c:pt>
                <c:pt idx="5">
                  <c:v>1186408</c:v>
                </c:pt>
                <c:pt idx="6">
                  <c:v>1145615</c:v>
                </c:pt>
                <c:pt idx="7">
                  <c:v>1129051</c:v>
                </c:pt>
                <c:pt idx="8">
                  <c:v>1109554</c:v>
                </c:pt>
                <c:pt idx="9">
                  <c:v>1107488</c:v>
                </c:pt>
                <c:pt idx="10">
                  <c:v>1094725</c:v>
                </c:pt>
                <c:pt idx="11">
                  <c:v>1091761</c:v>
                </c:pt>
                <c:pt idx="12">
                  <c:v>1090549.9999999972</c:v>
                </c:pt>
                <c:pt idx="13">
                  <c:v>1100916</c:v>
                </c:pt>
                <c:pt idx="14">
                  <c:v>1105129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1-4594-952A-36F57431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86032"/>
        <c:axId val="422083080"/>
      </c:lineChart>
      <c:catAx>
        <c:axId val="42208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83080"/>
        <c:crosses val="autoZero"/>
        <c:auto val="1"/>
        <c:lblAlgn val="ctr"/>
        <c:lblOffset val="100"/>
        <c:noMultiLvlLbl val="0"/>
      </c:catAx>
      <c:valAx>
        <c:axId val="42208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]#,##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86032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Shifts in Renter Households by Income</a:t>
            </a:r>
          </a:p>
          <a:p>
            <a:pPr>
              <a:defRPr/>
            </a:pPr>
            <a:r>
              <a:rPr lang="en-US" sz="1000"/>
              <a:t>Cook County, 2007, 2012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'[1]wCharts&amp;Calc'!$C$44</c:f>
              <c:strCache>
                <c:ptCount val="1"/>
                <c:pt idx="0">
                  <c:v>Less than 30% AMI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'[1]wCharts&amp;Calc'!$B$45:$B$51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'[1]wCharts&amp;Calc'!$C$45:$C$51</c:f>
              <c:numCache>
                <c:formatCode>General</c:formatCode>
                <c:ptCount val="7"/>
                <c:pt idx="0">
                  <c:v>222805.00000000035</c:v>
                </c:pt>
                <c:pt idx="1">
                  <c:v>254569.0000000002</c:v>
                </c:pt>
                <c:pt idx="2">
                  <c:v>249787.9999999998</c:v>
                </c:pt>
                <c:pt idx="3">
                  <c:v>240827.99999999988</c:v>
                </c:pt>
                <c:pt idx="4">
                  <c:v>238195.99999999971</c:v>
                </c:pt>
                <c:pt idx="5">
                  <c:v>240873.9999999998</c:v>
                </c:pt>
                <c:pt idx="6">
                  <c:v>244383.00000000052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1-44B7-8903-65D4373E2B76}"/>
            </c:ext>
          </c:extLst>
        </c:ser>
        <c:ser>
          <c:idx val="0"/>
          <c:order val="1"/>
          <c:tx>
            <c:strRef>
              <c:f>'[1]wCharts&amp;Calc'!$D$32</c:f>
              <c:strCache>
                <c:ptCount val="1"/>
                <c:pt idx="0">
                  <c:v>30-50% 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'[1]wCharts&amp;Calc'!$B$45:$B$51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'[1]wCharts&amp;Calc'!$D$45:$D$51</c:f>
              <c:numCache>
                <c:formatCode>General</c:formatCode>
                <c:ptCount val="7"/>
                <c:pt idx="0">
                  <c:v>128632.00000000003</c:v>
                </c:pt>
                <c:pt idx="1">
                  <c:v>130664.00000000003</c:v>
                </c:pt>
                <c:pt idx="2">
                  <c:v>135664.00000000006</c:v>
                </c:pt>
                <c:pt idx="3">
                  <c:v>138553.99999999988</c:v>
                </c:pt>
                <c:pt idx="4">
                  <c:v>158669.99999999965</c:v>
                </c:pt>
                <c:pt idx="5">
                  <c:v>144864.99999999994</c:v>
                </c:pt>
                <c:pt idx="6">
                  <c:v>129837.99999999987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1-44B7-8903-65D4373E2B76}"/>
            </c:ext>
          </c:extLst>
        </c:ser>
        <c:ser>
          <c:idx val="1"/>
          <c:order val="2"/>
          <c:tx>
            <c:strRef>
              <c:f>'[1]wCharts&amp;Calc'!$E$32</c:f>
              <c:strCache>
                <c:ptCount val="1"/>
                <c:pt idx="0">
                  <c:v>50 to 80% 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'[1]wCharts&amp;Calc'!$B$45:$B$51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'[1]wCharts&amp;Calc'!$E$45:$E$51</c:f>
              <c:numCache>
                <c:formatCode>General</c:formatCode>
                <c:ptCount val="7"/>
                <c:pt idx="0">
                  <c:v>144209.00000000003</c:v>
                </c:pt>
                <c:pt idx="1">
                  <c:v>159057.99999999985</c:v>
                </c:pt>
                <c:pt idx="2">
                  <c:v>148035.00000000012</c:v>
                </c:pt>
                <c:pt idx="3">
                  <c:v>150093.99999999974</c:v>
                </c:pt>
                <c:pt idx="4">
                  <c:v>157474</c:v>
                </c:pt>
                <c:pt idx="5">
                  <c:v>158637.99999999977</c:v>
                </c:pt>
                <c:pt idx="6">
                  <c:v>160735.00000000017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1-44B7-8903-65D4373E2B76}"/>
            </c:ext>
          </c:extLst>
        </c:ser>
        <c:ser>
          <c:idx val="2"/>
          <c:order val="3"/>
          <c:tx>
            <c:strRef>
              <c:f>'[1]wCharts&amp;Calc'!$F$32</c:f>
              <c:strCache>
                <c:ptCount val="1"/>
                <c:pt idx="0">
                  <c:v>80 to 120% AMI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'[1]wCharts&amp;Calc'!$B$45:$B$51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'[1]wCharts&amp;Calc'!$F$45:$F$51</c:f>
              <c:numCache>
                <c:formatCode>General</c:formatCode>
                <c:ptCount val="7"/>
                <c:pt idx="0">
                  <c:v>123373.99999999997</c:v>
                </c:pt>
                <c:pt idx="1">
                  <c:v>121273.99999999996</c:v>
                </c:pt>
                <c:pt idx="2">
                  <c:v>137269.00000000003</c:v>
                </c:pt>
                <c:pt idx="3">
                  <c:v>140343.99999999997</c:v>
                </c:pt>
                <c:pt idx="4">
                  <c:v>127950.00000000004</c:v>
                </c:pt>
                <c:pt idx="5">
                  <c:v>131447</c:v>
                </c:pt>
                <c:pt idx="6">
                  <c:v>137908.99999999997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1-44B7-8903-65D4373E2B76}"/>
            </c:ext>
          </c:extLst>
        </c:ser>
        <c:ser>
          <c:idx val="3"/>
          <c:order val="4"/>
          <c:tx>
            <c:strRef>
              <c:f>'[1]wCharts&amp;Calc'!$G$44</c:f>
              <c:strCache>
                <c:ptCount val="1"/>
                <c:pt idx="0">
                  <c:v>Greater than 120% 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'[1]wCharts&amp;Calc'!$B$45:$B$51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'[1]wCharts&amp;Calc'!$G$45:$G$51</c:f>
              <c:numCache>
                <c:formatCode>General</c:formatCode>
                <c:ptCount val="7"/>
                <c:pt idx="0">
                  <c:v>111820.00000000003</c:v>
                </c:pt>
                <c:pt idx="1">
                  <c:v>162947.99999999988</c:v>
                </c:pt>
                <c:pt idx="2">
                  <c:v>174412.00000000017</c:v>
                </c:pt>
                <c:pt idx="3">
                  <c:v>176473.00000000012</c:v>
                </c:pt>
                <c:pt idx="4">
                  <c:v>181867.00000000009</c:v>
                </c:pt>
                <c:pt idx="5">
                  <c:v>187229.99999999991</c:v>
                </c:pt>
                <c:pt idx="6">
                  <c:v>170381.00000000003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1-44B7-8903-65D4373E2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18504"/>
        <c:axId val="422113584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'[1]wCharts&amp;Calc'!$G$44</c15:sqref>
                        </c15:formulaRef>
                      </c:ext>
                    </c:extLst>
                    <c:strCache>
                      <c:ptCount val="1"/>
                      <c:pt idx="0">
                        <c:v>Greater than 120% AMI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'[1]wCharts&amp;Calc'!$B$45:$B$51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2007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'[1]wCharts&amp;Calc'!$H$45:$H$51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441-44B7-8903-65D4373E2B76}"/>
                  </c:ext>
                </c:extLst>
              </c15:ser>
            </c15:filteredLineSeries>
          </c:ext>
        </c:extLst>
      </c:lineChart>
      <c:catAx>
        <c:axId val="42211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13584"/>
        <c:crosses val="autoZero"/>
        <c:auto val="1"/>
        <c:lblAlgn val="ctr"/>
        <c:lblOffset val="100"/>
        <c:noMultiLvlLbl val="0"/>
      </c:catAx>
      <c:valAx>
        <c:axId val="422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Shifts in Renter Households by Age</a:t>
            </a:r>
          </a:p>
          <a:p>
            <a:pPr>
              <a:defRPr/>
            </a:pPr>
            <a:r>
              <a:rPr lang="en-US" sz="1000"/>
              <a:t>Cook County, 2007, 2012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'[1]wCharts&amp;Calc'!$B$68</c:f>
              <c:strCache>
                <c:ptCount val="1"/>
                <c:pt idx="0">
                  <c:v>15-24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'[1]wCharts&amp;Calc'!$C$67:$I$67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'[1]wCharts&amp;Calc'!$C$68:$I$68</c:f>
              <c:numCache>
                <c:formatCode>General</c:formatCode>
                <c:ptCount val="7"/>
                <c:pt idx="0">
                  <c:v>66400.999999999985</c:v>
                </c:pt>
                <c:pt idx="1">
                  <c:v>57446.999999999942</c:v>
                </c:pt>
                <c:pt idx="2">
                  <c:v>56750</c:v>
                </c:pt>
                <c:pt idx="3">
                  <c:v>50614</c:v>
                </c:pt>
                <c:pt idx="4">
                  <c:v>51612.000000000022</c:v>
                </c:pt>
                <c:pt idx="5">
                  <c:v>55362.000000000007</c:v>
                </c:pt>
                <c:pt idx="6">
                  <c:v>48778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B-4213-B9F9-77C99DCBDA85}"/>
            </c:ext>
          </c:extLst>
        </c:ser>
        <c:ser>
          <c:idx val="1"/>
          <c:order val="1"/>
          <c:tx>
            <c:strRef>
              <c:f>'[1]wCharts&amp;Calc'!$B$69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'[1]wCharts&amp;Calc'!$C$67:$I$67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'[1]wCharts&amp;Calc'!$C$69:$I$69</c:f>
              <c:numCache>
                <c:formatCode>General</c:formatCode>
                <c:ptCount val="7"/>
                <c:pt idx="0">
                  <c:v>188030.99999999988</c:v>
                </c:pt>
                <c:pt idx="1">
                  <c:v>255528.00000000041</c:v>
                </c:pt>
                <c:pt idx="2">
                  <c:v>254331.99999999953</c:v>
                </c:pt>
                <c:pt idx="3">
                  <c:v>263784</c:v>
                </c:pt>
                <c:pt idx="4">
                  <c:v>255764.00000000035</c:v>
                </c:pt>
                <c:pt idx="5">
                  <c:v>257462.99999999997</c:v>
                </c:pt>
                <c:pt idx="6">
                  <c:v>239975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B-4213-B9F9-77C99DCBDA85}"/>
            </c:ext>
          </c:extLst>
        </c:ser>
        <c:ser>
          <c:idx val="2"/>
          <c:order val="2"/>
          <c:tx>
            <c:strRef>
              <c:f>'[1]wCharts&amp;Calc'!$B$70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'[1]wCharts&amp;Calc'!$C$67:$I$67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'[1]wCharts&amp;Calc'!$C$70:$I$70</c:f>
              <c:numCache>
                <c:formatCode>General</c:formatCode>
                <c:ptCount val="7"/>
                <c:pt idx="0">
                  <c:v>158487.99999999994</c:v>
                </c:pt>
                <c:pt idx="1">
                  <c:v>167763.99999999994</c:v>
                </c:pt>
                <c:pt idx="2">
                  <c:v>182252.99999999977</c:v>
                </c:pt>
                <c:pt idx="3">
                  <c:v>180135</c:v>
                </c:pt>
                <c:pt idx="4">
                  <c:v>185879.00000000015</c:v>
                </c:pt>
                <c:pt idx="5">
                  <c:v>178148.00000000029</c:v>
                </c:pt>
                <c:pt idx="6">
                  <c:v>174265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B-4213-B9F9-77C99DCBDA85}"/>
            </c:ext>
          </c:extLst>
        </c:ser>
        <c:ser>
          <c:idx val="3"/>
          <c:order val="3"/>
          <c:tx>
            <c:strRef>
              <c:f>'[1]wCharts&amp;Calc'!$B$71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'[1]wCharts&amp;Calc'!$C$67:$I$67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'[1]wCharts&amp;Calc'!$C$71:$I$71</c:f>
              <c:numCache>
                <c:formatCode>General</c:formatCode>
                <c:ptCount val="7"/>
                <c:pt idx="0">
                  <c:v>133980.00000000003</c:v>
                </c:pt>
                <c:pt idx="1">
                  <c:v>136722.99999999994</c:v>
                </c:pt>
                <c:pt idx="2">
                  <c:v>141309.00000000003</c:v>
                </c:pt>
                <c:pt idx="3">
                  <c:v>131730</c:v>
                </c:pt>
                <c:pt idx="4">
                  <c:v>136865.00000000009</c:v>
                </c:pt>
                <c:pt idx="5">
                  <c:v>135140.00000000012</c:v>
                </c:pt>
                <c:pt idx="6">
                  <c:v>127331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B-4213-B9F9-77C99DCBDA85}"/>
            </c:ext>
          </c:extLst>
        </c:ser>
        <c:ser>
          <c:idx val="4"/>
          <c:order val="4"/>
          <c:tx>
            <c:strRef>
              <c:f>'[1]wCharts&amp;Calc'!$B$72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'[1]wCharts&amp;Calc'!$C$67:$I$67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'[1]wCharts&amp;Calc'!$C$72:$I$72</c:f>
              <c:numCache>
                <c:formatCode>General</c:formatCode>
                <c:ptCount val="7"/>
                <c:pt idx="0">
                  <c:v>86845.000000000131</c:v>
                </c:pt>
                <c:pt idx="1">
                  <c:v>101681.99999999997</c:v>
                </c:pt>
                <c:pt idx="2">
                  <c:v>103379.00000000003</c:v>
                </c:pt>
                <c:pt idx="3">
                  <c:v>110598</c:v>
                </c:pt>
                <c:pt idx="4">
                  <c:v>113029.00000000012</c:v>
                </c:pt>
                <c:pt idx="5">
                  <c:v>111102.99999999984</c:v>
                </c:pt>
                <c:pt idx="6">
                  <c:v>119575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B-4213-B9F9-77C99DCBDA85}"/>
            </c:ext>
          </c:extLst>
        </c:ser>
        <c:ser>
          <c:idx val="5"/>
          <c:order val="5"/>
          <c:tx>
            <c:strRef>
              <c:f>'[1]wCharts&amp;Calc'!$B$73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'[1]wCharts&amp;Calc'!$C$67:$I$67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'[1]wCharts&amp;Calc'!$C$73:$I$73</c:f>
              <c:numCache>
                <c:formatCode>General</c:formatCode>
                <c:ptCount val="7"/>
                <c:pt idx="0">
                  <c:v>49283.999999999985</c:v>
                </c:pt>
                <c:pt idx="1">
                  <c:v>56293.000000000015</c:v>
                </c:pt>
                <c:pt idx="2">
                  <c:v>57663</c:v>
                </c:pt>
                <c:pt idx="3">
                  <c:v>59979</c:v>
                </c:pt>
                <c:pt idx="4">
                  <c:v>66581.000000000015</c:v>
                </c:pt>
                <c:pt idx="5">
                  <c:v>68869.000000000029</c:v>
                </c:pt>
                <c:pt idx="6">
                  <c:v>73229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6B-4213-B9F9-77C99DCBDA85}"/>
            </c:ext>
          </c:extLst>
        </c:ser>
        <c:ser>
          <c:idx val="6"/>
          <c:order val="6"/>
          <c:tx>
            <c:strRef>
              <c:f>'[1]wCharts&amp;Calc'!$B$74</c:f>
              <c:strCache>
                <c:ptCount val="1"/>
                <c:pt idx="0">
                  <c:v>75+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'[1]wCharts&amp;Calc'!$C$67:$I$67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'[1]wCharts&amp;Calc'!$C$74:$I$74</c:f>
              <c:numCache>
                <c:formatCode>General</c:formatCode>
                <c:ptCount val="7"/>
                <c:pt idx="0">
                  <c:v>47811</c:v>
                </c:pt>
                <c:pt idx="1">
                  <c:v>53076.000000000007</c:v>
                </c:pt>
                <c:pt idx="2">
                  <c:v>49481.999999999985</c:v>
                </c:pt>
                <c:pt idx="3">
                  <c:v>49453</c:v>
                </c:pt>
                <c:pt idx="4">
                  <c:v>54427.000000000015</c:v>
                </c:pt>
                <c:pt idx="5">
                  <c:v>56969.000000000036</c:v>
                </c:pt>
                <c:pt idx="6">
                  <c:v>60093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B-4213-B9F9-77C99DCBD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18504"/>
        <c:axId val="422113584"/>
        <c:extLst/>
      </c:lineChart>
      <c:catAx>
        <c:axId val="42211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13584"/>
        <c:crosses val="autoZero"/>
        <c:auto val="1"/>
        <c:lblAlgn val="ctr"/>
        <c:lblOffset val="100"/>
        <c:noMultiLvlLbl val="0"/>
      </c:catAx>
      <c:valAx>
        <c:axId val="422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]#,##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Composition</a:t>
            </a:r>
            <a:r>
              <a:rPr lang="en-US" baseline="0"/>
              <a:t> of Renter Households by Income Level</a:t>
            </a:r>
          </a:p>
          <a:p>
            <a:pPr>
              <a:defRPr/>
            </a:pPr>
            <a:r>
              <a:rPr lang="en-US" sz="1000"/>
              <a:t>Cook County, 2007, 2012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'[1]wCharts&amp;Calc'!$C$55</c:f>
              <c:strCache>
                <c:ptCount val="1"/>
                <c:pt idx="0">
                  <c:v>Less than 30% AMI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'[1]wCharts&amp;Calc'!$B$56:$B$62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'[1]wCharts&amp;Calc'!$C$56:$C$62</c:f>
              <c:numCache>
                <c:formatCode>General</c:formatCode>
                <c:ptCount val="7"/>
                <c:pt idx="0">
                  <c:v>0.30486152919927789</c:v>
                </c:pt>
                <c:pt idx="1">
                  <c:v>0.30726011541158704</c:v>
                </c:pt>
                <c:pt idx="2">
                  <c:v>0.29554834068492858</c:v>
                </c:pt>
                <c:pt idx="3">
                  <c:v>0.28456811057163417</c:v>
                </c:pt>
                <c:pt idx="4">
                  <c:v>0.27563972750321974</c:v>
                </c:pt>
                <c:pt idx="5">
                  <c:v>0.27909493496351323</c:v>
                </c:pt>
                <c:pt idx="6">
                  <c:v>0.2898122256138782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8-42FE-80E7-E2FF3ACF61E5}"/>
            </c:ext>
          </c:extLst>
        </c:ser>
        <c:ser>
          <c:idx val="1"/>
          <c:order val="1"/>
          <c:tx>
            <c:strRef>
              <c:f>'[1]wCharts&amp;Calc'!$D$55</c:f>
              <c:strCache>
                <c:ptCount val="1"/>
                <c:pt idx="0">
                  <c:v>30 to 50% AMI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'[1]wCharts&amp;Calc'!$B$56:$B$62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'[1]wCharts&amp;Calc'!$D$56:$D$62</c:f>
              <c:numCache>
                <c:formatCode>General</c:formatCode>
                <c:ptCount val="7"/>
                <c:pt idx="0">
                  <c:v>0.17600569208034586</c:v>
                </c:pt>
                <c:pt idx="1">
                  <c:v>0.15770905224178744</c:v>
                </c:pt>
                <c:pt idx="2">
                  <c:v>0.16051719894742822</c:v>
                </c:pt>
                <c:pt idx="3">
                  <c:v>0.16371871207725922</c:v>
                </c:pt>
                <c:pt idx="4">
                  <c:v>0.18361246856763269</c:v>
                </c:pt>
                <c:pt idx="5">
                  <c:v>0.16785160604087351</c:v>
                </c:pt>
                <c:pt idx="6">
                  <c:v>0.15397404790535593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8-42FE-80E7-E2FF3ACF61E5}"/>
            </c:ext>
          </c:extLst>
        </c:ser>
        <c:ser>
          <c:idx val="2"/>
          <c:order val="2"/>
          <c:tx>
            <c:strRef>
              <c:f>'[1]wCharts&amp;Calc'!$E$55</c:f>
              <c:strCache>
                <c:ptCount val="1"/>
                <c:pt idx="0">
                  <c:v>50 to 80% AMI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'[1]wCharts&amp;Calc'!$B$56:$B$62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'[1]wCharts&amp;Calc'!$E$56:$E$62</c:f>
              <c:numCache>
                <c:formatCode>General</c:formatCode>
                <c:ptCount val="7"/>
                <c:pt idx="0">
                  <c:v>0.19731952274095557</c:v>
                </c:pt>
                <c:pt idx="1">
                  <c:v>0.19198008963045826</c:v>
                </c:pt>
                <c:pt idx="2">
                  <c:v>0.17515452549079008</c:v>
                </c:pt>
                <c:pt idx="3">
                  <c:v>0.17735465140323717</c:v>
                </c:pt>
                <c:pt idx="4">
                  <c:v>0.18222846080052596</c:v>
                </c:pt>
                <c:pt idx="5">
                  <c:v>0.18381005128300185</c:v>
                </c:pt>
                <c:pt idx="6">
                  <c:v>0.19061460119585513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8-42FE-80E7-E2FF3ACF61E5}"/>
            </c:ext>
          </c:extLst>
        </c:ser>
        <c:ser>
          <c:idx val="3"/>
          <c:order val="3"/>
          <c:tx>
            <c:strRef>
              <c:f>'[1]wCharts&amp;Calc'!$F$55</c:f>
              <c:strCache>
                <c:ptCount val="1"/>
                <c:pt idx="0">
                  <c:v>80 to 120% AMI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'[1]wCharts&amp;Calc'!$B$56:$B$62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'[1]wCharts&amp;Calc'!$F$56:$F$62</c:f>
              <c:numCache>
                <c:formatCode>General</c:formatCode>
                <c:ptCount val="7"/>
                <c:pt idx="0">
                  <c:v>0.16881123091237468</c:v>
                </c:pt>
                <c:pt idx="1">
                  <c:v>0.14637549440986436</c:v>
                </c:pt>
                <c:pt idx="2">
                  <c:v>0.16241622967268046</c:v>
                </c:pt>
                <c:pt idx="3">
                  <c:v>0.16583381878380185</c:v>
                </c:pt>
                <c:pt idx="4">
                  <c:v>0.14806337274361039</c:v>
                </c:pt>
                <c:pt idx="5">
                  <c:v>0.15230449079663624</c:v>
                </c:pt>
                <c:pt idx="6">
                  <c:v>0.16354539481954242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8-42FE-80E7-E2FF3ACF61E5}"/>
            </c:ext>
          </c:extLst>
        </c:ser>
        <c:ser>
          <c:idx val="4"/>
          <c:order val="4"/>
          <c:tx>
            <c:strRef>
              <c:f>'[1]wCharts&amp;Calc'!$G$55</c:f>
              <c:strCache>
                <c:ptCount val="1"/>
                <c:pt idx="0">
                  <c:v>Greater than 120% 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'[1]wCharts&amp;Calc'!$B$56:$B$62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'[1]wCharts&amp;Calc'!$G$56:$G$62</c:f>
              <c:numCache>
                <c:formatCode>General</c:formatCode>
                <c:ptCount val="7"/>
                <c:pt idx="0">
                  <c:v>0.1530020250670461</c:v>
                </c:pt>
                <c:pt idx="1">
                  <c:v>0.19667524830630284</c:v>
                </c:pt>
                <c:pt idx="2">
                  <c:v>0.20636370520417258</c:v>
                </c:pt>
                <c:pt idx="3">
                  <c:v>0.20852470716406751</c:v>
                </c:pt>
                <c:pt idx="4">
                  <c:v>0.21045597038501129</c:v>
                </c:pt>
                <c:pt idx="5">
                  <c:v>0.21693891691597517</c:v>
                </c:pt>
                <c:pt idx="6">
                  <c:v>0.20205373046536826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8-42FE-80E7-E2FF3ACF61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6749832"/>
        <c:axId val="566756392"/>
      </c:barChart>
      <c:catAx>
        <c:axId val="566749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56392"/>
        <c:crosses val="autoZero"/>
        <c:auto val="1"/>
        <c:lblAlgn val="ctr"/>
        <c:lblOffset val="100"/>
        <c:noMultiLvlLbl val="0"/>
      </c:catAx>
      <c:valAx>
        <c:axId val="56675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9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Composition of Renter Households by Age</a:t>
            </a:r>
          </a:p>
          <a:p>
            <a:pPr>
              <a:defRPr/>
            </a:pPr>
            <a:r>
              <a:rPr lang="en-US" sz="1000"/>
              <a:t>Cook County, 2007,</a:t>
            </a:r>
            <a:r>
              <a:rPr lang="en-US" sz="1000" baseline="0"/>
              <a:t> 2012 to 2017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'[1]wCharts&amp;Calc'!$B$79</c:f>
              <c:strCache>
                <c:ptCount val="1"/>
                <c:pt idx="0">
                  <c:v>15-24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'[1]wCharts&amp;Calc'!$C$78:$I$78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'[1]wCharts&amp;Calc'!$C$79:$I$79</c:f>
              <c:numCache>
                <c:formatCode>General</c:formatCode>
                <c:ptCount val="7"/>
                <c:pt idx="0">
                  <c:v>9.0855727655848262E-2</c:v>
                </c:pt>
                <c:pt idx="1">
                  <c:v>6.9337475694406639E-2</c:v>
                </c:pt>
                <c:pt idx="2">
                  <c:v>6.714641349412194E-2</c:v>
                </c:pt>
                <c:pt idx="3">
                  <c:v>5.9806709969242332E-2</c:v>
                </c:pt>
                <c:pt idx="4">
                  <c:v>5.9725258257469396E-2</c:v>
                </c:pt>
                <c:pt idx="5">
                  <c:v>6.4146623502121525E-2</c:v>
                </c:pt>
                <c:pt idx="6">
                  <c:v>5.78455160178643E-2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BE7-92A1-B89D904CC115}"/>
            </c:ext>
          </c:extLst>
        </c:ser>
        <c:ser>
          <c:idx val="1"/>
          <c:order val="1"/>
          <c:tx>
            <c:strRef>
              <c:f>'[1]wCharts&amp;Calc'!$B$80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'[1]wCharts&amp;Calc'!$C$78:$I$78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'[1]wCharts&amp;Calc'!$C$80:$I$80</c:f>
              <c:numCache>
                <c:formatCode>General</c:formatCode>
                <c:ptCount val="7"/>
                <c:pt idx="0">
                  <c:v>0.25728066334628691</c:v>
                </c:pt>
                <c:pt idx="1">
                  <c:v>0.30841761082807434</c:v>
                </c:pt>
                <c:pt idx="2">
                  <c:v>0.30092478655131255</c:v>
                </c:pt>
                <c:pt idx="3">
                  <c:v>0.31169346786514834</c:v>
                </c:pt>
                <c:pt idx="4">
                  <c:v>0.29596936667758306</c:v>
                </c:pt>
                <c:pt idx="5">
                  <c:v>0.29831621196356178</c:v>
                </c:pt>
                <c:pt idx="6">
                  <c:v>0.28458480680608034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4BE7-92A1-B89D904CC115}"/>
            </c:ext>
          </c:extLst>
        </c:ser>
        <c:ser>
          <c:idx val="3"/>
          <c:order val="2"/>
          <c:tx>
            <c:strRef>
              <c:f>'[1]wCharts&amp;Calc'!$B$81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'[1]wCharts&amp;Calc'!$C$78:$I$78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'[1]wCharts&amp;Calc'!$C$81:$I$81</c:f>
              <c:numCache>
                <c:formatCode>General</c:formatCode>
                <c:ptCount val="7"/>
                <c:pt idx="0">
                  <c:v>0.21685731487056034</c:v>
                </c:pt>
                <c:pt idx="1">
                  <c:v>0.20248807200369806</c:v>
                </c:pt>
                <c:pt idx="2">
                  <c:v>0.21564115063513989</c:v>
                </c:pt>
                <c:pt idx="3">
                  <c:v>0.21285181373354145</c:v>
                </c:pt>
                <c:pt idx="4">
                  <c:v>0.21509864526932027</c:v>
                </c:pt>
                <c:pt idx="5">
                  <c:v>0.2064158210262628</c:v>
                </c:pt>
                <c:pt idx="6">
                  <c:v>0.20665974104828247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1-4BE7-92A1-B89D904CC115}"/>
            </c:ext>
          </c:extLst>
        </c:ser>
        <c:ser>
          <c:idx val="2"/>
          <c:order val="3"/>
          <c:tx>
            <c:strRef>
              <c:f>'[1]wCharts&amp;Calc'!$B$82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'[1]wCharts&amp;Calc'!$C$78:$I$78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'[1]wCharts&amp;Calc'!$C$82:$I$82</c:f>
              <c:numCache>
                <c:formatCode>General</c:formatCode>
                <c:ptCount val="7"/>
                <c:pt idx="0">
                  <c:v>0.18332329921733942</c:v>
                </c:pt>
                <c:pt idx="1">
                  <c:v>0.16502215414845622</c:v>
                </c:pt>
                <c:pt idx="2">
                  <c:v>0.16719634439543399</c:v>
                </c:pt>
                <c:pt idx="3">
                  <c:v>0.15565531086751278</c:v>
                </c:pt>
                <c:pt idx="4">
                  <c:v>0.15837978515478088</c:v>
                </c:pt>
                <c:pt idx="5">
                  <c:v>0.15658348145075518</c:v>
                </c:pt>
                <c:pt idx="6">
                  <c:v>0.15100101275309932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1-4BE7-92A1-B89D904CC115}"/>
            </c:ext>
          </c:extLst>
        </c:ser>
        <c:ser>
          <c:idx val="5"/>
          <c:order val="4"/>
          <c:tx>
            <c:strRef>
              <c:f>'[1]wCharts&amp;Calc'!$B$83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'[1]wCharts&amp;Calc'!$C$78:$I$78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'[1]wCharts&amp;Calc'!$C$83:$I$83</c:f>
              <c:numCache>
                <c:formatCode>General</c:formatCode>
                <c:ptCount val="7"/>
                <c:pt idx="0">
                  <c:v>0.11882901866345622</c:v>
                </c:pt>
                <c:pt idx="1">
                  <c:v>0.12272830963424827</c:v>
                </c:pt>
                <c:pt idx="2">
                  <c:v>0.12231769305037592</c:v>
                </c:pt>
                <c:pt idx="3">
                  <c:v>0.13068523549172686</c:v>
                </c:pt>
                <c:pt idx="4">
                  <c:v>0.13079683437153206</c:v>
                </c:pt>
                <c:pt idx="5">
                  <c:v>0.12873238522734359</c:v>
                </c:pt>
                <c:pt idx="6">
                  <c:v>0.14180322230997836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1-4BE7-92A1-B89D904CC115}"/>
            </c:ext>
          </c:extLst>
        </c:ser>
        <c:ser>
          <c:idx val="4"/>
          <c:order val="5"/>
          <c:tx>
            <c:strRef>
              <c:f>'[1]wCharts&amp;Calc'!$B$84</c:f>
              <c:strCache>
                <c:ptCount val="1"/>
                <c:pt idx="0">
                  <c:v>65-74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'[1]wCharts&amp;Calc'!$C$78:$I$78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'[1]wCharts&amp;Calc'!$C$84:$I$84</c:f>
              <c:numCache>
                <c:formatCode>General</c:formatCode>
                <c:ptCount val="7"/>
                <c:pt idx="0">
                  <c:v>6.7434732636418512E-2</c:v>
                </c:pt>
                <c:pt idx="1">
                  <c:v>6.7944618853295002E-2</c:v>
                </c:pt>
                <c:pt idx="2">
                  <c:v>6.8226672093595647E-2</c:v>
                </c:pt>
                <c:pt idx="3">
                  <c:v>7.0872617403192506E-2</c:v>
                </c:pt>
                <c:pt idx="4">
                  <c:v>7.7047342091772636E-2</c:v>
                </c:pt>
                <c:pt idx="5">
                  <c:v>7.9796860914844267E-2</c:v>
                </c:pt>
                <c:pt idx="6">
                  <c:v>8.6841799427450586E-2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1-4BE7-92A1-B89D904CC115}"/>
            </c:ext>
          </c:extLst>
        </c:ser>
        <c:ser>
          <c:idx val="6"/>
          <c:order val="6"/>
          <c:tx>
            <c:strRef>
              <c:f>'[1]wCharts&amp;Calc'!$B$85</c:f>
              <c:strCache>
                <c:ptCount val="1"/>
                <c:pt idx="0">
                  <c:v>75+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'[1]wCharts&amp;Calc'!$C$78:$I$78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'[1]wCharts&amp;Calc'!$C$85:$I$85</c:f>
              <c:numCache>
                <c:formatCode>General</c:formatCode>
                <c:ptCount val="7"/>
                <c:pt idx="0">
                  <c:v>6.5419243610092659E-2</c:v>
                </c:pt>
                <c:pt idx="1">
                  <c:v>6.4061758837821489E-2</c:v>
                </c:pt>
                <c:pt idx="2">
                  <c:v>5.8546939780020096E-2</c:v>
                </c:pt>
                <c:pt idx="3">
                  <c:v>5.8434844669635694E-2</c:v>
                </c:pt>
                <c:pt idx="4">
                  <c:v>6.2982768177541781E-2</c:v>
                </c:pt>
                <c:pt idx="5">
                  <c:v>6.6008615915110772E-2</c:v>
                </c:pt>
                <c:pt idx="6">
                  <c:v>7.126390163724465E-2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1-4BE7-92A1-B89D904CC1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0068344"/>
        <c:axId val="560072608"/>
      </c:barChart>
      <c:catAx>
        <c:axId val="560068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72608"/>
        <c:crosses val="autoZero"/>
        <c:auto val="1"/>
        <c:lblAlgn val="ctr"/>
        <c:lblOffset val="100"/>
        <c:noMultiLvlLbl val="0"/>
      </c:catAx>
      <c:valAx>
        <c:axId val="5600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8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</a:t>
            </a:r>
            <a:r>
              <a:rPr lang="en-US" baseline="0"/>
              <a:t> Rental Supply by Building Size</a:t>
            </a:r>
          </a:p>
          <a:p>
            <a:pPr>
              <a:defRPr/>
            </a:pPr>
            <a:r>
              <a:rPr lang="en-US" sz="1000"/>
              <a:t>Cook County, 2007, 2012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'[1]wCharts&amp;Calc'!$B$100</c:f>
              <c:strCache>
                <c:ptCount val="1"/>
                <c:pt idx="0">
                  <c:v>Single-Unit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'[1]wCharts&amp;Calc'!$C$99:$I$99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'[1]wCharts&amp;Calc'!$C$100:$I$100</c:f>
              <c:numCache>
                <c:formatCode>General</c:formatCode>
                <c:ptCount val="7"/>
                <c:pt idx="0">
                  <c:v>0.11523330368969946</c:v>
                </c:pt>
                <c:pt idx="1">
                  <c:v>0.13325165197930081</c:v>
                </c:pt>
                <c:pt idx="2">
                  <c:v>0.14261532512015951</c:v>
                </c:pt>
                <c:pt idx="3">
                  <c:v>0.14609926437984669</c:v>
                </c:pt>
                <c:pt idx="4">
                  <c:v>0.14926812004068962</c:v>
                </c:pt>
                <c:pt idx="5">
                  <c:v>0.15022514872963499</c:v>
                </c:pt>
                <c:pt idx="6">
                  <c:v>0.14762799358723636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B-4DB7-897D-6D01B957251B}"/>
            </c:ext>
          </c:extLst>
        </c:ser>
        <c:ser>
          <c:idx val="1"/>
          <c:order val="1"/>
          <c:tx>
            <c:strRef>
              <c:f>'[1]wCharts&amp;Calc'!$B$101</c:f>
              <c:strCache>
                <c:ptCount val="1"/>
                <c:pt idx="0">
                  <c:v>2-to-4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'[1]wCharts&amp;Calc'!$C$99:$I$99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'[1]wCharts&amp;Calc'!$C$101:$I$101</c:f>
              <c:numCache>
                <c:formatCode>General</c:formatCode>
                <c:ptCount val="7"/>
                <c:pt idx="0">
                  <c:v>0.35651092357539577</c:v>
                </c:pt>
                <c:pt idx="1">
                  <c:v>0.33182677441748937</c:v>
                </c:pt>
                <c:pt idx="2">
                  <c:v>0.3186608474669908</c:v>
                </c:pt>
                <c:pt idx="3">
                  <c:v>0.31791293646996482</c:v>
                </c:pt>
                <c:pt idx="4">
                  <c:v>0.3036560886137652</c:v>
                </c:pt>
                <c:pt idx="5">
                  <c:v>0.30849429732779698</c:v>
                </c:pt>
                <c:pt idx="6">
                  <c:v>0.29487474726328156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B-4DB7-897D-6D01B957251B}"/>
            </c:ext>
          </c:extLst>
        </c:ser>
        <c:ser>
          <c:idx val="2"/>
          <c:order val="2"/>
          <c:tx>
            <c:strRef>
              <c:f>'[1]wCharts&amp;Calc'!$B$102</c:f>
              <c:strCache>
                <c:ptCount val="1"/>
                <c:pt idx="0">
                  <c:v>5-to-49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'[1]wCharts&amp;Calc'!$C$99:$I$99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'[1]wCharts&amp;Calc'!$C$102:$I$102</c:f>
              <c:numCache>
                <c:formatCode>General</c:formatCode>
                <c:ptCount val="7"/>
                <c:pt idx="0">
                  <c:v>0.34247476663412058</c:v>
                </c:pt>
                <c:pt idx="1">
                  <c:v>0.33897799186838257</c:v>
                </c:pt>
                <c:pt idx="2">
                  <c:v>0.34931771725318977</c:v>
                </c:pt>
                <c:pt idx="3">
                  <c:v>0.34487983630015578</c:v>
                </c:pt>
                <c:pt idx="4">
                  <c:v>0.35524648770356981</c:v>
                </c:pt>
                <c:pt idx="5">
                  <c:v>0.34680573663624537</c:v>
                </c:pt>
                <c:pt idx="6">
                  <c:v>0.3572504448717167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B-4DB7-897D-6D01B957251B}"/>
            </c:ext>
          </c:extLst>
        </c:ser>
        <c:ser>
          <c:idx val="3"/>
          <c:order val="3"/>
          <c:tx>
            <c:strRef>
              <c:f>'[1]wCharts&amp;Calc'!$B$103</c:f>
              <c:strCache>
                <c:ptCount val="1"/>
                <c:pt idx="0">
                  <c:v>50+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'[1]wCharts&amp;Calc'!$C$99:$I$99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'[1]wCharts&amp;Calc'!$C$103:$I$103</c:f>
              <c:numCache>
                <c:formatCode>General</c:formatCode>
                <c:ptCount val="7"/>
                <c:pt idx="0">
                  <c:v>0.18578100610078416</c:v>
                </c:pt>
                <c:pt idx="1">
                  <c:v>0.1959435817348272</c:v>
                </c:pt>
                <c:pt idx="2">
                  <c:v>0.18940611015965994</c:v>
                </c:pt>
                <c:pt idx="3">
                  <c:v>0.19110796285003268</c:v>
                </c:pt>
                <c:pt idx="4">
                  <c:v>0.19182930364197548</c:v>
                </c:pt>
                <c:pt idx="5">
                  <c:v>0.19447481730632266</c:v>
                </c:pt>
                <c:pt idx="6">
                  <c:v>0.20024681427776533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B-4DB7-897D-6D01B95725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9892952"/>
        <c:axId val="669883112"/>
      </c:barChart>
      <c:catAx>
        <c:axId val="66989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83112"/>
        <c:crosses val="autoZero"/>
        <c:auto val="1"/>
        <c:lblAlgn val="ctr"/>
        <c:lblOffset val="100"/>
        <c:noMultiLvlLbl val="0"/>
      </c:catAx>
      <c:valAx>
        <c:axId val="66988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92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Changing Gap between the Supply of and Demand for Affordable Housing</a:t>
            </a:r>
          </a:p>
          <a:p>
            <a:pPr>
              <a:defRPr/>
            </a:pPr>
            <a:r>
              <a:rPr lang="en-US" sz="1000"/>
              <a:t>Cook County - 2007 , 2012 to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Supply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'[1]wCharts&amp;Calc'!$B$109:$B$115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'[1]wCharts&amp;Calc'!$C$109:$C$115</c:f>
              <c:numCache>
                <c:formatCode>General</c:formatCode>
                <c:ptCount val="7"/>
                <c:pt idx="0">
                  <c:v>297588</c:v>
                </c:pt>
                <c:pt idx="1">
                  <c:v>346898</c:v>
                </c:pt>
                <c:pt idx="2">
                  <c:v>352489</c:v>
                </c:pt>
                <c:pt idx="3">
                  <c:v>334767</c:v>
                </c:pt>
                <c:pt idx="4">
                  <c:v>325819</c:v>
                </c:pt>
                <c:pt idx="5">
                  <c:v>316029</c:v>
                </c:pt>
                <c:pt idx="6">
                  <c:v>306803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8-42E9-A5AC-F20E9AC0CA3F}"/>
            </c:ext>
          </c:extLst>
        </c:ser>
        <c:ser>
          <c:idx val="4"/>
          <c:order val="4"/>
          <c:tx>
            <c:v>Gap</c:v>
          </c:tx>
          <c:spPr>
            <a:noFill/>
            <a:ln>
              <a:solidFill>
                <a:srgbClr val="FF0000"/>
              </a:solidFill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'[1]wCharts&amp;Calc'!$B$109:$B$115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'[1]wCharts&amp;Calc'!$E$109:$E$115</c:f>
              <c:numCache>
                <c:formatCode>General</c:formatCode>
                <c:ptCount val="7"/>
                <c:pt idx="0">
                  <c:v>157273</c:v>
                </c:pt>
                <c:pt idx="1">
                  <c:v>176213</c:v>
                </c:pt>
                <c:pt idx="2">
                  <c:v>168298</c:v>
                </c:pt>
                <c:pt idx="3">
                  <c:v>176318</c:v>
                </c:pt>
                <c:pt idx="4">
                  <c:v>187848</c:v>
                </c:pt>
                <c:pt idx="5">
                  <c:v>181794</c:v>
                </c:pt>
                <c:pt idx="6">
                  <c:v>180385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8-42E9-A5AC-F20E9AC0CA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2"/>
        <c:overlap val="100"/>
        <c:axId val="666429688"/>
        <c:axId val="666421816"/>
      </c:barChart>
      <c:barChart>
        <c:barDir val="col"/>
        <c:grouping val="clustered"/>
        <c:varyColors val="0"/>
        <c:ser>
          <c:idx val="1"/>
          <c:order val="1"/>
          <c:tx>
            <c:strRef>
              <c:f>[2]ChartsWorksheet!$D$157</c:f>
              <c:strCache>
                <c:ptCount val="1"/>
                <c:pt idx="0">
                  <c:v>blank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[2]ChartsWorksheet!$B$158:$B$163</c:f>
              <c:numCache>
                <c:formatCode>General</c:formatCode>
                <c:ptCount val="6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[2]ChartsWorksheet!$D$158:$D$163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8-42E9-A5AC-F20E9AC0CA3F}"/>
            </c:ext>
          </c:extLst>
        </c:ser>
        <c:ser>
          <c:idx val="2"/>
          <c:order val="2"/>
          <c:tx>
            <c:strRef>
              <c:f>[2]ChartsWorksheet!$E$157</c:f>
              <c:strCache>
                <c:ptCount val="1"/>
                <c:pt idx="0">
                  <c:v>blank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[2]ChartsWorksheet!$B$158:$B$163</c:f>
              <c:numCache>
                <c:formatCode>General</c:formatCode>
                <c:ptCount val="6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BE8-42E9-A5AC-F20E9AC0CA3F}"/>
            </c:ext>
          </c:extLst>
        </c:ser>
        <c:ser>
          <c:idx val="3"/>
          <c:order val="3"/>
          <c:tx>
            <c:v>Demand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[2]ChartsWorksheet!$B$158:$B$163</c:f>
              <c:numCache>
                <c:formatCode>General</c:formatCode>
                <c:ptCount val="6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'[1]wCharts&amp;Calc'!$D$109:$D$115</c:f>
              <c:numCache>
                <c:formatCode>General</c:formatCode>
                <c:ptCount val="7"/>
                <c:pt idx="0">
                  <c:v>454861</c:v>
                </c:pt>
                <c:pt idx="1">
                  <c:v>523111</c:v>
                </c:pt>
                <c:pt idx="2">
                  <c:v>520787</c:v>
                </c:pt>
                <c:pt idx="3">
                  <c:v>511085</c:v>
                </c:pt>
                <c:pt idx="4">
                  <c:v>513667</c:v>
                </c:pt>
                <c:pt idx="5">
                  <c:v>497823</c:v>
                </c:pt>
                <c:pt idx="6">
                  <c:v>487188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E8-42E9-A5AC-F20E9AC0CA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604060776"/>
        <c:axId val="666424112"/>
      </c:barChart>
      <c:catAx>
        <c:axId val="66642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21816"/>
        <c:crosses val="autoZero"/>
        <c:auto val="1"/>
        <c:lblAlgn val="ctr"/>
        <c:lblOffset val="100"/>
        <c:noMultiLvlLbl val="0"/>
      </c:catAx>
      <c:valAx>
        <c:axId val="6664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1000]#,##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29688"/>
        <c:crosses val="autoZero"/>
        <c:crossBetween val="between"/>
        <c:majorUnit val="200000"/>
      </c:valAx>
      <c:valAx>
        <c:axId val="666424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04060776"/>
        <c:crosses val="max"/>
        <c:crossBetween val="between"/>
      </c:valAx>
      <c:catAx>
        <c:axId val="604060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42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0-30% 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'[1]wCharts&amp;Calc'!$B$157</c:f>
              <c:strCache>
                <c:ptCount val="1"/>
                <c:pt idx="0">
                  <c:v>More than 50% Income Spent on Rent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'[1]wCharts&amp;Calc'!$C$157:$I$157</c:f>
              <c:numCache>
                <c:formatCode>General</c:formatCode>
                <c:ptCount val="7"/>
                <c:pt idx="0">
                  <c:v>0.75101097372141556</c:v>
                </c:pt>
                <c:pt idx="1">
                  <c:v>0.77923077829586407</c:v>
                </c:pt>
                <c:pt idx="2">
                  <c:v>0.78763191186125836</c:v>
                </c:pt>
                <c:pt idx="3">
                  <c:v>0.75969986878602158</c:v>
                </c:pt>
                <c:pt idx="4">
                  <c:v>0.79123914759273872</c:v>
                </c:pt>
                <c:pt idx="5">
                  <c:v>0.74310220281142836</c:v>
                </c:pt>
                <c:pt idx="6">
                  <c:v>0.74815760507072915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B-4A14-82AB-0AD222909E91}"/>
            </c:ext>
          </c:extLst>
        </c:ser>
        <c:ser>
          <c:idx val="1"/>
          <c:order val="1"/>
          <c:tx>
            <c:strRef>
              <c:f>'[1]wCharts&amp;Calc'!$B$156</c:f>
              <c:strCache>
                <c:ptCount val="1"/>
                <c:pt idx="0">
                  <c:v>30-50% Income Spent on Rent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'[1]wCharts&amp;Calc'!$C$156:$I$156</c:f>
              <c:numCache>
                <c:formatCode>General</c:formatCode>
                <c:ptCount val="7"/>
                <c:pt idx="0">
                  <c:v>0.13609209847175788</c:v>
                </c:pt>
                <c:pt idx="1">
                  <c:v>0.11336808488072031</c:v>
                </c:pt>
                <c:pt idx="2">
                  <c:v>0.11003330824539211</c:v>
                </c:pt>
                <c:pt idx="3">
                  <c:v>0.11164399488431581</c:v>
                </c:pt>
                <c:pt idx="4">
                  <c:v>0.11035029975314446</c:v>
                </c:pt>
                <c:pt idx="5">
                  <c:v>0.13167880302564824</c:v>
                </c:pt>
                <c:pt idx="6">
                  <c:v>0.13000904318221801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B-4A14-82AB-0AD222909E91}"/>
            </c:ext>
          </c:extLst>
        </c:ser>
        <c:ser>
          <c:idx val="0"/>
          <c:order val="2"/>
          <c:tx>
            <c:strRef>
              <c:f>'[1]wCharts&amp;Calc'!$B$155</c:f>
              <c:strCache>
                <c:ptCount val="1"/>
                <c:pt idx="0">
                  <c:v>Not Rent-Burdened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'[1]wCharts&amp;Calc'!$C$154:$I$154</c:f>
              <c:numCache>
                <c:formatCode>General</c:formatCode>
                <c:ptCount val="7"/>
                <c:pt idx="0">
                  <c:v>2007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'[1]wCharts&amp;Calc'!$C$155:$I$155</c:f>
              <c:numCache>
                <c:formatCode>General</c:formatCode>
                <c:ptCount val="7"/>
                <c:pt idx="0">
                  <c:v>0.11289692780682659</c:v>
                </c:pt>
                <c:pt idx="1">
                  <c:v>0.10740113682341551</c:v>
                </c:pt>
                <c:pt idx="2">
                  <c:v>0.10233477989334955</c:v>
                </c:pt>
                <c:pt idx="3">
                  <c:v>0.12865613632966263</c:v>
                </c:pt>
                <c:pt idx="4">
                  <c:v>9.8410552654116731E-2</c:v>
                </c:pt>
                <c:pt idx="5">
                  <c:v>0.12521899416292351</c:v>
                </c:pt>
                <c:pt idx="6">
                  <c:v>0.12183335174705281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B-4A14-82AB-0AD22290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33808"/>
        <c:axId val="539450264"/>
      </c:areaChart>
      <c:catAx>
        <c:axId val="5453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50264"/>
        <c:crosses val="autoZero"/>
        <c:auto val="1"/>
        <c:lblAlgn val="ctr"/>
        <c:lblOffset val="100"/>
        <c:noMultiLvlLbl val="0"/>
      </c:catAx>
      <c:valAx>
        <c:axId val="5394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33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9525</xdr:rowOff>
    </xdr:from>
    <xdr:to>
      <xdr:col>1</xdr:col>
      <xdr:colOff>2743199</xdr:colOff>
      <xdr:row>4</xdr:row>
      <xdr:rowOff>184715</xdr:rowOff>
    </xdr:to>
    <xdr:pic>
      <xdr:nvPicPr>
        <xdr:cNvPr id="2" name="Picture 1" descr="IHS_ExcelHead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200025"/>
          <a:ext cx="2733675" cy="746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2</xdr:col>
      <xdr:colOff>0</xdr:colOff>
      <xdr:row>4</xdr:row>
      <xdr:rowOff>175190</xdr:rowOff>
    </xdr:to>
    <xdr:pic>
      <xdr:nvPicPr>
        <xdr:cNvPr id="2" name="Picture 1" descr="IHS_ExcelHead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90500"/>
          <a:ext cx="2733675" cy="746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2</xdr:col>
      <xdr:colOff>0</xdr:colOff>
      <xdr:row>4</xdr:row>
      <xdr:rowOff>184715</xdr:rowOff>
    </xdr:to>
    <xdr:pic>
      <xdr:nvPicPr>
        <xdr:cNvPr id="2" name="Picture 1" descr="IHS_ExcelHead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0025"/>
          <a:ext cx="2733675" cy="7466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9525</xdr:rowOff>
    </xdr:from>
    <xdr:to>
      <xdr:col>1</xdr:col>
      <xdr:colOff>2743199</xdr:colOff>
      <xdr:row>4</xdr:row>
      <xdr:rowOff>184715</xdr:rowOff>
    </xdr:to>
    <xdr:pic>
      <xdr:nvPicPr>
        <xdr:cNvPr id="2" name="Picture 1" descr="IHS_ExcelHead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200025"/>
          <a:ext cx="2733675" cy="746690"/>
        </a:xfrm>
        <a:prstGeom prst="rect">
          <a:avLst/>
        </a:prstGeom>
      </xdr:spPr>
    </xdr:pic>
    <xdr:clientData/>
  </xdr:twoCellAnchor>
  <xdr:twoCellAnchor>
    <xdr:from>
      <xdr:col>5</xdr:col>
      <xdr:colOff>500060</xdr:colOff>
      <xdr:row>7</xdr:row>
      <xdr:rowOff>176212</xdr:rowOff>
    </xdr:from>
    <xdr:to>
      <xdr:col>7</xdr:col>
      <xdr:colOff>1619249</xdr:colOff>
      <xdr:row>24</xdr:row>
      <xdr:rowOff>178592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11</xdr:col>
      <xdr:colOff>952500</xdr:colOff>
      <xdr:row>25</xdr:row>
      <xdr:rowOff>2380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869156</xdr:colOff>
      <xdr:row>27</xdr:row>
      <xdr:rowOff>176212</xdr:rowOff>
    </xdr:from>
    <xdr:to>
      <xdr:col>12</xdr:col>
      <xdr:colOff>296333</xdr:colOff>
      <xdr:row>44</xdr:row>
      <xdr:rowOff>74083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534458</xdr:colOff>
      <xdr:row>63</xdr:row>
      <xdr:rowOff>0</xdr:rowOff>
    </xdr:from>
    <xdr:to>
      <xdr:col>14</xdr:col>
      <xdr:colOff>796395</xdr:colOff>
      <xdr:row>78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881061</xdr:colOff>
      <xdr:row>44</xdr:row>
      <xdr:rowOff>168274</xdr:rowOff>
    </xdr:from>
    <xdr:to>
      <xdr:col>11</xdr:col>
      <xdr:colOff>809624</xdr:colOff>
      <xdr:row>61</xdr:row>
      <xdr:rowOff>158749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896938</xdr:colOff>
      <xdr:row>63</xdr:row>
      <xdr:rowOff>4233</xdr:rowOff>
    </xdr:from>
    <xdr:to>
      <xdr:col>17</xdr:col>
      <xdr:colOff>619126</xdr:colOff>
      <xdr:row>78</xdr:row>
      <xdr:rowOff>58208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679044</xdr:colOff>
      <xdr:row>88</xdr:row>
      <xdr:rowOff>188819</xdr:rowOff>
    </xdr:from>
    <xdr:to>
      <xdr:col>13</xdr:col>
      <xdr:colOff>2171295</xdr:colOff>
      <xdr:row>103</xdr:row>
      <xdr:rowOff>11019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603250</xdr:colOff>
      <xdr:row>110</xdr:row>
      <xdr:rowOff>111126</xdr:rowOff>
    </xdr:from>
    <xdr:to>
      <xdr:col>7</xdr:col>
      <xdr:colOff>2227263</xdr:colOff>
      <xdr:row>128</xdr:row>
      <xdr:rowOff>158750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500061</xdr:colOff>
      <xdr:row>153</xdr:row>
      <xdr:rowOff>120649</xdr:rowOff>
    </xdr:from>
    <xdr:to>
      <xdr:col>12</xdr:col>
      <xdr:colOff>142875</xdr:colOff>
      <xdr:row>171</xdr:row>
      <xdr:rowOff>174624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153</xdr:row>
      <xdr:rowOff>127000</xdr:rowOff>
    </xdr:from>
    <xdr:to>
      <xdr:col>14</xdr:col>
      <xdr:colOff>1166814</xdr:colOff>
      <xdr:row>171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95250</xdr:colOff>
      <xdr:row>153</xdr:row>
      <xdr:rowOff>111125</xdr:rowOff>
    </xdr:from>
    <xdr:to>
      <xdr:col>17</xdr:col>
      <xdr:colOff>976314</xdr:colOff>
      <xdr:row>171</xdr:row>
      <xdr:rowOff>165100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20</xdr:col>
      <xdr:colOff>912814</xdr:colOff>
      <xdr:row>172</xdr:row>
      <xdr:rowOff>53975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24</xdr:col>
      <xdr:colOff>277814</xdr:colOff>
      <xdr:row>172</xdr:row>
      <xdr:rowOff>53975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1106486</xdr:colOff>
      <xdr:row>172</xdr:row>
      <xdr:rowOff>88899</xdr:rowOff>
    </xdr:from>
    <xdr:to>
      <xdr:col>9</xdr:col>
      <xdr:colOff>1073149</xdr:colOff>
      <xdr:row>189</xdr:row>
      <xdr:rowOff>161924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180975</xdr:colOff>
      <xdr:row>89</xdr:row>
      <xdr:rowOff>0</xdr:rowOff>
    </xdr:from>
    <xdr:to>
      <xdr:col>16</xdr:col>
      <xdr:colOff>1790700</xdr:colOff>
      <xdr:row>103</xdr:row>
      <xdr:rowOff>47625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1528762</xdr:colOff>
      <xdr:row>209</xdr:row>
      <xdr:rowOff>9525</xdr:rowOff>
    </xdr:from>
    <xdr:to>
      <xdr:col>6</xdr:col>
      <xdr:colOff>1338262</xdr:colOff>
      <xdr:row>223</xdr:row>
      <xdr:rowOff>66675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UMS_byYJ\PUMS_ACS2017\ihs_state_of_rental_2019_data_appendix_wCharts2wNo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Local\State%20of%20Rental\2018\ihs_state_of_rental_2018_data_appendix_02052018YJ_Charts_03232018W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om\rec\IHS_User\wholland\State%20Of%20Rental\2019\ThreeCharts_4.2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HS_SOR_2017"/>
      <sheetName val="wCharts&amp;Calc"/>
      <sheetName val="Charts Only"/>
    </sheetNames>
    <sheetDataSet>
      <sheetData sheetId="0" refreshError="1"/>
      <sheetData sheetId="1">
        <row r="12">
          <cell r="C12" t="str">
            <v>Renter-Occupied</v>
          </cell>
          <cell r="D12" t="str">
            <v>Owner-Occupied</v>
          </cell>
        </row>
        <row r="13">
          <cell r="B13">
            <v>1990</v>
          </cell>
          <cell r="C13">
            <v>836596.01760000002</v>
          </cell>
          <cell r="D13">
            <v>1042938.571</v>
          </cell>
          <cell r="E13">
            <v>0.44500000000000001</v>
          </cell>
        </row>
        <row r="14">
          <cell r="B14">
            <v>2000</v>
          </cell>
          <cell r="C14">
            <v>829336</v>
          </cell>
          <cell r="D14">
            <v>1142780</v>
          </cell>
          <cell r="E14">
            <v>0.42053104381283862</v>
          </cell>
        </row>
        <row r="15">
          <cell r="B15">
            <v>2005</v>
          </cell>
          <cell r="C15">
            <v>740067</v>
          </cell>
          <cell r="D15">
            <v>1189862</v>
          </cell>
          <cell r="E15">
            <v>0.3834685110177628</v>
          </cell>
        </row>
        <row r="16">
          <cell r="B16">
            <v>2006</v>
          </cell>
          <cell r="C16">
            <v>740365</v>
          </cell>
          <cell r="D16">
            <v>1191831</v>
          </cell>
          <cell r="E16">
            <v>0.38317282511712064</v>
          </cell>
        </row>
        <row r="17">
          <cell r="B17">
            <v>2007</v>
          </cell>
          <cell r="C17">
            <v>730839.99999999825</v>
          </cell>
          <cell r="D17">
            <v>1209895.0000000014</v>
          </cell>
          <cell r="E17">
            <v>0.37657897652178102</v>
          </cell>
        </row>
        <row r="18">
          <cell r="B18">
            <v>2008</v>
          </cell>
          <cell r="C18">
            <v>755292</v>
          </cell>
          <cell r="D18">
            <v>1186408</v>
          </cell>
          <cell r="E18">
            <v>0.38898491013029818</v>
          </cell>
        </row>
        <row r="19">
          <cell r="B19">
            <v>2009</v>
          </cell>
          <cell r="C19">
            <v>785753</v>
          </cell>
          <cell r="D19">
            <v>1145615</v>
          </cell>
          <cell r="E19">
            <v>0.40683753691683822</v>
          </cell>
        </row>
        <row r="20">
          <cell r="B20">
            <v>2010</v>
          </cell>
          <cell r="C20">
            <v>793084</v>
          </cell>
          <cell r="D20">
            <v>1129051</v>
          </cell>
          <cell r="E20">
            <v>0.41260577430825618</v>
          </cell>
        </row>
        <row r="21">
          <cell r="B21">
            <v>2011</v>
          </cell>
          <cell r="C21">
            <v>807359</v>
          </cell>
          <cell r="D21">
            <v>1109554</v>
          </cell>
          <cell r="E21">
            <v>0.42117665225286699</v>
          </cell>
        </row>
        <row r="22">
          <cell r="B22">
            <v>2012</v>
          </cell>
          <cell r="C22">
            <v>828513</v>
          </cell>
          <cell r="D22">
            <v>1107488</v>
          </cell>
          <cell r="E22">
            <v>0.42795070870314633</v>
          </cell>
        </row>
        <row r="23">
          <cell r="B23">
            <v>2013</v>
          </cell>
          <cell r="C23">
            <v>845168</v>
          </cell>
          <cell r="D23">
            <v>1094725</v>
          </cell>
          <cell r="E23">
            <v>0.43567763789033725</v>
          </cell>
        </row>
        <row r="24">
          <cell r="B24">
            <v>2014</v>
          </cell>
          <cell r="C24">
            <v>846293</v>
          </cell>
          <cell r="D24">
            <v>1091761</v>
          </cell>
          <cell r="E24">
            <v>0.43667152721234803</v>
          </cell>
        </row>
        <row r="25">
          <cell r="B25">
            <v>2015</v>
          </cell>
          <cell r="C25">
            <v>864156.99999999942</v>
          </cell>
          <cell r="D25">
            <v>1090549.9999999972</v>
          </cell>
          <cell r="E25">
            <v>0.44209029793212018</v>
          </cell>
        </row>
        <row r="26">
          <cell r="B26">
            <v>2016</v>
          </cell>
          <cell r="C26">
            <v>863054</v>
          </cell>
          <cell r="D26">
            <v>1100916</v>
          </cell>
          <cell r="E26">
            <v>0.439</v>
          </cell>
        </row>
        <row r="27">
          <cell r="B27">
            <v>2017</v>
          </cell>
          <cell r="C27">
            <v>843246</v>
          </cell>
          <cell r="D27">
            <v>1105129</v>
          </cell>
          <cell r="E27">
            <v>0.43279450824404953</v>
          </cell>
        </row>
        <row r="32">
          <cell r="D32" t="str">
            <v>30-50% AMI</v>
          </cell>
          <cell r="E32" t="str">
            <v>50 to 80% AMI</v>
          </cell>
          <cell r="F32" t="str">
            <v>80 to 120% AMI</v>
          </cell>
        </row>
        <row r="44">
          <cell r="C44" t="str">
            <v>Less than 30% AMI</v>
          </cell>
          <cell r="G44" t="str">
            <v>Greater than 120% AMI</v>
          </cell>
        </row>
        <row r="45">
          <cell r="B45">
            <v>2007</v>
          </cell>
          <cell r="C45">
            <v>222805.00000000035</v>
          </cell>
          <cell r="D45">
            <v>128632.00000000003</v>
          </cell>
          <cell r="E45">
            <v>144209.00000000003</v>
          </cell>
          <cell r="F45">
            <v>123373.99999999997</v>
          </cell>
          <cell r="G45">
            <v>111820.00000000003</v>
          </cell>
        </row>
        <row r="46">
          <cell r="B46">
            <v>2012</v>
          </cell>
          <cell r="C46">
            <v>254569.0000000002</v>
          </cell>
          <cell r="D46">
            <v>130664.00000000003</v>
          </cell>
          <cell r="E46">
            <v>159057.99999999985</v>
          </cell>
          <cell r="F46">
            <v>121273.99999999996</v>
          </cell>
          <cell r="G46">
            <v>162947.99999999988</v>
          </cell>
        </row>
        <row r="47">
          <cell r="B47">
            <v>2013</v>
          </cell>
          <cell r="C47">
            <v>249787.9999999998</v>
          </cell>
          <cell r="D47">
            <v>135664.00000000006</v>
          </cell>
          <cell r="E47">
            <v>148035.00000000012</v>
          </cell>
          <cell r="F47">
            <v>137269.00000000003</v>
          </cell>
          <cell r="G47">
            <v>174412.00000000017</v>
          </cell>
        </row>
        <row r="48">
          <cell r="B48">
            <v>2014</v>
          </cell>
          <cell r="C48">
            <v>240827.99999999988</v>
          </cell>
          <cell r="D48">
            <v>138553.99999999988</v>
          </cell>
          <cell r="E48">
            <v>150093.99999999974</v>
          </cell>
          <cell r="F48">
            <v>140343.99999999997</v>
          </cell>
          <cell r="G48">
            <v>176473.00000000012</v>
          </cell>
        </row>
        <row r="49">
          <cell r="B49">
            <v>2015</v>
          </cell>
          <cell r="C49">
            <v>238195.99999999971</v>
          </cell>
          <cell r="D49">
            <v>158669.99999999965</v>
          </cell>
          <cell r="E49">
            <v>157474</v>
          </cell>
          <cell r="F49">
            <v>127950.00000000004</v>
          </cell>
          <cell r="G49">
            <v>181867.00000000009</v>
          </cell>
        </row>
        <row r="50">
          <cell r="B50">
            <v>2016</v>
          </cell>
          <cell r="C50">
            <v>240873.9999999998</v>
          </cell>
          <cell r="D50">
            <v>144864.99999999994</v>
          </cell>
          <cell r="E50">
            <v>158637.99999999977</v>
          </cell>
          <cell r="F50">
            <v>131447</v>
          </cell>
          <cell r="G50">
            <v>187229.99999999991</v>
          </cell>
        </row>
        <row r="51">
          <cell r="B51">
            <v>2017</v>
          </cell>
          <cell r="C51">
            <v>244383.00000000052</v>
          </cell>
          <cell r="D51">
            <v>129837.99999999987</v>
          </cell>
          <cell r="E51">
            <v>160735.00000000017</v>
          </cell>
          <cell r="F51">
            <v>137908.99999999997</v>
          </cell>
          <cell r="G51">
            <v>170381.00000000003</v>
          </cell>
        </row>
        <row r="55">
          <cell r="C55" t="str">
            <v>Less than 30% AMI</v>
          </cell>
          <cell r="D55" t="str">
            <v>30 to 50% AMI</v>
          </cell>
          <cell r="E55" t="str">
            <v>50 to 80% AMI</v>
          </cell>
          <cell r="F55" t="str">
            <v>80 to 120% AMI</v>
          </cell>
          <cell r="G55" t="str">
            <v>Greater than 120% AMI</v>
          </cell>
        </row>
        <row r="56">
          <cell r="B56">
            <v>2007</v>
          </cell>
          <cell r="C56">
            <v>0.30486152919927789</v>
          </cell>
          <cell r="D56">
            <v>0.17600569208034586</v>
          </cell>
          <cell r="E56">
            <v>0.19731952274095557</v>
          </cell>
          <cell r="F56">
            <v>0.16881123091237468</v>
          </cell>
          <cell r="G56">
            <v>0.1530020250670461</v>
          </cell>
        </row>
        <row r="57">
          <cell r="B57">
            <v>2012</v>
          </cell>
          <cell r="C57">
            <v>0.30726011541158704</v>
          </cell>
          <cell r="D57">
            <v>0.15770905224178744</v>
          </cell>
          <cell r="E57">
            <v>0.19198008963045826</v>
          </cell>
          <cell r="F57">
            <v>0.14637549440986436</v>
          </cell>
          <cell r="G57">
            <v>0.19667524830630284</v>
          </cell>
        </row>
        <row r="58">
          <cell r="B58">
            <v>2013</v>
          </cell>
          <cell r="C58">
            <v>0.29554834068492858</v>
          </cell>
          <cell r="D58">
            <v>0.16051719894742822</v>
          </cell>
          <cell r="E58">
            <v>0.17515452549079008</v>
          </cell>
          <cell r="F58">
            <v>0.16241622967268046</v>
          </cell>
          <cell r="G58">
            <v>0.20636370520417258</v>
          </cell>
        </row>
        <row r="59">
          <cell r="B59">
            <v>2014</v>
          </cell>
          <cell r="C59">
            <v>0.28456811057163417</v>
          </cell>
          <cell r="D59">
            <v>0.16371871207725922</v>
          </cell>
          <cell r="E59">
            <v>0.17735465140323717</v>
          </cell>
          <cell r="F59">
            <v>0.16583381878380185</v>
          </cell>
          <cell r="G59">
            <v>0.20852470716406751</v>
          </cell>
        </row>
        <row r="60">
          <cell r="B60">
            <v>2015</v>
          </cell>
          <cell r="C60">
            <v>0.27563972750321974</v>
          </cell>
          <cell r="D60">
            <v>0.18361246856763269</v>
          </cell>
          <cell r="E60">
            <v>0.18222846080052596</v>
          </cell>
          <cell r="F60">
            <v>0.14806337274361039</v>
          </cell>
          <cell r="G60">
            <v>0.21045597038501129</v>
          </cell>
        </row>
        <row r="61">
          <cell r="B61">
            <v>2016</v>
          </cell>
          <cell r="C61">
            <v>0.27909493496351323</v>
          </cell>
          <cell r="D61">
            <v>0.16785160604087351</v>
          </cell>
          <cell r="E61">
            <v>0.18381005128300185</v>
          </cell>
          <cell r="F61">
            <v>0.15230449079663624</v>
          </cell>
          <cell r="G61">
            <v>0.21693891691597517</v>
          </cell>
        </row>
        <row r="62">
          <cell r="B62">
            <v>2017</v>
          </cell>
          <cell r="C62">
            <v>0.2898122256138782</v>
          </cell>
          <cell r="D62">
            <v>0.15397404790535593</v>
          </cell>
          <cell r="E62">
            <v>0.19061460119585513</v>
          </cell>
          <cell r="F62">
            <v>0.16354539481954242</v>
          </cell>
          <cell r="G62">
            <v>0.20205373046536826</v>
          </cell>
        </row>
        <row r="67">
          <cell r="C67">
            <v>2007</v>
          </cell>
          <cell r="D67">
            <v>2012</v>
          </cell>
          <cell r="E67">
            <v>2013</v>
          </cell>
          <cell r="F67">
            <v>2014</v>
          </cell>
          <cell r="G67">
            <v>2015</v>
          </cell>
          <cell r="H67">
            <v>2016</v>
          </cell>
          <cell r="I67">
            <v>2017</v>
          </cell>
        </row>
        <row r="68">
          <cell r="B68" t="str">
            <v>15-24</v>
          </cell>
          <cell r="C68">
            <v>66400.999999999985</v>
          </cell>
          <cell r="D68">
            <v>57446.999999999942</v>
          </cell>
          <cell r="E68">
            <v>56750</v>
          </cell>
          <cell r="F68">
            <v>50614</v>
          </cell>
          <cell r="G68">
            <v>51612.000000000022</v>
          </cell>
          <cell r="H68">
            <v>55362.000000000007</v>
          </cell>
          <cell r="I68">
            <v>48778</v>
          </cell>
        </row>
        <row r="69">
          <cell r="B69" t="str">
            <v>25-34</v>
          </cell>
          <cell r="C69">
            <v>188030.99999999988</v>
          </cell>
          <cell r="D69">
            <v>255528.00000000041</v>
          </cell>
          <cell r="E69">
            <v>254331.99999999953</v>
          </cell>
          <cell r="F69">
            <v>263784</v>
          </cell>
          <cell r="G69">
            <v>255764.00000000035</v>
          </cell>
          <cell r="H69">
            <v>257462.99999999997</v>
          </cell>
          <cell r="I69">
            <v>239975</v>
          </cell>
        </row>
        <row r="70">
          <cell r="B70" t="str">
            <v>35-44</v>
          </cell>
          <cell r="C70">
            <v>158487.99999999994</v>
          </cell>
          <cell r="D70">
            <v>167763.99999999994</v>
          </cell>
          <cell r="E70">
            <v>182252.99999999977</v>
          </cell>
          <cell r="F70">
            <v>180135</v>
          </cell>
          <cell r="G70">
            <v>185879.00000000015</v>
          </cell>
          <cell r="H70">
            <v>178148.00000000029</v>
          </cell>
          <cell r="I70">
            <v>174265</v>
          </cell>
        </row>
        <row r="71">
          <cell r="B71" t="str">
            <v>45-54</v>
          </cell>
          <cell r="C71">
            <v>133980.00000000003</v>
          </cell>
          <cell r="D71">
            <v>136722.99999999994</v>
          </cell>
          <cell r="E71">
            <v>141309.00000000003</v>
          </cell>
          <cell r="F71">
            <v>131730</v>
          </cell>
          <cell r="G71">
            <v>136865.00000000009</v>
          </cell>
          <cell r="H71">
            <v>135140.00000000012</v>
          </cell>
          <cell r="I71">
            <v>127331</v>
          </cell>
        </row>
        <row r="72">
          <cell r="B72" t="str">
            <v>55-64</v>
          </cell>
          <cell r="C72">
            <v>86845.000000000131</v>
          </cell>
          <cell r="D72">
            <v>101681.99999999997</v>
          </cell>
          <cell r="E72">
            <v>103379.00000000003</v>
          </cell>
          <cell r="F72">
            <v>110598</v>
          </cell>
          <cell r="G72">
            <v>113029.00000000012</v>
          </cell>
          <cell r="H72">
            <v>111102.99999999984</v>
          </cell>
          <cell r="I72">
            <v>119575</v>
          </cell>
        </row>
        <row r="73">
          <cell r="B73" t="str">
            <v>65-74</v>
          </cell>
          <cell r="C73">
            <v>49283.999999999985</v>
          </cell>
          <cell r="D73">
            <v>56293.000000000015</v>
          </cell>
          <cell r="E73">
            <v>57663</v>
          </cell>
          <cell r="F73">
            <v>59979</v>
          </cell>
          <cell r="G73">
            <v>66581.000000000015</v>
          </cell>
          <cell r="H73">
            <v>68869.000000000029</v>
          </cell>
          <cell r="I73">
            <v>73229</v>
          </cell>
        </row>
        <row r="74">
          <cell r="B74" t="str">
            <v>75+</v>
          </cell>
          <cell r="C74">
            <v>47811</v>
          </cell>
          <cell r="D74">
            <v>53076.000000000007</v>
          </cell>
          <cell r="E74">
            <v>49481.999999999985</v>
          </cell>
          <cell r="F74">
            <v>49453</v>
          </cell>
          <cell r="G74">
            <v>54427.000000000015</v>
          </cell>
          <cell r="H74">
            <v>56969.000000000036</v>
          </cell>
          <cell r="I74">
            <v>60093</v>
          </cell>
        </row>
        <row r="78">
          <cell r="C78">
            <v>2007</v>
          </cell>
          <cell r="D78">
            <v>2012</v>
          </cell>
          <cell r="E78">
            <v>2013</v>
          </cell>
          <cell r="F78">
            <v>2014</v>
          </cell>
          <cell r="G78">
            <v>2015</v>
          </cell>
          <cell r="H78">
            <v>2016</v>
          </cell>
          <cell r="I78">
            <v>2017</v>
          </cell>
        </row>
        <row r="79">
          <cell r="B79" t="str">
            <v>15-24</v>
          </cell>
          <cell r="C79">
            <v>9.0855727655848262E-2</v>
          </cell>
          <cell r="D79">
            <v>6.9337475694406639E-2</v>
          </cell>
          <cell r="E79">
            <v>6.714641349412194E-2</v>
          </cell>
          <cell r="F79">
            <v>5.9806709969242332E-2</v>
          </cell>
          <cell r="G79">
            <v>5.9725258257469396E-2</v>
          </cell>
          <cell r="H79">
            <v>6.4146623502121525E-2</v>
          </cell>
          <cell r="I79">
            <v>5.78455160178643E-2</v>
          </cell>
        </row>
        <row r="80">
          <cell r="B80" t="str">
            <v>25-34</v>
          </cell>
          <cell r="C80">
            <v>0.25728066334628691</v>
          </cell>
          <cell r="D80">
            <v>0.30841761082807434</v>
          </cell>
          <cell r="E80">
            <v>0.30092478655131255</v>
          </cell>
          <cell r="F80">
            <v>0.31169346786514834</v>
          </cell>
          <cell r="G80">
            <v>0.29596936667758306</v>
          </cell>
          <cell r="H80">
            <v>0.29831621196356178</v>
          </cell>
          <cell r="I80">
            <v>0.28458480680608034</v>
          </cell>
        </row>
        <row r="81">
          <cell r="B81" t="str">
            <v>35-44</v>
          </cell>
          <cell r="C81">
            <v>0.21685731487056034</v>
          </cell>
          <cell r="D81">
            <v>0.20248807200369806</v>
          </cell>
          <cell r="E81">
            <v>0.21564115063513989</v>
          </cell>
          <cell r="F81">
            <v>0.21285181373354145</v>
          </cell>
          <cell r="G81">
            <v>0.21509864526932027</v>
          </cell>
          <cell r="H81">
            <v>0.2064158210262628</v>
          </cell>
          <cell r="I81">
            <v>0.20665974104828247</v>
          </cell>
        </row>
        <row r="82">
          <cell r="B82" t="str">
            <v>45-54</v>
          </cell>
          <cell r="C82">
            <v>0.18332329921733942</v>
          </cell>
          <cell r="D82">
            <v>0.16502215414845622</v>
          </cell>
          <cell r="E82">
            <v>0.16719634439543399</v>
          </cell>
          <cell r="F82">
            <v>0.15565531086751278</v>
          </cell>
          <cell r="G82">
            <v>0.15837978515478088</v>
          </cell>
          <cell r="H82">
            <v>0.15658348145075518</v>
          </cell>
          <cell r="I82">
            <v>0.15100101275309932</v>
          </cell>
        </row>
        <row r="83">
          <cell r="B83" t="str">
            <v>55-64</v>
          </cell>
          <cell r="C83">
            <v>0.11882901866345622</v>
          </cell>
          <cell r="D83">
            <v>0.12272830963424827</v>
          </cell>
          <cell r="E83">
            <v>0.12231769305037592</v>
          </cell>
          <cell r="F83">
            <v>0.13068523549172686</v>
          </cell>
          <cell r="G83">
            <v>0.13079683437153206</v>
          </cell>
          <cell r="H83">
            <v>0.12873238522734359</v>
          </cell>
          <cell r="I83">
            <v>0.14180322230997836</v>
          </cell>
        </row>
        <row r="84">
          <cell r="B84" t="str">
            <v>65-74</v>
          </cell>
          <cell r="C84">
            <v>6.7434732636418512E-2</v>
          </cell>
          <cell r="D84">
            <v>6.7944618853295002E-2</v>
          </cell>
          <cell r="E84">
            <v>6.8226672093595647E-2</v>
          </cell>
          <cell r="F84">
            <v>7.0872617403192506E-2</v>
          </cell>
          <cell r="G84">
            <v>7.7047342091772636E-2</v>
          </cell>
          <cell r="H84">
            <v>7.9796860914844267E-2</v>
          </cell>
          <cell r="I84">
            <v>8.6841799427450586E-2</v>
          </cell>
        </row>
        <row r="85">
          <cell r="B85" t="str">
            <v>75+</v>
          </cell>
          <cell r="C85">
            <v>6.5419243610092659E-2</v>
          </cell>
          <cell r="D85">
            <v>6.4061758837821489E-2</v>
          </cell>
          <cell r="E85">
            <v>5.8546939780020096E-2</v>
          </cell>
          <cell r="F85">
            <v>5.8434844669635694E-2</v>
          </cell>
          <cell r="G85">
            <v>6.2982768177541781E-2</v>
          </cell>
          <cell r="H85">
            <v>6.6008615915110772E-2</v>
          </cell>
          <cell r="I85">
            <v>7.126390163724465E-2</v>
          </cell>
        </row>
        <row r="99">
          <cell r="C99">
            <v>2007</v>
          </cell>
          <cell r="D99">
            <v>2012</v>
          </cell>
          <cell r="E99">
            <v>2013</v>
          </cell>
          <cell r="F99">
            <v>2014</v>
          </cell>
          <cell r="G99">
            <v>2015</v>
          </cell>
          <cell r="H99">
            <v>2016</v>
          </cell>
          <cell r="I99">
            <v>2017</v>
          </cell>
        </row>
        <row r="100">
          <cell r="B100" t="str">
            <v>Single-Unit</v>
          </cell>
          <cell r="C100">
            <v>0.11523330368969946</v>
          </cell>
          <cell r="D100">
            <v>0.13325165197930081</v>
          </cell>
          <cell r="E100">
            <v>0.14261532512015951</v>
          </cell>
          <cell r="F100">
            <v>0.14609926437984669</v>
          </cell>
          <cell r="G100">
            <v>0.14926812004068962</v>
          </cell>
          <cell r="H100">
            <v>0.15022514872963499</v>
          </cell>
          <cell r="I100">
            <v>0.14762799358723636</v>
          </cell>
        </row>
        <row r="101">
          <cell r="B101" t="str">
            <v>2-to-4 Unit</v>
          </cell>
          <cell r="C101">
            <v>0.35651092357539577</v>
          </cell>
          <cell r="D101">
            <v>0.33182677441748937</v>
          </cell>
          <cell r="E101">
            <v>0.3186608474669908</v>
          </cell>
          <cell r="F101">
            <v>0.31791293646996482</v>
          </cell>
          <cell r="G101">
            <v>0.3036560886137652</v>
          </cell>
          <cell r="H101">
            <v>0.30849429732779698</v>
          </cell>
          <cell r="I101">
            <v>0.29487474726328156</v>
          </cell>
        </row>
        <row r="102">
          <cell r="B102" t="str">
            <v>5-to-49 Unit</v>
          </cell>
          <cell r="C102">
            <v>0.34247476663412058</v>
          </cell>
          <cell r="D102">
            <v>0.33897799186838257</v>
          </cell>
          <cell r="E102">
            <v>0.34931771725318977</v>
          </cell>
          <cell r="F102">
            <v>0.34487983630015578</v>
          </cell>
          <cell r="G102">
            <v>0.35524648770356981</v>
          </cell>
          <cell r="H102">
            <v>0.34680573663624537</v>
          </cell>
          <cell r="I102">
            <v>0.3572504448717167</v>
          </cell>
        </row>
        <row r="103">
          <cell r="B103" t="str">
            <v>50+ Units</v>
          </cell>
          <cell r="C103">
            <v>0.18578100610078416</v>
          </cell>
          <cell r="D103">
            <v>0.1959435817348272</v>
          </cell>
          <cell r="E103">
            <v>0.18940611015965994</v>
          </cell>
          <cell r="F103">
            <v>0.19110796285003268</v>
          </cell>
          <cell r="G103">
            <v>0.19182930364197548</v>
          </cell>
          <cell r="H103">
            <v>0.19447481730632266</v>
          </cell>
          <cell r="I103">
            <v>0.20024681427776533</v>
          </cell>
        </row>
        <row r="109">
          <cell r="B109">
            <v>2007</v>
          </cell>
          <cell r="C109">
            <v>297588</v>
          </cell>
          <cell r="D109">
            <v>454861</v>
          </cell>
          <cell r="E109">
            <v>157273</v>
          </cell>
        </row>
        <row r="110">
          <cell r="B110">
            <v>2012</v>
          </cell>
          <cell r="C110">
            <v>346898</v>
          </cell>
          <cell r="D110">
            <v>523111</v>
          </cell>
          <cell r="E110">
            <v>176213</v>
          </cell>
        </row>
        <row r="111">
          <cell r="B111">
            <v>2013</v>
          </cell>
          <cell r="C111">
            <v>352489</v>
          </cell>
          <cell r="D111">
            <v>520787</v>
          </cell>
          <cell r="E111">
            <v>168298</v>
          </cell>
        </row>
        <row r="112">
          <cell r="B112">
            <v>2014</v>
          </cell>
          <cell r="C112">
            <v>334767</v>
          </cell>
          <cell r="D112">
            <v>511085</v>
          </cell>
          <cell r="E112">
            <v>176318</v>
          </cell>
        </row>
        <row r="113">
          <cell r="B113">
            <v>2015</v>
          </cell>
          <cell r="C113">
            <v>325819</v>
          </cell>
          <cell r="D113">
            <v>513667</v>
          </cell>
          <cell r="E113">
            <v>187848</v>
          </cell>
        </row>
        <row r="114">
          <cell r="B114">
            <v>2016</v>
          </cell>
          <cell r="C114">
            <v>316029</v>
          </cell>
          <cell r="D114">
            <v>497823</v>
          </cell>
          <cell r="E114">
            <v>181794</v>
          </cell>
        </row>
        <row r="115">
          <cell r="B115">
            <v>2017</v>
          </cell>
          <cell r="C115">
            <v>306803</v>
          </cell>
          <cell r="D115">
            <v>487188</v>
          </cell>
          <cell r="E115">
            <v>180385</v>
          </cell>
        </row>
        <row r="154">
          <cell r="C154">
            <v>2007</v>
          </cell>
          <cell r="D154">
            <v>2012</v>
          </cell>
          <cell r="E154">
            <v>2013</v>
          </cell>
          <cell r="F154">
            <v>2014</v>
          </cell>
          <cell r="G154">
            <v>2015</v>
          </cell>
          <cell r="H154">
            <v>2016</v>
          </cell>
          <cell r="I154">
            <v>2017</v>
          </cell>
        </row>
        <row r="155">
          <cell r="B155" t="str">
            <v>Not Rent-Burdened</v>
          </cell>
          <cell r="C155">
            <v>0.11289692780682659</v>
          </cell>
          <cell r="D155">
            <v>0.10740113682341551</v>
          </cell>
          <cell r="E155">
            <v>0.10233477989334955</v>
          </cell>
          <cell r="F155">
            <v>0.12865613632966263</v>
          </cell>
          <cell r="G155">
            <v>9.8410552654116731E-2</v>
          </cell>
          <cell r="H155">
            <v>0.12521899416292351</v>
          </cell>
          <cell r="I155">
            <v>0.12183335174705281</v>
          </cell>
        </row>
        <row r="156">
          <cell r="B156" t="str">
            <v>30-50% Income Spent on Rent</v>
          </cell>
          <cell r="C156">
            <v>0.13609209847175788</v>
          </cell>
          <cell r="D156">
            <v>0.11336808488072031</v>
          </cell>
          <cell r="E156">
            <v>0.11003330824539211</v>
          </cell>
          <cell r="F156">
            <v>0.11164399488431581</v>
          </cell>
          <cell r="G156">
            <v>0.11035029975314446</v>
          </cell>
          <cell r="H156">
            <v>0.13167880302564824</v>
          </cell>
          <cell r="I156">
            <v>0.13000904318221801</v>
          </cell>
        </row>
        <row r="157">
          <cell r="B157" t="str">
            <v>More than 50% Income Spent on Rent</v>
          </cell>
          <cell r="C157">
            <v>0.75101097372141556</v>
          </cell>
          <cell r="D157">
            <v>0.77923077829586407</v>
          </cell>
          <cell r="E157">
            <v>0.78763191186125836</v>
          </cell>
          <cell r="F157">
            <v>0.75969986878602158</v>
          </cell>
          <cell r="G157">
            <v>0.79123914759273872</v>
          </cell>
          <cell r="H157">
            <v>0.74310220281142836</v>
          </cell>
          <cell r="I157">
            <v>0.74815760507072915</v>
          </cell>
        </row>
        <row r="160">
          <cell r="C160">
            <v>0.18006405871011871</v>
          </cell>
          <cell r="D160">
            <v>0.15484754790914099</v>
          </cell>
          <cell r="E160">
            <v>0.15968864252860016</v>
          </cell>
          <cell r="F160">
            <v>0.14955179929846835</v>
          </cell>
          <cell r="G160">
            <v>0.15292745950715322</v>
          </cell>
          <cell r="H160">
            <v>0.16289648983536392</v>
          </cell>
          <cell r="I160">
            <v>0.19035259323156548</v>
          </cell>
        </row>
        <row r="161">
          <cell r="C161">
            <v>0.53241806082467824</v>
          </cell>
          <cell r="D161">
            <v>0.47559388967121791</v>
          </cell>
          <cell r="E161">
            <v>0.51138105908715614</v>
          </cell>
          <cell r="F161">
            <v>0.46048472075869362</v>
          </cell>
          <cell r="G161">
            <v>0.5101531480431083</v>
          </cell>
          <cell r="H161">
            <v>0.49067752735305292</v>
          </cell>
          <cell r="I161">
            <v>0.4913045487453595</v>
          </cell>
        </row>
        <row r="162">
          <cell r="C162">
            <v>0.28751788046520305</v>
          </cell>
          <cell r="D162">
            <v>0.36955856241964119</v>
          </cell>
          <cell r="E162">
            <v>0.32893029838424365</v>
          </cell>
          <cell r="F162">
            <v>0.38996347994283798</v>
          </cell>
          <cell r="G162">
            <v>0.33691939244973862</v>
          </cell>
          <cell r="H162">
            <v>0.34642598281158321</v>
          </cell>
          <cell r="I162">
            <v>0.31834285802307499</v>
          </cell>
        </row>
        <row r="165">
          <cell r="C165">
            <v>0.57782801350817214</v>
          </cell>
          <cell r="D165">
            <v>0.51703152309220535</v>
          </cell>
          <cell r="E165">
            <v>0.54154760698483484</v>
          </cell>
          <cell r="F165">
            <v>0.48065212466854124</v>
          </cell>
          <cell r="G165">
            <v>0.51851734254543602</v>
          </cell>
          <cell r="H165">
            <v>0.54463621578688526</v>
          </cell>
          <cell r="I165">
            <v>0.5253491772171589</v>
          </cell>
        </row>
        <row r="166">
          <cell r="C166">
            <v>0.36422830752588259</v>
          </cell>
          <cell r="D166">
            <v>0.40802726049617127</v>
          </cell>
          <cell r="E166">
            <v>0.39063059411625622</v>
          </cell>
          <cell r="F166">
            <v>0.43403467160579345</v>
          </cell>
          <cell r="G166">
            <v>0.3878799039841499</v>
          </cell>
          <cell r="H166">
            <v>0.37119101350243999</v>
          </cell>
          <cell r="I166">
            <v>0.41119233521012827</v>
          </cell>
        </row>
        <row r="167">
          <cell r="C167">
            <v>5.794367896594519E-2</v>
          </cell>
          <cell r="D167">
            <v>7.4941216411623421E-2</v>
          </cell>
          <cell r="E167">
            <v>6.7821798898909005E-2</v>
          </cell>
          <cell r="F167">
            <v>8.531320372566524E-2</v>
          </cell>
          <cell r="G167">
            <v>9.3602753470414149E-2</v>
          </cell>
          <cell r="H167">
            <v>8.417277071067468E-2</v>
          </cell>
          <cell r="I167">
            <v>6.3458487572712857E-2</v>
          </cell>
        </row>
        <row r="170">
          <cell r="C170">
            <v>0.88381668747061759</v>
          </cell>
          <cell r="D170">
            <v>0.83892672790540423</v>
          </cell>
          <cell r="E170">
            <v>0.82031631322439913</v>
          </cell>
          <cell r="F170">
            <v>0.78450806589522903</v>
          </cell>
          <cell r="G170">
            <v>0.80127393513091061</v>
          </cell>
          <cell r="H170">
            <v>0.81837546691822571</v>
          </cell>
          <cell r="I170">
            <v>0.84046726464552701</v>
          </cell>
        </row>
        <row r="171">
          <cell r="C171">
            <v>0.10585698769594905</v>
          </cell>
          <cell r="D171">
            <v>0.14642050233355869</v>
          </cell>
          <cell r="E171">
            <v>0.1662866342728509</v>
          </cell>
          <cell r="F171">
            <v>0.19516331300233694</v>
          </cell>
          <cell r="G171">
            <v>0.18669792887846814</v>
          </cell>
          <cell r="H171">
            <v>0.16041446362412204</v>
          </cell>
          <cell r="I171">
            <v>0.15538507276537425</v>
          </cell>
        </row>
        <row r="172">
          <cell r="C172">
            <v>1.0326324833433313E-2</v>
          </cell>
          <cell r="D172">
            <v>1.4652769761036993E-2</v>
          </cell>
          <cell r="E172">
            <v>1.3397052502750069E-2</v>
          </cell>
          <cell r="F172">
            <v>2.0328621102434011E-2</v>
          </cell>
          <cell r="G172">
            <v>1.2028135990621334E-2</v>
          </cell>
          <cell r="H172">
            <v>2.1210069457652105E-2</v>
          </cell>
          <cell r="I172">
            <v>4.1476625890986074E-3</v>
          </cell>
        </row>
        <row r="175">
          <cell r="C175">
            <v>0.97308173850831692</v>
          </cell>
          <cell r="D175">
            <v>0.95116233399612149</v>
          </cell>
          <cell r="E175">
            <v>0.96188909020021562</v>
          </cell>
          <cell r="F175">
            <v>0.96104786567916911</v>
          </cell>
          <cell r="G175">
            <v>0.95746891959508873</v>
          </cell>
          <cell r="H175">
            <v>0.96414036212145493</v>
          </cell>
          <cell r="I175">
            <v>0.97817831800494193</v>
          </cell>
        </row>
        <row r="176">
          <cell r="C176">
            <v>2.6918261491683061E-2</v>
          </cell>
          <cell r="D176">
            <v>4.8426491886982358E-2</v>
          </cell>
          <cell r="E176">
            <v>3.7440084397862498E-2</v>
          </cell>
          <cell r="F176">
            <v>3.7161492126274266E-2</v>
          </cell>
          <cell r="G176">
            <v>4.2531080404911256E-2</v>
          </cell>
          <cell r="H176">
            <v>3.5475084121134426E-2</v>
          </cell>
          <cell r="I176">
            <v>2.1821681995058129E-2</v>
          </cell>
        </row>
        <row r="177">
          <cell r="C177">
            <v>0</v>
          </cell>
          <cell r="D177">
            <v>4.1117411689618776E-4</v>
          </cell>
          <cell r="E177">
            <v>6.7082540192188542E-4</v>
          </cell>
          <cell r="F177">
            <v>1.7906421945566738E-3</v>
          </cell>
          <cell r="G177">
            <v>0</v>
          </cell>
          <cell r="H177">
            <v>3.8455375741067123E-4</v>
          </cell>
          <cell r="I177">
            <v>0</v>
          </cell>
        </row>
        <row r="206">
          <cell r="C206" t="str">
            <v>Chicago Supply</v>
          </cell>
          <cell r="D206" t="str">
            <v>Chicago Demand</v>
          </cell>
        </row>
        <row r="207">
          <cell r="B207">
            <v>2012</v>
          </cell>
          <cell r="C207">
            <v>0</v>
          </cell>
          <cell r="D207">
            <v>0</v>
          </cell>
        </row>
        <row r="208">
          <cell r="B208">
            <v>2013</v>
          </cell>
          <cell r="C208">
            <v>1.514261547859593E-2</v>
          </cell>
          <cell r="D208">
            <v>3.6692886279374119E-3</v>
          </cell>
        </row>
        <row r="209">
          <cell r="B209">
            <v>2014</v>
          </cell>
          <cell r="C209">
            <v>-4.7503250160550098E-2</v>
          </cell>
          <cell r="D209">
            <v>-2.6335274076462183E-2</v>
          </cell>
        </row>
        <row r="210">
          <cell r="B210">
            <v>2015</v>
          </cell>
          <cell r="C210">
            <v>-7.1574017511708415E-2</v>
          </cell>
          <cell r="D210">
            <v>-3.0799620776424751E-2</v>
          </cell>
        </row>
        <row r="211">
          <cell r="B211">
            <v>2016</v>
          </cell>
          <cell r="C211">
            <v>-0.1037780179502843</v>
          </cell>
          <cell r="D211">
            <v>-4.8465756493657294E-2</v>
          </cell>
        </row>
        <row r="212">
          <cell r="B212">
            <v>2017</v>
          </cell>
          <cell r="C212">
            <v>-0.14952304872891312</v>
          </cell>
          <cell r="D212">
            <v>-8.897000363377057E-2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HS_SOR_2017"/>
      <sheetName val="ChartsWorksheet"/>
    </sheetNames>
    <sheetDataSet>
      <sheetData sheetId="0"/>
      <sheetData sheetId="1">
        <row r="157">
          <cell r="D157" t="str">
            <v>blank 1</v>
          </cell>
          <cell r="E157" t="str">
            <v>blank 2</v>
          </cell>
        </row>
        <row r="158">
          <cell r="B158">
            <v>2007</v>
          </cell>
          <cell r="D158">
            <v>0</v>
          </cell>
        </row>
        <row r="159">
          <cell r="B159">
            <v>2012</v>
          </cell>
          <cell r="D159">
            <v>0</v>
          </cell>
        </row>
        <row r="160">
          <cell r="B160">
            <v>2013</v>
          </cell>
          <cell r="D160">
            <v>0</v>
          </cell>
        </row>
        <row r="161">
          <cell r="B161">
            <v>2014</v>
          </cell>
          <cell r="D161">
            <v>0</v>
          </cell>
        </row>
        <row r="162">
          <cell r="B162">
            <v>2015</v>
          </cell>
          <cell r="D162">
            <v>0</v>
          </cell>
        </row>
        <row r="163">
          <cell r="B163">
            <v>2016</v>
          </cell>
          <cell r="D16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6">
          <cell r="C16" t="str">
            <v>50+ Units</v>
          </cell>
          <cell r="D16">
            <v>100</v>
          </cell>
          <cell r="E16">
            <v>97.800066180581524</v>
          </cell>
          <cell r="F16">
            <v>99.586941886602816</v>
          </cell>
          <cell r="G16">
            <v>100.8101416036238</v>
          </cell>
          <cell r="H16">
            <v>101.26941201976258</v>
          </cell>
          <cell r="I16">
            <v>103.68500325197667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3"/>
  <sheetViews>
    <sheetView topLeftCell="E139" workbookViewId="0">
      <selection activeCell="J164" sqref="J164"/>
    </sheetView>
  </sheetViews>
  <sheetFormatPr defaultRowHeight="15" x14ac:dyDescent="0.25"/>
  <cols>
    <col min="1" max="1" width="9.140625" style="51"/>
    <col min="2" max="2" width="41.28515625" bestFit="1" customWidth="1"/>
    <col min="3" max="3" width="22.7109375" customWidth="1"/>
    <col min="4" max="4" width="59.7109375" customWidth="1"/>
    <col min="5" max="5" width="39.5703125" customWidth="1"/>
    <col min="6" max="6" width="35.7109375" bestFit="1" customWidth="1"/>
    <col min="7" max="7" width="30" bestFit="1" customWidth="1"/>
    <col min="8" max="8" width="37.7109375" customWidth="1"/>
    <col min="9" max="9" width="21" bestFit="1" customWidth="1"/>
    <col min="10" max="10" width="27.7109375" bestFit="1" customWidth="1"/>
    <col min="11" max="11" width="34.85546875" bestFit="1" customWidth="1"/>
    <col min="12" max="12" width="18.5703125" bestFit="1" customWidth="1"/>
    <col min="13" max="13" width="27.7109375" bestFit="1" customWidth="1"/>
    <col min="14" max="14" width="34.85546875" bestFit="1" customWidth="1"/>
    <col min="15" max="15" width="18.5703125" bestFit="1" customWidth="1"/>
    <col min="16" max="16" width="27.7109375" bestFit="1" customWidth="1"/>
    <col min="17" max="17" width="34.85546875" bestFit="1" customWidth="1"/>
    <col min="18" max="18" width="19.140625" customWidth="1"/>
    <col min="19" max="19" width="27.42578125" customWidth="1"/>
    <col min="20" max="20" width="34.42578125" customWidth="1"/>
    <col min="21" max="21" width="18.5703125" bestFit="1" customWidth="1"/>
    <col min="22" max="22" width="27.7109375" bestFit="1" customWidth="1"/>
    <col min="23" max="23" width="34.85546875" bestFit="1" customWidth="1"/>
  </cols>
  <sheetData>
    <row r="1" spans="1:1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/>
    </row>
    <row r="3" spans="1:11" x14ac:dyDescent="0.25">
      <c r="A3" s="1"/>
    </row>
    <row r="4" spans="1:11" x14ac:dyDescent="0.25">
      <c r="A4" s="1"/>
    </row>
    <row r="5" spans="1:11" x14ac:dyDescent="0.25">
      <c r="A5" s="1"/>
    </row>
    <row r="6" spans="1:11" x14ac:dyDescent="0.25">
      <c r="A6" s="1"/>
    </row>
    <row r="7" spans="1:11" ht="18.75" x14ac:dyDescent="0.3">
      <c r="A7" s="1"/>
      <c r="B7" s="305" t="s">
        <v>43</v>
      </c>
      <c r="C7" s="305"/>
      <c r="D7" s="305"/>
      <c r="E7" s="103"/>
      <c r="F7" s="103"/>
    </row>
    <row r="8" spans="1:11" x14ac:dyDescent="0.25">
      <c r="A8" s="1"/>
      <c r="B8" s="104"/>
    </row>
    <row r="9" spans="1:11" ht="15.75" thickBot="1" x14ac:dyDescent="0.3">
      <c r="A9" s="1"/>
    </row>
    <row r="10" spans="1:11" ht="15.75" thickBot="1" x14ac:dyDescent="0.3">
      <c r="A10" s="92"/>
      <c r="B10" s="280" t="s">
        <v>0</v>
      </c>
      <c r="C10" s="281"/>
      <c r="D10" s="282"/>
    </row>
    <row r="11" spans="1:11" x14ac:dyDescent="0.25">
      <c r="A11" s="1"/>
      <c r="B11" s="306" t="s">
        <v>34</v>
      </c>
      <c r="C11" s="307"/>
      <c r="D11" s="307"/>
      <c r="E11" s="308"/>
      <c r="F11" s="3"/>
      <c r="G11" s="3"/>
      <c r="H11" s="3"/>
      <c r="I11" s="3"/>
      <c r="J11" s="3"/>
      <c r="K11" s="3"/>
    </row>
    <row r="12" spans="1:11" ht="15" customHeight="1" thickBot="1" x14ac:dyDescent="0.3">
      <c r="A12" s="1"/>
      <c r="B12" s="4"/>
      <c r="C12" s="5" t="s">
        <v>35</v>
      </c>
      <c r="D12" s="5" t="s">
        <v>36</v>
      </c>
      <c r="E12" s="6" t="s">
        <v>37</v>
      </c>
      <c r="F12" s="3"/>
      <c r="G12" s="3"/>
      <c r="H12" s="3"/>
      <c r="I12" s="3"/>
      <c r="J12" s="3"/>
      <c r="K12" s="3"/>
    </row>
    <row r="13" spans="1:11" ht="15" customHeight="1" x14ac:dyDescent="0.25">
      <c r="A13" s="1"/>
      <c r="B13" s="7">
        <v>1990</v>
      </c>
      <c r="C13" s="93">
        <v>836596.01760000002</v>
      </c>
      <c r="D13" s="93">
        <v>1042938.571</v>
      </c>
      <c r="E13" s="94">
        <v>0.44500000000000001</v>
      </c>
      <c r="F13" s="3"/>
      <c r="G13" s="3"/>
      <c r="H13" s="3"/>
      <c r="I13" s="3"/>
      <c r="J13" s="3"/>
      <c r="K13" s="3"/>
    </row>
    <row r="14" spans="1:11" ht="15" customHeight="1" x14ac:dyDescent="0.25">
      <c r="A14" s="1"/>
      <c r="B14" s="7">
        <v>2000</v>
      </c>
      <c r="C14" s="93">
        <v>829336</v>
      </c>
      <c r="D14" s="93">
        <v>1142780</v>
      </c>
      <c r="E14" s="94">
        <v>0.42053104381283862</v>
      </c>
      <c r="F14" s="3"/>
      <c r="G14" s="3"/>
      <c r="H14" s="3"/>
      <c r="I14" s="3"/>
      <c r="J14" s="3"/>
      <c r="K14" s="3"/>
    </row>
    <row r="15" spans="1:11" ht="15" customHeight="1" x14ac:dyDescent="0.25">
      <c r="A15" s="1"/>
      <c r="B15" s="95">
        <v>2005</v>
      </c>
      <c r="C15" s="96">
        <v>740067</v>
      </c>
      <c r="D15" s="96">
        <v>1189862</v>
      </c>
      <c r="E15" s="97">
        <v>0.3834685110177628</v>
      </c>
      <c r="F15" s="3"/>
      <c r="G15" s="3"/>
      <c r="H15" s="3"/>
      <c r="I15" s="3"/>
      <c r="J15" s="3"/>
      <c r="K15" s="3"/>
    </row>
    <row r="16" spans="1:11" ht="15" customHeight="1" x14ac:dyDescent="0.25">
      <c r="A16" s="1"/>
      <c r="B16" s="95">
        <v>2006</v>
      </c>
      <c r="C16" s="96">
        <v>740365</v>
      </c>
      <c r="D16" s="96">
        <v>1191831</v>
      </c>
      <c r="E16" s="97">
        <v>0.38317282511712064</v>
      </c>
      <c r="F16" s="3"/>
      <c r="G16" s="3"/>
      <c r="H16" s="3"/>
      <c r="I16" s="3"/>
      <c r="J16" s="3"/>
      <c r="K16" s="3"/>
    </row>
    <row r="17" spans="1:11" x14ac:dyDescent="0.25">
      <c r="A17" s="1"/>
      <c r="B17" s="95">
        <v>2007</v>
      </c>
      <c r="C17" s="96">
        <v>730839.99999999825</v>
      </c>
      <c r="D17" s="96">
        <v>1209895.0000000014</v>
      </c>
      <c r="E17" s="97">
        <v>0.37657897652178102</v>
      </c>
      <c r="F17" s="3"/>
      <c r="G17" s="3"/>
      <c r="H17" s="3"/>
      <c r="I17" s="3"/>
      <c r="J17" s="3"/>
      <c r="K17" s="3"/>
    </row>
    <row r="18" spans="1:11" x14ac:dyDescent="0.25">
      <c r="A18" s="1"/>
      <c r="B18" s="95">
        <v>2008</v>
      </c>
      <c r="C18" s="96">
        <v>755292</v>
      </c>
      <c r="D18" s="96">
        <v>1186408</v>
      </c>
      <c r="E18" s="97">
        <v>0.38898491013029818</v>
      </c>
      <c r="F18" s="3"/>
      <c r="G18" s="3"/>
      <c r="H18" s="3"/>
      <c r="I18" s="3"/>
      <c r="J18" s="3"/>
      <c r="K18" s="3"/>
    </row>
    <row r="19" spans="1:11" x14ac:dyDescent="0.25">
      <c r="A19" s="1"/>
      <c r="B19" s="95">
        <v>2009</v>
      </c>
      <c r="C19" s="96">
        <v>785753</v>
      </c>
      <c r="D19" s="96">
        <v>1145615</v>
      </c>
      <c r="E19" s="97">
        <v>0.40683753691683822</v>
      </c>
      <c r="F19" s="3"/>
      <c r="G19" s="3"/>
      <c r="H19" s="3"/>
      <c r="I19" s="3"/>
      <c r="J19" s="3"/>
      <c r="K19" s="3"/>
    </row>
    <row r="20" spans="1:11" x14ac:dyDescent="0.25">
      <c r="A20" s="1"/>
      <c r="B20" s="95">
        <v>2010</v>
      </c>
      <c r="C20" s="96">
        <v>793084</v>
      </c>
      <c r="D20" s="96">
        <v>1129051</v>
      </c>
      <c r="E20" s="97">
        <v>0.41260577430825618</v>
      </c>
      <c r="F20" s="3"/>
      <c r="G20" s="3"/>
      <c r="H20" s="3"/>
      <c r="I20" s="3"/>
      <c r="J20" s="3"/>
      <c r="K20" s="3"/>
    </row>
    <row r="21" spans="1:11" x14ac:dyDescent="0.25">
      <c r="A21" s="1"/>
      <c r="B21" s="95">
        <v>2011</v>
      </c>
      <c r="C21" s="96">
        <v>807359</v>
      </c>
      <c r="D21" s="96">
        <v>1109554</v>
      </c>
      <c r="E21" s="97">
        <v>0.42117665225286699</v>
      </c>
      <c r="F21" s="3"/>
      <c r="G21" s="3"/>
      <c r="H21" s="3"/>
      <c r="I21" s="3"/>
      <c r="J21" s="3"/>
      <c r="K21" s="3"/>
    </row>
    <row r="22" spans="1:11" x14ac:dyDescent="0.25">
      <c r="A22" s="1"/>
      <c r="B22" s="95">
        <v>2012</v>
      </c>
      <c r="C22" s="96">
        <v>828513</v>
      </c>
      <c r="D22" s="96">
        <v>1107488</v>
      </c>
      <c r="E22" s="97">
        <v>0.42795070870314633</v>
      </c>
      <c r="F22" s="3"/>
      <c r="G22" s="3"/>
      <c r="H22" s="3"/>
      <c r="I22" s="3"/>
      <c r="J22" s="3"/>
      <c r="K22" s="3"/>
    </row>
    <row r="23" spans="1:11" x14ac:dyDescent="0.25">
      <c r="A23" s="1"/>
      <c r="B23" s="95">
        <v>2013</v>
      </c>
      <c r="C23" s="96">
        <v>845168</v>
      </c>
      <c r="D23" s="96">
        <v>1094725</v>
      </c>
      <c r="E23" s="97">
        <v>0.43567763789033725</v>
      </c>
      <c r="F23" s="3"/>
      <c r="G23" s="3"/>
      <c r="H23" s="3"/>
      <c r="I23" s="3"/>
      <c r="J23" s="3"/>
      <c r="K23" s="3"/>
    </row>
    <row r="24" spans="1:11" x14ac:dyDescent="0.25">
      <c r="A24" s="1"/>
      <c r="B24" s="95">
        <v>2014</v>
      </c>
      <c r="C24" s="96">
        <v>846293</v>
      </c>
      <c r="D24" s="96">
        <v>1091761</v>
      </c>
      <c r="E24" s="97">
        <v>0.43667152721234803</v>
      </c>
      <c r="F24" s="3"/>
      <c r="G24" s="3"/>
      <c r="H24" s="3"/>
      <c r="I24" s="3"/>
      <c r="J24" s="3"/>
      <c r="K24" s="3"/>
    </row>
    <row r="25" spans="1:11" x14ac:dyDescent="0.25">
      <c r="A25" s="1"/>
      <c r="B25" s="10">
        <v>2015</v>
      </c>
      <c r="C25" s="98">
        <v>864156.99999999942</v>
      </c>
      <c r="D25" s="98">
        <v>1090549.9999999972</v>
      </c>
      <c r="E25" s="99">
        <v>0.44209029793212018</v>
      </c>
      <c r="F25" s="3"/>
      <c r="G25" s="3"/>
      <c r="H25" s="3"/>
      <c r="I25" s="3"/>
      <c r="J25" s="3"/>
      <c r="K25" s="3"/>
    </row>
    <row r="26" spans="1:11" x14ac:dyDescent="0.25">
      <c r="A26" s="1"/>
      <c r="B26" s="10">
        <v>2016</v>
      </c>
      <c r="C26" s="98">
        <v>863054</v>
      </c>
      <c r="D26" s="98">
        <v>1100916</v>
      </c>
      <c r="E26" s="99">
        <v>0.439</v>
      </c>
      <c r="F26" s="3"/>
      <c r="G26" s="3"/>
      <c r="H26" s="3"/>
      <c r="I26" s="3"/>
      <c r="J26" s="3"/>
      <c r="K26" s="3"/>
    </row>
    <row r="27" spans="1:11" ht="15.75" thickBot="1" x14ac:dyDescent="0.3">
      <c r="A27" s="1"/>
      <c r="B27" s="15">
        <v>2017</v>
      </c>
      <c r="C27" s="100">
        <v>843246</v>
      </c>
      <c r="D27" s="100">
        <v>1105129</v>
      </c>
      <c r="E27" s="101">
        <v>0.43279450824404953</v>
      </c>
      <c r="F27" s="3"/>
      <c r="G27" s="3"/>
      <c r="H27" s="3"/>
      <c r="I27" s="3"/>
      <c r="J27" s="3"/>
      <c r="K27" s="3"/>
    </row>
    <row r="28" spans="1:11" ht="15.75" thickBot="1" x14ac:dyDescent="0.3">
      <c r="A28" s="1"/>
      <c r="B28" s="309" t="s">
        <v>38</v>
      </c>
      <c r="C28" s="310"/>
      <c r="D28" s="311"/>
      <c r="E28" s="50"/>
      <c r="F28" s="3"/>
      <c r="G28" s="47"/>
      <c r="H28" s="47"/>
      <c r="I28" s="3"/>
      <c r="J28" s="3"/>
      <c r="K28" s="3"/>
    </row>
    <row r="29" spans="1:11" ht="15.75" thickBot="1" x14ac:dyDescent="0.3">
      <c r="A29" s="1"/>
      <c r="B29" s="2"/>
      <c r="C29" s="105"/>
      <c r="D29" s="105"/>
      <c r="E29" s="106"/>
      <c r="F29" s="3"/>
      <c r="G29" s="3"/>
      <c r="H29" s="3"/>
      <c r="I29" s="3"/>
      <c r="J29" s="3"/>
      <c r="K29" s="3"/>
    </row>
    <row r="30" spans="1:11" ht="15.75" thickBot="1" x14ac:dyDescent="0.3">
      <c r="A30" s="1"/>
      <c r="B30" s="280" t="s">
        <v>0</v>
      </c>
      <c r="C30" s="281"/>
      <c r="D30" s="282"/>
      <c r="E30" s="2"/>
      <c r="F30" s="2"/>
      <c r="G30" s="2"/>
      <c r="H30" s="2"/>
      <c r="I30" s="3"/>
      <c r="J30" s="3"/>
      <c r="K30" s="3"/>
    </row>
    <row r="31" spans="1:11" x14ac:dyDescent="0.25">
      <c r="A31" s="1"/>
      <c r="B31" s="283" t="s">
        <v>44</v>
      </c>
      <c r="C31" s="284"/>
      <c r="D31" s="284"/>
      <c r="E31" s="284"/>
      <c r="F31" s="284"/>
      <c r="G31" s="284"/>
      <c r="H31" s="285"/>
      <c r="I31" s="3"/>
      <c r="J31" s="3"/>
      <c r="K31" s="3"/>
    </row>
    <row r="32" spans="1:11" ht="15.75" thickBot="1" x14ac:dyDescent="0.3">
      <c r="A32" s="1"/>
      <c r="B32" s="4"/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6" t="s">
        <v>6</v>
      </c>
      <c r="I32" s="3"/>
      <c r="J32" s="3"/>
      <c r="K32" s="3"/>
    </row>
    <row r="33" spans="1:11" x14ac:dyDescent="0.25">
      <c r="A33" s="1"/>
      <c r="B33" s="7">
        <v>2007</v>
      </c>
      <c r="C33" s="8">
        <v>222805.00000000035</v>
      </c>
      <c r="D33" s="8">
        <v>128632.00000000003</v>
      </c>
      <c r="E33" s="8">
        <v>144209.00000000003</v>
      </c>
      <c r="F33" s="8">
        <v>123373.99999999997</v>
      </c>
      <c r="G33" s="8">
        <v>80428.000000000029</v>
      </c>
      <c r="H33" s="9">
        <v>31391.999999999996</v>
      </c>
      <c r="I33" s="3"/>
      <c r="J33" s="3"/>
      <c r="K33" s="3"/>
    </row>
    <row r="34" spans="1:11" x14ac:dyDescent="0.25">
      <c r="A34" s="1"/>
      <c r="B34" s="7">
        <v>2012</v>
      </c>
      <c r="C34" s="8">
        <v>254569.0000000002</v>
      </c>
      <c r="D34" s="8">
        <v>130664.00000000003</v>
      </c>
      <c r="E34" s="8">
        <v>159057.99999999985</v>
      </c>
      <c r="F34" s="8">
        <v>121273.99999999996</v>
      </c>
      <c r="G34" s="8">
        <v>112517.99999999993</v>
      </c>
      <c r="H34" s="9">
        <v>50429.999999999971</v>
      </c>
      <c r="I34" s="3"/>
      <c r="J34" s="3"/>
      <c r="K34" s="3"/>
    </row>
    <row r="35" spans="1:11" x14ac:dyDescent="0.25">
      <c r="A35" s="1"/>
      <c r="B35" s="7">
        <v>2013</v>
      </c>
      <c r="C35" s="8">
        <v>249787.9999999998</v>
      </c>
      <c r="D35" s="8">
        <v>135664.00000000006</v>
      </c>
      <c r="E35" s="8">
        <v>148035.00000000012</v>
      </c>
      <c r="F35" s="8">
        <v>137269.00000000003</v>
      </c>
      <c r="G35" s="8">
        <v>111748.00000000016</v>
      </c>
      <c r="H35" s="9">
        <v>62664.000000000007</v>
      </c>
      <c r="I35" s="3"/>
      <c r="J35" s="3"/>
      <c r="K35" s="3"/>
    </row>
    <row r="36" spans="1:11" x14ac:dyDescent="0.25">
      <c r="A36" s="1"/>
      <c r="B36" s="10">
        <v>2014</v>
      </c>
      <c r="C36" s="11">
        <v>240827.99999999988</v>
      </c>
      <c r="D36" s="11">
        <v>138553.99999999988</v>
      </c>
      <c r="E36" s="11">
        <v>150093.99999999974</v>
      </c>
      <c r="F36" s="11">
        <v>140343.99999999997</v>
      </c>
      <c r="G36" s="11">
        <v>124479.00000000013</v>
      </c>
      <c r="H36" s="12">
        <v>51993.999999999985</v>
      </c>
      <c r="I36" s="3"/>
      <c r="J36" s="3"/>
      <c r="K36" s="3"/>
    </row>
    <row r="37" spans="1:11" x14ac:dyDescent="0.25">
      <c r="A37" s="1"/>
      <c r="B37" s="10">
        <v>2015</v>
      </c>
      <c r="C37" s="13">
        <v>238195.99999999971</v>
      </c>
      <c r="D37" s="13">
        <v>158669.99999999965</v>
      </c>
      <c r="E37" s="13">
        <v>157474</v>
      </c>
      <c r="F37" s="13">
        <v>127950.00000000004</v>
      </c>
      <c r="G37" s="13">
        <v>114512.00000000009</v>
      </c>
      <c r="H37" s="14">
        <v>67355</v>
      </c>
      <c r="I37" s="3"/>
      <c r="J37" s="3"/>
      <c r="K37" s="3"/>
    </row>
    <row r="38" spans="1:11" x14ac:dyDescent="0.25">
      <c r="A38" s="1"/>
      <c r="B38" s="10">
        <v>2016</v>
      </c>
      <c r="C38" s="13">
        <v>240873.9999999998</v>
      </c>
      <c r="D38" s="13">
        <v>144864.99999999994</v>
      </c>
      <c r="E38" s="13">
        <v>158637.99999999977</v>
      </c>
      <c r="F38" s="13">
        <v>131447</v>
      </c>
      <c r="G38" s="13">
        <v>124475.99999999993</v>
      </c>
      <c r="H38" s="14">
        <v>62753.999999999978</v>
      </c>
      <c r="I38" s="3"/>
      <c r="J38" s="3"/>
      <c r="K38" s="3"/>
    </row>
    <row r="39" spans="1:11" ht="15.75" thickBot="1" x14ac:dyDescent="0.3">
      <c r="A39" s="1"/>
      <c r="B39" s="15">
        <v>2017</v>
      </c>
      <c r="C39" s="16">
        <v>244383.00000000052</v>
      </c>
      <c r="D39" s="16">
        <v>129837.99999999987</v>
      </c>
      <c r="E39" s="16">
        <v>160735.00000000017</v>
      </c>
      <c r="F39" s="16">
        <v>137908.99999999997</v>
      </c>
      <c r="G39" s="16">
        <v>109216.00000000003</v>
      </c>
      <c r="H39" s="17">
        <v>61165</v>
      </c>
      <c r="I39" s="3"/>
      <c r="J39" s="3"/>
      <c r="K39" s="3"/>
    </row>
    <row r="40" spans="1:11" ht="15.75" thickBot="1" x14ac:dyDescent="0.3">
      <c r="A40" s="1"/>
      <c r="B40" s="309" t="s">
        <v>7</v>
      </c>
      <c r="C40" s="310"/>
      <c r="D40" s="311"/>
      <c r="E40" s="18"/>
      <c r="F40" s="18"/>
      <c r="G40" s="18"/>
      <c r="H40" s="18"/>
      <c r="I40" s="3"/>
      <c r="J40" s="3"/>
      <c r="K40" s="3"/>
    </row>
    <row r="41" spans="1:11" ht="15.75" thickBot="1" x14ac:dyDescent="0.3">
      <c r="A41" s="1"/>
      <c r="B41" s="2"/>
      <c r="C41" s="21"/>
      <c r="D41" s="21"/>
      <c r="E41" s="21"/>
      <c r="F41" s="21"/>
      <c r="G41" s="21"/>
      <c r="H41" s="21"/>
      <c r="I41" s="3"/>
      <c r="J41" s="3"/>
      <c r="K41" s="3"/>
    </row>
    <row r="42" spans="1:11" ht="15.75" thickBot="1" x14ac:dyDescent="0.3">
      <c r="A42" s="1"/>
      <c r="B42" s="19" t="s">
        <v>0</v>
      </c>
      <c r="C42" s="20"/>
      <c r="D42" s="2"/>
      <c r="E42" s="2"/>
      <c r="F42" s="3"/>
      <c r="G42" s="21"/>
      <c r="H42" s="21"/>
      <c r="I42" s="3"/>
      <c r="J42" s="3"/>
      <c r="K42" s="3"/>
    </row>
    <row r="43" spans="1:11" ht="15.75" thickBot="1" x14ac:dyDescent="0.3">
      <c r="A43" s="1"/>
      <c r="B43" s="280" t="s">
        <v>45</v>
      </c>
      <c r="C43" s="281"/>
      <c r="D43" s="281"/>
      <c r="E43" s="281"/>
      <c r="F43" s="281"/>
      <c r="G43" s="281"/>
      <c r="H43" s="281"/>
      <c r="I43" s="282"/>
      <c r="J43" s="3"/>
      <c r="K43" s="3"/>
    </row>
    <row r="44" spans="1:11" ht="15.75" thickBot="1" x14ac:dyDescent="0.3">
      <c r="A44" s="1"/>
      <c r="B44" s="22" t="s">
        <v>8</v>
      </c>
      <c r="C44" s="23">
        <v>2007</v>
      </c>
      <c r="D44" s="23">
        <v>2012</v>
      </c>
      <c r="E44" s="23">
        <v>2013</v>
      </c>
      <c r="F44" s="23">
        <v>2014</v>
      </c>
      <c r="G44" s="23">
        <v>2015</v>
      </c>
      <c r="H44" s="24">
        <v>2016</v>
      </c>
      <c r="I44" s="25">
        <v>2017</v>
      </c>
      <c r="J44" s="3"/>
      <c r="K44" s="3"/>
    </row>
    <row r="45" spans="1:11" x14ac:dyDescent="0.25">
      <c r="A45" s="1"/>
      <c r="B45" s="26" t="s">
        <v>9</v>
      </c>
      <c r="C45" s="8">
        <v>66400.999999999985</v>
      </c>
      <c r="D45" s="8">
        <v>57446.999999999942</v>
      </c>
      <c r="E45" s="8">
        <v>56750</v>
      </c>
      <c r="F45" s="27">
        <v>50614</v>
      </c>
      <c r="G45" s="28">
        <v>51612.000000000022</v>
      </c>
      <c r="H45" s="29">
        <v>55362.000000000007</v>
      </c>
      <c r="I45" s="30">
        <v>48778</v>
      </c>
      <c r="J45" s="3"/>
      <c r="K45" s="3"/>
    </row>
    <row r="46" spans="1:11" x14ac:dyDescent="0.25">
      <c r="A46" s="1"/>
      <c r="B46" s="31" t="s">
        <v>10</v>
      </c>
      <c r="C46" s="32">
        <v>188030.99999999988</v>
      </c>
      <c r="D46" s="32">
        <v>255528.00000000041</v>
      </c>
      <c r="E46" s="32">
        <v>254331.99999999953</v>
      </c>
      <c r="F46" s="33">
        <v>263784</v>
      </c>
      <c r="G46" s="34">
        <v>255764.00000000035</v>
      </c>
      <c r="H46" s="35">
        <v>257462.99999999997</v>
      </c>
      <c r="I46" s="36">
        <v>239975</v>
      </c>
      <c r="J46" s="3"/>
      <c r="K46" s="3"/>
    </row>
    <row r="47" spans="1:11" x14ac:dyDescent="0.25">
      <c r="A47" s="1"/>
      <c r="B47" s="31" t="s">
        <v>11</v>
      </c>
      <c r="C47" s="32">
        <v>158487.99999999994</v>
      </c>
      <c r="D47" s="32">
        <v>167763.99999999994</v>
      </c>
      <c r="E47" s="32">
        <v>182252.99999999977</v>
      </c>
      <c r="F47" s="33">
        <v>180135</v>
      </c>
      <c r="G47" s="34">
        <v>185879.00000000015</v>
      </c>
      <c r="H47" s="35">
        <v>178148.00000000029</v>
      </c>
      <c r="I47" s="36">
        <v>174265</v>
      </c>
      <c r="J47" s="3"/>
      <c r="K47" s="3"/>
    </row>
    <row r="48" spans="1:11" x14ac:dyDescent="0.25">
      <c r="A48" s="1"/>
      <c r="B48" s="31" t="s">
        <v>12</v>
      </c>
      <c r="C48" s="32">
        <v>133980.00000000003</v>
      </c>
      <c r="D48" s="32">
        <v>136722.99999999994</v>
      </c>
      <c r="E48" s="32">
        <v>141309.00000000003</v>
      </c>
      <c r="F48" s="33">
        <v>131730</v>
      </c>
      <c r="G48" s="34">
        <v>136865.00000000009</v>
      </c>
      <c r="H48" s="35">
        <v>135140.00000000012</v>
      </c>
      <c r="I48" s="36">
        <v>127331</v>
      </c>
      <c r="J48" s="3"/>
      <c r="K48" s="3"/>
    </row>
    <row r="49" spans="1:12" x14ac:dyDescent="0.25">
      <c r="A49" s="1"/>
      <c r="B49" s="31" t="s">
        <v>13</v>
      </c>
      <c r="C49" s="32">
        <v>86845.000000000131</v>
      </c>
      <c r="D49" s="32">
        <v>101681.99999999997</v>
      </c>
      <c r="E49" s="32">
        <v>103379.00000000003</v>
      </c>
      <c r="F49" s="33">
        <v>110598</v>
      </c>
      <c r="G49" s="34">
        <v>113029.00000000012</v>
      </c>
      <c r="H49" s="35">
        <v>111102.99999999984</v>
      </c>
      <c r="I49" s="36">
        <v>119575</v>
      </c>
      <c r="J49" s="3"/>
      <c r="K49" s="3"/>
    </row>
    <row r="50" spans="1:12" x14ac:dyDescent="0.25">
      <c r="A50" s="1"/>
      <c r="B50" s="31" t="s">
        <v>14</v>
      </c>
      <c r="C50" s="32">
        <v>49283.999999999985</v>
      </c>
      <c r="D50" s="32">
        <v>56293.000000000015</v>
      </c>
      <c r="E50" s="32">
        <v>57663</v>
      </c>
      <c r="F50" s="33">
        <v>59979</v>
      </c>
      <c r="G50" s="34">
        <v>66581.000000000015</v>
      </c>
      <c r="H50" s="35">
        <v>68869.000000000029</v>
      </c>
      <c r="I50" s="36">
        <v>73229</v>
      </c>
      <c r="J50" s="3"/>
      <c r="K50" s="3"/>
    </row>
    <row r="51" spans="1:12" x14ac:dyDescent="0.25">
      <c r="A51" s="1"/>
      <c r="B51" s="31" t="s">
        <v>15</v>
      </c>
      <c r="C51" s="32">
        <v>47811</v>
      </c>
      <c r="D51" s="32">
        <v>53076.000000000007</v>
      </c>
      <c r="E51" s="32">
        <v>49481.999999999985</v>
      </c>
      <c r="F51" s="33">
        <v>49453</v>
      </c>
      <c r="G51" s="34">
        <v>54427.000000000015</v>
      </c>
      <c r="H51" s="35">
        <v>56969.000000000036</v>
      </c>
      <c r="I51" s="36">
        <v>60093</v>
      </c>
      <c r="J51" s="3"/>
      <c r="K51" s="3"/>
    </row>
    <row r="52" spans="1:12" ht="15.75" thickBot="1" x14ac:dyDescent="0.3">
      <c r="A52" s="1"/>
      <c r="B52" s="4" t="s">
        <v>16</v>
      </c>
      <c r="C52" s="37">
        <v>730839.99999999825</v>
      </c>
      <c r="D52" s="37">
        <v>828513.00000000023</v>
      </c>
      <c r="E52" s="37">
        <v>845167.9999999993</v>
      </c>
      <c r="F52" s="38">
        <v>846293</v>
      </c>
      <c r="G52" s="39">
        <v>864157.0000000007</v>
      </c>
      <c r="H52" s="40">
        <v>863054.00000000035</v>
      </c>
      <c r="I52" s="41">
        <v>843246</v>
      </c>
      <c r="J52" s="3"/>
      <c r="K52" s="3"/>
    </row>
    <row r="53" spans="1:12" ht="15.75" thickBot="1" x14ac:dyDescent="0.3">
      <c r="A53" s="1"/>
      <c r="B53" s="273" t="s">
        <v>7</v>
      </c>
      <c r="C53" s="274"/>
      <c r="D53" s="275"/>
      <c r="E53" s="42"/>
      <c r="F53" s="21"/>
      <c r="G53" s="21"/>
      <c r="H53" s="3"/>
      <c r="I53" s="3"/>
      <c r="J53" s="3"/>
      <c r="K53" s="3"/>
    </row>
    <row r="54" spans="1:12" ht="15.75" thickBot="1" x14ac:dyDescent="0.3">
      <c r="A54" s="1"/>
      <c r="B54" s="2"/>
      <c r="C54" s="21"/>
      <c r="D54" s="21"/>
      <c r="E54" s="21"/>
      <c r="F54" s="21"/>
      <c r="G54" s="21"/>
      <c r="H54" s="21"/>
      <c r="I54" s="3"/>
      <c r="J54" s="3"/>
      <c r="K54" s="3"/>
    </row>
    <row r="55" spans="1:12" ht="15.75" thickBot="1" x14ac:dyDescent="0.3">
      <c r="A55" s="1"/>
      <c r="B55" s="295" t="s">
        <v>17</v>
      </c>
      <c r="C55" s="296"/>
      <c r="D55" s="297"/>
      <c r="E55" s="2"/>
      <c r="F55" s="2"/>
      <c r="G55" s="3"/>
      <c r="H55" s="3"/>
      <c r="I55" s="3"/>
      <c r="J55" s="3"/>
      <c r="K55" s="3"/>
    </row>
    <row r="56" spans="1:12" x14ac:dyDescent="0.25">
      <c r="A56" s="1"/>
      <c r="B56" s="283" t="s">
        <v>46</v>
      </c>
      <c r="C56" s="284"/>
      <c r="D56" s="284"/>
      <c r="E56" s="284"/>
      <c r="F56" s="284"/>
      <c r="G56" s="284"/>
      <c r="H56" s="284"/>
      <c r="I56" s="284"/>
      <c r="J56" s="285"/>
    </row>
    <row r="57" spans="1:12" ht="15.75" thickBot="1" x14ac:dyDescent="0.3">
      <c r="A57" s="1"/>
      <c r="B57" s="43"/>
      <c r="C57" s="44">
        <v>2007</v>
      </c>
      <c r="D57" s="45">
        <v>2012</v>
      </c>
      <c r="E57" s="45">
        <v>2013</v>
      </c>
      <c r="F57" s="45">
        <v>2014</v>
      </c>
      <c r="G57" s="23">
        <v>2015</v>
      </c>
      <c r="H57" s="46">
        <v>2016</v>
      </c>
      <c r="I57" s="44">
        <v>2017</v>
      </c>
      <c r="J57" s="107"/>
      <c r="L57" s="47"/>
    </row>
    <row r="58" spans="1:12" x14ac:dyDescent="0.25">
      <c r="A58" s="1"/>
      <c r="B58" s="48" t="s">
        <v>18</v>
      </c>
      <c r="C58" s="49">
        <v>92646.999999999927</v>
      </c>
      <c r="D58" s="49">
        <v>119197.99999999999</v>
      </c>
      <c r="E58" s="49">
        <v>129074.00000000019</v>
      </c>
      <c r="F58" s="49">
        <v>133444</v>
      </c>
      <c r="G58" s="49">
        <v>137494.00000000003</v>
      </c>
      <c r="H58" s="49">
        <v>137114.99999999968</v>
      </c>
      <c r="I58" s="108">
        <v>133982.00000000009</v>
      </c>
      <c r="J58" s="109"/>
      <c r="L58" s="47"/>
    </row>
    <row r="59" spans="1:12" x14ac:dyDescent="0.25">
      <c r="A59" s="1"/>
      <c r="B59" s="31" t="s">
        <v>19</v>
      </c>
      <c r="C59" s="32">
        <v>286633.00000000035</v>
      </c>
      <c r="D59" s="32">
        <v>296830.00000000023</v>
      </c>
      <c r="E59" s="32">
        <v>288403.99999999965</v>
      </c>
      <c r="F59" s="32">
        <v>290375</v>
      </c>
      <c r="G59" s="32">
        <v>279703.99999999994</v>
      </c>
      <c r="H59" s="32">
        <v>281572</v>
      </c>
      <c r="I59" s="33">
        <v>267618</v>
      </c>
      <c r="J59" s="110"/>
      <c r="L59" s="47"/>
    </row>
    <row r="60" spans="1:12" x14ac:dyDescent="0.25">
      <c r="A60" s="1"/>
      <c r="B60" s="31" t="s">
        <v>20</v>
      </c>
      <c r="C60" s="32">
        <v>275347.99999999983</v>
      </c>
      <c r="D60" s="32">
        <v>303227.00000000012</v>
      </c>
      <c r="E60" s="32">
        <v>316149.99999999901</v>
      </c>
      <c r="F60" s="32">
        <v>315006</v>
      </c>
      <c r="G60" s="32">
        <v>327224.99999999983</v>
      </c>
      <c r="H60" s="32">
        <v>316540.00000000006</v>
      </c>
      <c r="I60" s="33">
        <v>324227.99999999942</v>
      </c>
      <c r="J60" s="110"/>
      <c r="L60" s="47"/>
    </row>
    <row r="61" spans="1:12" x14ac:dyDescent="0.25">
      <c r="A61" s="1"/>
      <c r="B61" s="31" t="s">
        <v>21</v>
      </c>
      <c r="C61" s="32">
        <v>149366.99999999997</v>
      </c>
      <c r="D61" s="32">
        <v>175278.00000000032</v>
      </c>
      <c r="E61" s="32">
        <v>171422</v>
      </c>
      <c r="F61" s="32">
        <v>174554</v>
      </c>
      <c r="G61" s="32">
        <v>176698.00000000006</v>
      </c>
      <c r="H61" s="32">
        <v>177502.9999999998</v>
      </c>
      <c r="I61" s="33">
        <v>181737</v>
      </c>
      <c r="J61" s="110"/>
      <c r="L61" s="47"/>
    </row>
    <row r="62" spans="1:12" ht="15.75" thickBot="1" x14ac:dyDescent="0.3">
      <c r="A62" s="1"/>
      <c r="B62" s="4" t="s">
        <v>16</v>
      </c>
      <c r="C62" s="37">
        <v>803995.00000000012</v>
      </c>
      <c r="D62" s="37">
        <v>894533.0000000007</v>
      </c>
      <c r="E62" s="37">
        <v>905049.99999999884</v>
      </c>
      <c r="F62" s="37">
        <v>913379</v>
      </c>
      <c r="G62" s="37">
        <v>921120.99999999977</v>
      </c>
      <c r="H62" s="37">
        <v>912729.99999999953</v>
      </c>
      <c r="I62" s="38">
        <v>907564.99999999953</v>
      </c>
      <c r="J62" s="101"/>
    </row>
    <row r="63" spans="1:12" ht="15.75" thickBot="1" x14ac:dyDescent="0.3">
      <c r="A63" s="1"/>
      <c r="B63" s="292" t="s">
        <v>7</v>
      </c>
      <c r="C63" s="293"/>
      <c r="D63" s="294"/>
      <c r="E63" s="42"/>
      <c r="F63" s="42"/>
      <c r="G63" s="50"/>
      <c r="H63" s="3"/>
      <c r="I63" s="3"/>
      <c r="J63" s="3"/>
      <c r="K63" s="3"/>
    </row>
    <row r="64" spans="1:12" ht="15.75" thickBot="1" x14ac:dyDescent="0.3">
      <c r="A64" s="1"/>
      <c r="B64" s="92"/>
      <c r="C64" s="92"/>
      <c r="D64" s="92"/>
      <c r="E64" s="92"/>
      <c r="F64" s="2"/>
      <c r="G64" s="2"/>
      <c r="H64" s="2"/>
      <c r="I64" s="111"/>
      <c r="J64" s="2"/>
      <c r="K64" s="2"/>
    </row>
    <row r="65" spans="1:23" ht="15.75" thickBot="1" x14ac:dyDescent="0.3">
      <c r="A65" s="1"/>
      <c r="B65" s="273" t="s">
        <v>22</v>
      </c>
      <c r="C65" s="274"/>
      <c r="D65" s="275"/>
      <c r="E65" s="92"/>
      <c r="F65" s="2"/>
      <c r="G65" s="2"/>
      <c r="H65" s="2"/>
      <c r="I65" s="111"/>
      <c r="J65" s="2"/>
      <c r="K65" s="2"/>
    </row>
    <row r="66" spans="1:23" x14ac:dyDescent="0.25">
      <c r="A66" s="1"/>
      <c r="B66" s="288" t="s">
        <v>47</v>
      </c>
      <c r="C66" s="290"/>
      <c r="D66" s="290"/>
      <c r="E66" s="291"/>
      <c r="F66" s="2"/>
      <c r="G66" s="2"/>
      <c r="H66" s="2"/>
      <c r="I66" s="111"/>
      <c r="J66" s="2"/>
      <c r="K66" s="2"/>
    </row>
    <row r="67" spans="1:23" ht="15.75" thickBot="1" x14ac:dyDescent="0.3">
      <c r="A67" s="1"/>
      <c r="B67" s="112"/>
      <c r="C67" s="113" t="s">
        <v>25</v>
      </c>
      <c r="D67" s="113" t="s">
        <v>26</v>
      </c>
      <c r="E67" s="114" t="s">
        <v>27</v>
      </c>
      <c r="F67" s="2"/>
      <c r="G67" s="2"/>
      <c r="H67" s="2"/>
      <c r="I67" s="111"/>
      <c r="J67" s="2"/>
      <c r="K67" s="2"/>
    </row>
    <row r="68" spans="1:23" x14ac:dyDescent="0.25">
      <c r="A68" s="1"/>
      <c r="B68" s="115">
        <v>2007</v>
      </c>
      <c r="C68" s="116">
        <v>297588</v>
      </c>
      <c r="D68" s="116">
        <v>454861</v>
      </c>
      <c r="E68" s="117">
        <v>157273</v>
      </c>
      <c r="F68" s="2"/>
      <c r="G68" s="2"/>
      <c r="H68" s="2"/>
      <c r="I68" s="111"/>
      <c r="J68" s="2"/>
      <c r="K68" s="2"/>
    </row>
    <row r="69" spans="1:23" x14ac:dyDescent="0.25">
      <c r="A69" s="1"/>
      <c r="B69" s="118">
        <v>2012</v>
      </c>
      <c r="C69" s="119">
        <v>346898</v>
      </c>
      <c r="D69" s="119">
        <v>523111</v>
      </c>
      <c r="E69" s="120">
        <v>176213</v>
      </c>
      <c r="F69" s="2"/>
      <c r="G69" s="2"/>
      <c r="H69" s="2"/>
      <c r="I69" s="111"/>
      <c r="J69" s="2"/>
      <c r="K69" s="2"/>
    </row>
    <row r="70" spans="1:23" x14ac:dyDescent="0.25">
      <c r="A70" s="1"/>
      <c r="B70" s="118">
        <v>2013</v>
      </c>
      <c r="C70" s="119">
        <v>352489</v>
      </c>
      <c r="D70" s="119">
        <v>520787</v>
      </c>
      <c r="E70" s="120">
        <v>168298</v>
      </c>
      <c r="F70" s="2"/>
      <c r="G70" s="2"/>
      <c r="H70" s="2"/>
      <c r="I70" s="111"/>
      <c r="J70" s="2"/>
      <c r="K70" s="2"/>
    </row>
    <row r="71" spans="1:23" x14ac:dyDescent="0.25">
      <c r="A71" s="1"/>
      <c r="B71" s="118">
        <v>2014</v>
      </c>
      <c r="C71" s="119">
        <v>334767</v>
      </c>
      <c r="D71" s="119">
        <v>511085</v>
      </c>
      <c r="E71" s="120">
        <v>176318</v>
      </c>
      <c r="F71" s="2"/>
      <c r="G71" s="2"/>
      <c r="H71" s="2"/>
      <c r="I71" s="111"/>
      <c r="J71" s="2"/>
      <c r="K71" s="2"/>
    </row>
    <row r="72" spans="1:23" x14ac:dyDescent="0.25">
      <c r="A72" s="1"/>
      <c r="B72" s="118">
        <v>2015</v>
      </c>
      <c r="C72" s="119">
        <v>325819</v>
      </c>
      <c r="D72" s="119">
        <v>513667</v>
      </c>
      <c r="E72" s="120">
        <v>187848</v>
      </c>
      <c r="F72" s="2"/>
      <c r="G72" s="2"/>
      <c r="H72" s="2"/>
      <c r="I72" s="111"/>
      <c r="J72" s="2"/>
      <c r="K72" s="2"/>
    </row>
    <row r="73" spans="1:23" x14ac:dyDescent="0.25">
      <c r="A73" s="1"/>
      <c r="B73" s="118">
        <v>2016</v>
      </c>
      <c r="C73" s="119">
        <v>316029</v>
      </c>
      <c r="D73" s="119">
        <v>497823</v>
      </c>
      <c r="E73" s="120">
        <v>181794</v>
      </c>
      <c r="F73" s="2"/>
      <c r="G73" s="2"/>
      <c r="H73" s="2"/>
      <c r="I73" s="111"/>
      <c r="J73" s="2"/>
      <c r="K73" s="2"/>
    </row>
    <row r="74" spans="1:23" ht="15.75" thickBot="1" x14ac:dyDescent="0.3">
      <c r="A74" s="1"/>
      <c r="B74" s="112">
        <v>2017</v>
      </c>
      <c r="C74" s="121">
        <v>306803</v>
      </c>
      <c r="D74" s="121">
        <v>487188</v>
      </c>
      <c r="E74" s="122">
        <v>180385</v>
      </c>
      <c r="F74" s="2"/>
      <c r="G74" s="2"/>
      <c r="H74" s="2"/>
      <c r="I74" s="111"/>
      <c r="J74" s="2"/>
      <c r="K74" s="2"/>
    </row>
    <row r="75" spans="1:23" ht="15.75" thickBot="1" x14ac:dyDescent="0.3">
      <c r="A75" s="1"/>
      <c r="B75" s="292" t="s">
        <v>7</v>
      </c>
      <c r="C75" s="293"/>
      <c r="D75" s="294"/>
      <c r="E75" s="123"/>
      <c r="F75" s="2"/>
      <c r="G75" s="2"/>
      <c r="H75" s="2"/>
      <c r="I75" s="111"/>
      <c r="J75" s="2"/>
      <c r="K75" s="2"/>
    </row>
    <row r="76" spans="1:23" x14ac:dyDescent="0.25">
      <c r="A76" s="1"/>
      <c r="B76" s="90"/>
      <c r="C76" s="90"/>
      <c r="D76" s="90"/>
      <c r="E76" s="123"/>
      <c r="F76" s="2"/>
      <c r="G76" s="2"/>
      <c r="H76" s="2"/>
      <c r="I76" s="2"/>
      <c r="J76" s="2"/>
      <c r="K76" s="2"/>
    </row>
    <row r="77" spans="1:23" ht="15.75" thickBot="1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3"/>
    </row>
    <row r="78" spans="1:23" ht="15.75" thickBot="1" x14ac:dyDescent="0.3">
      <c r="A78" s="1"/>
      <c r="B78" s="295" t="s">
        <v>0</v>
      </c>
      <c r="C78" s="296"/>
      <c r="D78" s="297"/>
      <c r="E78" s="3"/>
      <c r="F78" s="3"/>
      <c r="G78" s="3"/>
      <c r="H78" s="3"/>
      <c r="I78" s="3"/>
      <c r="J78" s="3"/>
      <c r="K78" s="3"/>
    </row>
    <row r="79" spans="1:23" x14ac:dyDescent="0.25">
      <c r="A79" s="1"/>
      <c r="B79" s="283" t="s">
        <v>29</v>
      </c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5"/>
    </row>
    <row r="80" spans="1:23" ht="15.75" thickBot="1" x14ac:dyDescent="0.3">
      <c r="A80" s="1"/>
      <c r="B80" s="63"/>
      <c r="C80" s="298">
        <v>2007</v>
      </c>
      <c r="D80" s="299"/>
      <c r="E80" s="300"/>
      <c r="F80" s="298">
        <v>2012</v>
      </c>
      <c r="G80" s="299"/>
      <c r="H80" s="300"/>
      <c r="I80" s="298">
        <v>2013</v>
      </c>
      <c r="J80" s="299"/>
      <c r="K80" s="300"/>
      <c r="L80" s="301">
        <v>2014</v>
      </c>
      <c r="M80" s="302"/>
      <c r="N80" s="303"/>
      <c r="O80" s="304">
        <v>2015</v>
      </c>
      <c r="P80" s="302"/>
      <c r="Q80" s="303"/>
      <c r="R80" s="304">
        <v>2016</v>
      </c>
      <c r="S80" s="302"/>
      <c r="T80" s="303"/>
      <c r="U80" s="304">
        <v>2017</v>
      </c>
      <c r="V80" s="302"/>
      <c r="W80" s="303"/>
    </row>
    <row r="81" spans="1:23" x14ac:dyDescent="0.25">
      <c r="A81" s="1"/>
      <c r="B81" s="64"/>
      <c r="C81" s="65" t="s">
        <v>30</v>
      </c>
      <c r="D81" s="66" t="s">
        <v>31</v>
      </c>
      <c r="E81" s="67" t="s">
        <v>32</v>
      </c>
      <c r="F81" s="68" t="s">
        <v>30</v>
      </c>
      <c r="G81" s="66" t="s">
        <v>31</v>
      </c>
      <c r="H81" s="67" t="s">
        <v>32</v>
      </c>
      <c r="I81" s="68" t="s">
        <v>30</v>
      </c>
      <c r="J81" s="66" t="s">
        <v>31</v>
      </c>
      <c r="K81" s="67" t="s">
        <v>32</v>
      </c>
      <c r="L81" s="68" t="s">
        <v>30</v>
      </c>
      <c r="M81" s="66" t="s">
        <v>31</v>
      </c>
      <c r="N81" s="69" t="s">
        <v>32</v>
      </c>
      <c r="O81" s="68" t="s">
        <v>30</v>
      </c>
      <c r="P81" s="66" t="s">
        <v>31</v>
      </c>
      <c r="Q81" s="69" t="s">
        <v>32</v>
      </c>
      <c r="R81" s="68" t="s">
        <v>30</v>
      </c>
      <c r="S81" s="66" t="s">
        <v>31</v>
      </c>
      <c r="T81" s="69" t="s">
        <v>32</v>
      </c>
      <c r="U81" s="68" t="s">
        <v>30</v>
      </c>
      <c r="V81" s="66" t="s">
        <v>31</v>
      </c>
      <c r="W81" s="69" t="s">
        <v>32</v>
      </c>
    </row>
    <row r="82" spans="1:23" x14ac:dyDescent="0.25">
      <c r="B82" s="70" t="s">
        <v>1</v>
      </c>
      <c r="C82" s="33">
        <v>25153.999999999993</v>
      </c>
      <c r="D82" s="32">
        <v>30322.000000000011</v>
      </c>
      <c r="E82" s="35">
        <v>167328.99999999997</v>
      </c>
      <c r="F82" s="71">
        <v>27340.999999999982</v>
      </c>
      <c r="G82" s="32">
        <v>28860.000000000004</v>
      </c>
      <c r="H82" s="35">
        <v>198367.99999999924</v>
      </c>
      <c r="I82" s="71">
        <v>25562.000000000007</v>
      </c>
      <c r="J82" s="32">
        <v>27485.000000000015</v>
      </c>
      <c r="K82" s="35">
        <v>196741.00000000009</v>
      </c>
      <c r="L82" s="71">
        <v>30983.999999999993</v>
      </c>
      <c r="M82" s="32">
        <v>26887.000000000007</v>
      </c>
      <c r="N82" s="36">
        <v>182957</v>
      </c>
      <c r="O82" s="71">
        <v>23440.999999999993</v>
      </c>
      <c r="P82" s="32">
        <v>26285</v>
      </c>
      <c r="Q82" s="36">
        <v>188470.00000000003</v>
      </c>
      <c r="R82" s="71">
        <v>30162.000000000029</v>
      </c>
      <c r="S82" s="32">
        <v>31717.999999999989</v>
      </c>
      <c r="T82" s="36">
        <v>178993.99999999994</v>
      </c>
      <c r="U82" s="71">
        <v>29774.000000000007</v>
      </c>
      <c r="V82" s="32">
        <v>31771.999999999982</v>
      </c>
      <c r="W82" s="36">
        <v>182837</v>
      </c>
    </row>
    <row r="83" spans="1:23" x14ac:dyDescent="0.25">
      <c r="B83" s="70" t="s">
        <v>2</v>
      </c>
      <c r="C83" s="33">
        <v>23161.999999999982</v>
      </c>
      <c r="D83" s="32">
        <v>68485.999999999985</v>
      </c>
      <c r="E83" s="35">
        <v>36983.999999999985</v>
      </c>
      <c r="F83" s="71">
        <v>20233.000000000004</v>
      </c>
      <c r="G83" s="32">
        <v>62143.000000000029</v>
      </c>
      <c r="H83" s="35">
        <v>48288.000000000007</v>
      </c>
      <c r="I83" s="71">
        <v>21663.999999999996</v>
      </c>
      <c r="J83" s="32">
        <v>69375.999999999913</v>
      </c>
      <c r="K83" s="35">
        <v>44624</v>
      </c>
      <c r="L83" s="71">
        <v>20720.999999999996</v>
      </c>
      <c r="M83" s="32">
        <v>63802.000000000073</v>
      </c>
      <c r="N83" s="36">
        <v>54031.000000000007</v>
      </c>
      <c r="O83" s="71">
        <v>24264.999999999993</v>
      </c>
      <c r="P83" s="32">
        <v>80945.999999999956</v>
      </c>
      <c r="Q83" s="36">
        <v>53459.000000000007</v>
      </c>
      <c r="R83" s="71">
        <v>23597.999999999996</v>
      </c>
      <c r="S83" s="32">
        <v>71082.000000000015</v>
      </c>
      <c r="T83" s="36">
        <v>50185</v>
      </c>
      <c r="U83" s="71">
        <v>24715.000000000004</v>
      </c>
      <c r="V83" s="32">
        <v>63790</v>
      </c>
      <c r="W83" s="36">
        <v>41333.000000000022</v>
      </c>
    </row>
    <row r="84" spans="1:23" x14ac:dyDescent="0.25">
      <c r="B84" s="70" t="s">
        <v>3</v>
      </c>
      <c r="C84" s="33">
        <v>83328.000000000058</v>
      </c>
      <c r="D84" s="32">
        <v>52525.000000000044</v>
      </c>
      <c r="E84" s="35">
        <v>8355.9999999999964</v>
      </c>
      <c r="F84" s="71">
        <v>82238.000000000015</v>
      </c>
      <c r="G84" s="32">
        <v>64900.000000000022</v>
      </c>
      <c r="H84" s="35">
        <v>11920</v>
      </c>
      <c r="I84" s="71">
        <v>80168.000000000102</v>
      </c>
      <c r="J84" s="32">
        <v>57827.000000000044</v>
      </c>
      <c r="K84" s="35">
        <v>10040.000000000004</v>
      </c>
      <c r="L84" s="71">
        <v>72143.000000000029</v>
      </c>
      <c r="M84" s="32">
        <v>65145.999999999964</v>
      </c>
      <c r="N84" s="36">
        <v>12804.999999999998</v>
      </c>
      <c r="O84" s="71">
        <v>81653</v>
      </c>
      <c r="P84" s="32">
        <v>61081.000000000029</v>
      </c>
      <c r="Q84" s="36">
        <v>14740</v>
      </c>
      <c r="R84" s="71">
        <v>86399.99999999984</v>
      </c>
      <c r="S84" s="32">
        <v>58885.000000000029</v>
      </c>
      <c r="T84" s="36">
        <v>13353</v>
      </c>
      <c r="U84" s="71">
        <v>84442.000000000044</v>
      </c>
      <c r="V84" s="32">
        <v>66092.999999999971</v>
      </c>
      <c r="W84" s="36">
        <v>10200</v>
      </c>
    </row>
    <row r="85" spans="1:23" x14ac:dyDescent="0.25">
      <c r="B85" s="70" t="s">
        <v>4</v>
      </c>
      <c r="C85" s="33">
        <v>109039.99999999983</v>
      </c>
      <c r="D85" s="32">
        <v>13060</v>
      </c>
      <c r="E85" s="35">
        <v>1273.9999999999998</v>
      </c>
      <c r="F85" s="71">
        <v>101739.99999999997</v>
      </c>
      <c r="G85" s="32">
        <v>17756.999999999993</v>
      </c>
      <c r="H85" s="35">
        <v>1777</v>
      </c>
      <c r="I85" s="71">
        <v>112604.00000000009</v>
      </c>
      <c r="J85" s="32">
        <v>22825.999999999978</v>
      </c>
      <c r="K85" s="35">
        <v>1839</v>
      </c>
      <c r="L85" s="71">
        <v>110101.00000000007</v>
      </c>
      <c r="M85" s="32">
        <v>27389.999999999985</v>
      </c>
      <c r="N85" s="36">
        <v>2853</v>
      </c>
      <c r="O85" s="71">
        <v>102523.00000000003</v>
      </c>
      <c r="P85" s="32">
        <v>23888.000000000004</v>
      </c>
      <c r="Q85" s="36">
        <v>1539</v>
      </c>
      <c r="R85" s="71">
        <v>107573.00000000016</v>
      </c>
      <c r="S85" s="32">
        <v>21085.999999999996</v>
      </c>
      <c r="T85" s="36">
        <v>2788</v>
      </c>
      <c r="U85" s="71">
        <v>115908.00000000001</v>
      </c>
      <c r="V85" s="32">
        <v>21429.000000000004</v>
      </c>
      <c r="W85" s="36">
        <v>572</v>
      </c>
    </row>
    <row r="86" spans="1:23" x14ac:dyDescent="0.25">
      <c r="B86" s="70" t="s">
        <v>5</v>
      </c>
      <c r="C86" s="33">
        <v>77639.999999999985</v>
      </c>
      <c r="D86" s="32">
        <v>2787.9999999999995</v>
      </c>
      <c r="E86" s="35">
        <v>0</v>
      </c>
      <c r="F86" s="71">
        <v>104560.00000000003</v>
      </c>
      <c r="G86" s="32">
        <v>7891.0000000000009</v>
      </c>
      <c r="H86" s="35">
        <v>67</v>
      </c>
      <c r="I86" s="71">
        <v>105361.00000000016</v>
      </c>
      <c r="J86" s="32">
        <v>6270.0000000000009</v>
      </c>
      <c r="K86" s="35">
        <v>117</v>
      </c>
      <c r="L86" s="71">
        <v>118021.00000000006</v>
      </c>
      <c r="M86" s="32">
        <v>6142.0000000000009</v>
      </c>
      <c r="N86" s="36">
        <v>316</v>
      </c>
      <c r="O86" s="71">
        <v>106968.00000000012</v>
      </c>
      <c r="P86" s="32">
        <v>7544</v>
      </c>
      <c r="Q86" s="36">
        <v>0</v>
      </c>
      <c r="R86" s="71">
        <v>117873.00000000004</v>
      </c>
      <c r="S86" s="32">
        <v>6531.0000000000009</v>
      </c>
      <c r="T86" s="36">
        <v>72</v>
      </c>
      <c r="U86" s="71">
        <v>105498.00000000006</v>
      </c>
      <c r="V86" s="32">
        <v>3718</v>
      </c>
      <c r="W86" s="36">
        <v>0</v>
      </c>
    </row>
    <row r="87" spans="1:23" x14ac:dyDescent="0.25">
      <c r="B87" s="72" t="s">
        <v>6</v>
      </c>
      <c r="C87" s="73">
        <v>31169.999999999996</v>
      </c>
      <c r="D87" s="74">
        <v>222</v>
      </c>
      <c r="E87" s="75">
        <v>0</v>
      </c>
      <c r="F87" s="71">
        <v>50429.999999999971</v>
      </c>
      <c r="G87" s="32">
        <v>0</v>
      </c>
      <c r="H87" s="35">
        <v>0</v>
      </c>
      <c r="I87" s="71">
        <v>62404.000000000007</v>
      </c>
      <c r="J87" s="32">
        <v>260</v>
      </c>
      <c r="K87" s="35">
        <v>0</v>
      </c>
      <c r="L87" s="71">
        <v>51577.999999999985</v>
      </c>
      <c r="M87" s="32">
        <v>416</v>
      </c>
      <c r="N87" s="36">
        <v>0</v>
      </c>
      <c r="O87" s="71">
        <v>67163.999999999985</v>
      </c>
      <c r="P87" s="32">
        <v>191</v>
      </c>
      <c r="Q87" s="36">
        <v>0</v>
      </c>
      <c r="R87" s="71">
        <v>62643</v>
      </c>
      <c r="S87" s="32">
        <v>111</v>
      </c>
      <c r="T87" s="36">
        <v>0</v>
      </c>
      <c r="U87" s="71">
        <v>61165</v>
      </c>
      <c r="V87" s="32">
        <v>0</v>
      </c>
      <c r="W87" s="36">
        <v>0</v>
      </c>
    </row>
    <row r="88" spans="1:23" ht="15.75" thickBot="1" x14ac:dyDescent="0.3">
      <c r="B88" s="76" t="s">
        <v>16</v>
      </c>
      <c r="C88" s="77">
        <v>349493.99999999983</v>
      </c>
      <c r="D88" s="78">
        <v>167403.00000000006</v>
      </c>
      <c r="E88" s="79">
        <v>213942.99999999994</v>
      </c>
      <c r="F88" s="80">
        <v>386542</v>
      </c>
      <c r="G88" s="78">
        <v>181551.00000000006</v>
      </c>
      <c r="H88" s="79">
        <v>260419.99999999924</v>
      </c>
      <c r="I88" s="80">
        <v>407763.00000000035</v>
      </c>
      <c r="J88" s="78">
        <v>184043.99999999994</v>
      </c>
      <c r="K88" s="79">
        <v>253361.00000000009</v>
      </c>
      <c r="L88" s="80">
        <v>403548.00000000012</v>
      </c>
      <c r="M88" s="78">
        <v>189783.00000000006</v>
      </c>
      <c r="N88" s="81">
        <v>252962</v>
      </c>
      <c r="O88" s="80">
        <v>406014.00000000012</v>
      </c>
      <c r="P88" s="78">
        <v>199935</v>
      </c>
      <c r="Q88" s="81">
        <v>258208.00000000003</v>
      </c>
      <c r="R88" s="80">
        <v>428249.00000000012</v>
      </c>
      <c r="S88" s="78">
        <v>189413.00000000003</v>
      </c>
      <c r="T88" s="81">
        <v>245391.99999999994</v>
      </c>
      <c r="U88" s="80">
        <v>421502.00000000012</v>
      </c>
      <c r="V88" s="78">
        <v>186801.99999999994</v>
      </c>
      <c r="W88" s="81">
        <v>234942.00000000003</v>
      </c>
    </row>
    <row r="89" spans="1:23" ht="15.75" thickBot="1" x14ac:dyDescent="0.3">
      <c r="B89" s="292" t="s">
        <v>7</v>
      </c>
      <c r="C89" s="274"/>
      <c r="D89" s="275"/>
      <c r="E89" s="82"/>
      <c r="F89" s="82"/>
      <c r="G89" s="82"/>
      <c r="H89" s="82"/>
      <c r="I89" s="82"/>
      <c r="J89" s="82"/>
      <c r="K89" s="82"/>
      <c r="L89" s="3"/>
    </row>
    <row r="90" spans="1:23" ht="15.75" thickBot="1" x14ac:dyDescent="0.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23" ht="15.75" thickBot="1" x14ac:dyDescent="0.3">
      <c r="B91" s="273" t="s">
        <v>22</v>
      </c>
      <c r="C91" s="274"/>
      <c r="D91" s="275"/>
      <c r="F91" s="3"/>
      <c r="G91" s="3"/>
      <c r="H91" s="3"/>
      <c r="I91" s="3"/>
      <c r="J91" s="3"/>
      <c r="K91" s="3"/>
      <c r="L91" s="3"/>
    </row>
    <row r="92" spans="1:23" ht="15.75" thickBot="1" x14ac:dyDescent="0.3">
      <c r="B92" s="276" t="s">
        <v>23</v>
      </c>
      <c r="C92" s="277"/>
      <c r="D92" s="277"/>
      <c r="E92" s="278"/>
      <c r="F92" s="3"/>
      <c r="G92" s="3"/>
      <c r="H92" s="3"/>
      <c r="I92" s="3"/>
      <c r="J92" s="3"/>
      <c r="K92" s="3"/>
      <c r="L92" s="3"/>
    </row>
    <row r="93" spans="1:23" x14ac:dyDescent="0.25">
      <c r="B93" s="52" t="s">
        <v>24</v>
      </c>
      <c r="C93" s="53" t="s">
        <v>25</v>
      </c>
      <c r="D93" s="54" t="s">
        <v>26</v>
      </c>
      <c r="E93" s="55" t="s">
        <v>27</v>
      </c>
      <c r="F93" s="3"/>
      <c r="G93" s="3"/>
      <c r="H93" s="3"/>
      <c r="I93" s="3"/>
      <c r="J93" s="3"/>
      <c r="K93" s="3"/>
      <c r="L93" s="3"/>
    </row>
    <row r="94" spans="1:23" x14ac:dyDescent="0.25">
      <c r="B94" s="56">
        <v>2012</v>
      </c>
      <c r="C94" s="57">
        <v>255372</v>
      </c>
      <c r="D94" s="57">
        <v>366011</v>
      </c>
      <c r="E94" s="58">
        <v>110639</v>
      </c>
      <c r="F94" s="59"/>
      <c r="G94" s="3"/>
      <c r="H94" s="3"/>
      <c r="I94" s="3"/>
      <c r="J94" s="3"/>
      <c r="K94" s="3"/>
      <c r="L94" s="3"/>
    </row>
    <row r="95" spans="1:23" x14ac:dyDescent="0.25">
      <c r="B95" s="56">
        <v>2013</v>
      </c>
      <c r="C95" s="57">
        <v>259239</v>
      </c>
      <c r="D95" s="57">
        <v>367354</v>
      </c>
      <c r="E95" s="58">
        <v>108115</v>
      </c>
      <c r="F95" s="59"/>
      <c r="G95" s="3"/>
      <c r="H95" s="3"/>
      <c r="I95" s="3"/>
      <c r="J95" s="3"/>
      <c r="K95" s="3"/>
      <c r="L95" s="3"/>
    </row>
    <row r="96" spans="1:23" x14ac:dyDescent="0.25">
      <c r="B96" s="56">
        <v>2014</v>
      </c>
      <c r="C96" s="57">
        <v>243241</v>
      </c>
      <c r="D96" s="57">
        <v>356372</v>
      </c>
      <c r="E96" s="58">
        <v>113131</v>
      </c>
      <c r="F96" s="59"/>
      <c r="G96" s="3"/>
      <c r="H96" s="3"/>
      <c r="I96" s="3"/>
      <c r="J96" s="3"/>
      <c r="K96" s="3"/>
      <c r="L96" s="3"/>
    </row>
    <row r="97" spans="2:12" x14ac:dyDescent="0.25">
      <c r="B97" s="56">
        <v>2015</v>
      </c>
      <c r="C97" s="57">
        <v>237094</v>
      </c>
      <c r="D97" s="57">
        <v>354738</v>
      </c>
      <c r="E97" s="58">
        <v>117644</v>
      </c>
      <c r="F97" s="59"/>
      <c r="G97" s="3"/>
      <c r="H97" s="3"/>
      <c r="I97" s="3"/>
      <c r="J97" s="3"/>
      <c r="K97" s="3"/>
      <c r="L97" s="3"/>
    </row>
    <row r="98" spans="2:12" x14ac:dyDescent="0.25">
      <c r="B98" s="56">
        <v>2016</v>
      </c>
      <c r="C98" s="57">
        <v>228870</v>
      </c>
      <c r="D98" s="57">
        <v>348272</v>
      </c>
      <c r="E98" s="58">
        <v>119402</v>
      </c>
      <c r="F98" s="59"/>
      <c r="G98" s="3"/>
      <c r="H98" s="3"/>
      <c r="I98" s="3"/>
      <c r="J98" s="3"/>
      <c r="K98" s="3"/>
      <c r="L98" s="3"/>
    </row>
    <row r="99" spans="2:12" ht="15.75" thickBot="1" x14ac:dyDescent="0.3">
      <c r="B99" s="60">
        <v>2017</v>
      </c>
      <c r="C99" s="61">
        <v>217188</v>
      </c>
      <c r="D99" s="61">
        <v>333447</v>
      </c>
      <c r="E99" s="62">
        <v>116259</v>
      </c>
      <c r="F99" s="59"/>
      <c r="G99" s="3"/>
      <c r="H99" s="3"/>
      <c r="I99" s="3"/>
      <c r="J99" s="3"/>
      <c r="K99" s="3"/>
      <c r="L99" s="3"/>
    </row>
    <row r="100" spans="2:12" ht="15.75" thickBot="1" x14ac:dyDescent="0.3">
      <c r="B100" s="273" t="s">
        <v>28</v>
      </c>
      <c r="C100" s="274"/>
      <c r="D100" s="274"/>
      <c r="E100" s="275"/>
      <c r="F100" s="3"/>
      <c r="G100" s="3"/>
      <c r="H100" s="3"/>
      <c r="I100" s="3"/>
      <c r="J100" s="3"/>
      <c r="K100" s="3"/>
      <c r="L100" s="3"/>
    </row>
    <row r="101" spans="2:12" ht="15.75" thickBot="1" x14ac:dyDescent="0.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2:12" ht="15.75" thickBot="1" x14ac:dyDescent="0.3">
      <c r="B102" s="273" t="s">
        <v>22</v>
      </c>
      <c r="C102" s="274"/>
      <c r="D102" s="275"/>
      <c r="F102" s="3"/>
      <c r="G102" s="3"/>
      <c r="H102" s="3"/>
      <c r="I102" s="3"/>
      <c r="J102" s="3"/>
      <c r="K102" s="3"/>
      <c r="L102" s="3"/>
    </row>
    <row r="103" spans="2:12" ht="15.75" thickBot="1" x14ac:dyDescent="0.3">
      <c r="B103" s="276" t="s">
        <v>48</v>
      </c>
      <c r="C103" s="277"/>
      <c r="D103" s="277"/>
      <c r="E103" s="278"/>
      <c r="F103" s="3"/>
      <c r="G103" s="3"/>
      <c r="H103" s="3"/>
      <c r="I103" s="3"/>
      <c r="J103" s="3"/>
      <c r="K103" s="3"/>
      <c r="L103" s="3"/>
    </row>
    <row r="104" spans="2:12" x14ac:dyDescent="0.25">
      <c r="B104" s="52" t="s">
        <v>24</v>
      </c>
      <c r="C104" s="53" t="s">
        <v>25</v>
      </c>
      <c r="D104" s="54" t="s">
        <v>26</v>
      </c>
      <c r="E104" s="55" t="s">
        <v>27</v>
      </c>
      <c r="F104" s="3"/>
      <c r="G104" s="3"/>
      <c r="H104" s="3"/>
      <c r="I104" s="3"/>
      <c r="J104" s="3"/>
      <c r="K104" s="3"/>
      <c r="L104" s="3"/>
    </row>
    <row r="105" spans="2:12" x14ac:dyDescent="0.25">
      <c r="B105" s="56">
        <v>2012</v>
      </c>
      <c r="C105" s="124">
        <v>91526</v>
      </c>
      <c r="D105" s="124">
        <v>157100</v>
      </c>
      <c r="E105" s="125">
        <f>D105-C105</f>
        <v>65574</v>
      </c>
      <c r="F105" s="3"/>
      <c r="G105" s="3"/>
      <c r="H105" s="3"/>
      <c r="I105" s="3"/>
      <c r="J105" s="3"/>
      <c r="K105" s="3"/>
      <c r="L105" s="3"/>
    </row>
    <row r="106" spans="2:12" x14ac:dyDescent="0.25">
      <c r="B106" s="56">
        <v>2013</v>
      </c>
      <c r="C106" s="124">
        <v>93250</v>
      </c>
      <c r="D106" s="124">
        <v>153433</v>
      </c>
      <c r="E106" s="125">
        <f>D106-C106</f>
        <v>60183</v>
      </c>
      <c r="F106" s="3"/>
      <c r="G106" s="3"/>
      <c r="H106" s="3"/>
      <c r="I106" s="3"/>
      <c r="J106" s="3"/>
      <c r="K106" s="3"/>
      <c r="L106" s="3"/>
    </row>
    <row r="107" spans="2:12" x14ac:dyDescent="0.25">
      <c r="B107" s="56">
        <v>2014</v>
      </c>
      <c r="C107" s="124">
        <v>91526</v>
      </c>
      <c r="D107" s="124">
        <v>154713</v>
      </c>
      <c r="E107" s="125">
        <f>D107-C107</f>
        <v>63187</v>
      </c>
      <c r="F107" s="3"/>
      <c r="G107" s="3"/>
      <c r="H107" s="3"/>
      <c r="I107" s="3"/>
      <c r="J107" s="3"/>
      <c r="K107" s="3"/>
      <c r="L107" s="3"/>
    </row>
    <row r="108" spans="2:12" x14ac:dyDescent="0.25">
      <c r="B108" s="56">
        <v>2015</v>
      </c>
      <c r="C108" s="124">
        <v>88725</v>
      </c>
      <c r="D108" s="124">
        <v>158929</v>
      </c>
      <c r="E108" s="125">
        <f>D108-C108</f>
        <v>70204</v>
      </c>
      <c r="F108" s="3"/>
      <c r="G108" s="3"/>
      <c r="H108" s="3"/>
      <c r="I108" s="3"/>
      <c r="J108" s="3"/>
      <c r="K108" s="3"/>
      <c r="L108" s="3"/>
    </row>
    <row r="109" spans="2:12" x14ac:dyDescent="0.25">
      <c r="B109" s="56">
        <v>2016</v>
      </c>
      <c r="C109" s="124">
        <v>87159</v>
      </c>
      <c r="D109" s="124">
        <v>149551</v>
      </c>
      <c r="E109" s="125">
        <f>D109-C109</f>
        <v>62392</v>
      </c>
      <c r="F109" s="3"/>
      <c r="G109" s="3"/>
      <c r="H109" s="3"/>
      <c r="I109" s="3"/>
      <c r="J109" s="3"/>
      <c r="K109" s="3"/>
      <c r="L109" s="3"/>
    </row>
    <row r="110" spans="2:12" ht="15.75" thickBot="1" x14ac:dyDescent="0.3">
      <c r="B110" s="60">
        <v>2017</v>
      </c>
      <c r="C110" s="126">
        <v>89615</v>
      </c>
      <c r="D110" s="126">
        <v>153741</v>
      </c>
      <c r="E110" s="127">
        <v>64126</v>
      </c>
      <c r="F110" s="3"/>
      <c r="G110" s="3"/>
      <c r="H110" s="3"/>
      <c r="I110" s="3"/>
      <c r="J110" s="3"/>
      <c r="K110" s="3"/>
      <c r="L110" s="3"/>
    </row>
    <row r="111" spans="2:12" ht="15.75" thickBot="1" x14ac:dyDescent="0.3">
      <c r="B111" s="273" t="s">
        <v>28</v>
      </c>
      <c r="C111" s="274"/>
      <c r="D111" s="274"/>
      <c r="E111" s="275"/>
      <c r="F111" s="3"/>
      <c r="G111" s="3"/>
      <c r="H111" s="3"/>
      <c r="I111" s="3"/>
      <c r="J111" s="3"/>
      <c r="K111" s="3"/>
      <c r="L111" s="3"/>
    </row>
    <row r="112" spans="2:12" x14ac:dyDescent="0.25">
      <c r="B112" s="279" t="s">
        <v>49</v>
      </c>
      <c r="C112" s="279"/>
      <c r="D112" s="279"/>
      <c r="E112" s="279"/>
      <c r="F112" s="3"/>
      <c r="G112" s="3"/>
      <c r="H112" s="3"/>
      <c r="I112" s="3"/>
      <c r="J112" s="3"/>
      <c r="K112" s="3"/>
      <c r="L112" s="3"/>
    </row>
    <row r="113" spans="2:1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ht="15.75" customHeight="1" thickBot="1" x14ac:dyDescent="0.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ht="15.75" thickBot="1" x14ac:dyDescent="0.3">
      <c r="B115" s="280" t="s">
        <v>50</v>
      </c>
      <c r="C115" s="281"/>
      <c r="D115" s="281"/>
      <c r="E115" s="282"/>
      <c r="F115" s="3"/>
      <c r="G115" s="3"/>
      <c r="H115" s="3"/>
      <c r="I115" s="3"/>
      <c r="J115" s="3"/>
      <c r="K115" s="3"/>
      <c r="L115" s="3"/>
    </row>
    <row r="116" spans="2:12" x14ac:dyDescent="0.25">
      <c r="B116" s="283" t="s">
        <v>51</v>
      </c>
      <c r="C116" s="284"/>
      <c r="D116" s="284"/>
      <c r="E116" s="284"/>
      <c r="F116" s="284"/>
      <c r="G116" s="285"/>
      <c r="H116" s="3"/>
      <c r="I116" s="3"/>
      <c r="J116" s="3"/>
      <c r="K116" s="3"/>
      <c r="L116" s="3"/>
    </row>
    <row r="117" spans="2:12" ht="15.75" thickBot="1" x14ac:dyDescent="0.3">
      <c r="B117" s="4" t="s">
        <v>52</v>
      </c>
      <c r="C117" s="5" t="s">
        <v>53</v>
      </c>
      <c r="D117" s="5" t="s">
        <v>25</v>
      </c>
      <c r="E117" s="5" t="s">
        <v>26</v>
      </c>
      <c r="F117" s="5" t="s">
        <v>54</v>
      </c>
      <c r="G117" s="6" t="s">
        <v>55</v>
      </c>
      <c r="H117" s="3"/>
      <c r="I117" s="3"/>
      <c r="J117" s="3"/>
      <c r="K117" s="3"/>
      <c r="L117" s="3"/>
    </row>
    <row r="118" spans="2:12" x14ac:dyDescent="0.25">
      <c r="B118" s="26" t="s">
        <v>56</v>
      </c>
      <c r="C118" s="128">
        <v>3401</v>
      </c>
      <c r="D118" s="8">
        <v>2120.3333333333335</v>
      </c>
      <c r="E118" s="8">
        <v>4754</v>
      </c>
      <c r="F118" s="8">
        <v>2633.6666666666665</v>
      </c>
      <c r="G118" s="94">
        <v>0.55398962277380448</v>
      </c>
      <c r="H118" s="3"/>
      <c r="I118" s="3"/>
      <c r="J118" s="3"/>
      <c r="K118" s="3"/>
      <c r="L118" s="3"/>
    </row>
    <row r="119" spans="2:12" x14ac:dyDescent="0.25">
      <c r="B119" s="31" t="s">
        <v>57</v>
      </c>
      <c r="C119" s="129">
        <v>3407</v>
      </c>
      <c r="D119" s="32">
        <v>6751.333333333333</v>
      </c>
      <c r="E119" s="32">
        <v>12076.666666666666</v>
      </c>
      <c r="F119" s="32">
        <v>5325.333333333333</v>
      </c>
      <c r="G119" s="97">
        <v>0.44096052994755724</v>
      </c>
      <c r="H119" s="3"/>
      <c r="I119" s="3"/>
      <c r="J119" s="3"/>
      <c r="K119" s="3"/>
      <c r="L119" s="3"/>
    </row>
    <row r="120" spans="2:12" x14ac:dyDescent="0.25">
      <c r="B120" s="31" t="s">
        <v>58</v>
      </c>
      <c r="C120" s="129">
        <v>3408</v>
      </c>
      <c r="D120" s="32">
        <v>12836.666666666666</v>
      </c>
      <c r="E120" s="32">
        <v>17481.333333333332</v>
      </c>
      <c r="F120" s="32">
        <v>4644.6666666666661</v>
      </c>
      <c r="G120" s="97">
        <v>0.2656929296010983</v>
      </c>
      <c r="H120" s="3"/>
      <c r="I120" s="3"/>
      <c r="J120" s="3"/>
      <c r="K120" s="3"/>
      <c r="L120" s="3"/>
    </row>
    <row r="121" spans="2:12" x14ac:dyDescent="0.25">
      <c r="B121" s="31" t="s">
        <v>59</v>
      </c>
      <c r="C121" s="129">
        <v>3409</v>
      </c>
      <c r="D121" s="32">
        <v>6187</v>
      </c>
      <c r="E121" s="32">
        <v>9191.6666666666661</v>
      </c>
      <c r="F121" s="32">
        <v>3004.6666666666661</v>
      </c>
      <c r="G121" s="97">
        <v>0.3268902991840435</v>
      </c>
      <c r="H121" s="3"/>
      <c r="I121" s="3"/>
      <c r="J121" s="3"/>
      <c r="K121" s="3"/>
      <c r="L121" s="3"/>
    </row>
    <row r="122" spans="2:12" x14ac:dyDescent="0.25">
      <c r="B122" s="31" t="s">
        <v>60</v>
      </c>
      <c r="C122" s="129">
        <v>3410</v>
      </c>
      <c r="D122" s="32">
        <v>3090.6666666666665</v>
      </c>
      <c r="E122" s="32">
        <v>5187</v>
      </c>
      <c r="F122" s="32">
        <v>2096.3333333333335</v>
      </c>
      <c r="G122" s="97">
        <v>0.40415140415140416</v>
      </c>
      <c r="H122" s="3"/>
      <c r="I122" s="3"/>
      <c r="J122" s="3"/>
      <c r="K122" s="3"/>
      <c r="L122" s="3"/>
    </row>
    <row r="123" spans="2:12" x14ac:dyDescent="0.25">
      <c r="B123" s="31" t="s">
        <v>61</v>
      </c>
      <c r="C123" s="129">
        <v>3411</v>
      </c>
      <c r="D123" s="32">
        <v>9398</v>
      </c>
      <c r="E123" s="32">
        <v>13523.666666666666</v>
      </c>
      <c r="F123" s="32">
        <v>4125.6666666666661</v>
      </c>
      <c r="G123" s="97">
        <v>0.30507012398018285</v>
      </c>
      <c r="H123" s="3"/>
      <c r="I123" s="3"/>
      <c r="J123" s="3"/>
      <c r="K123" s="3"/>
      <c r="L123" s="3"/>
    </row>
    <row r="124" spans="2:12" x14ac:dyDescent="0.25">
      <c r="B124" s="31" t="s">
        <v>62</v>
      </c>
      <c r="C124" s="129">
        <v>3412</v>
      </c>
      <c r="D124" s="32">
        <v>3684.3333333333335</v>
      </c>
      <c r="E124" s="32">
        <v>6577.666666666667</v>
      </c>
      <c r="F124" s="32">
        <v>2893.3333333333335</v>
      </c>
      <c r="G124" s="97">
        <v>0.43987229514012061</v>
      </c>
      <c r="H124" s="3"/>
      <c r="I124" s="3"/>
      <c r="J124" s="3"/>
      <c r="K124" s="3"/>
      <c r="L124" s="3"/>
    </row>
    <row r="125" spans="2:12" x14ac:dyDescent="0.25">
      <c r="B125" s="31" t="s">
        <v>63</v>
      </c>
      <c r="C125" s="129">
        <v>3413</v>
      </c>
      <c r="D125" s="32">
        <v>10762.666666666666</v>
      </c>
      <c r="E125" s="32">
        <v>17883.333333333332</v>
      </c>
      <c r="F125" s="32">
        <v>7120.6666666666661</v>
      </c>
      <c r="G125" s="97">
        <v>0.39817334575955265</v>
      </c>
      <c r="H125" s="3"/>
      <c r="I125" s="3"/>
      <c r="J125" s="3"/>
      <c r="K125" s="3"/>
      <c r="L125" s="3"/>
    </row>
    <row r="126" spans="2:12" x14ac:dyDescent="0.25">
      <c r="B126" s="31" t="s">
        <v>64</v>
      </c>
      <c r="C126" s="129">
        <v>3414</v>
      </c>
      <c r="D126" s="32">
        <v>7283.666666666667</v>
      </c>
      <c r="E126" s="32">
        <v>11648.333333333334</v>
      </c>
      <c r="F126" s="32">
        <v>4364.666666666667</v>
      </c>
      <c r="G126" s="97">
        <v>0.37470310487909575</v>
      </c>
      <c r="H126" s="3"/>
      <c r="I126" s="3"/>
      <c r="J126" s="3"/>
      <c r="K126" s="3"/>
      <c r="L126" s="3"/>
    </row>
    <row r="127" spans="2:12" x14ac:dyDescent="0.25">
      <c r="B127" s="31" t="s">
        <v>65</v>
      </c>
      <c r="C127" s="129">
        <v>3415</v>
      </c>
      <c r="D127" s="32">
        <v>2781.3333333333335</v>
      </c>
      <c r="E127" s="32">
        <v>5955.666666666667</v>
      </c>
      <c r="F127" s="32">
        <v>3174.3333333333335</v>
      </c>
      <c r="G127" s="97">
        <v>0.53299378742933901</v>
      </c>
      <c r="H127" s="3"/>
      <c r="I127" s="3"/>
      <c r="J127" s="3"/>
      <c r="K127" s="3"/>
      <c r="L127" s="3"/>
    </row>
    <row r="128" spans="2:12" x14ac:dyDescent="0.25">
      <c r="B128" s="31" t="s">
        <v>66</v>
      </c>
      <c r="C128" s="129">
        <v>3416</v>
      </c>
      <c r="D128" s="32">
        <v>709.66666666666663</v>
      </c>
      <c r="E128" s="32">
        <v>3017</v>
      </c>
      <c r="F128" s="32">
        <v>2307.3333333333335</v>
      </c>
      <c r="G128" s="97">
        <v>0.76477737266600376</v>
      </c>
      <c r="H128" s="3"/>
      <c r="I128" s="3"/>
      <c r="J128" s="3"/>
      <c r="K128" s="3"/>
      <c r="L128" s="3"/>
    </row>
    <row r="129" spans="1:12" x14ac:dyDescent="0.25">
      <c r="B129" s="31" t="s">
        <v>67</v>
      </c>
      <c r="C129" s="129">
        <v>3417</v>
      </c>
      <c r="D129" s="32">
        <v>1541</v>
      </c>
      <c r="E129" s="32">
        <v>3975</v>
      </c>
      <c r="F129" s="32">
        <v>2434</v>
      </c>
      <c r="G129" s="97">
        <v>0.61232704402515725</v>
      </c>
      <c r="H129" s="3"/>
      <c r="I129" s="3"/>
      <c r="J129" s="3"/>
      <c r="K129" s="3"/>
      <c r="L129" s="3"/>
    </row>
    <row r="130" spans="1:12" x14ac:dyDescent="0.25">
      <c r="B130" s="31" t="s">
        <v>68</v>
      </c>
      <c r="C130" s="129">
        <v>3418</v>
      </c>
      <c r="D130" s="32">
        <v>1129.6666666666667</v>
      </c>
      <c r="E130" s="32">
        <v>3393.3333333333335</v>
      </c>
      <c r="F130" s="32">
        <v>2263.666666666667</v>
      </c>
      <c r="G130" s="97">
        <v>0.66709233791748535</v>
      </c>
      <c r="H130" s="3"/>
      <c r="I130" s="3"/>
      <c r="J130" s="3"/>
      <c r="K130" s="3"/>
      <c r="L130" s="3"/>
    </row>
    <row r="131" spans="1:12" x14ac:dyDescent="0.25">
      <c r="B131" s="31" t="s">
        <v>69</v>
      </c>
      <c r="C131" s="129">
        <v>3419</v>
      </c>
      <c r="D131" s="32">
        <v>3701.3333333333335</v>
      </c>
      <c r="E131" s="32">
        <v>7653.333333333333</v>
      </c>
      <c r="F131" s="32">
        <v>3951.9999999999995</v>
      </c>
      <c r="G131" s="97">
        <v>0.51637630662020906</v>
      </c>
      <c r="H131" s="3"/>
      <c r="I131" s="3"/>
      <c r="J131" s="3"/>
      <c r="K131" s="3"/>
      <c r="L131" s="3"/>
    </row>
    <row r="132" spans="1:12" x14ac:dyDescent="0.25">
      <c r="B132" s="31" t="s">
        <v>70</v>
      </c>
      <c r="C132" s="129">
        <v>3420</v>
      </c>
      <c r="D132" s="32">
        <v>5350</v>
      </c>
      <c r="E132" s="32">
        <v>9332</v>
      </c>
      <c r="F132" s="32">
        <v>3982</v>
      </c>
      <c r="G132" s="97">
        <v>0.42670381483069009</v>
      </c>
      <c r="H132" s="3"/>
      <c r="I132" s="3"/>
      <c r="J132" s="3"/>
      <c r="K132" s="3"/>
      <c r="L132" s="3"/>
    </row>
    <row r="133" spans="1:12" x14ac:dyDescent="0.25">
      <c r="B133" s="31" t="s">
        <v>71</v>
      </c>
      <c r="C133" s="129">
        <v>3421</v>
      </c>
      <c r="D133" s="32">
        <v>2846</v>
      </c>
      <c r="E133" s="32">
        <v>10281</v>
      </c>
      <c r="F133" s="32">
        <v>7435</v>
      </c>
      <c r="G133" s="97">
        <v>0.72317867911681744</v>
      </c>
      <c r="H133" s="3"/>
      <c r="I133" s="3"/>
      <c r="J133" s="3"/>
      <c r="K133" s="3"/>
      <c r="L133" s="3"/>
    </row>
    <row r="134" spans="1:12" x14ac:dyDescent="0.25">
      <c r="B134" s="31" t="s">
        <v>72</v>
      </c>
      <c r="C134" s="129">
        <v>3422</v>
      </c>
      <c r="D134" s="32">
        <v>8326</v>
      </c>
      <c r="E134" s="32">
        <v>12142.666666666666</v>
      </c>
      <c r="F134" s="32">
        <v>3816.6666666666661</v>
      </c>
      <c r="G134" s="97">
        <v>0.31431865597891728</v>
      </c>
      <c r="H134" s="3"/>
      <c r="I134" s="3"/>
      <c r="J134" s="3"/>
      <c r="K134" s="3"/>
      <c r="L134" s="3"/>
    </row>
    <row r="135" spans="1:12" x14ac:dyDescent="0.25">
      <c r="B135" s="31" t="s">
        <v>73</v>
      </c>
      <c r="C135" s="129">
        <v>3501</v>
      </c>
      <c r="D135" s="32">
        <v>26858</v>
      </c>
      <c r="E135" s="32">
        <v>37717.666666666664</v>
      </c>
      <c r="F135" s="32">
        <v>10859.666666666664</v>
      </c>
      <c r="G135" s="97">
        <v>0.28791989606992296</v>
      </c>
      <c r="H135" s="3"/>
      <c r="I135" s="3"/>
      <c r="J135" s="3"/>
      <c r="K135" s="3"/>
      <c r="L135" s="3"/>
    </row>
    <row r="136" spans="1:12" x14ac:dyDescent="0.25">
      <c r="B136" s="31" t="s">
        <v>74</v>
      </c>
      <c r="C136" s="129">
        <v>3502</v>
      </c>
      <c r="D136" s="32">
        <v>7325.666666666667</v>
      </c>
      <c r="E136" s="32">
        <v>14633.333333333334</v>
      </c>
      <c r="F136" s="32">
        <v>7307.666666666667</v>
      </c>
      <c r="G136" s="97">
        <v>0.4993849658314351</v>
      </c>
      <c r="H136" s="3"/>
      <c r="I136" s="3"/>
      <c r="J136" s="3"/>
      <c r="K136" s="3"/>
      <c r="L136" s="3"/>
    </row>
    <row r="137" spans="1:12" x14ac:dyDescent="0.25">
      <c r="B137" s="31" t="s">
        <v>75</v>
      </c>
      <c r="C137" s="129">
        <v>3503</v>
      </c>
      <c r="D137" s="32">
        <v>6557.666666666667</v>
      </c>
      <c r="E137" s="32">
        <v>14125.333333333334</v>
      </c>
      <c r="F137" s="32">
        <v>7567.666666666667</v>
      </c>
      <c r="G137" s="97">
        <v>0.53575136869926376</v>
      </c>
      <c r="H137" s="3"/>
      <c r="I137" s="3"/>
      <c r="J137" s="3"/>
      <c r="K137" s="3"/>
      <c r="L137" s="3"/>
    </row>
    <row r="138" spans="1:12" x14ac:dyDescent="0.25">
      <c r="B138" s="31" t="s">
        <v>76</v>
      </c>
      <c r="C138" s="129">
        <v>3504</v>
      </c>
      <c r="D138" s="32">
        <v>8391</v>
      </c>
      <c r="E138" s="32">
        <v>12659.666666666666</v>
      </c>
      <c r="F138" s="32">
        <v>4268.6666666666661</v>
      </c>
      <c r="G138" s="97">
        <v>0.33718633981937385</v>
      </c>
      <c r="H138" s="3"/>
      <c r="I138" s="3"/>
      <c r="J138" s="3"/>
      <c r="K138" s="3"/>
      <c r="L138" s="3"/>
    </row>
    <row r="139" spans="1:12" x14ac:dyDescent="0.25">
      <c r="B139" s="31" t="s">
        <v>77</v>
      </c>
      <c r="C139" s="129">
        <v>3520</v>
      </c>
      <c r="D139" s="32">
        <v>5672.333333333333</v>
      </c>
      <c r="E139" s="32">
        <v>9193.6666666666661</v>
      </c>
      <c r="F139" s="32">
        <v>3521.333333333333</v>
      </c>
      <c r="G139" s="97">
        <v>0.38301729451433958</v>
      </c>
      <c r="H139" s="3"/>
      <c r="I139" s="3"/>
      <c r="J139" s="3"/>
      <c r="K139" s="3"/>
      <c r="L139" s="3"/>
    </row>
    <row r="140" spans="1:12" x14ac:dyDescent="0.25">
      <c r="B140" s="31" t="s">
        <v>78</v>
      </c>
      <c r="C140" s="129">
        <v>3521</v>
      </c>
      <c r="D140" s="32">
        <v>15381.666666666666</v>
      </c>
      <c r="E140" s="32">
        <v>24250.666666666668</v>
      </c>
      <c r="F140" s="32">
        <v>8869.0000000000018</v>
      </c>
      <c r="G140" s="97">
        <v>0.36572190455245224</v>
      </c>
      <c r="H140" s="3"/>
      <c r="I140" s="3"/>
      <c r="J140" s="3"/>
      <c r="K140" s="3"/>
      <c r="L140" s="3"/>
    </row>
    <row r="141" spans="1:12" x14ac:dyDescent="0.25">
      <c r="B141" s="31" t="s">
        <v>79</v>
      </c>
      <c r="C141" s="129">
        <v>3522</v>
      </c>
      <c r="D141" s="32">
        <v>8327</v>
      </c>
      <c r="E141" s="32">
        <v>13943</v>
      </c>
      <c r="F141" s="32">
        <v>5616</v>
      </c>
      <c r="G141" s="97">
        <v>0.40278275837337735</v>
      </c>
      <c r="H141" s="3"/>
      <c r="I141" s="3"/>
      <c r="J141" s="3"/>
      <c r="K141" s="3"/>
      <c r="L141" s="3"/>
    </row>
    <row r="142" spans="1:12" x14ac:dyDescent="0.25">
      <c r="B142" s="31" t="s">
        <v>80</v>
      </c>
      <c r="C142" s="129">
        <v>3523</v>
      </c>
      <c r="D142" s="32">
        <v>22020.333333333332</v>
      </c>
      <c r="E142" s="32">
        <v>31525</v>
      </c>
      <c r="F142" s="32">
        <v>9504.6666666666679</v>
      </c>
      <c r="G142" s="97">
        <v>0.30149616706317739</v>
      </c>
      <c r="H142" s="3"/>
      <c r="I142" s="3"/>
      <c r="J142" s="3"/>
      <c r="K142" s="3"/>
      <c r="L142" s="3"/>
    </row>
    <row r="143" spans="1:12" x14ac:dyDescent="0.25">
      <c r="B143" s="31" t="s">
        <v>81</v>
      </c>
      <c r="C143" s="129">
        <v>3524</v>
      </c>
      <c r="D143" s="32">
        <v>13493</v>
      </c>
      <c r="E143" s="32">
        <v>21174</v>
      </c>
      <c r="F143" s="32">
        <v>7681</v>
      </c>
      <c r="G143" s="97">
        <v>0.36275621044677436</v>
      </c>
      <c r="H143" s="3"/>
      <c r="I143" s="3"/>
      <c r="J143" s="3"/>
      <c r="K143" s="3"/>
      <c r="L143" s="3"/>
    </row>
    <row r="144" spans="1:12" x14ac:dyDescent="0.25">
      <c r="A144" s="1"/>
      <c r="B144" s="31" t="s">
        <v>82</v>
      </c>
      <c r="C144" s="129">
        <v>3525</v>
      </c>
      <c r="D144" s="32">
        <v>4650.333333333333</v>
      </c>
      <c r="E144" s="32">
        <v>12710.666666666666</v>
      </c>
      <c r="F144" s="32">
        <v>8060.333333333333</v>
      </c>
      <c r="G144" s="97">
        <v>0.63413930557012488</v>
      </c>
      <c r="H144" s="3"/>
      <c r="I144" s="3"/>
      <c r="J144" s="3"/>
      <c r="K144" s="3"/>
    </row>
    <row r="145" spans="1:13" x14ac:dyDescent="0.25">
      <c r="B145" s="31" t="s">
        <v>83</v>
      </c>
      <c r="C145" s="129">
        <v>3526</v>
      </c>
      <c r="D145" s="32">
        <v>19202.333333333332</v>
      </c>
      <c r="E145" s="32">
        <v>23645.333333333332</v>
      </c>
      <c r="F145" s="32">
        <v>4443</v>
      </c>
      <c r="G145" s="97">
        <v>0.18790177061012744</v>
      </c>
      <c r="H145" s="3"/>
      <c r="I145" s="3"/>
      <c r="J145" s="3"/>
      <c r="K145" s="3"/>
    </row>
    <row r="146" spans="1:13" x14ac:dyDescent="0.25">
      <c r="B146" s="31" t="s">
        <v>84</v>
      </c>
      <c r="C146" s="129">
        <v>3527</v>
      </c>
      <c r="D146" s="32">
        <v>6703.333333333333</v>
      </c>
      <c r="E146" s="32">
        <v>9458.3333333333339</v>
      </c>
      <c r="F146" s="32">
        <v>2755.0000000000009</v>
      </c>
      <c r="G146" s="97">
        <v>0.29127753303964765</v>
      </c>
      <c r="H146" s="3"/>
      <c r="I146" s="3"/>
      <c r="J146" s="3"/>
      <c r="K146" s="3"/>
    </row>
    <row r="147" spans="1:13" x14ac:dyDescent="0.25">
      <c r="B147" s="31" t="s">
        <v>85</v>
      </c>
      <c r="C147" s="129">
        <v>3528</v>
      </c>
      <c r="D147" s="32">
        <v>19437.666666666668</v>
      </c>
      <c r="E147" s="32">
        <v>26411.666666666668</v>
      </c>
      <c r="F147" s="32">
        <v>6974</v>
      </c>
      <c r="G147" s="97">
        <v>0.26404997791380069</v>
      </c>
      <c r="H147" s="3"/>
      <c r="I147" s="3"/>
      <c r="J147" s="3"/>
      <c r="K147" s="3"/>
    </row>
    <row r="148" spans="1:13" x14ac:dyDescent="0.25">
      <c r="B148" s="31" t="s">
        <v>86</v>
      </c>
      <c r="C148" s="129">
        <v>3529</v>
      </c>
      <c r="D148" s="32">
        <v>31313.333333333332</v>
      </c>
      <c r="E148" s="32">
        <v>47607</v>
      </c>
      <c r="F148" s="32">
        <v>16293.666666666668</v>
      </c>
      <c r="G148" s="97">
        <v>0.34225359015831008</v>
      </c>
      <c r="H148" s="3"/>
      <c r="I148" s="3"/>
      <c r="J148" s="3"/>
      <c r="K148" s="3"/>
    </row>
    <row r="149" spans="1:13" x14ac:dyDescent="0.25">
      <c r="B149" s="31" t="s">
        <v>87</v>
      </c>
      <c r="C149" s="129">
        <v>3530</v>
      </c>
      <c r="D149" s="32">
        <v>4557</v>
      </c>
      <c r="E149" s="32">
        <v>6760.333333333333</v>
      </c>
      <c r="F149" s="32">
        <v>2203.333333333333</v>
      </c>
      <c r="G149" s="97">
        <v>0.32592081258320593</v>
      </c>
      <c r="H149" s="3"/>
      <c r="I149" s="3"/>
      <c r="J149" s="3"/>
      <c r="K149" s="3"/>
    </row>
    <row r="150" spans="1:13" x14ac:dyDescent="0.25">
      <c r="B150" s="31" t="s">
        <v>88</v>
      </c>
      <c r="C150" s="129">
        <v>3531</v>
      </c>
      <c r="D150" s="32">
        <v>15021.666666666666</v>
      </c>
      <c r="E150" s="32">
        <v>21751.333333333332</v>
      </c>
      <c r="F150" s="32">
        <v>6729.6666666666661</v>
      </c>
      <c r="G150" s="97">
        <v>0.30939099518803442</v>
      </c>
      <c r="H150" s="3"/>
      <c r="I150" s="3"/>
      <c r="J150" s="3"/>
      <c r="K150" s="3"/>
    </row>
    <row r="151" spans="1:13" ht="15.75" thickBot="1" x14ac:dyDescent="0.3">
      <c r="B151" s="4" t="s">
        <v>89</v>
      </c>
      <c r="C151" s="5">
        <v>3532</v>
      </c>
      <c r="D151" s="37">
        <v>12805</v>
      </c>
      <c r="E151" s="37">
        <v>17918.666666666668</v>
      </c>
      <c r="F151" s="37">
        <v>5113.6666666666679</v>
      </c>
      <c r="G151" s="101">
        <v>0.28538209688220856</v>
      </c>
      <c r="H151" s="3"/>
      <c r="I151" s="3"/>
      <c r="J151" s="3"/>
      <c r="K151" s="3"/>
    </row>
    <row r="152" spans="1:13" ht="15.75" thickBot="1" x14ac:dyDescent="0.3">
      <c r="B152" s="264" t="s">
        <v>90</v>
      </c>
      <c r="C152" s="266"/>
    </row>
    <row r="153" spans="1:13" x14ac:dyDescent="0.25">
      <c r="B153" s="192"/>
      <c r="C153" s="192"/>
    </row>
    <row r="154" spans="1:13" ht="15.75" thickBot="1" x14ac:dyDescent="0.3">
      <c r="B154" s="192"/>
      <c r="C154" s="192"/>
    </row>
    <row r="155" spans="1:13" ht="15.75" thickBot="1" x14ac:dyDescent="0.3">
      <c r="A155"/>
      <c r="B155" s="264" t="s">
        <v>127</v>
      </c>
      <c r="C155" s="265"/>
      <c r="D155" s="266"/>
    </row>
    <row r="156" spans="1:13" x14ac:dyDescent="0.25">
      <c r="A156"/>
      <c r="B156" s="288"/>
      <c r="C156" s="245" t="s">
        <v>128</v>
      </c>
      <c r="D156" s="246"/>
      <c r="E156" s="247"/>
      <c r="F156" s="245" t="s">
        <v>129</v>
      </c>
      <c r="G156" s="246"/>
      <c r="H156" s="247"/>
      <c r="J156" s="193"/>
      <c r="K156" s="193"/>
      <c r="L156" s="193"/>
      <c r="M156" s="193"/>
    </row>
    <row r="157" spans="1:13" ht="15" customHeight="1" x14ac:dyDescent="0.25">
      <c r="A157"/>
      <c r="B157" s="289"/>
      <c r="C157" s="260" t="s">
        <v>146</v>
      </c>
      <c r="D157" s="250" t="s">
        <v>147</v>
      </c>
      <c r="E157" s="258" t="s">
        <v>148</v>
      </c>
      <c r="F157" s="260" t="s">
        <v>146</v>
      </c>
      <c r="G157" s="254" t="s">
        <v>147</v>
      </c>
      <c r="H157" s="262" t="s">
        <v>148</v>
      </c>
    </row>
    <row r="158" spans="1:13" ht="15.75" thickBot="1" x14ac:dyDescent="0.3">
      <c r="A158"/>
      <c r="B158" s="289"/>
      <c r="C158" s="261"/>
      <c r="D158" s="251"/>
      <c r="E158" s="259"/>
      <c r="F158" s="261"/>
      <c r="G158" s="255"/>
      <c r="H158" s="263"/>
    </row>
    <row r="159" spans="1:13" x14ac:dyDescent="0.25">
      <c r="A159"/>
      <c r="B159" s="194" t="s">
        <v>130</v>
      </c>
      <c r="C159" s="210">
        <v>0.42412575109199957</v>
      </c>
      <c r="D159" s="211">
        <v>0.51579078957362123</v>
      </c>
      <c r="E159" s="222">
        <v>0.41420380554582803</v>
      </c>
      <c r="F159" s="219">
        <v>0.37974235802360501</v>
      </c>
      <c r="G159" s="211">
        <v>0.48795164081891634</v>
      </c>
      <c r="H159" s="212">
        <v>0.45146766342791711</v>
      </c>
    </row>
    <row r="160" spans="1:13" x14ac:dyDescent="0.25">
      <c r="A160"/>
      <c r="B160" s="194" t="s">
        <v>118</v>
      </c>
      <c r="C160" s="213">
        <v>0.36083873557296348</v>
      </c>
      <c r="D160" s="214">
        <v>0.48069503168596639</v>
      </c>
      <c r="E160" s="215">
        <v>0.51313744861521582</v>
      </c>
      <c r="F160" s="220">
        <v>0.32881496111252062</v>
      </c>
      <c r="G160" s="214">
        <v>0.45174790378705548</v>
      </c>
      <c r="H160" s="215">
        <v>0.53919372431612222</v>
      </c>
    </row>
    <row r="161" spans="1:9" ht="15.75" thickBot="1" x14ac:dyDescent="0.3">
      <c r="A161"/>
      <c r="B161" s="195" t="s">
        <v>119</v>
      </c>
      <c r="C161" s="216">
        <v>0.45310895402194057</v>
      </c>
      <c r="D161" s="217">
        <v>0.53190131349590264</v>
      </c>
      <c r="E161" s="218">
        <v>0.37326386560162639</v>
      </c>
      <c r="F161" s="221">
        <v>0.40404708778276061</v>
      </c>
      <c r="G161" s="217">
        <v>0.50527868987095081</v>
      </c>
      <c r="H161" s="218">
        <v>0.41392684687917347</v>
      </c>
    </row>
    <row r="162" spans="1:9" ht="15.75" thickBot="1" x14ac:dyDescent="0.3">
      <c r="A162"/>
      <c r="B162" s="264" t="s">
        <v>39</v>
      </c>
      <c r="C162" s="286"/>
      <c r="D162" s="287"/>
      <c r="F162" s="391">
        <f>F159-C159</f>
        <v>-4.4383393068394561E-2</v>
      </c>
      <c r="G162" s="391">
        <f>G159-D159</f>
        <v>-2.783914875470489E-2</v>
      </c>
      <c r="H162" s="391">
        <f>H159-E159</f>
        <v>3.726385788208908E-2</v>
      </c>
    </row>
    <row r="163" spans="1:9" x14ac:dyDescent="0.25">
      <c r="F163" s="391">
        <f t="shared" ref="F163:H164" si="0">F160-C160</f>
        <v>-3.2023774460442855E-2</v>
      </c>
      <c r="G163" s="391">
        <f t="shared" si="0"/>
        <v>-2.8947127898910907E-2</v>
      </c>
      <c r="H163" s="391">
        <f t="shared" si="0"/>
        <v>2.6056275700906406E-2</v>
      </c>
    </row>
    <row r="164" spans="1:9" ht="15.75" thickBot="1" x14ac:dyDescent="0.3">
      <c r="F164" s="391">
        <f t="shared" si="0"/>
        <v>-4.9061866239179963E-2</v>
      </c>
      <c r="G164" s="391">
        <f t="shared" si="0"/>
        <v>-2.6622623624951824E-2</v>
      </c>
      <c r="H164" s="391">
        <f t="shared" si="0"/>
        <v>4.0662981277547083E-2</v>
      </c>
    </row>
    <row r="165" spans="1:9" ht="15.75" thickBot="1" x14ac:dyDescent="0.3">
      <c r="B165" s="264" t="s">
        <v>127</v>
      </c>
      <c r="C165" s="265"/>
      <c r="D165" s="266"/>
    </row>
    <row r="166" spans="1:9" x14ac:dyDescent="0.25">
      <c r="B166" s="267" t="s">
        <v>52</v>
      </c>
      <c r="C166" s="270" t="s">
        <v>53</v>
      </c>
      <c r="D166" s="245" t="s">
        <v>128</v>
      </c>
      <c r="E166" s="246"/>
      <c r="F166" s="247"/>
      <c r="G166" s="245" t="s">
        <v>129</v>
      </c>
      <c r="H166" s="246"/>
      <c r="I166" s="247"/>
    </row>
    <row r="167" spans="1:9" x14ac:dyDescent="0.25">
      <c r="B167" s="268"/>
      <c r="C167" s="271"/>
      <c r="D167" s="248" t="s">
        <v>146</v>
      </c>
      <c r="E167" s="250" t="s">
        <v>147</v>
      </c>
      <c r="F167" s="252" t="s">
        <v>148</v>
      </c>
      <c r="G167" s="248" t="s">
        <v>146</v>
      </c>
      <c r="H167" s="254" t="s">
        <v>147</v>
      </c>
      <c r="I167" s="256" t="s">
        <v>148</v>
      </c>
    </row>
    <row r="168" spans="1:9" ht="15.75" customHeight="1" thickBot="1" x14ac:dyDescent="0.3">
      <c r="B168" s="269"/>
      <c r="C168" s="272"/>
      <c r="D168" s="249"/>
      <c r="E168" s="251"/>
      <c r="F168" s="253"/>
      <c r="G168" s="249"/>
      <c r="H168" s="255"/>
      <c r="I168" s="257"/>
    </row>
    <row r="169" spans="1:9" x14ac:dyDescent="0.25">
      <c r="B169" s="26" t="s">
        <v>56</v>
      </c>
      <c r="C169" s="190">
        <v>3401</v>
      </c>
      <c r="D169" s="223">
        <v>0.21064997774202401</v>
      </c>
      <c r="E169" s="224">
        <v>0.36064884048849893</v>
      </c>
      <c r="F169" s="238">
        <v>0.65999719655726996</v>
      </c>
      <c r="G169" s="223">
        <v>0.16481765598985218</v>
      </c>
      <c r="H169" s="241">
        <v>0.30115915924982178</v>
      </c>
      <c r="I169" s="224">
        <v>0.67602765640627505</v>
      </c>
    </row>
    <row r="170" spans="1:9" x14ac:dyDescent="0.25">
      <c r="B170" s="31" t="s">
        <v>57</v>
      </c>
      <c r="C170" s="191">
        <v>3407</v>
      </c>
      <c r="D170" s="225">
        <v>0.42409216562179042</v>
      </c>
      <c r="E170" s="226">
        <v>0.52322663177297324</v>
      </c>
      <c r="F170" s="239">
        <v>0.46664511461806291</v>
      </c>
      <c r="G170" s="225">
        <v>0.35647617448568464</v>
      </c>
      <c r="H170" s="242">
        <v>0.50619123787698028</v>
      </c>
      <c r="I170" s="226">
        <v>0.55034247425891292</v>
      </c>
    </row>
    <row r="171" spans="1:9" x14ac:dyDescent="0.25">
      <c r="B171" s="31" t="s">
        <v>58</v>
      </c>
      <c r="C171" s="191">
        <v>3408</v>
      </c>
      <c r="D171" s="225">
        <v>0.52417557144337446</v>
      </c>
      <c r="E171" s="226">
        <v>0.52401283467356474</v>
      </c>
      <c r="F171" s="239">
        <v>0.36729716470001184</v>
      </c>
      <c r="G171" s="225">
        <v>0.46821056783017401</v>
      </c>
      <c r="H171" s="242">
        <v>0.44582882779516825</v>
      </c>
      <c r="I171" s="226">
        <v>0.37787268045418421</v>
      </c>
    </row>
    <row r="172" spans="1:9" x14ac:dyDescent="0.25">
      <c r="B172" s="31" t="s">
        <v>59</v>
      </c>
      <c r="C172" s="191">
        <v>3409</v>
      </c>
      <c r="D172" s="225">
        <v>0.41946575926723506</v>
      </c>
      <c r="E172" s="226">
        <v>0.43235888978723808</v>
      </c>
      <c r="F172" s="239">
        <v>0.52542067597505304</v>
      </c>
      <c r="G172" s="225">
        <v>0.43995405911425456</v>
      </c>
      <c r="H172" s="242">
        <v>0.47645468983137101</v>
      </c>
      <c r="I172" s="226">
        <v>0.44774324303176938</v>
      </c>
    </row>
    <row r="173" spans="1:9" x14ac:dyDescent="0.25">
      <c r="B173" s="31" t="s">
        <v>60</v>
      </c>
      <c r="C173" s="191">
        <v>3410</v>
      </c>
      <c r="D173" s="225">
        <v>0.31370219599799415</v>
      </c>
      <c r="E173" s="226">
        <v>0.47304157735478508</v>
      </c>
      <c r="F173" s="239">
        <v>0.50863761503198446</v>
      </c>
      <c r="G173" s="225">
        <v>0.32895537424955706</v>
      </c>
      <c r="H173" s="242">
        <v>0.39985640264825095</v>
      </c>
      <c r="I173" s="226">
        <v>0.52746803498935191</v>
      </c>
    </row>
    <row r="174" spans="1:9" x14ac:dyDescent="0.25">
      <c r="B174" s="31" t="s">
        <v>61</v>
      </c>
      <c r="C174" s="191">
        <v>3411</v>
      </c>
      <c r="D174" s="225">
        <v>0.46789160148107256</v>
      </c>
      <c r="E174" s="226">
        <v>0.55134176110418431</v>
      </c>
      <c r="F174" s="239">
        <v>0.46796657886006165</v>
      </c>
      <c r="G174" s="225">
        <v>0.50112330821066275</v>
      </c>
      <c r="H174" s="242">
        <v>0.49603591480806486</v>
      </c>
      <c r="I174" s="226">
        <v>0.44435620039453061</v>
      </c>
    </row>
    <row r="175" spans="1:9" x14ac:dyDescent="0.25">
      <c r="B175" s="31" t="s">
        <v>62</v>
      </c>
      <c r="C175" s="191">
        <v>3412</v>
      </c>
      <c r="D175" s="225">
        <v>0.44358591489713156</v>
      </c>
      <c r="E175" s="226">
        <v>0.56699387611552921</v>
      </c>
      <c r="F175" s="239">
        <v>0.41985211340786099</v>
      </c>
      <c r="G175" s="225">
        <v>0.32578857207952688</v>
      </c>
      <c r="H175" s="242">
        <v>0.46769136338205569</v>
      </c>
      <c r="I175" s="226">
        <v>0.55738580857167763</v>
      </c>
    </row>
    <row r="176" spans="1:9" x14ac:dyDescent="0.25">
      <c r="B176" s="31" t="s">
        <v>63</v>
      </c>
      <c r="C176" s="191">
        <v>3413</v>
      </c>
      <c r="D176" s="225">
        <v>0.47606926694501578</v>
      </c>
      <c r="E176" s="226">
        <v>0.67405223770605305</v>
      </c>
      <c r="F176" s="239">
        <v>0.46604037882004501</v>
      </c>
      <c r="G176" s="225">
        <v>0.46465030532766755</v>
      </c>
      <c r="H176" s="242">
        <v>0.62724186512303326</v>
      </c>
      <c r="I176" s="226">
        <v>0.4904971052239564</v>
      </c>
    </row>
    <row r="177" spans="2:9" x14ac:dyDescent="0.25">
      <c r="B177" s="31" t="s">
        <v>64</v>
      </c>
      <c r="C177" s="191">
        <v>3414</v>
      </c>
      <c r="D177" s="225">
        <v>0.40718108764044531</v>
      </c>
      <c r="E177" s="226">
        <v>0.62290691583685387</v>
      </c>
      <c r="F177" s="239">
        <v>0.48841831317373063</v>
      </c>
      <c r="G177" s="225">
        <v>0.42984316318803489</v>
      </c>
      <c r="H177" s="242">
        <v>0.58251661159471335</v>
      </c>
      <c r="I177" s="226">
        <v>0.43658412457462992</v>
      </c>
    </row>
    <row r="178" spans="2:9" x14ac:dyDescent="0.25">
      <c r="B178" s="31" t="s">
        <v>65</v>
      </c>
      <c r="C178" s="191">
        <v>3415</v>
      </c>
      <c r="D178" s="225">
        <v>0.3140666827605072</v>
      </c>
      <c r="E178" s="226">
        <v>0.36190680242790974</v>
      </c>
      <c r="F178" s="239">
        <v>0.42170151437825065</v>
      </c>
      <c r="G178" s="225">
        <v>0.21990751497269903</v>
      </c>
      <c r="H178" s="242">
        <v>0.3950679453979507</v>
      </c>
      <c r="I178" s="226">
        <v>0.60288787495056351</v>
      </c>
    </row>
    <row r="179" spans="2:9" x14ac:dyDescent="0.25">
      <c r="B179" s="31" t="s">
        <v>66</v>
      </c>
      <c r="C179" s="191">
        <v>3416</v>
      </c>
      <c r="D179" s="225">
        <v>0.1466114054286326</v>
      </c>
      <c r="E179" s="226">
        <v>0.38328792886846091</v>
      </c>
      <c r="F179" s="239">
        <v>0.76770958841567571</v>
      </c>
      <c r="G179" s="225">
        <v>8.3756779651000632E-2</v>
      </c>
      <c r="H179" s="242">
        <v>0.34356977079337397</v>
      </c>
      <c r="I179" s="226">
        <v>0.80433566089170694</v>
      </c>
    </row>
    <row r="180" spans="2:9" x14ac:dyDescent="0.25">
      <c r="B180" s="31" t="s">
        <v>67</v>
      </c>
      <c r="C180" s="191">
        <v>3417</v>
      </c>
      <c r="D180" s="225">
        <v>0.16362940874380663</v>
      </c>
      <c r="E180" s="226">
        <v>0.31220138081978388</v>
      </c>
      <c r="F180" s="239">
        <v>0.74103327678995989</v>
      </c>
      <c r="G180" s="225">
        <v>0.16116555789913503</v>
      </c>
      <c r="H180" s="242">
        <v>0.35178982459584529</v>
      </c>
      <c r="I180" s="226">
        <v>0.70046571584445538</v>
      </c>
    </row>
    <row r="181" spans="2:9" x14ac:dyDescent="0.25">
      <c r="B181" s="31" t="s">
        <v>68</v>
      </c>
      <c r="C181" s="191">
        <v>3418</v>
      </c>
      <c r="D181" s="225">
        <v>0.13106653643752167</v>
      </c>
      <c r="E181" s="226">
        <v>0.2989928025201174</v>
      </c>
      <c r="F181" s="239">
        <v>0.7615796154318647</v>
      </c>
      <c r="G181" s="225">
        <v>0.10011010571126377</v>
      </c>
      <c r="H181" s="242">
        <v>0.27209958374590687</v>
      </c>
      <c r="I181" s="226">
        <v>0.74359523081445622</v>
      </c>
    </row>
    <row r="182" spans="2:9" x14ac:dyDescent="0.25">
      <c r="B182" s="31" t="s">
        <v>69</v>
      </c>
      <c r="C182" s="191">
        <v>3419</v>
      </c>
      <c r="D182" s="225">
        <v>0.31812286705923348</v>
      </c>
      <c r="E182" s="226">
        <v>0.44979174302949071</v>
      </c>
      <c r="F182" s="239">
        <v>0.5846279039010025</v>
      </c>
      <c r="G182" s="225">
        <v>0.2209682841448726</v>
      </c>
      <c r="H182" s="242">
        <v>0.37260819938666384</v>
      </c>
      <c r="I182" s="226">
        <v>0.62731422587867391</v>
      </c>
    </row>
    <row r="183" spans="2:9" x14ac:dyDescent="0.25">
      <c r="B183" s="31" t="s">
        <v>70</v>
      </c>
      <c r="C183" s="191">
        <v>3420</v>
      </c>
      <c r="D183" s="225">
        <v>0.31230462981608509</v>
      </c>
      <c r="E183" s="226">
        <v>0.40851825041353146</v>
      </c>
      <c r="F183" s="239">
        <v>0.59022584271080003</v>
      </c>
      <c r="G183" s="225">
        <v>0.29480766783392376</v>
      </c>
      <c r="H183" s="242">
        <v>0.38927286310089926</v>
      </c>
      <c r="I183" s="226">
        <v>0.5631596399125014</v>
      </c>
    </row>
    <row r="184" spans="2:9" x14ac:dyDescent="0.25">
      <c r="B184" s="31" t="s">
        <v>71</v>
      </c>
      <c r="C184" s="191">
        <v>3421</v>
      </c>
      <c r="D184" s="225">
        <v>0.20890800356286932</v>
      </c>
      <c r="E184" s="226">
        <v>0.46599911665858107</v>
      </c>
      <c r="F184" s="239">
        <v>0.66832588626201828</v>
      </c>
      <c r="G184" s="225">
        <v>0.13024707490127396</v>
      </c>
      <c r="H184" s="242">
        <v>0.44273982111056492</v>
      </c>
      <c r="I184" s="226">
        <v>0.77196324190545418</v>
      </c>
    </row>
    <row r="185" spans="2:9" x14ac:dyDescent="0.25">
      <c r="B185" s="31" t="s">
        <v>72</v>
      </c>
      <c r="C185" s="191">
        <v>3422</v>
      </c>
      <c r="D185" s="225">
        <v>0.44029396625846379</v>
      </c>
      <c r="E185" s="226">
        <v>0.45236169093425183</v>
      </c>
      <c r="F185" s="239">
        <v>0.39412231952221888</v>
      </c>
      <c r="G185" s="225">
        <v>0.48368516924071975</v>
      </c>
      <c r="H185" s="242">
        <v>0.52138124567608968</v>
      </c>
      <c r="I185" s="226">
        <v>0.4268492792515256</v>
      </c>
    </row>
    <row r="186" spans="2:9" x14ac:dyDescent="0.25">
      <c r="B186" s="31" t="s">
        <v>73</v>
      </c>
      <c r="C186" s="191">
        <v>3501</v>
      </c>
      <c r="D186" s="225">
        <v>0.52359445027768647</v>
      </c>
      <c r="E186" s="226">
        <v>0.55382558010874927</v>
      </c>
      <c r="F186" s="239">
        <v>0.28688855747043185</v>
      </c>
      <c r="G186" s="225">
        <v>0.46246552709930994</v>
      </c>
      <c r="H186" s="242">
        <v>0.53115901737155446</v>
      </c>
      <c r="I186" s="226">
        <v>0.35352847781729468</v>
      </c>
    </row>
    <row r="187" spans="2:9" x14ac:dyDescent="0.25">
      <c r="B187" s="31" t="s">
        <v>74</v>
      </c>
      <c r="C187" s="191">
        <v>3502</v>
      </c>
      <c r="D187" s="225">
        <v>0.20906463048051838</v>
      </c>
      <c r="E187" s="226">
        <v>0.28795796685547831</v>
      </c>
      <c r="F187" s="239">
        <v>0.54521127323249829</v>
      </c>
      <c r="G187" s="225">
        <v>0.15088669600002599</v>
      </c>
      <c r="H187" s="242">
        <v>0.24369028532541226</v>
      </c>
      <c r="I187" s="226">
        <v>0.6182809212006255</v>
      </c>
    </row>
    <row r="188" spans="2:9" x14ac:dyDescent="0.25">
      <c r="B188" s="31" t="s">
        <v>75</v>
      </c>
      <c r="C188" s="191">
        <v>3503</v>
      </c>
      <c r="D188" s="225">
        <v>0.32556104433860461</v>
      </c>
      <c r="E188" s="226">
        <v>0.38271953565675593</v>
      </c>
      <c r="F188" s="239">
        <v>0.49057049168282341</v>
      </c>
      <c r="G188" s="225">
        <v>0.21890034028445773</v>
      </c>
      <c r="H188" s="242">
        <v>0.39468842489077366</v>
      </c>
      <c r="I188" s="226">
        <v>0.63616007772219763</v>
      </c>
    </row>
    <row r="189" spans="2:9" x14ac:dyDescent="0.25">
      <c r="B189" s="31" t="s">
        <v>76</v>
      </c>
      <c r="C189" s="191">
        <v>3504</v>
      </c>
      <c r="D189" s="225">
        <v>0.45236226936834667</v>
      </c>
      <c r="E189" s="226">
        <v>0.45776618062659075</v>
      </c>
      <c r="F189" s="239">
        <v>0.366622487787715</v>
      </c>
      <c r="G189" s="225">
        <v>0.34288315081522813</v>
      </c>
      <c r="H189" s="242">
        <v>0.39571149346927736</v>
      </c>
      <c r="I189" s="226">
        <v>0.44137435326753816</v>
      </c>
    </row>
    <row r="190" spans="2:9" x14ac:dyDescent="0.25">
      <c r="B190" s="31" t="s">
        <v>77</v>
      </c>
      <c r="C190" s="191">
        <v>3520</v>
      </c>
      <c r="D190" s="225">
        <v>0.48832502821443113</v>
      </c>
      <c r="E190" s="226">
        <v>0.44041552408610113</v>
      </c>
      <c r="F190" s="239">
        <v>0.40245449363382235</v>
      </c>
      <c r="G190" s="225">
        <v>0.35736563499710378</v>
      </c>
      <c r="H190" s="242">
        <v>0.42466219109649622</v>
      </c>
      <c r="I190" s="226">
        <v>0.51615593265417004</v>
      </c>
    </row>
    <row r="191" spans="2:9" x14ac:dyDescent="0.25">
      <c r="B191" s="31" t="s">
        <v>78</v>
      </c>
      <c r="C191" s="191">
        <v>3521</v>
      </c>
      <c r="D191" s="225">
        <v>0.54839463849467351</v>
      </c>
      <c r="E191" s="226">
        <v>0.67944076075049153</v>
      </c>
      <c r="F191" s="239">
        <v>0.37637448955897213</v>
      </c>
      <c r="G191" s="225">
        <v>0.48608513827696603</v>
      </c>
      <c r="H191" s="242">
        <v>0.64590151991835432</v>
      </c>
      <c r="I191" s="226">
        <v>0.43424668645274023</v>
      </c>
    </row>
    <row r="192" spans="2:9" x14ac:dyDescent="0.25">
      <c r="B192" s="31" t="s">
        <v>79</v>
      </c>
      <c r="C192" s="191">
        <v>3522</v>
      </c>
      <c r="D192" s="225">
        <v>0.40354120617439909</v>
      </c>
      <c r="E192" s="226">
        <v>0.47879124920177268</v>
      </c>
      <c r="F192" s="239">
        <v>0.42206355706867948</v>
      </c>
      <c r="G192" s="225">
        <v>0.28363325721365285</v>
      </c>
      <c r="H192" s="242">
        <v>0.3887626025570366</v>
      </c>
      <c r="I192" s="226">
        <v>0.49119788454274227</v>
      </c>
    </row>
    <row r="193" spans="2:9" x14ac:dyDescent="0.25">
      <c r="B193" s="31" t="s">
        <v>80</v>
      </c>
      <c r="C193" s="191">
        <v>3523</v>
      </c>
      <c r="D193" s="225">
        <v>0.60909619896353806</v>
      </c>
      <c r="E193" s="226">
        <v>0.70768914028107466</v>
      </c>
      <c r="F193" s="239">
        <v>0.33382411300643511</v>
      </c>
      <c r="G193" s="225">
        <v>0.55591717809409913</v>
      </c>
      <c r="H193" s="242">
        <v>0.64861606604146893</v>
      </c>
      <c r="I193" s="226">
        <v>0.37192199882920396</v>
      </c>
    </row>
    <row r="194" spans="2:9" x14ac:dyDescent="0.25">
      <c r="B194" s="31" t="s">
        <v>81</v>
      </c>
      <c r="C194" s="191">
        <v>3524</v>
      </c>
      <c r="D194" s="225">
        <v>0.35372530451145368</v>
      </c>
      <c r="E194" s="226">
        <v>0.42763660740096271</v>
      </c>
      <c r="F194" s="239">
        <v>0.37793835039891199</v>
      </c>
      <c r="G194" s="225">
        <v>0.2854059642800057</v>
      </c>
      <c r="H194" s="242">
        <v>0.36668673050838319</v>
      </c>
      <c r="I194" s="226">
        <v>0.43652784159688118</v>
      </c>
    </row>
    <row r="195" spans="2:9" x14ac:dyDescent="0.25">
      <c r="B195" s="31" t="s">
        <v>82</v>
      </c>
      <c r="C195" s="191">
        <v>3525</v>
      </c>
      <c r="D195" s="225">
        <v>0.14639374249318318</v>
      </c>
      <c r="E195" s="226">
        <v>0.27244613537689527</v>
      </c>
      <c r="F195" s="239">
        <v>0.5376529779913477</v>
      </c>
      <c r="G195" s="225">
        <v>9.8587680471558123E-2</v>
      </c>
      <c r="H195" s="242">
        <v>0.2491374542613797</v>
      </c>
      <c r="I195" s="226">
        <v>0.68498607517002208</v>
      </c>
    </row>
    <row r="196" spans="2:9" x14ac:dyDescent="0.25">
      <c r="B196" s="31" t="s">
        <v>83</v>
      </c>
      <c r="C196" s="191">
        <v>3526</v>
      </c>
      <c r="D196" s="225">
        <v>0.66761176561931157</v>
      </c>
      <c r="E196" s="226">
        <v>0.63308474933818015</v>
      </c>
      <c r="F196" s="239">
        <v>0.24877383831114008</v>
      </c>
      <c r="G196" s="225">
        <v>0.67019247466782561</v>
      </c>
      <c r="H196" s="242">
        <v>0.59973303454614046</v>
      </c>
      <c r="I196" s="226">
        <v>0.25762843099551069</v>
      </c>
    </row>
    <row r="197" spans="2:9" x14ac:dyDescent="0.25">
      <c r="B197" s="31" t="s">
        <v>84</v>
      </c>
      <c r="C197" s="191">
        <v>3527</v>
      </c>
      <c r="D197" s="225">
        <v>0.52181663358336094</v>
      </c>
      <c r="E197" s="226">
        <v>0.59857472604254836</v>
      </c>
      <c r="F197" s="239">
        <v>0.45703274131751137</v>
      </c>
      <c r="G197" s="225">
        <v>0.48992966811434013</v>
      </c>
      <c r="H197" s="242">
        <v>0.50300381640750469</v>
      </c>
      <c r="I197" s="226">
        <v>0.39303938727118493</v>
      </c>
    </row>
    <row r="198" spans="2:9" x14ac:dyDescent="0.25">
      <c r="B198" s="31" t="s">
        <v>85</v>
      </c>
      <c r="C198" s="191">
        <v>3528</v>
      </c>
      <c r="D198" s="225">
        <v>0.60296679689736499</v>
      </c>
      <c r="E198" s="226">
        <v>0.75937115050020709</v>
      </c>
      <c r="F198" s="239">
        <v>0.35950912652580369</v>
      </c>
      <c r="G198" s="225">
        <v>0.64528460830868795</v>
      </c>
      <c r="H198" s="242">
        <v>0.75138323942944962</v>
      </c>
      <c r="I198" s="226">
        <v>0.31020307830134219</v>
      </c>
    </row>
    <row r="199" spans="2:9" x14ac:dyDescent="0.25">
      <c r="B199" s="31" t="s">
        <v>86</v>
      </c>
      <c r="C199" s="191">
        <v>3529</v>
      </c>
      <c r="D199" s="225">
        <v>0.57081574442013483</v>
      </c>
      <c r="E199" s="226">
        <v>0.68484575228602285</v>
      </c>
      <c r="F199" s="239">
        <v>0.33042800865556776</v>
      </c>
      <c r="G199" s="225">
        <v>0.49491134238318168</v>
      </c>
      <c r="H199" s="242">
        <v>0.65566803011278241</v>
      </c>
      <c r="I199" s="226">
        <v>0.39309405214681004</v>
      </c>
    </row>
    <row r="200" spans="2:9" x14ac:dyDescent="0.25">
      <c r="B200" s="31" t="s">
        <v>87</v>
      </c>
      <c r="C200" s="191">
        <v>3530</v>
      </c>
      <c r="D200" s="225">
        <v>0.49243034613449166</v>
      </c>
      <c r="E200" s="226">
        <v>0.57969002352785959</v>
      </c>
      <c r="F200" s="239">
        <v>0.42357825417101391</v>
      </c>
      <c r="G200" s="225">
        <v>0.46931151767467294</v>
      </c>
      <c r="H200" s="242">
        <v>0.52517528051005369</v>
      </c>
      <c r="I200" s="226">
        <v>0.42747350601043355</v>
      </c>
    </row>
    <row r="201" spans="2:9" x14ac:dyDescent="0.25">
      <c r="B201" s="31" t="s">
        <v>88</v>
      </c>
      <c r="C201" s="191">
        <v>3531</v>
      </c>
      <c r="D201" s="225">
        <v>0.5813051672648113</v>
      </c>
      <c r="E201" s="226">
        <v>0.70686304110860121</v>
      </c>
      <c r="F201" s="239">
        <v>0.36856978473109903</v>
      </c>
      <c r="G201" s="225">
        <v>0.58950715759012762</v>
      </c>
      <c r="H201" s="242">
        <v>0.73432970052339552</v>
      </c>
      <c r="I201" s="226">
        <v>0.36391943525969472</v>
      </c>
    </row>
    <row r="202" spans="2:9" ht="15.75" thickBot="1" x14ac:dyDescent="0.3">
      <c r="B202" s="4" t="s">
        <v>89</v>
      </c>
      <c r="C202" s="183">
        <v>3532</v>
      </c>
      <c r="D202" s="227">
        <v>0.58741362433537725</v>
      </c>
      <c r="E202" s="228">
        <v>0.69904672571066939</v>
      </c>
      <c r="F202" s="240">
        <v>0.37694266050465908</v>
      </c>
      <c r="G202" s="227">
        <v>0.61717553518770896</v>
      </c>
      <c r="H202" s="243">
        <v>0.72933407423451246</v>
      </c>
      <c r="I202" s="228">
        <v>0.34093702110674184</v>
      </c>
    </row>
    <row r="203" spans="2:9" ht="15.75" thickBot="1" x14ac:dyDescent="0.3">
      <c r="B203" s="264" t="s">
        <v>39</v>
      </c>
      <c r="C203" s="265"/>
      <c r="D203" s="266"/>
    </row>
  </sheetData>
  <mergeCells count="58">
    <mergeCell ref="B63:D63"/>
    <mergeCell ref="B7:D7"/>
    <mergeCell ref="B10:D10"/>
    <mergeCell ref="B11:E11"/>
    <mergeCell ref="B28:D28"/>
    <mergeCell ref="B30:D30"/>
    <mergeCell ref="B31:H31"/>
    <mergeCell ref="B40:D40"/>
    <mergeCell ref="B43:I43"/>
    <mergeCell ref="B53:D53"/>
    <mergeCell ref="B55:D55"/>
    <mergeCell ref="B56:J56"/>
    <mergeCell ref="B100:E100"/>
    <mergeCell ref="B65:D65"/>
    <mergeCell ref="B66:E66"/>
    <mergeCell ref="B75:D75"/>
    <mergeCell ref="B78:D78"/>
    <mergeCell ref="B79:W79"/>
    <mergeCell ref="C80:E80"/>
    <mergeCell ref="F80:H80"/>
    <mergeCell ref="I80:K80"/>
    <mergeCell ref="L80:N80"/>
    <mergeCell ref="O80:Q80"/>
    <mergeCell ref="R80:T80"/>
    <mergeCell ref="U80:W80"/>
    <mergeCell ref="B89:D89"/>
    <mergeCell ref="B91:D91"/>
    <mergeCell ref="B92:E92"/>
    <mergeCell ref="B162:D162"/>
    <mergeCell ref="B155:D155"/>
    <mergeCell ref="B156:B158"/>
    <mergeCell ref="C157:C158"/>
    <mergeCell ref="D157:D158"/>
    <mergeCell ref="B152:C152"/>
    <mergeCell ref="B102:D102"/>
    <mergeCell ref="B103:E103"/>
    <mergeCell ref="B111:E111"/>
    <mergeCell ref="B112:E112"/>
    <mergeCell ref="B115:E115"/>
    <mergeCell ref="B116:G116"/>
    <mergeCell ref="B203:D203"/>
    <mergeCell ref="B165:D165"/>
    <mergeCell ref="B166:B168"/>
    <mergeCell ref="C166:C168"/>
    <mergeCell ref="D166:F166"/>
    <mergeCell ref="C156:E156"/>
    <mergeCell ref="F156:H156"/>
    <mergeCell ref="E157:E158"/>
    <mergeCell ref="G157:G158"/>
    <mergeCell ref="F157:F158"/>
    <mergeCell ref="H157:H158"/>
    <mergeCell ref="G166:I166"/>
    <mergeCell ref="D167:D168"/>
    <mergeCell ref="E167:E168"/>
    <mergeCell ref="F167:F168"/>
    <mergeCell ref="G167:G168"/>
    <mergeCell ref="H167:H168"/>
    <mergeCell ref="I167:I1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119"/>
  <sheetViews>
    <sheetView topLeftCell="A69" workbookViewId="0">
      <selection activeCell="B93" sqref="B93:D93"/>
    </sheetView>
  </sheetViews>
  <sheetFormatPr defaultRowHeight="15" x14ac:dyDescent="0.25"/>
  <cols>
    <col min="2" max="2" width="41.140625" customWidth="1"/>
    <col min="3" max="3" width="28.5703125" bestFit="1" customWidth="1"/>
    <col min="4" max="4" width="36.5703125" customWidth="1"/>
    <col min="5" max="5" width="34.85546875" bestFit="1" customWidth="1"/>
    <col min="6" max="6" width="32.42578125" bestFit="1" customWidth="1"/>
    <col min="7" max="7" width="32.7109375" bestFit="1" customWidth="1"/>
    <col min="8" max="8" width="34.85546875" bestFit="1" customWidth="1"/>
    <col min="9" max="9" width="32.28515625" bestFit="1" customWidth="1"/>
    <col min="10" max="10" width="31" bestFit="1" customWidth="1"/>
    <col min="11" max="11" width="34.85546875" bestFit="1" customWidth="1"/>
    <col min="12" max="12" width="18.5703125" bestFit="1" customWidth="1"/>
    <col min="13" max="13" width="27.7109375" bestFit="1" customWidth="1"/>
    <col min="14" max="14" width="34.85546875" bestFit="1" customWidth="1"/>
    <col min="15" max="15" width="18.5703125" bestFit="1" customWidth="1"/>
    <col min="16" max="16" width="27.7109375" bestFit="1" customWidth="1"/>
    <col min="17" max="17" width="34.85546875" bestFit="1" customWidth="1"/>
    <col min="18" max="18" width="18.5703125" bestFit="1" customWidth="1"/>
    <col min="19" max="19" width="27.7109375" bestFit="1" customWidth="1"/>
    <col min="20" max="20" width="34.85546875" bestFit="1" customWidth="1"/>
  </cols>
  <sheetData>
    <row r="7" spans="1:11" ht="18.75" x14ac:dyDescent="0.3">
      <c r="B7" s="305" t="s">
        <v>91</v>
      </c>
      <c r="C7" s="305"/>
      <c r="D7" s="305"/>
    </row>
    <row r="8" spans="1:11" ht="18.75" x14ac:dyDescent="0.3">
      <c r="B8" s="305"/>
      <c r="C8" s="305"/>
      <c r="D8" s="305"/>
    </row>
    <row r="10" spans="1:11" ht="15.75" thickBot="1" x14ac:dyDescent="0.3"/>
    <row r="11" spans="1:11" ht="15.75" thickBot="1" x14ac:dyDescent="0.3">
      <c r="A11" s="92"/>
      <c r="B11" s="280" t="s">
        <v>0</v>
      </c>
      <c r="C11" s="281"/>
      <c r="D11" s="282"/>
    </row>
    <row r="12" spans="1:11" x14ac:dyDescent="0.25">
      <c r="A12" s="1"/>
      <c r="B12" s="306" t="s">
        <v>40</v>
      </c>
      <c r="C12" s="307"/>
      <c r="D12" s="307"/>
      <c r="E12" s="308"/>
      <c r="F12" s="3"/>
      <c r="G12" s="3"/>
      <c r="H12" s="3"/>
      <c r="I12" s="3"/>
      <c r="J12" s="3"/>
      <c r="K12" s="3"/>
    </row>
    <row r="13" spans="1:11" ht="15" customHeight="1" thickBot="1" x14ac:dyDescent="0.3">
      <c r="A13" s="1"/>
      <c r="B13" s="4"/>
      <c r="C13" s="5" t="s">
        <v>36</v>
      </c>
      <c r="D13" s="5" t="s">
        <v>35</v>
      </c>
      <c r="E13" s="6" t="s">
        <v>42</v>
      </c>
      <c r="F13" s="3"/>
      <c r="G13" s="3"/>
      <c r="H13" s="3"/>
      <c r="I13" s="3"/>
      <c r="J13" s="3"/>
      <c r="K13" s="3"/>
    </row>
    <row r="14" spans="1:11" x14ac:dyDescent="0.25">
      <c r="A14" s="1"/>
      <c r="B14" s="95">
        <v>2012</v>
      </c>
      <c r="C14" s="96">
        <v>439597.99999999977</v>
      </c>
      <c r="D14" s="96">
        <v>566656.99999999977</v>
      </c>
      <c r="E14" s="97">
        <v>0.56313459312003422</v>
      </c>
      <c r="F14" s="3"/>
      <c r="G14" s="3"/>
      <c r="H14" s="3"/>
      <c r="I14" s="3"/>
      <c r="J14" s="3"/>
      <c r="K14" s="3"/>
    </row>
    <row r="15" spans="1:11" x14ac:dyDescent="0.25">
      <c r="A15" s="1"/>
      <c r="B15" s="95">
        <v>2013</v>
      </c>
      <c r="C15" s="96">
        <v>424646.99999999965</v>
      </c>
      <c r="D15" s="96">
        <v>580621.9999999986</v>
      </c>
      <c r="E15" s="97">
        <v>0.57757873763141965</v>
      </c>
      <c r="F15" s="3"/>
      <c r="G15" s="3"/>
      <c r="H15" s="3"/>
      <c r="I15" s="3"/>
      <c r="J15" s="3"/>
      <c r="K15" s="3"/>
    </row>
    <row r="16" spans="1:11" x14ac:dyDescent="0.25">
      <c r="A16" s="1"/>
      <c r="B16" s="95">
        <v>2014</v>
      </c>
      <c r="C16" s="96">
        <v>434053.99999999977</v>
      </c>
      <c r="D16" s="96">
        <v>573943</v>
      </c>
      <c r="E16" s="97">
        <v>0.56938959143727619</v>
      </c>
      <c r="F16" s="3"/>
      <c r="G16" s="3"/>
      <c r="H16" s="3"/>
      <c r="I16" s="3"/>
      <c r="J16" s="3"/>
      <c r="K16" s="3"/>
    </row>
    <row r="17" spans="1:11" x14ac:dyDescent="0.25">
      <c r="A17" s="1"/>
      <c r="B17" s="10">
        <v>2015</v>
      </c>
      <c r="C17" s="98">
        <v>444340.00000000006</v>
      </c>
      <c r="D17" s="98">
        <v>582978.99999999977</v>
      </c>
      <c r="E17" s="99">
        <v>0.56747611988097169</v>
      </c>
      <c r="F17" s="3"/>
      <c r="G17" s="3"/>
      <c r="H17" s="3"/>
      <c r="I17" s="3"/>
      <c r="J17" s="3"/>
      <c r="K17" s="3"/>
    </row>
    <row r="18" spans="1:11" x14ac:dyDescent="0.25">
      <c r="A18" s="1"/>
      <c r="B18" s="10">
        <v>2016</v>
      </c>
      <c r="C18" s="98">
        <v>441659.00000000023</v>
      </c>
      <c r="D18" s="98">
        <v>586012.99999999837</v>
      </c>
      <c r="E18" s="99">
        <v>0.57023349862601991</v>
      </c>
      <c r="F18" s="3"/>
      <c r="G18" s="3"/>
      <c r="H18" s="3"/>
      <c r="I18" s="3"/>
      <c r="J18" s="3"/>
      <c r="K18" s="3"/>
    </row>
    <row r="19" spans="1:11" ht="15.75" thickBot="1" x14ac:dyDescent="0.3">
      <c r="A19" s="1"/>
      <c r="B19" s="15">
        <v>2017</v>
      </c>
      <c r="C19" s="100">
        <v>456327.99999999942</v>
      </c>
      <c r="D19" s="100">
        <v>563939.99999999907</v>
      </c>
      <c r="E19" s="101">
        <v>0.55273712397134867</v>
      </c>
      <c r="F19" s="3"/>
      <c r="G19" s="3"/>
      <c r="H19" s="3"/>
      <c r="I19" s="3"/>
      <c r="J19" s="3"/>
      <c r="K19" s="3"/>
    </row>
    <row r="20" spans="1:11" ht="15.75" thickBot="1" x14ac:dyDescent="0.3">
      <c r="A20" s="1"/>
      <c r="B20" s="309" t="s">
        <v>39</v>
      </c>
      <c r="C20" s="310"/>
      <c r="D20" s="311"/>
      <c r="E20" s="50"/>
      <c r="F20" s="3"/>
      <c r="G20" s="47"/>
      <c r="H20" s="47"/>
      <c r="I20" s="3"/>
      <c r="J20" s="3"/>
      <c r="K20" s="3"/>
    </row>
    <row r="22" spans="1:11" ht="15.75" thickBot="1" x14ac:dyDescent="0.3"/>
    <row r="23" spans="1:11" ht="15.75" thickBot="1" x14ac:dyDescent="0.3">
      <c r="A23" s="1"/>
      <c r="B23" s="280" t="s">
        <v>0</v>
      </c>
      <c r="C23" s="281"/>
      <c r="D23" s="282"/>
      <c r="E23" s="2"/>
      <c r="F23" s="2"/>
      <c r="G23" s="2"/>
      <c r="H23" s="2"/>
      <c r="I23" s="3"/>
      <c r="J23" s="3"/>
      <c r="K23" s="3"/>
    </row>
    <row r="24" spans="1:11" x14ac:dyDescent="0.25">
      <c r="A24" s="1"/>
      <c r="B24" s="283" t="s">
        <v>131</v>
      </c>
      <c r="C24" s="284"/>
      <c r="D24" s="284"/>
      <c r="E24" s="284"/>
      <c r="F24" s="284"/>
      <c r="G24" s="284"/>
      <c r="H24" s="285"/>
      <c r="I24" s="3"/>
      <c r="J24" s="3"/>
      <c r="K24" s="3"/>
    </row>
    <row r="25" spans="1:11" ht="15.75" thickBot="1" x14ac:dyDescent="0.3">
      <c r="A25" s="1"/>
      <c r="B25" s="4"/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6" t="s">
        <v>6</v>
      </c>
      <c r="I25" s="3"/>
      <c r="J25" s="3"/>
      <c r="K25" s="3"/>
    </row>
    <row r="26" spans="1:11" x14ac:dyDescent="0.25">
      <c r="A26" s="1"/>
      <c r="B26" s="7">
        <v>2012</v>
      </c>
      <c r="C26" s="8">
        <v>186908.99999999985</v>
      </c>
      <c r="D26" s="8">
        <v>86044.999999999942</v>
      </c>
      <c r="E26" s="8">
        <v>106799.99999999994</v>
      </c>
      <c r="F26" s="8">
        <v>76986.000000000015</v>
      </c>
      <c r="G26" s="8">
        <v>74509.000000000058</v>
      </c>
      <c r="H26" s="9">
        <v>35408.000000000029</v>
      </c>
      <c r="I26" s="3"/>
      <c r="J26" s="3"/>
      <c r="K26" s="3"/>
    </row>
    <row r="27" spans="1:11" x14ac:dyDescent="0.25">
      <c r="A27" s="1"/>
      <c r="B27" s="7">
        <v>2013</v>
      </c>
      <c r="C27" s="8">
        <v>179305.00000000015</v>
      </c>
      <c r="D27" s="8">
        <v>93803.000000000044</v>
      </c>
      <c r="E27" s="8">
        <v>96082.000000000044</v>
      </c>
      <c r="F27" s="8">
        <v>86906.999999999942</v>
      </c>
      <c r="G27" s="8">
        <v>76740.000000000044</v>
      </c>
      <c r="H27" s="9">
        <v>47785.000000000022</v>
      </c>
      <c r="I27" s="3"/>
      <c r="J27" s="3"/>
      <c r="K27" s="3"/>
    </row>
    <row r="28" spans="1:11" x14ac:dyDescent="0.25">
      <c r="A28" s="1"/>
      <c r="B28" s="10">
        <v>2014</v>
      </c>
      <c r="C28" s="11">
        <v>173729.99999999991</v>
      </c>
      <c r="D28" s="11">
        <v>93971.000000000029</v>
      </c>
      <c r="E28" s="11">
        <v>95112.999999999985</v>
      </c>
      <c r="F28" s="11">
        <v>89467.000000000015</v>
      </c>
      <c r="G28" s="11">
        <v>85692.999999999985</v>
      </c>
      <c r="H28" s="12">
        <v>35968.999999999978</v>
      </c>
      <c r="I28" s="3"/>
      <c r="J28" s="3"/>
      <c r="K28" s="3"/>
    </row>
    <row r="29" spans="1:11" x14ac:dyDescent="0.25">
      <c r="A29" s="1"/>
      <c r="B29" s="10">
        <v>2015</v>
      </c>
      <c r="C29" s="13">
        <v>170087.99999999985</v>
      </c>
      <c r="D29" s="13">
        <v>105568.99999999978</v>
      </c>
      <c r="E29" s="13">
        <v>104486.00000000006</v>
      </c>
      <c r="F29" s="13">
        <v>78163.000000000029</v>
      </c>
      <c r="G29" s="13">
        <v>75339.000000000044</v>
      </c>
      <c r="H29" s="14">
        <v>49334.000000000015</v>
      </c>
      <c r="I29" s="3"/>
      <c r="J29" s="3"/>
      <c r="K29" s="3"/>
    </row>
    <row r="30" spans="1:11" x14ac:dyDescent="0.25">
      <c r="A30" s="1"/>
      <c r="B30" s="10">
        <v>2016</v>
      </c>
      <c r="C30" s="13">
        <v>174419.00000000012</v>
      </c>
      <c r="D30" s="13">
        <v>96173.000000000189</v>
      </c>
      <c r="E30" s="13">
        <v>103912.99999999996</v>
      </c>
      <c r="F30" s="13">
        <v>82106.999999999985</v>
      </c>
      <c r="G30" s="13">
        <v>80643.999999999985</v>
      </c>
      <c r="H30" s="14">
        <v>48756.999999999985</v>
      </c>
      <c r="I30" s="3"/>
      <c r="J30" s="3"/>
      <c r="K30" s="3"/>
    </row>
    <row r="31" spans="1:11" ht="15.75" thickBot="1" x14ac:dyDescent="0.3">
      <c r="A31" s="1"/>
      <c r="B31" s="15">
        <v>2017</v>
      </c>
      <c r="C31" s="16">
        <v>178728.99999999959</v>
      </c>
      <c r="D31" s="16">
        <v>82715.999999999942</v>
      </c>
      <c r="E31" s="16">
        <v>102960.99999999997</v>
      </c>
      <c r="F31" s="16">
        <v>80168.999999999985</v>
      </c>
      <c r="G31" s="16">
        <v>74615.999999999985</v>
      </c>
      <c r="H31" s="17">
        <v>44749.000000000007</v>
      </c>
      <c r="I31" s="3"/>
      <c r="J31" s="3"/>
      <c r="K31" s="3"/>
    </row>
    <row r="32" spans="1:11" ht="15.75" thickBot="1" x14ac:dyDescent="0.3">
      <c r="A32" s="1"/>
      <c r="B32" s="309" t="s">
        <v>39</v>
      </c>
      <c r="C32" s="310"/>
      <c r="D32" s="311"/>
      <c r="E32" s="18"/>
      <c r="F32" s="18"/>
      <c r="G32" s="18"/>
      <c r="H32" s="18"/>
      <c r="I32" s="3"/>
      <c r="J32" s="3"/>
      <c r="K32" s="3"/>
    </row>
    <row r="34" spans="1:11" ht="15.75" thickBot="1" x14ac:dyDescent="0.3"/>
    <row r="35" spans="1:11" ht="15.75" thickBot="1" x14ac:dyDescent="0.3">
      <c r="A35" s="1"/>
      <c r="B35" s="19" t="s">
        <v>0</v>
      </c>
      <c r="C35" s="20"/>
      <c r="D35" s="2"/>
      <c r="E35" s="2"/>
      <c r="F35" s="3"/>
      <c r="G35" s="21"/>
      <c r="H35" s="21"/>
      <c r="I35" s="3"/>
      <c r="J35" s="3"/>
      <c r="K35" s="3"/>
    </row>
    <row r="36" spans="1:11" x14ac:dyDescent="0.25">
      <c r="A36" s="1"/>
      <c r="B36" s="327" t="s">
        <v>132</v>
      </c>
      <c r="C36" s="328"/>
      <c r="D36" s="328"/>
      <c r="E36" s="328"/>
      <c r="F36" s="328"/>
      <c r="G36" s="328"/>
      <c r="H36" s="329"/>
      <c r="I36" s="196"/>
      <c r="J36" s="3"/>
      <c r="K36" s="3"/>
    </row>
    <row r="37" spans="1:11" ht="15.75" thickBot="1" x14ac:dyDescent="0.3">
      <c r="A37" s="1"/>
      <c r="B37" s="4" t="s">
        <v>8</v>
      </c>
      <c r="C37" s="5">
        <v>2012</v>
      </c>
      <c r="D37" s="5">
        <v>2013</v>
      </c>
      <c r="E37" s="5">
        <v>2014</v>
      </c>
      <c r="F37" s="5">
        <v>2015</v>
      </c>
      <c r="G37" s="198">
        <v>2016</v>
      </c>
      <c r="H37" s="199">
        <v>2017</v>
      </c>
      <c r="I37" s="3"/>
      <c r="J37" s="3"/>
    </row>
    <row r="38" spans="1:11" x14ac:dyDescent="0.25">
      <c r="A38" s="1"/>
      <c r="B38" s="26" t="s">
        <v>9</v>
      </c>
      <c r="C38" s="8">
        <v>45230.000000000065</v>
      </c>
      <c r="D38" s="8">
        <v>43581.000000000007</v>
      </c>
      <c r="E38" s="27">
        <v>36806.000000000007</v>
      </c>
      <c r="F38" s="28">
        <v>41463.000000000015</v>
      </c>
      <c r="G38" s="197">
        <v>43997</v>
      </c>
      <c r="H38" s="9">
        <v>37653.999999999978</v>
      </c>
      <c r="I38" s="3"/>
      <c r="J38" s="3"/>
    </row>
    <row r="39" spans="1:11" x14ac:dyDescent="0.25">
      <c r="A39" s="1"/>
      <c r="B39" s="31" t="s">
        <v>10</v>
      </c>
      <c r="C39" s="32">
        <v>182551.99999999985</v>
      </c>
      <c r="D39" s="32">
        <v>186436.9999999998</v>
      </c>
      <c r="E39" s="33">
        <v>193165.99999999959</v>
      </c>
      <c r="F39" s="34">
        <v>187184.99999999994</v>
      </c>
      <c r="G39" s="35">
        <v>189007.99999999997</v>
      </c>
      <c r="H39" s="36">
        <v>179648.9999999998</v>
      </c>
      <c r="I39" s="3"/>
      <c r="J39" s="3"/>
    </row>
    <row r="40" spans="1:11" x14ac:dyDescent="0.25">
      <c r="A40" s="1"/>
      <c r="B40" s="31" t="s">
        <v>11</v>
      </c>
      <c r="C40" s="32">
        <v>113298.99999999996</v>
      </c>
      <c r="D40" s="32">
        <v>116541.99999999978</v>
      </c>
      <c r="E40" s="33">
        <v>110627.00000000016</v>
      </c>
      <c r="F40" s="34">
        <v>119735.99999999987</v>
      </c>
      <c r="G40" s="35">
        <v>114000.99999999997</v>
      </c>
      <c r="H40" s="36">
        <v>109145.99999999999</v>
      </c>
      <c r="I40" s="3"/>
      <c r="J40" s="3"/>
    </row>
    <row r="41" spans="1:11" x14ac:dyDescent="0.25">
      <c r="A41" s="1"/>
      <c r="B41" s="31" t="s">
        <v>12</v>
      </c>
      <c r="C41" s="32">
        <v>90562.000000000029</v>
      </c>
      <c r="D41" s="32">
        <v>92994.000000000073</v>
      </c>
      <c r="E41" s="33">
        <v>83550.000000000087</v>
      </c>
      <c r="F41" s="34">
        <v>82920.999999999884</v>
      </c>
      <c r="G41" s="35">
        <v>84487.000000000029</v>
      </c>
      <c r="H41" s="36">
        <v>78047.000000000015</v>
      </c>
      <c r="I41" s="3"/>
      <c r="J41" s="3"/>
    </row>
    <row r="42" spans="1:11" x14ac:dyDescent="0.25">
      <c r="A42" s="1"/>
      <c r="B42" s="31" t="s">
        <v>13</v>
      </c>
      <c r="C42" s="32">
        <v>66261</v>
      </c>
      <c r="D42" s="32">
        <v>72227.999999999985</v>
      </c>
      <c r="E42" s="33">
        <v>75402.000000000015</v>
      </c>
      <c r="F42" s="34">
        <v>76132.999999999913</v>
      </c>
      <c r="G42" s="35">
        <v>74444.999999999927</v>
      </c>
      <c r="H42" s="36">
        <v>75854.999999999898</v>
      </c>
      <c r="I42" s="3"/>
      <c r="J42" s="3"/>
    </row>
    <row r="43" spans="1:11" x14ac:dyDescent="0.25">
      <c r="A43" s="1"/>
      <c r="B43" s="31" t="s">
        <v>14</v>
      </c>
      <c r="C43" s="32">
        <v>38322.999999999978</v>
      </c>
      <c r="D43" s="32">
        <v>39923.999999999985</v>
      </c>
      <c r="E43" s="33">
        <v>43589.000000000007</v>
      </c>
      <c r="F43" s="34">
        <v>43388</v>
      </c>
      <c r="G43" s="35">
        <v>47015.000000000015</v>
      </c>
      <c r="H43" s="36">
        <v>50592.999999999993</v>
      </c>
      <c r="I43" s="3"/>
      <c r="J43" s="3"/>
    </row>
    <row r="44" spans="1:11" x14ac:dyDescent="0.25">
      <c r="A44" s="1"/>
      <c r="B44" s="31" t="s">
        <v>15</v>
      </c>
      <c r="C44" s="32">
        <v>30429.999999999996</v>
      </c>
      <c r="D44" s="32">
        <v>28916.000000000007</v>
      </c>
      <c r="E44" s="33">
        <v>30802.999999999996</v>
      </c>
      <c r="F44" s="34">
        <v>32153</v>
      </c>
      <c r="G44" s="35">
        <v>33060.000000000007</v>
      </c>
      <c r="H44" s="36">
        <v>32995.999999999985</v>
      </c>
      <c r="I44" s="3"/>
      <c r="J44" s="3"/>
    </row>
    <row r="45" spans="1:11" ht="15.75" thickBot="1" x14ac:dyDescent="0.3">
      <c r="A45" s="1"/>
      <c r="B45" s="4" t="s">
        <v>16</v>
      </c>
      <c r="C45" s="37">
        <v>566656.99999999988</v>
      </c>
      <c r="D45" s="37">
        <v>580621.99999999965</v>
      </c>
      <c r="E45" s="38">
        <v>573942.99999999988</v>
      </c>
      <c r="F45" s="39">
        <v>582978.99999999965</v>
      </c>
      <c r="G45" s="40">
        <v>586013</v>
      </c>
      <c r="H45" s="41">
        <v>563939.99999999965</v>
      </c>
      <c r="I45" s="3"/>
      <c r="J45" s="3"/>
    </row>
    <row r="46" spans="1:11" ht="15.75" thickBot="1" x14ac:dyDescent="0.3">
      <c r="A46" s="1"/>
      <c r="B46" s="273" t="s">
        <v>39</v>
      </c>
      <c r="C46" s="274"/>
      <c r="D46" s="275"/>
      <c r="E46" s="42"/>
      <c r="F46" s="21"/>
      <c r="G46" s="21"/>
      <c r="H46" s="3"/>
      <c r="I46" s="3"/>
      <c r="J46" s="3"/>
      <c r="K46" s="3"/>
    </row>
    <row r="48" spans="1:11" ht="15.75" thickBot="1" x14ac:dyDescent="0.3"/>
    <row r="49" spans="1:12" ht="15.75" thickBot="1" x14ac:dyDescent="0.3">
      <c r="A49" s="1"/>
      <c r="B49" s="295" t="s">
        <v>17</v>
      </c>
      <c r="C49" s="296"/>
      <c r="D49" s="297"/>
      <c r="E49" s="2"/>
      <c r="F49" s="2"/>
      <c r="G49" s="3"/>
      <c r="H49" s="3"/>
      <c r="I49" s="3"/>
      <c r="J49" s="3"/>
      <c r="K49" s="3"/>
    </row>
    <row r="50" spans="1:12" x14ac:dyDescent="0.25">
      <c r="A50" s="1"/>
      <c r="B50" s="283" t="s">
        <v>133</v>
      </c>
      <c r="C50" s="284"/>
      <c r="D50" s="284"/>
      <c r="E50" s="284"/>
      <c r="F50" s="284"/>
      <c r="G50" s="284"/>
      <c r="H50" s="285"/>
      <c r="I50" s="196"/>
      <c r="J50" s="196"/>
    </row>
    <row r="51" spans="1:12" ht="15.75" thickBot="1" x14ac:dyDescent="0.3">
      <c r="A51" s="1"/>
      <c r="B51" s="22"/>
      <c r="C51" s="200">
        <v>2012</v>
      </c>
      <c r="D51" s="200">
        <v>2013</v>
      </c>
      <c r="E51" s="200">
        <v>2014</v>
      </c>
      <c r="F51" s="23">
        <v>2015</v>
      </c>
      <c r="G51" s="46">
        <v>2016</v>
      </c>
      <c r="H51" s="201">
        <v>2017</v>
      </c>
      <c r="I51" s="83"/>
      <c r="K51" s="47"/>
    </row>
    <row r="52" spans="1:12" x14ac:dyDescent="0.25">
      <c r="A52" s="1"/>
      <c r="B52" s="48" t="s">
        <v>18</v>
      </c>
      <c r="C52" s="49">
        <v>56741.000000000022</v>
      </c>
      <c r="D52" s="49">
        <v>58132.999999999964</v>
      </c>
      <c r="E52" s="49">
        <v>57872</v>
      </c>
      <c r="F52" s="49">
        <v>62137</v>
      </c>
      <c r="G52" s="49">
        <v>61197.999999999942</v>
      </c>
      <c r="H52" s="84">
        <v>63650.000000000029</v>
      </c>
      <c r="I52" s="87"/>
      <c r="K52" s="47"/>
    </row>
    <row r="53" spans="1:12" x14ac:dyDescent="0.25">
      <c r="A53" s="1"/>
      <c r="B53" s="31" t="s">
        <v>19</v>
      </c>
      <c r="C53" s="32">
        <v>235805.00000000003</v>
      </c>
      <c r="D53" s="32">
        <v>232597.99999999988</v>
      </c>
      <c r="E53" s="32">
        <v>229184.99999999974</v>
      </c>
      <c r="F53" s="32">
        <v>223734.00000000032</v>
      </c>
      <c r="G53" s="32">
        <v>220833.99999999985</v>
      </c>
      <c r="H53" s="34">
        <v>209680.00000000012</v>
      </c>
      <c r="I53" s="88"/>
      <c r="K53" s="47"/>
    </row>
    <row r="54" spans="1:12" x14ac:dyDescent="0.25">
      <c r="A54" s="1"/>
      <c r="B54" s="31" t="s">
        <v>20</v>
      </c>
      <c r="C54" s="32">
        <v>181632.99999999985</v>
      </c>
      <c r="D54" s="32">
        <v>198015.0000000002</v>
      </c>
      <c r="E54" s="32">
        <v>196739.00000000009</v>
      </c>
      <c r="F54" s="32">
        <v>200200.99999999994</v>
      </c>
      <c r="G54" s="32">
        <v>196952.00000000017</v>
      </c>
      <c r="H54" s="34">
        <v>194662</v>
      </c>
      <c r="I54" s="88"/>
      <c r="K54" s="47"/>
    </row>
    <row r="55" spans="1:12" x14ac:dyDescent="0.25">
      <c r="A55" s="1"/>
      <c r="B55" s="31" t="s">
        <v>21</v>
      </c>
      <c r="C55" s="32">
        <v>141111.00000000026</v>
      </c>
      <c r="D55" s="32">
        <v>139871</v>
      </c>
      <c r="E55" s="32">
        <v>140992.00000000026</v>
      </c>
      <c r="F55" s="32">
        <v>139048.00000000003</v>
      </c>
      <c r="G55" s="32">
        <v>141729.99999999994</v>
      </c>
      <c r="H55" s="34">
        <v>144342.99999999988</v>
      </c>
      <c r="I55" s="88"/>
      <c r="K55" s="47"/>
    </row>
    <row r="56" spans="1:12" ht="15.75" thickBot="1" x14ac:dyDescent="0.3">
      <c r="A56" s="1"/>
      <c r="B56" s="4" t="s">
        <v>16</v>
      </c>
      <c r="C56" s="37">
        <v>615290.00000000012</v>
      </c>
      <c r="D56" s="37">
        <v>628617</v>
      </c>
      <c r="E56" s="37">
        <v>624788.00000000012</v>
      </c>
      <c r="F56" s="37">
        <v>625120.00000000035</v>
      </c>
      <c r="G56" s="37">
        <v>620713.99999999988</v>
      </c>
      <c r="H56" s="39">
        <v>612335</v>
      </c>
      <c r="I56" s="87"/>
    </row>
    <row r="57" spans="1:12" ht="15.75" thickBot="1" x14ac:dyDescent="0.3">
      <c r="A57" s="1"/>
      <c r="B57" s="292" t="s">
        <v>39</v>
      </c>
      <c r="C57" s="293"/>
      <c r="D57" s="294"/>
      <c r="E57" s="42"/>
      <c r="F57" s="42"/>
      <c r="G57" s="50"/>
      <c r="H57" s="3"/>
      <c r="I57" s="3"/>
      <c r="J57" s="3"/>
      <c r="K57" s="3"/>
    </row>
    <row r="59" spans="1:12" ht="15.75" thickBot="1" x14ac:dyDescent="0.3"/>
    <row r="60" spans="1:12" ht="15.75" thickBot="1" x14ac:dyDescent="0.3">
      <c r="A60" s="51"/>
      <c r="B60" s="273" t="s">
        <v>22</v>
      </c>
      <c r="C60" s="274"/>
      <c r="D60" s="275"/>
      <c r="F60" s="3"/>
      <c r="G60" s="3"/>
      <c r="H60" s="3"/>
      <c r="I60" s="3"/>
      <c r="J60" s="3"/>
      <c r="K60" s="3"/>
      <c r="L60" s="3"/>
    </row>
    <row r="61" spans="1:12" ht="15.75" thickBot="1" x14ac:dyDescent="0.3">
      <c r="A61" s="51"/>
      <c r="B61" s="276" t="s">
        <v>23</v>
      </c>
      <c r="C61" s="277"/>
      <c r="D61" s="277"/>
      <c r="E61" s="278"/>
      <c r="F61" s="3"/>
      <c r="G61" s="3"/>
      <c r="H61" s="3"/>
      <c r="I61" s="3"/>
      <c r="J61" s="3"/>
      <c r="K61" s="3"/>
      <c r="L61" s="3"/>
    </row>
    <row r="62" spans="1:12" x14ac:dyDescent="0.25">
      <c r="A62" s="51"/>
      <c r="B62" s="52" t="s">
        <v>24</v>
      </c>
      <c r="C62" s="53" t="s">
        <v>25</v>
      </c>
      <c r="D62" s="54" t="s">
        <v>26</v>
      </c>
      <c r="E62" s="55" t="s">
        <v>27</v>
      </c>
      <c r="F62" s="3"/>
      <c r="G62" s="3"/>
      <c r="H62" s="3"/>
      <c r="I62" s="3"/>
      <c r="J62" s="3"/>
      <c r="K62" s="3"/>
      <c r="L62" s="3"/>
    </row>
    <row r="63" spans="1:12" x14ac:dyDescent="0.25">
      <c r="A63" s="51"/>
      <c r="B63" s="56">
        <v>2012</v>
      </c>
      <c r="C63" s="57">
        <v>255372</v>
      </c>
      <c r="D63" s="57">
        <v>366011</v>
      </c>
      <c r="E63" s="58">
        <v>110639</v>
      </c>
      <c r="F63" s="59"/>
      <c r="G63" s="3"/>
      <c r="H63" s="3"/>
      <c r="I63" s="3"/>
      <c r="J63" s="3"/>
      <c r="K63" s="3"/>
      <c r="L63" s="3"/>
    </row>
    <row r="64" spans="1:12" x14ac:dyDescent="0.25">
      <c r="A64" s="51"/>
      <c r="B64" s="56">
        <v>2013</v>
      </c>
      <c r="C64" s="57">
        <v>259239</v>
      </c>
      <c r="D64" s="57">
        <v>367354</v>
      </c>
      <c r="E64" s="58">
        <v>108115</v>
      </c>
      <c r="F64" s="59"/>
      <c r="G64" s="3"/>
      <c r="H64" s="3"/>
      <c r="I64" s="3"/>
      <c r="J64" s="3"/>
      <c r="K64" s="3"/>
      <c r="L64" s="3"/>
    </row>
    <row r="65" spans="1:20" x14ac:dyDescent="0.25">
      <c r="A65" s="51"/>
      <c r="B65" s="56">
        <v>2014</v>
      </c>
      <c r="C65" s="57">
        <v>243241</v>
      </c>
      <c r="D65" s="57">
        <v>356372</v>
      </c>
      <c r="E65" s="58">
        <v>113131</v>
      </c>
      <c r="F65" s="59"/>
      <c r="G65" s="3"/>
      <c r="H65" s="3"/>
      <c r="I65" s="3"/>
      <c r="J65" s="3"/>
      <c r="K65" s="3"/>
      <c r="L65" s="3"/>
    </row>
    <row r="66" spans="1:20" x14ac:dyDescent="0.25">
      <c r="A66" s="51"/>
      <c r="B66" s="56">
        <v>2015</v>
      </c>
      <c r="C66" s="57">
        <v>237094</v>
      </c>
      <c r="D66" s="57">
        <v>354738</v>
      </c>
      <c r="E66" s="58">
        <v>117644</v>
      </c>
      <c r="F66" s="59"/>
      <c r="G66" s="3"/>
      <c r="H66" s="3"/>
      <c r="I66" s="3"/>
      <c r="J66" s="3"/>
      <c r="K66" s="3"/>
      <c r="L66" s="3"/>
    </row>
    <row r="67" spans="1:20" x14ac:dyDescent="0.25">
      <c r="A67" s="51"/>
      <c r="B67" s="56">
        <v>2016</v>
      </c>
      <c r="C67" s="57">
        <v>228870</v>
      </c>
      <c r="D67" s="57">
        <v>348272</v>
      </c>
      <c r="E67" s="58">
        <v>119402</v>
      </c>
      <c r="F67" s="59"/>
      <c r="G67" s="3"/>
      <c r="H67" s="3"/>
      <c r="I67" s="3"/>
      <c r="J67" s="3"/>
      <c r="K67" s="3"/>
      <c r="L67" s="3"/>
    </row>
    <row r="68" spans="1:20" ht="15.75" thickBot="1" x14ac:dyDescent="0.3">
      <c r="A68" s="51"/>
      <c r="B68" s="60">
        <v>2017</v>
      </c>
      <c r="C68" s="61">
        <v>217188</v>
      </c>
      <c r="D68" s="61">
        <v>333447</v>
      </c>
      <c r="E68" s="62">
        <v>116259</v>
      </c>
      <c r="F68" s="59"/>
      <c r="G68" s="3"/>
      <c r="H68" s="3"/>
      <c r="I68" s="3"/>
      <c r="J68" s="3"/>
      <c r="K68" s="3"/>
      <c r="L68" s="3"/>
    </row>
    <row r="69" spans="1:20" ht="15.75" thickBot="1" x14ac:dyDescent="0.3">
      <c r="A69" s="51"/>
      <c r="B69" s="273" t="s">
        <v>28</v>
      </c>
      <c r="C69" s="274"/>
      <c r="D69" s="274"/>
      <c r="E69" s="275"/>
      <c r="F69" s="3"/>
      <c r="G69" s="3"/>
      <c r="H69" s="3"/>
      <c r="I69" s="3"/>
      <c r="J69" s="3"/>
      <c r="K69" s="3"/>
      <c r="L69" s="3"/>
    </row>
    <row r="71" spans="1:20" ht="15.75" thickBot="1" x14ac:dyDescent="0.3"/>
    <row r="72" spans="1:20" ht="15.75" thickBot="1" x14ac:dyDescent="0.3">
      <c r="A72" s="1"/>
      <c r="B72" s="295" t="s">
        <v>0</v>
      </c>
      <c r="C72" s="296"/>
      <c r="D72" s="297"/>
      <c r="E72" s="3"/>
      <c r="F72" s="3"/>
      <c r="G72" s="3"/>
      <c r="H72" s="3"/>
      <c r="I72" s="3"/>
      <c r="J72" s="3"/>
      <c r="K72" s="3"/>
    </row>
    <row r="73" spans="1:20" ht="15.75" thickBot="1" x14ac:dyDescent="0.3">
      <c r="A73" s="1"/>
      <c r="B73" s="324" t="s">
        <v>134</v>
      </c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6"/>
    </row>
    <row r="74" spans="1:20" ht="15.75" thickBot="1" x14ac:dyDescent="0.3">
      <c r="A74" s="1"/>
      <c r="B74" s="43"/>
      <c r="C74" s="318">
        <v>2012</v>
      </c>
      <c r="D74" s="319"/>
      <c r="E74" s="320"/>
      <c r="F74" s="318">
        <v>2013</v>
      </c>
      <c r="G74" s="319"/>
      <c r="H74" s="320"/>
      <c r="I74" s="321">
        <v>2014</v>
      </c>
      <c r="J74" s="322"/>
      <c r="K74" s="323"/>
      <c r="L74" s="330">
        <v>2015</v>
      </c>
      <c r="M74" s="322"/>
      <c r="N74" s="323"/>
      <c r="O74" s="330">
        <v>2016</v>
      </c>
      <c r="P74" s="322"/>
      <c r="Q74" s="323"/>
      <c r="R74" s="330">
        <v>2017</v>
      </c>
      <c r="S74" s="322"/>
      <c r="T74" s="323"/>
    </row>
    <row r="75" spans="1:20" x14ac:dyDescent="0.25">
      <c r="A75" s="1"/>
      <c r="B75" s="64"/>
      <c r="C75" s="202" t="s">
        <v>30</v>
      </c>
      <c r="D75" s="66" t="s">
        <v>31</v>
      </c>
      <c r="E75" s="69" t="s">
        <v>32</v>
      </c>
      <c r="F75" s="68" t="s">
        <v>30</v>
      </c>
      <c r="G75" s="66" t="s">
        <v>31</v>
      </c>
      <c r="H75" s="67" t="s">
        <v>32</v>
      </c>
      <c r="I75" s="68" t="s">
        <v>30</v>
      </c>
      <c r="J75" s="66" t="s">
        <v>31</v>
      </c>
      <c r="K75" s="69" t="s">
        <v>32</v>
      </c>
      <c r="L75" s="68" t="s">
        <v>30</v>
      </c>
      <c r="M75" s="66" t="s">
        <v>31</v>
      </c>
      <c r="N75" s="69" t="s">
        <v>32</v>
      </c>
      <c r="O75" s="68" t="s">
        <v>30</v>
      </c>
      <c r="P75" s="66" t="s">
        <v>31</v>
      </c>
      <c r="Q75" s="69" t="s">
        <v>32</v>
      </c>
      <c r="R75" s="68" t="s">
        <v>30</v>
      </c>
      <c r="S75" s="66" t="s">
        <v>31</v>
      </c>
      <c r="T75" s="69" t="s">
        <v>32</v>
      </c>
    </row>
    <row r="76" spans="1:20" x14ac:dyDescent="0.25">
      <c r="A76" s="51"/>
      <c r="B76" s="70" t="s">
        <v>1</v>
      </c>
      <c r="C76" s="71">
        <v>21597</v>
      </c>
      <c r="D76" s="32">
        <v>23058.000000000011</v>
      </c>
      <c r="E76" s="36">
        <v>142254.00000000006</v>
      </c>
      <c r="F76" s="71">
        <v>18061.000000000004</v>
      </c>
      <c r="G76" s="32">
        <v>22118.000000000011</v>
      </c>
      <c r="H76" s="35">
        <v>139126</v>
      </c>
      <c r="I76" s="71">
        <v>23762.999999999989</v>
      </c>
      <c r="J76" s="32">
        <v>23192.999999999985</v>
      </c>
      <c r="K76" s="36">
        <v>126774.00000000004</v>
      </c>
      <c r="L76" s="71">
        <v>17240.999999999982</v>
      </c>
      <c r="M76" s="32">
        <v>22233.000000000011</v>
      </c>
      <c r="N76" s="36">
        <v>130614.00000000013</v>
      </c>
      <c r="O76" s="71">
        <v>23079.000000000011</v>
      </c>
      <c r="P76" s="32">
        <v>25599.000000000015</v>
      </c>
      <c r="Q76" s="36">
        <v>125741.00000000004</v>
      </c>
      <c r="R76" s="71">
        <v>23572.000000000022</v>
      </c>
      <c r="S76" s="32">
        <v>25767.999999999993</v>
      </c>
      <c r="T76" s="36">
        <v>129389.00000000006</v>
      </c>
    </row>
    <row r="77" spans="1:20" x14ac:dyDescent="0.25">
      <c r="A77" s="51"/>
      <c r="B77" s="70" t="s">
        <v>2</v>
      </c>
      <c r="C77" s="71">
        <v>15789</v>
      </c>
      <c r="D77" s="32">
        <v>43663.999999999978</v>
      </c>
      <c r="E77" s="36">
        <v>26591.999999999996</v>
      </c>
      <c r="F77" s="71">
        <v>15967.999999999989</v>
      </c>
      <c r="G77" s="32">
        <v>50418.999999999993</v>
      </c>
      <c r="H77" s="35">
        <v>27416</v>
      </c>
      <c r="I77" s="71">
        <v>16231.000000000011</v>
      </c>
      <c r="J77" s="32">
        <v>43852.000000000036</v>
      </c>
      <c r="K77" s="36">
        <v>33887.999999999993</v>
      </c>
      <c r="L77" s="71">
        <v>17991.999999999993</v>
      </c>
      <c r="M77" s="32">
        <v>55964.000000000015</v>
      </c>
      <c r="N77" s="36">
        <v>31613</v>
      </c>
      <c r="O77" s="71">
        <v>17016.999999999989</v>
      </c>
      <c r="P77" s="32">
        <v>46854.999999999964</v>
      </c>
      <c r="Q77" s="36">
        <v>32300.999999999993</v>
      </c>
      <c r="R77" s="71">
        <v>18278.999999999985</v>
      </c>
      <c r="S77" s="32">
        <v>38676.999999999964</v>
      </c>
      <c r="T77" s="36">
        <v>25760.000000000004</v>
      </c>
    </row>
    <row r="78" spans="1:20" x14ac:dyDescent="0.25">
      <c r="A78" s="51"/>
      <c r="B78" s="70" t="s">
        <v>3</v>
      </c>
      <c r="C78" s="71">
        <v>57161.000000000007</v>
      </c>
      <c r="D78" s="32">
        <v>42752.000000000065</v>
      </c>
      <c r="E78" s="36">
        <v>6887</v>
      </c>
      <c r="F78" s="71">
        <v>53123.000000000051</v>
      </c>
      <c r="G78" s="32">
        <v>36989.999999999978</v>
      </c>
      <c r="H78" s="35">
        <v>5969</v>
      </c>
      <c r="I78" s="71">
        <v>44717.000000000036</v>
      </c>
      <c r="J78" s="32">
        <v>41792.000000000036</v>
      </c>
      <c r="K78" s="36">
        <v>8604</v>
      </c>
      <c r="L78" s="71">
        <v>53965.000000000022</v>
      </c>
      <c r="M78" s="32">
        <v>42068.999999999993</v>
      </c>
      <c r="N78" s="36">
        <v>8451.9999999999964</v>
      </c>
      <c r="O78" s="71">
        <v>58376.999999999993</v>
      </c>
      <c r="P78" s="32">
        <v>37803</v>
      </c>
      <c r="Q78" s="36">
        <v>7733.0000000000009</v>
      </c>
      <c r="R78" s="71">
        <v>57249.000000000022</v>
      </c>
      <c r="S78" s="32">
        <v>38406.999999999993</v>
      </c>
      <c r="T78" s="36">
        <v>7304.9999999999991</v>
      </c>
    </row>
    <row r="79" spans="1:20" x14ac:dyDescent="0.25">
      <c r="A79" s="51"/>
      <c r="B79" s="70" t="s">
        <v>4</v>
      </c>
      <c r="C79" s="71">
        <v>63638.000000000036</v>
      </c>
      <c r="D79" s="32">
        <v>12093.000000000002</v>
      </c>
      <c r="E79" s="36">
        <v>1255</v>
      </c>
      <c r="F79" s="71">
        <v>70427.000000000015</v>
      </c>
      <c r="G79" s="32">
        <v>14770.999999999998</v>
      </c>
      <c r="H79" s="35">
        <v>1708.9999999999998</v>
      </c>
      <c r="I79" s="71">
        <v>71362.999999999942</v>
      </c>
      <c r="J79" s="32">
        <v>16418.000000000004</v>
      </c>
      <c r="K79" s="36">
        <v>1686</v>
      </c>
      <c r="L79" s="71">
        <v>64060.999999999964</v>
      </c>
      <c r="M79" s="32">
        <v>12779.999999999998</v>
      </c>
      <c r="N79" s="36">
        <v>1322</v>
      </c>
      <c r="O79" s="71">
        <v>66914</v>
      </c>
      <c r="P79" s="32">
        <v>12791.000000000007</v>
      </c>
      <c r="Q79" s="36">
        <v>2402</v>
      </c>
      <c r="R79" s="71">
        <v>66713.000000000015</v>
      </c>
      <c r="S79" s="32">
        <v>12908</v>
      </c>
      <c r="T79" s="36">
        <v>548</v>
      </c>
    </row>
    <row r="80" spans="1:20" x14ac:dyDescent="0.25">
      <c r="A80" s="51"/>
      <c r="B80" s="70" t="s">
        <v>5</v>
      </c>
      <c r="C80" s="71">
        <v>68365.999999999985</v>
      </c>
      <c r="D80" s="32">
        <v>6076.0000000000018</v>
      </c>
      <c r="E80" s="36">
        <v>67</v>
      </c>
      <c r="F80" s="71">
        <v>71293</v>
      </c>
      <c r="G80" s="32">
        <v>5385</v>
      </c>
      <c r="H80" s="35">
        <v>62</v>
      </c>
      <c r="I80" s="71">
        <v>80742.999999999985</v>
      </c>
      <c r="J80" s="32">
        <v>4717</v>
      </c>
      <c r="K80" s="36">
        <v>233</v>
      </c>
      <c r="L80" s="71">
        <v>69706.999999999985</v>
      </c>
      <c r="M80" s="32">
        <v>5632</v>
      </c>
      <c r="N80" s="36"/>
      <c r="O80" s="71">
        <v>75120.999999999942</v>
      </c>
      <c r="P80" s="32">
        <v>5451</v>
      </c>
      <c r="Q80" s="36">
        <v>72</v>
      </c>
      <c r="R80" s="71">
        <v>72035.999999999956</v>
      </c>
      <c r="S80" s="32">
        <v>2579.9999999999995</v>
      </c>
      <c r="T80" s="36"/>
    </row>
    <row r="81" spans="1:20" x14ac:dyDescent="0.25">
      <c r="A81" s="51"/>
      <c r="B81" s="72" t="s">
        <v>6</v>
      </c>
      <c r="C81" s="71">
        <v>35408.000000000029</v>
      </c>
      <c r="D81" s="32"/>
      <c r="E81" s="36"/>
      <c r="F81" s="71">
        <v>47653</v>
      </c>
      <c r="G81" s="32">
        <v>132</v>
      </c>
      <c r="H81" s="35"/>
      <c r="I81" s="71">
        <v>35553.000000000007</v>
      </c>
      <c r="J81" s="32">
        <v>416</v>
      </c>
      <c r="K81" s="36"/>
      <c r="L81" s="71">
        <v>49142.999999999971</v>
      </c>
      <c r="M81" s="32">
        <v>191</v>
      </c>
      <c r="N81" s="36"/>
      <c r="O81" s="71">
        <v>48645.999999999993</v>
      </c>
      <c r="P81" s="32">
        <v>111</v>
      </c>
      <c r="Q81" s="36"/>
      <c r="R81" s="71">
        <v>44749.000000000007</v>
      </c>
      <c r="S81" s="32"/>
      <c r="T81" s="36"/>
    </row>
    <row r="82" spans="1:20" ht="15.75" thickBot="1" x14ac:dyDescent="0.3">
      <c r="A82" s="51"/>
      <c r="B82" s="76" t="s">
        <v>16</v>
      </c>
      <c r="C82" s="80">
        <v>261959.00000000003</v>
      </c>
      <c r="D82" s="78">
        <v>127643.00000000006</v>
      </c>
      <c r="E82" s="81">
        <v>177055.00000000006</v>
      </c>
      <c r="F82" s="80">
        <v>276525.00000000006</v>
      </c>
      <c r="G82" s="78">
        <v>129814.99999999997</v>
      </c>
      <c r="H82" s="79">
        <v>174282</v>
      </c>
      <c r="I82" s="80">
        <v>272369.99999999994</v>
      </c>
      <c r="J82" s="78">
        <v>130388.00000000006</v>
      </c>
      <c r="K82" s="81">
        <v>171185.00000000003</v>
      </c>
      <c r="L82" s="80">
        <v>272108.99999999988</v>
      </c>
      <c r="M82" s="78">
        <v>138869.00000000003</v>
      </c>
      <c r="N82" s="81">
        <v>172001.00000000012</v>
      </c>
      <c r="O82" s="80">
        <v>289153.99999999994</v>
      </c>
      <c r="P82" s="78">
        <v>128609.99999999997</v>
      </c>
      <c r="Q82" s="81">
        <v>168249.00000000003</v>
      </c>
      <c r="R82" s="80">
        <v>282598</v>
      </c>
      <c r="S82" s="78">
        <v>118339.99999999994</v>
      </c>
      <c r="T82" s="81">
        <v>163002.00000000006</v>
      </c>
    </row>
    <row r="83" spans="1:20" ht="15.75" thickBot="1" x14ac:dyDescent="0.3">
      <c r="A83" s="51"/>
      <c r="B83" s="292" t="s">
        <v>39</v>
      </c>
      <c r="C83" s="274"/>
      <c r="D83" s="275"/>
      <c r="E83" s="82"/>
      <c r="F83" s="82"/>
      <c r="G83" s="82"/>
      <c r="H83" s="82"/>
      <c r="I83" s="82"/>
      <c r="J83" s="82"/>
      <c r="K83" s="82"/>
      <c r="L83" s="3"/>
    </row>
    <row r="85" spans="1:20" ht="15.75" thickBot="1" x14ac:dyDescent="0.3"/>
    <row r="86" spans="1:20" ht="15.75" thickBot="1" x14ac:dyDescent="0.3">
      <c r="B86" s="264" t="s">
        <v>127</v>
      </c>
      <c r="C86" s="265"/>
      <c r="D86" s="266"/>
    </row>
    <row r="87" spans="1:20" x14ac:dyDescent="0.25">
      <c r="B87" s="288"/>
      <c r="C87" s="245" t="s">
        <v>128</v>
      </c>
      <c r="D87" s="246"/>
      <c r="E87" s="247"/>
      <c r="F87" s="245" t="s">
        <v>129</v>
      </c>
      <c r="G87" s="246"/>
      <c r="H87" s="247"/>
    </row>
    <row r="88" spans="1:20" ht="15" customHeight="1" x14ac:dyDescent="0.25">
      <c r="B88" s="289"/>
      <c r="C88" s="260" t="s">
        <v>146</v>
      </c>
      <c r="D88" s="250" t="s">
        <v>147</v>
      </c>
      <c r="E88" s="258" t="s">
        <v>148</v>
      </c>
      <c r="F88" s="260" t="s">
        <v>146</v>
      </c>
      <c r="G88" s="254" t="s">
        <v>147</v>
      </c>
      <c r="H88" s="262" t="s">
        <v>148</v>
      </c>
    </row>
    <row r="89" spans="1:20" ht="15.75" thickBot="1" x14ac:dyDescent="0.3">
      <c r="B89" s="289"/>
      <c r="C89" s="261"/>
      <c r="D89" s="251"/>
      <c r="E89" s="259"/>
      <c r="F89" s="261"/>
      <c r="G89" s="255"/>
      <c r="H89" s="263"/>
    </row>
    <row r="90" spans="1:20" x14ac:dyDescent="0.25">
      <c r="B90" s="194" t="s">
        <v>130</v>
      </c>
      <c r="C90" s="210">
        <v>0.42412575109199957</v>
      </c>
      <c r="D90" s="211">
        <v>0.51579078957362123</v>
      </c>
      <c r="E90" s="222">
        <v>0.41420380554582803</v>
      </c>
      <c r="F90" s="219">
        <v>0.37974235802360501</v>
      </c>
      <c r="G90" s="211">
        <v>0.48795164081891634</v>
      </c>
      <c r="H90" s="212">
        <v>0.45146766342791711</v>
      </c>
    </row>
    <row r="91" spans="1:20" x14ac:dyDescent="0.25">
      <c r="B91" s="194" t="s">
        <v>118</v>
      </c>
      <c r="C91" s="213">
        <v>0.36083873557296348</v>
      </c>
      <c r="D91" s="214">
        <v>0.48069503168596639</v>
      </c>
      <c r="E91" s="215">
        <v>0.51313744861521582</v>
      </c>
      <c r="F91" s="220">
        <v>0.32881496111252062</v>
      </c>
      <c r="G91" s="214">
        <v>0.45174790378705548</v>
      </c>
      <c r="H91" s="215">
        <v>0.53919372431612222</v>
      </c>
    </row>
    <row r="92" spans="1:20" ht="15.75" thickBot="1" x14ac:dyDescent="0.3">
      <c r="B92" s="195" t="s">
        <v>119</v>
      </c>
      <c r="C92" s="216">
        <v>0.45310895402194057</v>
      </c>
      <c r="D92" s="217">
        <v>0.53190131349590264</v>
      </c>
      <c r="E92" s="218">
        <v>0.37326386560162639</v>
      </c>
      <c r="F92" s="221">
        <v>0.40404708778276061</v>
      </c>
      <c r="G92" s="217">
        <v>0.50527868987095081</v>
      </c>
      <c r="H92" s="218">
        <v>0.41392684687917347</v>
      </c>
    </row>
    <row r="93" spans="1:20" ht="15.75" thickBot="1" x14ac:dyDescent="0.3">
      <c r="B93" s="264" t="s">
        <v>39</v>
      </c>
      <c r="C93" s="286"/>
      <c r="D93" s="287"/>
    </row>
    <row r="95" spans="1:20" ht="15.75" thickBot="1" x14ac:dyDescent="0.3"/>
    <row r="96" spans="1:20" ht="15.75" thickBot="1" x14ac:dyDescent="0.3">
      <c r="B96" s="312" t="s">
        <v>127</v>
      </c>
      <c r="C96" s="313"/>
      <c r="D96" s="314"/>
    </row>
    <row r="97" spans="2:9" x14ac:dyDescent="0.25">
      <c r="B97" s="267" t="s">
        <v>52</v>
      </c>
      <c r="C97" s="315" t="s">
        <v>53</v>
      </c>
      <c r="D97" s="245" t="s">
        <v>128</v>
      </c>
      <c r="E97" s="246"/>
      <c r="F97" s="247"/>
      <c r="G97" s="245" t="s">
        <v>129</v>
      </c>
      <c r="H97" s="246"/>
      <c r="I97" s="247"/>
    </row>
    <row r="98" spans="2:9" ht="15" customHeight="1" x14ac:dyDescent="0.25">
      <c r="B98" s="268"/>
      <c r="C98" s="316"/>
      <c r="D98" s="248" t="s">
        <v>146</v>
      </c>
      <c r="E98" s="250" t="s">
        <v>147</v>
      </c>
      <c r="F98" s="252" t="s">
        <v>148</v>
      </c>
      <c r="G98" s="248" t="s">
        <v>146</v>
      </c>
      <c r="H98" s="254" t="s">
        <v>147</v>
      </c>
      <c r="I98" s="256" t="s">
        <v>148</v>
      </c>
    </row>
    <row r="99" spans="2:9" ht="15.75" thickBot="1" x14ac:dyDescent="0.3">
      <c r="B99" s="269"/>
      <c r="C99" s="317"/>
      <c r="D99" s="249"/>
      <c r="E99" s="251"/>
      <c r="F99" s="253"/>
      <c r="G99" s="249"/>
      <c r="H99" s="255"/>
      <c r="I99" s="257"/>
    </row>
    <row r="100" spans="2:9" x14ac:dyDescent="0.25">
      <c r="B100" s="31" t="s">
        <v>73</v>
      </c>
      <c r="C100" s="191">
        <v>3501</v>
      </c>
      <c r="D100" s="205">
        <v>0.52359445027768647</v>
      </c>
      <c r="E100" s="229">
        <v>0.55382558010874927</v>
      </c>
      <c r="F100" s="238">
        <v>0.28688855747043185</v>
      </c>
      <c r="G100" s="223">
        <v>0.46246552709930994</v>
      </c>
      <c r="H100" s="244">
        <v>0.53115901737155446</v>
      </c>
      <c r="I100" s="238">
        <v>0.35352847781729468</v>
      </c>
    </row>
    <row r="101" spans="2:9" x14ac:dyDescent="0.25">
      <c r="B101" s="31" t="s">
        <v>74</v>
      </c>
      <c r="C101" s="191">
        <v>3502</v>
      </c>
      <c r="D101" s="225">
        <v>0.20906463048051838</v>
      </c>
      <c r="E101" s="226">
        <v>0.28795796685547831</v>
      </c>
      <c r="F101" s="239">
        <v>0.54521127323249829</v>
      </c>
      <c r="G101" s="225">
        <v>0.15088669600002599</v>
      </c>
      <c r="H101" s="242">
        <v>0.24369028532541226</v>
      </c>
      <c r="I101" s="239">
        <v>0.6182809212006255</v>
      </c>
    </row>
    <row r="102" spans="2:9" x14ac:dyDescent="0.25">
      <c r="B102" s="31" t="s">
        <v>75</v>
      </c>
      <c r="C102" s="191">
        <v>3503</v>
      </c>
      <c r="D102" s="225">
        <v>0.32556104433860461</v>
      </c>
      <c r="E102" s="226">
        <v>0.38271953565675593</v>
      </c>
      <c r="F102" s="239">
        <v>0.49057049168282341</v>
      </c>
      <c r="G102" s="225">
        <v>0.21890034028445773</v>
      </c>
      <c r="H102" s="242">
        <v>0.39468842489077366</v>
      </c>
      <c r="I102" s="239">
        <v>0.63616007772219763</v>
      </c>
    </row>
    <row r="103" spans="2:9" x14ac:dyDescent="0.25">
      <c r="B103" s="31" t="s">
        <v>76</v>
      </c>
      <c r="C103" s="191">
        <v>3504</v>
      </c>
      <c r="D103" s="225">
        <v>0.45236226936834667</v>
      </c>
      <c r="E103" s="226">
        <v>0.45776618062659075</v>
      </c>
      <c r="F103" s="239">
        <v>0.366622487787715</v>
      </c>
      <c r="G103" s="225">
        <v>0.34288315081522813</v>
      </c>
      <c r="H103" s="242">
        <v>0.39571149346927736</v>
      </c>
      <c r="I103" s="239">
        <v>0.44137435326753816</v>
      </c>
    </row>
    <row r="104" spans="2:9" x14ac:dyDescent="0.25">
      <c r="B104" s="31" t="s">
        <v>77</v>
      </c>
      <c r="C104" s="191">
        <v>3520</v>
      </c>
      <c r="D104" s="225">
        <v>0.48832502821443113</v>
      </c>
      <c r="E104" s="226">
        <v>0.44041552408610113</v>
      </c>
      <c r="F104" s="239">
        <v>0.40245449363382235</v>
      </c>
      <c r="G104" s="225">
        <v>0.35736563499710378</v>
      </c>
      <c r="H104" s="242">
        <v>0.42466219109649622</v>
      </c>
      <c r="I104" s="239">
        <v>0.51615593265417004</v>
      </c>
    </row>
    <row r="105" spans="2:9" x14ac:dyDescent="0.25">
      <c r="B105" s="31" t="s">
        <v>78</v>
      </c>
      <c r="C105" s="191">
        <v>3521</v>
      </c>
      <c r="D105" s="225">
        <v>0.54839463849467351</v>
      </c>
      <c r="E105" s="226">
        <v>0.67944076075049153</v>
      </c>
      <c r="F105" s="239">
        <v>0.37637448955897213</v>
      </c>
      <c r="G105" s="225">
        <v>0.48608513827696603</v>
      </c>
      <c r="H105" s="242">
        <v>0.64590151991835432</v>
      </c>
      <c r="I105" s="239">
        <v>0.43424668645274023</v>
      </c>
    </row>
    <row r="106" spans="2:9" x14ac:dyDescent="0.25">
      <c r="B106" s="31" t="s">
        <v>79</v>
      </c>
      <c r="C106" s="191">
        <v>3522</v>
      </c>
      <c r="D106" s="225">
        <v>0.40354120617439909</v>
      </c>
      <c r="E106" s="226">
        <v>0.47879124920177268</v>
      </c>
      <c r="F106" s="239">
        <v>0.42206355706867948</v>
      </c>
      <c r="G106" s="225">
        <v>0.28363325721365285</v>
      </c>
      <c r="H106" s="242">
        <v>0.3887626025570366</v>
      </c>
      <c r="I106" s="239">
        <v>0.49119788454274227</v>
      </c>
    </row>
    <row r="107" spans="2:9" x14ac:dyDescent="0.25">
      <c r="B107" s="31" t="s">
        <v>80</v>
      </c>
      <c r="C107" s="191">
        <v>3523</v>
      </c>
      <c r="D107" s="225">
        <v>0.60909619896353806</v>
      </c>
      <c r="E107" s="226">
        <v>0.70768914028107466</v>
      </c>
      <c r="F107" s="239">
        <v>0.33382411300643511</v>
      </c>
      <c r="G107" s="225">
        <v>0.55591717809409913</v>
      </c>
      <c r="H107" s="242">
        <v>0.64861606604146893</v>
      </c>
      <c r="I107" s="239">
        <v>0.37192199882920396</v>
      </c>
    </row>
    <row r="108" spans="2:9" x14ac:dyDescent="0.25">
      <c r="B108" s="31" t="s">
        <v>81</v>
      </c>
      <c r="C108" s="191">
        <v>3524</v>
      </c>
      <c r="D108" s="225">
        <v>0.35372530451145368</v>
      </c>
      <c r="E108" s="226">
        <v>0.42763660740096271</v>
      </c>
      <c r="F108" s="239">
        <v>0.37793835039891199</v>
      </c>
      <c r="G108" s="225">
        <v>0.2854059642800057</v>
      </c>
      <c r="H108" s="242">
        <v>0.36668673050838319</v>
      </c>
      <c r="I108" s="239">
        <v>0.43652784159688118</v>
      </c>
    </row>
    <row r="109" spans="2:9" x14ac:dyDescent="0.25">
      <c r="B109" s="31" t="s">
        <v>82</v>
      </c>
      <c r="C109" s="191">
        <v>3525</v>
      </c>
      <c r="D109" s="225">
        <v>0.14639374249318318</v>
      </c>
      <c r="E109" s="226">
        <v>0.27244613537689527</v>
      </c>
      <c r="F109" s="239">
        <v>0.5376529779913477</v>
      </c>
      <c r="G109" s="225">
        <v>9.8587680471558123E-2</v>
      </c>
      <c r="H109" s="242">
        <v>0.2491374542613797</v>
      </c>
      <c r="I109" s="239">
        <v>0.68498607517002208</v>
      </c>
    </row>
    <row r="110" spans="2:9" x14ac:dyDescent="0.25">
      <c r="B110" s="31" t="s">
        <v>83</v>
      </c>
      <c r="C110" s="191">
        <v>3526</v>
      </c>
      <c r="D110" s="225">
        <v>0.66761176561931157</v>
      </c>
      <c r="E110" s="226">
        <v>0.63308474933818015</v>
      </c>
      <c r="F110" s="239">
        <v>0.24877383831114008</v>
      </c>
      <c r="G110" s="225">
        <v>0.67019247466782561</v>
      </c>
      <c r="H110" s="242">
        <v>0.59973303454614046</v>
      </c>
      <c r="I110" s="239">
        <v>0.25762843099551069</v>
      </c>
    </row>
    <row r="111" spans="2:9" x14ac:dyDescent="0.25">
      <c r="B111" s="31" t="s">
        <v>84</v>
      </c>
      <c r="C111" s="191">
        <v>3527</v>
      </c>
      <c r="D111" s="225">
        <v>0.52181663358336094</v>
      </c>
      <c r="E111" s="226">
        <v>0.59857472604254836</v>
      </c>
      <c r="F111" s="239">
        <v>0.45703274131751137</v>
      </c>
      <c r="G111" s="225">
        <v>0.48992966811434013</v>
      </c>
      <c r="H111" s="242">
        <v>0.50300381640750469</v>
      </c>
      <c r="I111" s="239">
        <v>0.39303938727118493</v>
      </c>
    </row>
    <row r="112" spans="2:9" x14ac:dyDescent="0.25">
      <c r="B112" s="31" t="s">
        <v>85</v>
      </c>
      <c r="C112" s="191">
        <v>3528</v>
      </c>
      <c r="D112" s="225">
        <v>0.60296679689736499</v>
      </c>
      <c r="E112" s="226">
        <v>0.75937115050020709</v>
      </c>
      <c r="F112" s="239">
        <v>0.35950912652580369</v>
      </c>
      <c r="G112" s="225">
        <v>0.64528460830868795</v>
      </c>
      <c r="H112" s="242">
        <v>0.75138323942944962</v>
      </c>
      <c r="I112" s="239">
        <v>0.31020307830134219</v>
      </c>
    </row>
    <row r="113" spans="2:9" x14ac:dyDescent="0.25">
      <c r="B113" s="31" t="s">
        <v>86</v>
      </c>
      <c r="C113" s="191">
        <v>3529</v>
      </c>
      <c r="D113" s="225">
        <v>0.57081574442013483</v>
      </c>
      <c r="E113" s="226">
        <v>0.68484575228602285</v>
      </c>
      <c r="F113" s="239">
        <v>0.33042800865556776</v>
      </c>
      <c r="G113" s="225">
        <v>0.49491134238318168</v>
      </c>
      <c r="H113" s="242">
        <v>0.65566803011278241</v>
      </c>
      <c r="I113" s="239">
        <v>0.39309405214681004</v>
      </c>
    </row>
    <row r="114" spans="2:9" x14ac:dyDescent="0.25">
      <c r="B114" s="31" t="s">
        <v>87</v>
      </c>
      <c r="C114" s="191">
        <v>3530</v>
      </c>
      <c r="D114" s="225">
        <v>0.49243034613449166</v>
      </c>
      <c r="E114" s="226">
        <v>0.57969002352785959</v>
      </c>
      <c r="F114" s="239">
        <v>0.42357825417101391</v>
      </c>
      <c r="G114" s="225">
        <v>0.46931151767467294</v>
      </c>
      <c r="H114" s="242">
        <v>0.52517528051005369</v>
      </c>
      <c r="I114" s="239">
        <v>0.42747350601043355</v>
      </c>
    </row>
    <row r="115" spans="2:9" x14ac:dyDescent="0.25">
      <c r="B115" s="31" t="s">
        <v>88</v>
      </c>
      <c r="C115" s="191">
        <v>3531</v>
      </c>
      <c r="D115" s="225">
        <v>0.5813051672648113</v>
      </c>
      <c r="E115" s="226">
        <v>0.70686304110860121</v>
      </c>
      <c r="F115" s="239">
        <v>0.36856978473109903</v>
      </c>
      <c r="G115" s="225">
        <v>0.58950715759012762</v>
      </c>
      <c r="H115" s="242">
        <v>0.73432970052339552</v>
      </c>
      <c r="I115" s="239">
        <v>0.36391943525969472</v>
      </c>
    </row>
    <row r="116" spans="2:9" ht="15.75" thickBot="1" x14ac:dyDescent="0.3">
      <c r="B116" s="4" t="s">
        <v>89</v>
      </c>
      <c r="C116" s="183">
        <v>3532</v>
      </c>
      <c r="D116" s="227">
        <v>0.58741362433537725</v>
      </c>
      <c r="E116" s="228">
        <v>0.69904672571066939</v>
      </c>
      <c r="F116" s="240">
        <v>0.37694266050465908</v>
      </c>
      <c r="G116" s="227">
        <v>0.61717553518770896</v>
      </c>
      <c r="H116" s="243">
        <v>0.72933407423451246</v>
      </c>
      <c r="I116" s="240">
        <v>0.34093702110674184</v>
      </c>
    </row>
    <row r="117" spans="2:9" ht="15.75" thickBot="1" x14ac:dyDescent="0.3">
      <c r="B117" s="264" t="s">
        <v>39</v>
      </c>
      <c r="C117" s="265"/>
      <c r="D117" s="266"/>
    </row>
    <row r="118" spans="2:9" x14ac:dyDescent="0.25">
      <c r="B118" s="192"/>
      <c r="C118" s="192"/>
      <c r="D118" s="192"/>
    </row>
    <row r="119" spans="2:9" x14ac:dyDescent="0.25">
      <c r="B119" s="192"/>
      <c r="C119" s="192"/>
      <c r="D119" s="192"/>
    </row>
  </sheetData>
  <mergeCells count="48">
    <mergeCell ref="R74:T74"/>
    <mergeCell ref="B57:D57"/>
    <mergeCell ref="B60:D60"/>
    <mergeCell ref="B61:E61"/>
    <mergeCell ref="B69:E69"/>
    <mergeCell ref="B72:D72"/>
    <mergeCell ref="B8:D8"/>
    <mergeCell ref="B7:D7"/>
    <mergeCell ref="B49:D49"/>
    <mergeCell ref="B23:D23"/>
    <mergeCell ref="B24:H24"/>
    <mergeCell ref="B32:D32"/>
    <mergeCell ref="B46:D46"/>
    <mergeCell ref="B36:H36"/>
    <mergeCell ref="B11:D11"/>
    <mergeCell ref="B12:E12"/>
    <mergeCell ref="B20:D20"/>
    <mergeCell ref="B83:D83"/>
    <mergeCell ref="C74:E74"/>
    <mergeCell ref="F74:H74"/>
    <mergeCell ref="I74:K74"/>
    <mergeCell ref="B50:H50"/>
    <mergeCell ref="B73:T73"/>
    <mergeCell ref="L74:N74"/>
    <mergeCell ref="O74:Q74"/>
    <mergeCell ref="B117:D117"/>
    <mergeCell ref="D98:D99"/>
    <mergeCell ref="B96:D96"/>
    <mergeCell ref="B97:B99"/>
    <mergeCell ref="C97:C99"/>
    <mergeCell ref="B86:D86"/>
    <mergeCell ref="H98:H99"/>
    <mergeCell ref="I98:I99"/>
    <mergeCell ref="D97:F97"/>
    <mergeCell ref="G97:I97"/>
    <mergeCell ref="E98:E99"/>
    <mergeCell ref="F98:F99"/>
    <mergeCell ref="G98:G99"/>
    <mergeCell ref="B93:D93"/>
    <mergeCell ref="B87:B89"/>
    <mergeCell ref="C87:E87"/>
    <mergeCell ref="F87:H87"/>
    <mergeCell ref="C88:C89"/>
    <mergeCell ref="D88:D89"/>
    <mergeCell ref="E88:E89"/>
    <mergeCell ref="F88:F89"/>
    <mergeCell ref="G88:G89"/>
    <mergeCell ref="H88:H8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94"/>
  <sheetViews>
    <sheetView workbookViewId="0"/>
  </sheetViews>
  <sheetFormatPr defaultRowHeight="15" x14ac:dyDescent="0.25"/>
  <cols>
    <col min="2" max="2" width="41" customWidth="1"/>
    <col min="3" max="3" width="23.42578125" customWidth="1"/>
    <col min="4" max="4" width="34.28515625" customWidth="1"/>
    <col min="5" max="5" width="34.85546875" bestFit="1" customWidth="1"/>
    <col min="6" max="6" width="32.42578125" bestFit="1" customWidth="1"/>
    <col min="7" max="7" width="28.5703125" bestFit="1" customWidth="1"/>
    <col min="8" max="8" width="34.85546875" bestFit="1" customWidth="1"/>
    <col min="9" max="9" width="28.5703125" bestFit="1" customWidth="1"/>
    <col min="10" max="10" width="32.42578125" bestFit="1" customWidth="1"/>
    <col min="11" max="11" width="34.85546875" bestFit="1" customWidth="1"/>
    <col min="12" max="12" width="18.5703125" bestFit="1" customWidth="1"/>
    <col min="13" max="13" width="27.7109375" bestFit="1" customWidth="1"/>
    <col min="14" max="14" width="34.85546875" bestFit="1" customWidth="1"/>
    <col min="15" max="15" width="18.5703125" bestFit="1" customWidth="1"/>
    <col min="16" max="16" width="27.7109375" bestFit="1" customWidth="1"/>
    <col min="17" max="17" width="34.85546875" bestFit="1" customWidth="1"/>
    <col min="18" max="18" width="18.5703125" bestFit="1" customWidth="1"/>
    <col min="19" max="19" width="27.7109375" bestFit="1" customWidth="1"/>
    <col min="20" max="20" width="36.5703125" customWidth="1"/>
  </cols>
  <sheetData>
    <row r="7" spans="1:11" ht="18.75" x14ac:dyDescent="0.3">
      <c r="B7" s="305" t="s">
        <v>92</v>
      </c>
      <c r="C7" s="305"/>
      <c r="D7" s="305"/>
    </row>
    <row r="10" spans="1:11" ht="15.75" thickBot="1" x14ac:dyDescent="0.3"/>
    <row r="11" spans="1:11" ht="15.75" thickBot="1" x14ac:dyDescent="0.3">
      <c r="A11" s="92"/>
      <c r="B11" s="280" t="s">
        <v>0</v>
      </c>
      <c r="C11" s="281"/>
      <c r="D11" s="282"/>
    </row>
    <row r="12" spans="1:11" x14ac:dyDescent="0.25">
      <c r="A12" s="1"/>
      <c r="B12" s="306" t="s">
        <v>41</v>
      </c>
      <c r="C12" s="307"/>
      <c r="D12" s="307"/>
      <c r="E12" s="308"/>
      <c r="F12" s="3"/>
      <c r="G12" s="3"/>
      <c r="H12" s="3"/>
      <c r="I12" s="3"/>
      <c r="J12" s="3"/>
      <c r="K12" s="3"/>
    </row>
    <row r="13" spans="1:11" ht="15" customHeight="1" thickBot="1" x14ac:dyDescent="0.3">
      <c r="A13" s="1"/>
      <c r="B13" s="4"/>
      <c r="C13" s="5" t="s">
        <v>36</v>
      </c>
      <c r="D13" s="5" t="s">
        <v>35</v>
      </c>
      <c r="E13" s="6" t="s">
        <v>42</v>
      </c>
      <c r="F13" s="3"/>
      <c r="G13" s="3"/>
      <c r="H13" s="3"/>
      <c r="I13" s="3"/>
      <c r="J13" s="3"/>
      <c r="K13" s="3"/>
    </row>
    <row r="14" spans="1:11" x14ac:dyDescent="0.25">
      <c r="A14" s="1"/>
      <c r="B14" s="95">
        <v>2012</v>
      </c>
      <c r="C14" s="96">
        <v>667890.00000000047</v>
      </c>
      <c r="D14" s="96">
        <v>261855.99999999953</v>
      </c>
      <c r="E14" s="97">
        <v>0.28164251311648508</v>
      </c>
      <c r="F14" s="3"/>
      <c r="G14" s="3"/>
      <c r="H14" s="3"/>
      <c r="I14" s="3"/>
      <c r="J14" s="3"/>
      <c r="K14" s="3"/>
    </row>
    <row r="15" spans="1:11" x14ac:dyDescent="0.25">
      <c r="A15" s="1"/>
      <c r="B15" s="95">
        <v>2013</v>
      </c>
      <c r="C15" s="96">
        <v>670078.00000000058</v>
      </c>
      <c r="D15" s="96">
        <v>264546.00000000012</v>
      </c>
      <c r="E15" s="97">
        <v>0.28305072414147286</v>
      </c>
      <c r="F15" s="3"/>
      <c r="G15" s="3"/>
      <c r="H15" s="3"/>
      <c r="I15" s="3"/>
      <c r="J15" s="3"/>
      <c r="K15" s="3"/>
    </row>
    <row r="16" spans="1:11" x14ac:dyDescent="0.25">
      <c r="A16" s="1"/>
      <c r="B16" s="95">
        <v>2014</v>
      </c>
      <c r="C16" s="96">
        <v>657707.00000000047</v>
      </c>
      <c r="D16" s="96">
        <v>272349.99999999988</v>
      </c>
      <c r="E16" s="97">
        <v>0.29283151462759788</v>
      </c>
      <c r="F16" s="3"/>
      <c r="G16" s="3"/>
      <c r="H16" s="3"/>
      <c r="I16" s="3"/>
      <c r="J16" s="3"/>
      <c r="K16" s="3"/>
    </row>
    <row r="17" spans="1:11" x14ac:dyDescent="0.25">
      <c r="A17" s="1"/>
      <c r="B17" s="10">
        <v>2015</v>
      </c>
      <c r="C17" s="98">
        <v>646209.99999999767</v>
      </c>
      <c r="D17" s="98">
        <v>281177.99999999983</v>
      </c>
      <c r="E17" s="99">
        <v>0.30319348535887958</v>
      </c>
      <c r="F17" s="3"/>
      <c r="G17" s="3"/>
      <c r="H17" s="3"/>
      <c r="I17" s="3"/>
      <c r="J17" s="3"/>
      <c r="K17" s="3"/>
    </row>
    <row r="18" spans="1:11" x14ac:dyDescent="0.25">
      <c r="A18" s="1"/>
      <c r="B18" s="10">
        <v>2016</v>
      </c>
      <c r="C18" s="98">
        <v>659256.99999999965</v>
      </c>
      <c r="D18" s="98">
        <v>277041.00000000006</v>
      </c>
      <c r="E18" s="99">
        <v>0.29588977013728551</v>
      </c>
      <c r="F18" s="3"/>
      <c r="G18" s="3"/>
      <c r="H18" s="3"/>
      <c r="I18" s="3"/>
      <c r="J18" s="3"/>
      <c r="K18" s="3"/>
    </row>
    <row r="19" spans="1:11" ht="15.75" thickBot="1" x14ac:dyDescent="0.3">
      <c r="A19" s="1"/>
      <c r="B19" s="15">
        <v>2017</v>
      </c>
      <c r="C19" s="100">
        <v>648800.99999999977</v>
      </c>
      <c r="D19" s="100">
        <v>279305.99999999988</v>
      </c>
      <c r="E19" s="101">
        <v>0.30094159401879306</v>
      </c>
      <c r="F19" s="3"/>
      <c r="G19" s="3"/>
      <c r="H19" s="3"/>
      <c r="I19" s="3"/>
      <c r="J19" s="3"/>
      <c r="K19" s="3"/>
    </row>
    <row r="20" spans="1:11" ht="15.75" thickBot="1" x14ac:dyDescent="0.3">
      <c r="A20" s="1"/>
      <c r="B20" s="309" t="s">
        <v>39</v>
      </c>
      <c r="C20" s="310"/>
      <c r="D20" s="311"/>
      <c r="E20" s="50"/>
      <c r="F20" s="3"/>
      <c r="G20" s="47"/>
      <c r="H20" s="47"/>
      <c r="I20" s="3"/>
      <c r="J20" s="3"/>
      <c r="K20" s="3"/>
    </row>
    <row r="22" spans="1:11" ht="15.75" thickBot="1" x14ac:dyDescent="0.3"/>
    <row r="23" spans="1:11" ht="15.75" thickBot="1" x14ac:dyDescent="0.3">
      <c r="B23" s="280" t="s">
        <v>0</v>
      </c>
      <c r="C23" s="281"/>
      <c r="D23" s="282"/>
      <c r="E23" s="2"/>
      <c r="F23" s="2"/>
      <c r="G23" s="2"/>
      <c r="H23" s="2"/>
    </row>
    <row r="24" spans="1:11" x14ac:dyDescent="0.25">
      <c r="B24" s="283" t="s">
        <v>135</v>
      </c>
      <c r="C24" s="284"/>
      <c r="D24" s="284"/>
      <c r="E24" s="284"/>
      <c r="F24" s="284"/>
      <c r="G24" s="284"/>
      <c r="H24" s="285"/>
    </row>
    <row r="25" spans="1:11" ht="15.75" thickBot="1" x14ac:dyDescent="0.3">
      <c r="B25" s="4"/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  <c r="H25" s="6" t="s">
        <v>6</v>
      </c>
    </row>
    <row r="26" spans="1:11" x14ac:dyDescent="0.25">
      <c r="B26" s="7">
        <v>2012</v>
      </c>
      <c r="C26" s="8">
        <v>67660.000000000029</v>
      </c>
      <c r="D26" s="8">
        <v>44619.000000000007</v>
      </c>
      <c r="E26" s="8">
        <v>52258</v>
      </c>
      <c r="F26" s="8">
        <v>44288.000000000022</v>
      </c>
      <c r="G26" s="8">
        <v>38009.000000000015</v>
      </c>
      <c r="H26" s="9">
        <v>15021.999999999998</v>
      </c>
    </row>
    <row r="27" spans="1:11" x14ac:dyDescent="0.25">
      <c r="B27" s="7">
        <v>2013</v>
      </c>
      <c r="C27" s="8">
        <v>70483.000000000015</v>
      </c>
      <c r="D27" s="8">
        <v>41861.000000000036</v>
      </c>
      <c r="E27" s="8">
        <v>51953.000000000015</v>
      </c>
      <c r="F27" s="8">
        <v>50361.999999999978</v>
      </c>
      <c r="G27" s="8">
        <v>35008</v>
      </c>
      <c r="H27" s="9">
        <v>14879.000000000004</v>
      </c>
    </row>
    <row r="28" spans="1:11" x14ac:dyDescent="0.25">
      <c r="B28" s="10">
        <v>2014</v>
      </c>
      <c r="C28" s="11">
        <v>67097.999999999971</v>
      </c>
      <c r="D28" s="11">
        <v>44583.000000000007</v>
      </c>
      <c r="E28" s="11">
        <v>54981</v>
      </c>
      <c r="F28" s="11">
        <v>50876.999999999964</v>
      </c>
      <c r="G28" s="11">
        <v>38785.999999999985</v>
      </c>
      <c r="H28" s="12">
        <v>16024.999999999995</v>
      </c>
    </row>
    <row r="29" spans="1:11" x14ac:dyDescent="0.25">
      <c r="B29" s="10">
        <v>2015</v>
      </c>
      <c r="C29" s="13">
        <v>68108.000000000015</v>
      </c>
      <c r="D29" s="13">
        <v>53101.000000000051</v>
      </c>
      <c r="E29" s="13">
        <v>52988.000000000007</v>
      </c>
      <c r="F29" s="13">
        <v>49786.999999999949</v>
      </c>
      <c r="G29" s="13">
        <v>39173.000000000022</v>
      </c>
      <c r="H29" s="14">
        <v>18020.999999999996</v>
      </c>
    </row>
    <row r="30" spans="1:11" x14ac:dyDescent="0.25">
      <c r="B30" s="10">
        <v>2016</v>
      </c>
      <c r="C30" s="13">
        <v>66455.000000000015</v>
      </c>
      <c r="D30" s="13">
        <v>48691.999999999985</v>
      </c>
      <c r="E30" s="13">
        <v>54724.999999999935</v>
      </c>
      <c r="F30" s="13">
        <v>49340.000000000029</v>
      </c>
      <c r="G30" s="13">
        <v>43832.000000000029</v>
      </c>
      <c r="H30" s="14">
        <v>13997</v>
      </c>
    </row>
    <row r="31" spans="1:11" ht="15.75" thickBot="1" x14ac:dyDescent="0.3">
      <c r="B31" s="15">
        <v>2017</v>
      </c>
      <c r="C31" s="16">
        <v>65654.000000000044</v>
      </c>
      <c r="D31" s="16">
        <v>47122.000000000029</v>
      </c>
      <c r="E31" s="16">
        <v>57774.000000000051</v>
      </c>
      <c r="F31" s="16">
        <v>57739.999999999956</v>
      </c>
      <c r="G31" s="16">
        <v>34599.999999999993</v>
      </c>
      <c r="H31" s="17">
        <v>16415.999999999996</v>
      </c>
    </row>
    <row r="32" spans="1:11" ht="15.75" thickBot="1" x14ac:dyDescent="0.3">
      <c r="B32" s="309" t="s">
        <v>39</v>
      </c>
      <c r="C32" s="310"/>
      <c r="D32" s="311"/>
      <c r="E32" s="18"/>
      <c r="F32" s="18"/>
      <c r="G32" s="18"/>
      <c r="H32" s="18"/>
    </row>
    <row r="34" spans="1:11" ht="15.75" thickBot="1" x14ac:dyDescent="0.3"/>
    <row r="35" spans="1:11" ht="15.75" thickBot="1" x14ac:dyDescent="0.3">
      <c r="A35" s="1"/>
      <c r="B35" s="19" t="s">
        <v>0</v>
      </c>
      <c r="C35" s="20"/>
      <c r="D35" s="2"/>
      <c r="E35" s="2"/>
      <c r="F35" s="3"/>
      <c r="G35" s="21"/>
      <c r="H35" s="21"/>
      <c r="I35" s="3"/>
      <c r="J35" s="3"/>
      <c r="K35" s="3"/>
    </row>
    <row r="36" spans="1:11" ht="15.75" thickBot="1" x14ac:dyDescent="0.3">
      <c r="A36" s="1"/>
      <c r="B36" s="331" t="s">
        <v>136</v>
      </c>
      <c r="C36" s="332"/>
      <c r="D36" s="332"/>
      <c r="E36" s="332"/>
      <c r="F36" s="332"/>
      <c r="G36" s="332"/>
      <c r="H36" s="333"/>
      <c r="I36" s="3"/>
      <c r="J36" s="3"/>
    </row>
    <row r="37" spans="1:11" ht="15.75" thickBot="1" x14ac:dyDescent="0.3">
      <c r="A37" s="1"/>
      <c r="B37" s="22" t="s">
        <v>8</v>
      </c>
      <c r="C37" s="23">
        <v>2012</v>
      </c>
      <c r="D37" s="23">
        <v>2013</v>
      </c>
      <c r="E37" s="23">
        <v>2014</v>
      </c>
      <c r="F37" s="23">
        <v>2015</v>
      </c>
      <c r="G37" s="24">
        <v>2016</v>
      </c>
      <c r="H37" s="25">
        <v>2017</v>
      </c>
      <c r="I37" s="3"/>
      <c r="J37" s="3"/>
    </row>
    <row r="38" spans="1:11" x14ac:dyDescent="0.25">
      <c r="A38" s="1"/>
      <c r="B38" s="26" t="s">
        <v>9</v>
      </c>
      <c r="C38" s="8">
        <v>12216.999999999996</v>
      </c>
      <c r="D38" s="8">
        <v>13168.999999999998</v>
      </c>
      <c r="E38" s="27">
        <v>13807.999999999993</v>
      </c>
      <c r="F38" s="28">
        <v>10148.999999999998</v>
      </c>
      <c r="G38" s="29">
        <v>11364.999999999996</v>
      </c>
      <c r="H38" s="30">
        <v>11124.000000000005</v>
      </c>
      <c r="I38" s="3"/>
      <c r="J38" s="3"/>
    </row>
    <row r="39" spans="1:11" x14ac:dyDescent="0.25">
      <c r="A39" s="1"/>
      <c r="B39" s="31" t="s">
        <v>10</v>
      </c>
      <c r="C39" s="32">
        <v>72976.000000000015</v>
      </c>
      <c r="D39" s="32">
        <v>67895.000000000015</v>
      </c>
      <c r="E39" s="33">
        <v>70617.999999999985</v>
      </c>
      <c r="F39" s="34">
        <v>68579.000000000044</v>
      </c>
      <c r="G39" s="35">
        <v>68454.999999999956</v>
      </c>
      <c r="H39" s="36">
        <v>60325.999999999993</v>
      </c>
      <c r="I39" s="3"/>
      <c r="J39" s="3"/>
    </row>
    <row r="40" spans="1:11" x14ac:dyDescent="0.25">
      <c r="A40" s="1"/>
      <c r="B40" s="31" t="s">
        <v>11</v>
      </c>
      <c r="C40" s="32">
        <v>54465.000000000051</v>
      </c>
      <c r="D40" s="32">
        <v>65710.999999999985</v>
      </c>
      <c r="E40" s="33">
        <v>69508.000000000015</v>
      </c>
      <c r="F40" s="34">
        <v>66143</v>
      </c>
      <c r="G40" s="35">
        <v>64147.000000000015</v>
      </c>
      <c r="H40" s="36">
        <v>65118.999999999993</v>
      </c>
      <c r="I40" s="3"/>
      <c r="J40" s="3"/>
    </row>
    <row r="41" spans="1:11" x14ac:dyDescent="0.25">
      <c r="A41" s="1"/>
      <c r="B41" s="31" t="s">
        <v>12</v>
      </c>
      <c r="C41" s="32">
        <v>46161.000000000022</v>
      </c>
      <c r="D41" s="32">
        <v>48314.999999999964</v>
      </c>
      <c r="E41" s="33">
        <v>48179.999999999993</v>
      </c>
      <c r="F41" s="34">
        <v>53944.000000000015</v>
      </c>
      <c r="G41" s="35">
        <v>50653.000000000044</v>
      </c>
      <c r="H41" s="36">
        <v>49284.000000000022</v>
      </c>
      <c r="I41" s="3"/>
      <c r="J41" s="3"/>
    </row>
    <row r="42" spans="1:11" x14ac:dyDescent="0.25">
      <c r="A42" s="1"/>
      <c r="B42" s="31" t="s">
        <v>13</v>
      </c>
      <c r="C42" s="32">
        <v>35421.000000000015</v>
      </c>
      <c r="D42" s="32">
        <v>31151.000000000011</v>
      </c>
      <c r="E42" s="33">
        <v>35196.000000000022</v>
      </c>
      <c r="F42" s="34">
        <v>36895.999999999993</v>
      </c>
      <c r="G42" s="35">
        <v>36658.000000000015</v>
      </c>
      <c r="H42" s="36">
        <v>43720.000000000015</v>
      </c>
      <c r="I42" s="3"/>
      <c r="J42" s="3"/>
    </row>
    <row r="43" spans="1:11" x14ac:dyDescent="0.25">
      <c r="A43" s="1"/>
      <c r="B43" s="31" t="s">
        <v>14</v>
      </c>
      <c r="C43" s="32">
        <v>17969.999999999989</v>
      </c>
      <c r="D43" s="32">
        <v>17739.000000000004</v>
      </c>
      <c r="E43" s="33">
        <v>16390.000000000007</v>
      </c>
      <c r="F43" s="34">
        <v>23192.999999999996</v>
      </c>
      <c r="G43" s="35">
        <v>21854.000000000007</v>
      </c>
      <c r="H43" s="36">
        <v>22636</v>
      </c>
      <c r="I43" s="3"/>
      <c r="J43" s="3"/>
    </row>
    <row r="44" spans="1:11" x14ac:dyDescent="0.25">
      <c r="A44" s="1"/>
      <c r="B44" s="31" t="s">
        <v>15</v>
      </c>
      <c r="C44" s="32">
        <v>22646.000000000007</v>
      </c>
      <c r="D44" s="32">
        <v>20566.000000000004</v>
      </c>
      <c r="E44" s="33">
        <v>18650</v>
      </c>
      <c r="F44" s="34">
        <v>22274.000000000004</v>
      </c>
      <c r="G44" s="35">
        <v>23909.000000000004</v>
      </c>
      <c r="H44" s="36">
        <v>27096.999999999989</v>
      </c>
      <c r="I44" s="3"/>
      <c r="J44" s="3"/>
    </row>
    <row r="45" spans="1:11" ht="15.75" thickBot="1" x14ac:dyDescent="0.3">
      <c r="A45" s="1"/>
      <c r="B45" s="4" t="s">
        <v>16</v>
      </c>
      <c r="C45" s="37">
        <v>261856.00000000012</v>
      </c>
      <c r="D45" s="37">
        <v>264546</v>
      </c>
      <c r="E45" s="38">
        <v>272350</v>
      </c>
      <c r="F45" s="39">
        <v>281178.00000000006</v>
      </c>
      <c r="G45" s="40">
        <v>277041</v>
      </c>
      <c r="H45" s="41">
        <v>279306.00000000006</v>
      </c>
      <c r="I45" s="3"/>
      <c r="J45" s="3"/>
    </row>
    <row r="46" spans="1:11" ht="15.75" thickBot="1" x14ac:dyDescent="0.3">
      <c r="A46" s="1"/>
      <c r="B46" s="273" t="s">
        <v>39</v>
      </c>
      <c r="C46" s="274"/>
      <c r="D46" s="275"/>
      <c r="E46" s="42"/>
      <c r="F46" s="21"/>
      <c r="G46" s="21"/>
      <c r="H46" s="3"/>
      <c r="I46" s="3"/>
      <c r="J46" s="3"/>
      <c r="K46" s="3"/>
    </row>
    <row r="48" spans="1:11" ht="15.75" thickBot="1" x14ac:dyDescent="0.3"/>
    <row r="49" spans="1:20" ht="15.75" thickBot="1" x14ac:dyDescent="0.3">
      <c r="A49" s="1"/>
      <c r="B49" s="295" t="s">
        <v>17</v>
      </c>
      <c r="C49" s="296"/>
      <c r="D49" s="297"/>
      <c r="E49" s="2"/>
      <c r="F49" s="2"/>
      <c r="G49" s="3"/>
      <c r="H49" s="3"/>
      <c r="I49" s="3"/>
      <c r="J49" s="3"/>
      <c r="K49" s="3"/>
    </row>
    <row r="50" spans="1:20" ht="15.75" thickBot="1" x14ac:dyDescent="0.3">
      <c r="A50" s="1"/>
      <c r="B50" s="331" t="s">
        <v>137</v>
      </c>
      <c r="C50" s="332"/>
      <c r="D50" s="332"/>
      <c r="E50" s="332"/>
      <c r="F50" s="332"/>
      <c r="G50" s="332"/>
      <c r="H50" s="333"/>
      <c r="I50" s="86"/>
    </row>
    <row r="51" spans="1:20" ht="15.75" thickBot="1" x14ac:dyDescent="0.3">
      <c r="A51" s="1"/>
      <c r="B51" s="43"/>
      <c r="C51" s="45">
        <v>2012</v>
      </c>
      <c r="D51" s="45">
        <v>2013</v>
      </c>
      <c r="E51" s="45">
        <v>2014</v>
      </c>
      <c r="F51" s="23">
        <v>2015</v>
      </c>
      <c r="G51" s="46">
        <v>2016</v>
      </c>
      <c r="H51" s="83">
        <v>2017</v>
      </c>
      <c r="I51" s="85"/>
      <c r="K51" s="47"/>
    </row>
    <row r="52" spans="1:20" x14ac:dyDescent="0.25">
      <c r="A52" s="1"/>
      <c r="B52" s="48" t="s">
        <v>18</v>
      </c>
      <c r="C52" s="49">
        <v>62456.999999999993</v>
      </c>
      <c r="D52" s="49">
        <v>70940.999999999985</v>
      </c>
      <c r="E52" s="49">
        <v>75572</v>
      </c>
      <c r="F52" s="49">
        <v>75357.000000000015</v>
      </c>
      <c r="G52" s="49">
        <v>75916.999999999927</v>
      </c>
      <c r="H52" s="84">
        <v>70332.000000000044</v>
      </c>
      <c r="I52" s="87"/>
      <c r="K52" s="47"/>
    </row>
    <row r="53" spans="1:20" x14ac:dyDescent="0.25">
      <c r="A53" s="1"/>
      <c r="B53" s="31" t="s">
        <v>19</v>
      </c>
      <c r="C53" s="32">
        <v>61024.999999999978</v>
      </c>
      <c r="D53" s="32">
        <v>55806.000000000022</v>
      </c>
      <c r="E53" s="32">
        <v>61189.999999999949</v>
      </c>
      <c r="F53" s="32">
        <v>55970.000000000007</v>
      </c>
      <c r="G53" s="32">
        <v>60737.999999999971</v>
      </c>
      <c r="H53" s="34">
        <v>57937.999999999956</v>
      </c>
      <c r="I53" s="88"/>
      <c r="K53" s="47"/>
    </row>
    <row r="54" spans="1:20" x14ac:dyDescent="0.25">
      <c r="A54" s="1"/>
      <c r="B54" s="31" t="s">
        <v>20</v>
      </c>
      <c r="C54" s="32">
        <v>121594.00000000013</v>
      </c>
      <c r="D54" s="32">
        <v>118134.99999999978</v>
      </c>
      <c r="E54" s="32">
        <v>118267</v>
      </c>
      <c r="F54" s="32">
        <v>127024.00000000006</v>
      </c>
      <c r="G54" s="32">
        <v>119588.00000000003</v>
      </c>
      <c r="H54" s="34">
        <v>129566.00000000001</v>
      </c>
      <c r="I54" s="88"/>
      <c r="K54" s="47"/>
    </row>
    <row r="55" spans="1:20" x14ac:dyDescent="0.25">
      <c r="A55" s="1"/>
      <c r="B55" s="31" t="s">
        <v>21</v>
      </c>
      <c r="C55" s="32">
        <v>34167</v>
      </c>
      <c r="D55" s="32">
        <v>31551.000000000044</v>
      </c>
      <c r="E55" s="32">
        <v>33562.000000000015</v>
      </c>
      <c r="F55" s="32">
        <v>37650.000000000022</v>
      </c>
      <c r="G55" s="32">
        <v>35773.000000000007</v>
      </c>
      <c r="H55" s="34">
        <v>37393.999999999978</v>
      </c>
      <c r="I55" s="88"/>
      <c r="K55" s="47"/>
    </row>
    <row r="56" spans="1:20" ht="15.75" thickBot="1" x14ac:dyDescent="0.3">
      <c r="A56" s="1"/>
      <c r="B56" s="4" t="s">
        <v>16</v>
      </c>
      <c r="C56" s="37">
        <v>279243.00000000012</v>
      </c>
      <c r="D56" s="37">
        <v>276432.99999999983</v>
      </c>
      <c r="E56" s="37">
        <v>288590.99999999994</v>
      </c>
      <c r="F56" s="37">
        <v>296001.00000000012</v>
      </c>
      <c r="G56" s="37">
        <v>292015.99999999994</v>
      </c>
      <c r="H56" s="39">
        <v>295230</v>
      </c>
      <c r="I56" s="87"/>
    </row>
    <row r="57" spans="1:20" ht="15.75" thickBot="1" x14ac:dyDescent="0.3">
      <c r="A57" s="1"/>
      <c r="B57" s="292" t="s">
        <v>39</v>
      </c>
      <c r="C57" s="293"/>
      <c r="D57" s="294"/>
      <c r="E57" s="42"/>
      <c r="F57" s="42"/>
      <c r="G57" s="50"/>
      <c r="H57" s="3"/>
      <c r="I57" s="3"/>
      <c r="J57" s="3"/>
      <c r="K57" s="3"/>
    </row>
    <row r="59" spans="1:20" ht="15.75" thickBot="1" x14ac:dyDescent="0.3"/>
    <row r="60" spans="1:20" ht="15.75" thickBot="1" x14ac:dyDescent="0.3">
      <c r="A60" s="1"/>
      <c r="B60" s="295" t="s">
        <v>0</v>
      </c>
      <c r="C60" s="296"/>
      <c r="D60" s="297"/>
      <c r="E60" s="3"/>
      <c r="F60" s="3"/>
      <c r="G60" s="3"/>
      <c r="H60" s="3"/>
      <c r="I60" s="3"/>
      <c r="J60" s="3"/>
      <c r="K60" s="3"/>
    </row>
    <row r="61" spans="1:20" ht="15.75" thickBot="1" x14ac:dyDescent="0.3">
      <c r="A61" s="1"/>
      <c r="B61" s="331" t="s">
        <v>138</v>
      </c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3"/>
    </row>
    <row r="62" spans="1:20" ht="15.75" thickBot="1" x14ac:dyDescent="0.3">
      <c r="A62" s="1"/>
      <c r="B62" s="43"/>
      <c r="C62" s="318">
        <v>2012</v>
      </c>
      <c r="D62" s="319"/>
      <c r="E62" s="320"/>
      <c r="F62" s="318">
        <v>2013</v>
      </c>
      <c r="G62" s="319"/>
      <c r="H62" s="320"/>
      <c r="I62" s="321">
        <v>2014</v>
      </c>
      <c r="J62" s="322"/>
      <c r="K62" s="323"/>
      <c r="L62" s="330">
        <v>2015</v>
      </c>
      <c r="M62" s="322"/>
      <c r="N62" s="323"/>
      <c r="O62" s="330">
        <v>2016</v>
      </c>
      <c r="P62" s="322"/>
      <c r="Q62" s="323"/>
      <c r="R62" s="330">
        <v>2017</v>
      </c>
      <c r="S62" s="322"/>
      <c r="T62" s="323"/>
    </row>
    <row r="63" spans="1:20" x14ac:dyDescent="0.25">
      <c r="A63" s="1"/>
      <c r="B63" s="64"/>
      <c r="C63" s="68" t="s">
        <v>30</v>
      </c>
      <c r="D63" s="66" t="s">
        <v>31</v>
      </c>
      <c r="E63" s="67" t="s">
        <v>32</v>
      </c>
      <c r="F63" s="68" t="s">
        <v>30</v>
      </c>
      <c r="G63" s="66" t="s">
        <v>31</v>
      </c>
      <c r="H63" s="67" t="s">
        <v>32</v>
      </c>
      <c r="I63" s="68" t="s">
        <v>30</v>
      </c>
      <c r="J63" s="66" t="s">
        <v>31</v>
      </c>
      <c r="K63" s="69" t="s">
        <v>32</v>
      </c>
      <c r="L63" s="68" t="s">
        <v>30</v>
      </c>
      <c r="M63" s="66" t="s">
        <v>31</v>
      </c>
      <c r="N63" s="69" t="s">
        <v>32</v>
      </c>
      <c r="O63" s="68" t="s">
        <v>30</v>
      </c>
      <c r="P63" s="66" t="s">
        <v>31</v>
      </c>
      <c r="Q63" s="69" t="s">
        <v>32</v>
      </c>
      <c r="R63" s="68" t="s">
        <v>30</v>
      </c>
      <c r="S63" s="66" t="s">
        <v>31</v>
      </c>
      <c r="T63" s="69" t="s">
        <v>32</v>
      </c>
    </row>
    <row r="64" spans="1:20" x14ac:dyDescent="0.25">
      <c r="A64" s="51"/>
      <c r="B64" s="70" t="s">
        <v>1</v>
      </c>
      <c r="C64" s="71">
        <v>5743.9999999999973</v>
      </c>
      <c r="D64" s="32">
        <v>5802.0000000000009</v>
      </c>
      <c r="E64" s="35">
        <v>56113.999999999985</v>
      </c>
      <c r="F64" s="71">
        <v>7501.0000000000009</v>
      </c>
      <c r="G64" s="32">
        <v>5367</v>
      </c>
      <c r="H64" s="35">
        <v>57615</v>
      </c>
      <c r="I64" s="71">
        <v>7220.9999999999982</v>
      </c>
      <c r="J64" s="32">
        <v>3694.0000000000005</v>
      </c>
      <c r="K64" s="36">
        <v>56183.000000000007</v>
      </c>
      <c r="L64" s="71">
        <v>6199.9999999999982</v>
      </c>
      <c r="M64" s="32">
        <v>4051.9999999999991</v>
      </c>
      <c r="N64" s="36">
        <v>57856.000000000015</v>
      </c>
      <c r="O64" s="71">
        <v>7082.9999999999982</v>
      </c>
      <c r="P64" s="32">
        <v>6118.9999999999973</v>
      </c>
      <c r="Q64" s="36">
        <v>53252.999999999985</v>
      </c>
      <c r="R64" s="71">
        <v>6202</v>
      </c>
      <c r="S64" s="32">
        <v>6004</v>
      </c>
      <c r="T64" s="36">
        <v>53447.999999999971</v>
      </c>
    </row>
    <row r="65" spans="1:20" x14ac:dyDescent="0.25">
      <c r="A65" s="51"/>
      <c r="B65" s="70" t="s">
        <v>2</v>
      </c>
      <c r="C65" s="71">
        <v>4444.0000000000009</v>
      </c>
      <c r="D65" s="32">
        <v>18479.000000000011</v>
      </c>
      <c r="E65" s="35">
        <v>21695.999999999996</v>
      </c>
      <c r="F65" s="71">
        <v>5695.9999999999991</v>
      </c>
      <c r="G65" s="32">
        <v>18957</v>
      </c>
      <c r="H65" s="35">
        <v>17208.000000000004</v>
      </c>
      <c r="I65" s="71">
        <v>4490</v>
      </c>
      <c r="J65" s="32">
        <v>19949.999999999993</v>
      </c>
      <c r="K65" s="36">
        <v>20142.999999999996</v>
      </c>
      <c r="L65" s="71">
        <v>6273.0000000000018</v>
      </c>
      <c r="M65" s="32">
        <v>24982.000000000011</v>
      </c>
      <c r="N65" s="36">
        <v>21846.000000000007</v>
      </c>
      <c r="O65" s="71">
        <v>6580.9999999999973</v>
      </c>
      <c r="P65" s="32">
        <v>24226.999999999996</v>
      </c>
      <c r="Q65" s="36">
        <v>17883.999999999996</v>
      </c>
      <c r="R65" s="71">
        <v>6435.9999999999991</v>
      </c>
      <c r="S65" s="32">
        <v>25113.000000000004</v>
      </c>
      <c r="T65" s="36">
        <v>15573</v>
      </c>
    </row>
    <row r="66" spans="1:20" x14ac:dyDescent="0.25">
      <c r="A66" s="51"/>
      <c r="B66" s="70" t="s">
        <v>3</v>
      </c>
      <c r="C66" s="71">
        <v>25077.000000000007</v>
      </c>
      <c r="D66" s="32">
        <v>22148.000000000007</v>
      </c>
      <c r="E66" s="35">
        <v>5033.0000000000009</v>
      </c>
      <c r="F66" s="71">
        <v>27044.999999999975</v>
      </c>
      <c r="G66" s="32">
        <v>20837</v>
      </c>
      <c r="H66" s="35">
        <v>4070.9999999999995</v>
      </c>
      <c r="I66" s="71">
        <v>27425.999999999996</v>
      </c>
      <c r="J66" s="32">
        <v>23353.999999999985</v>
      </c>
      <c r="K66" s="36">
        <v>4201.0000000000009</v>
      </c>
      <c r="L66" s="71">
        <v>27688.000000000022</v>
      </c>
      <c r="M66" s="32">
        <v>19011.999999999993</v>
      </c>
      <c r="N66" s="36">
        <v>6288.0000000000009</v>
      </c>
      <c r="O66" s="71">
        <v>28023</v>
      </c>
      <c r="P66" s="32">
        <v>21081.999999999985</v>
      </c>
      <c r="Q66" s="36">
        <v>5620</v>
      </c>
      <c r="R66" s="71">
        <v>27192.999999999996</v>
      </c>
      <c r="S66" s="32">
        <v>27686.000000000004</v>
      </c>
      <c r="T66" s="36">
        <v>2895</v>
      </c>
    </row>
    <row r="67" spans="1:20" x14ac:dyDescent="0.25">
      <c r="A67" s="51"/>
      <c r="B67" s="70" t="s">
        <v>4</v>
      </c>
      <c r="C67" s="71">
        <v>38102.000000000015</v>
      </c>
      <c r="D67" s="32">
        <v>5664</v>
      </c>
      <c r="E67" s="35">
        <v>522</v>
      </c>
      <c r="F67" s="71">
        <v>42176.999999999993</v>
      </c>
      <c r="G67" s="32">
        <v>8055</v>
      </c>
      <c r="H67" s="35">
        <v>130</v>
      </c>
      <c r="I67" s="71">
        <v>38738.000000000065</v>
      </c>
      <c r="J67" s="32">
        <v>10972.000000000004</v>
      </c>
      <c r="K67" s="36">
        <v>1167</v>
      </c>
      <c r="L67" s="71">
        <v>38461.999999999971</v>
      </c>
      <c r="M67" s="32">
        <v>11108</v>
      </c>
      <c r="N67" s="36">
        <v>217</v>
      </c>
      <c r="O67" s="71">
        <v>40658.999999999978</v>
      </c>
      <c r="P67" s="32">
        <v>8295</v>
      </c>
      <c r="Q67" s="36">
        <v>386</v>
      </c>
      <c r="R67" s="71">
        <v>49194.999999999949</v>
      </c>
      <c r="S67" s="32">
        <v>8521</v>
      </c>
      <c r="T67" s="36">
        <v>24</v>
      </c>
    </row>
    <row r="68" spans="1:20" x14ac:dyDescent="0.25">
      <c r="A68" s="51"/>
      <c r="B68" s="70" t="s">
        <v>5</v>
      </c>
      <c r="C68" s="71">
        <v>36194.000000000015</v>
      </c>
      <c r="D68" s="32">
        <v>1815</v>
      </c>
      <c r="E68" s="35"/>
      <c r="F68" s="71">
        <v>34068.000000000007</v>
      </c>
      <c r="G68" s="32">
        <v>885</v>
      </c>
      <c r="H68" s="35">
        <v>55</v>
      </c>
      <c r="I68" s="71">
        <v>37277.999999999978</v>
      </c>
      <c r="J68" s="32">
        <v>1424.9999999999998</v>
      </c>
      <c r="K68" s="36">
        <v>83</v>
      </c>
      <c r="L68" s="71">
        <v>37261</v>
      </c>
      <c r="M68" s="32">
        <v>1912</v>
      </c>
      <c r="N68" s="36"/>
      <c r="O68" s="71">
        <v>42752.000000000065</v>
      </c>
      <c r="P68" s="32">
        <v>1080</v>
      </c>
      <c r="Q68" s="36"/>
      <c r="R68" s="71">
        <v>33462.000000000007</v>
      </c>
      <c r="S68" s="32">
        <v>1138</v>
      </c>
      <c r="T68" s="36"/>
    </row>
    <row r="69" spans="1:20" x14ac:dyDescent="0.25">
      <c r="A69" s="51"/>
      <c r="B69" s="72" t="s">
        <v>6</v>
      </c>
      <c r="C69" s="71">
        <v>15021.999999999998</v>
      </c>
      <c r="D69" s="32"/>
      <c r="E69" s="35"/>
      <c r="F69" s="71">
        <v>14751</v>
      </c>
      <c r="G69" s="32">
        <v>128</v>
      </c>
      <c r="H69" s="35"/>
      <c r="I69" s="71">
        <v>16024.999999999995</v>
      </c>
      <c r="J69" s="32"/>
      <c r="K69" s="36"/>
      <c r="L69" s="71">
        <v>18020.999999999996</v>
      </c>
      <c r="M69" s="32"/>
      <c r="N69" s="36"/>
      <c r="O69" s="71">
        <v>13997</v>
      </c>
      <c r="P69" s="32"/>
      <c r="Q69" s="36"/>
      <c r="R69" s="71">
        <v>16415.999999999996</v>
      </c>
      <c r="S69" s="32"/>
      <c r="T69" s="36"/>
    </row>
    <row r="70" spans="1:20" ht="15.75" thickBot="1" x14ac:dyDescent="0.3">
      <c r="A70" s="51"/>
      <c r="B70" s="76" t="s">
        <v>16</v>
      </c>
      <c r="C70" s="80">
        <v>124583.00000000004</v>
      </c>
      <c r="D70" s="78">
        <v>53908.000000000015</v>
      </c>
      <c r="E70" s="79">
        <v>83364.999999999985</v>
      </c>
      <c r="F70" s="80">
        <v>131237.99999999997</v>
      </c>
      <c r="G70" s="78">
        <v>54229</v>
      </c>
      <c r="H70" s="79">
        <v>79079</v>
      </c>
      <c r="I70" s="80">
        <v>131178.00000000003</v>
      </c>
      <c r="J70" s="78">
        <v>59394.999999999985</v>
      </c>
      <c r="K70" s="81">
        <v>81777</v>
      </c>
      <c r="L70" s="80">
        <v>133905</v>
      </c>
      <c r="M70" s="78">
        <v>61066</v>
      </c>
      <c r="N70" s="81">
        <v>86207.000000000029</v>
      </c>
      <c r="O70" s="80">
        <v>139095.00000000003</v>
      </c>
      <c r="P70" s="78">
        <v>60802.999999999978</v>
      </c>
      <c r="Q70" s="81">
        <v>77142.999999999985</v>
      </c>
      <c r="R70" s="80">
        <v>138903.99999999994</v>
      </c>
      <c r="S70" s="78">
        <v>68462</v>
      </c>
      <c r="T70" s="81">
        <v>71939.999999999971</v>
      </c>
    </row>
    <row r="71" spans="1:20" ht="15.75" thickBot="1" x14ac:dyDescent="0.3">
      <c r="A71" s="51"/>
      <c r="B71" s="292" t="s">
        <v>39</v>
      </c>
      <c r="C71" s="274"/>
      <c r="D71" s="275"/>
      <c r="E71" s="82"/>
      <c r="F71" s="82"/>
      <c r="G71" s="82"/>
      <c r="H71" s="82"/>
      <c r="I71" s="82"/>
      <c r="J71" s="82"/>
      <c r="K71" s="82"/>
      <c r="L71" s="3"/>
    </row>
    <row r="73" spans="1:20" ht="15.75" thickBot="1" x14ac:dyDescent="0.3"/>
    <row r="74" spans="1:20" ht="15.75" thickBot="1" x14ac:dyDescent="0.3">
      <c r="B74" s="273" t="s">
        <v>22</v>
      </c>
      <c r="C74" s="274"/>
      <c r="D74" s="275"/>
    </row>
    <row r="75" spans="1:20" ht="15.75" thickBot="1" x14ac:dyDescent="0.3">
      <c r="B75" s="276" t="s">
        <v>48</v>
      </c>
      <c r="C75" s="277"/>
      <c r="D75" s="277"/>
      <c r="E75" s="278"/>
    </row>
    <row r="76" spans="1:20" x14ac:dyDescent="0.25">
      <c r="B76" s="52" t="s">
        <v>24</v>
      </c>
      <c r="C76" s="53" t="s">
        <v>25</v>
      </c>
      <c r="D76" s="54" t="s">
        <v>26</v>
      </c>
      <c r="E76" s="55" t="s">
        <v>27</v>
      </c>
    </row>
    <row r="77" spans="1:20" x14ac:dyDescent="0.25">
      <c r="B77" s="56">
        <v>2012</v>
      </c>
      <c r="C77" s="124">
        <v>91526</v>
      </c>
      <c r="D77" s="124">
        <v>157100</v>
      </c>
      <c r="E77" s="125">
        <f>D77-C77</f>
        <v>65574</v>
      </c>
    </row>
    <row r="78" spans="1:20" x14ac:dyDescent="0.25">
      <c r="B78" s="56">
        <v>2013</v>
      </c>
      <c r="C78" s="124">
        <v>93250</v>
      </c>
      <c r="D78" s="124">
        <v>153433</v>
      </c>
      <c r="E78" s="125">
        <f>D78-C78</f>
        <v>60183</v>
      </c>
    </row>
    <row r="79" spans="1:20" x14ac:dyDescent="0.25">
      <c r="B79" s="56">
        <v>2014</v>
      </c>
      <c r="C79" s="124">
        <v>91526</v>
      </c>
      <c r="D79" s="124">
        <v>154713</v>
      </c>
      <c r="E79" s="125">
        <f>D79-C79</f>
        <v>63187</v>
      </c>
    </row>
    <row r="80" spans="1:20" x14ac:dyDescent="0.25">
      <c r="B80" s="56">
        <v>2015</v>
      </c>
      <c r="C80" s="124">
        <v>88725</v>
      </c>
      <c r="D80" s="124">
        <v>158929</v>
      </c>
      <c r="E80" s="125">
        <f>D80-C80</f>
        <v>70204</v>
      </c>
    </row>
    <row r="81" spans="2:8" x14ac:dyDescent="0.25">
      <c r="B81" s="56">
        <v>2016</v>
      </c>
      <c r="C81" s="124">
        <v>87159</v>
      </c>
      <c r="D81" s="124">
        <v>149551</v>
      </c>
      <c r="E81" s="125">
        <f>D81-C81</f>
        <v>62392</v>
      </c>
    </row>
    <row r="82" spans="2:8" ht="15.75" thickBot="1" x14ac:dyDescent="0.3">
      <c r="B82" s="60">
        <v>2017</v>
      </c>
      <c r="C82" s="126">
        <v>89615</v>
      </c>
      <c r="D82" s="126">
        <v>153741</v>
      </c>
      <c r="E82" s="127">
        <v>64126</v>
      </c>
    </row>
    <row r="83" spans="2:8" ht="15.75" thickBot="1" x14ac:dyDescent="0.3">
      <c r="B83" s="273" t="s">
        <v>28</v>
      </c>
      <c r="C83" s="274"/>
      <c r="D83" s="274"/>
      <c r="E83" s="275"/>
    </row>
    <row r="84" spans="2:8" x14ac:dyDescent="0.25">
      <c r="B84" s="279" t="s">
        <v>49</v>
      </c>
      <c r="C84" s="279"/>
      <c r="D84" s="279"/>
      <c r="E84" s="279"/>
    </row>
    <row r="86" spans="2:8" ht="15.75" thickBot="1" x14ac:dyDescent="0.3"/>
    <row r="87" spans="2:8" ht="15.75" thickBot="1" x14ac:dyDescent="0.3">
      <c r="B87" s="264" t="s">
        <v>127</v>
      </c>
      <c r="C87" s="265"/>
      <c r="D87" s="266"/>
    </row>
    <row r="88" spans="2:8" x14ac:dyDescent="0.25">
      <c r="B88" s="288"/>
      <c r="C88" s="245" t="s">
        <v>128</v>
      </c>
      <c r="D88" s="246"/>
      <c r="E88" s="247"/>
      <c r="F88" s="245" t="s">
        <v>129</v>
      </c>
      <c r="G88" s="246"/>
      <c r="H88" s="247"/>
    </row>
    <row r="89" spans="2:8" ht="15" customHeight="1" x14ac:dyDescent="0.25">
      <c r="B89" s="289"/>
      <c r="C89" s="260" t="s">
        <v>146</v>
      </c>
      <c r="D89" s="250" t="s">
        <v>147</v>
      </c>
      <c r="E89" s="258" t="s">
        <v>148</v>
      </c>
      <c r="F89" s="260" t="s">
        <v>146</v>
      </c>
      <c r="G89" s="254" t="s">
        <v>147</v>
      </c>
      <c r="H89" s="262" t="s">
        <v>148</v>
      </c>
    </row>
    <row r="90" spans="2:8" ht="15.75" thickBot="1" x14ac:dyDescent="0.3">
      <c r="B90" s="289"/>
      <c r="C90" s="261"/>
      <c r="D90" s="251"/>
      <c r="E90" s="259"/>
      <c r="F90" s="261"/>
      <c r="G90" s="255"/>
      <c r="H90" s="263"/>
    </row>
    <row r="91" spans="2:8" x14ac:dyDescent="0.25">
      <c r="B91" s="194" t="s">
        <v>130</v>
      </c>
      <c r="C91" s="210">
        <v>0.42412575109199957</v>
      </c>
      <c r="D91" s="211">
        <v>0.51579078957362123</v>
      </c>
      <c r="E91" s="222">
        <v>0.41420380554582803</v>
      </c>
      <c r="F91" s="219">
        <v>0.37974235802360501</v>
      </c>
      <c r="G91" s="211">
        <v>0.48795164081891634</v>
      </c>
      <c r="H91" s="212">
        <v>0.45146766342791711</v>
      </c>
    </row>
    <row r="92" spans="2:8" x14ac:dyDescent="0.25">
      <c r="B92" s="194" t="s">
        <v>118</v>
      </c>
      <c r="C92" s="213">
        <v>0.36083873557296348</v>
      </c>
      <c r="D92" s="214">
        <v>0.48069503168596639</v>
      </c>
      <c r="E92" s="215">
        <v>0.51313744861521582</v>
      </c>
      <c r="F92" s="220">
        <v>0.32881496111252062</v>
      </c>
      <c r="G92" s="214">
        <v>0.45174790378705548</v>
      </c>
      <c r="H92" s="215">
        <v>0.53919372431612222</v>
      </c>
    </row>
    <row r="93" spans="2:8" ht="15.75" thickBot="1" x14ac:dyDescent="0.3">
      <c r="B93" s="195" t="s">
        <v>119</v>
      </c>
      <c r="C93" s="216">
        <v>0.45310895402194057</v>
      </c>
      <c r="D93" s="217">
        <v>0.53190131349590264</v>
      </c>
      <c r="E93" s="218">
        <v>0.37326386560162639</v>
      </c>
      <c r="F93" s="221">
        <v>0.40404708778276061</v>
      </c>
      <c r="G93" s="217">
        <v>0.50527868987095081</v>
      </c>
      <c r="H93" s="218">
        <v>0.41392684687917347</v>
      </c>
    </row>
    <row r="94" spans="2:8" ht="15.75" thickBot="1" x14ac:dyDescent="0.3">
      <c r="B94" s="264" t="s">
        <v>39</v>
      </c>
      <c r="C94" s="286"/>
      <c r="D94" s="287"/>
    </row>
  </sheetData>
  <mergeCells count="36">
    <mergeCell ref="B50:H50"/>
    <mergeCell ref="B61:T61"/>
    <mergeCell ref="R62:T62"/>
    <mergeCell ref="B71:D71"/>
    <mergeCell ref="B57:D57"/>
    <mergeCell ref="B60:D60"/>
    <mergeCell ref="C62:E62"/>
    <mergeCell ref="F62:H62"/>
    <mergeCell ref="I62:K62"/>
    <mergeCell ref="L62:N62"/>
    <mergeCell ref="O62:Q62"/>
    <mergeCell ref="B11:D11"/>
    <mergeCell ref="B12:E12"/>
    <mergeCell ref="B20:D20"/>
    <mergeCell ref="B7:D7"/>
    <mergeCell ref="B49:D49"/>
    <mergeCell ref="B23:D23"/>
    <mergeCell ref="B24:H24"/>
    <mergeCell ref="B32:D32"/>
    <mergeCell ref="B46:D46"/>
    <mergeCell ref="B36:H36"/>
    <mergeCell ref="H89:H90"/>
    <mergeCell ref="C88:E88"/>
    <mergeCell ref="F88:H88"/>
    <mergeCell ref="B94:D94"/>
    <mergeCell ref="B74:D74"/>
    <mergeCell ref="B75:E75"/>
    <mergeCell ref="B83:E83"/>
    <mergeCell ref="B84:E84"/>
    <mergeCell ref="B87:D87"/>
    <mergeCell ref="B88:B90"/>
    <mergeCell ref="C89:C90"/>
    <mergeCell ref="D89:D90"/>
    <mergeCell ref="E89:E90"/>
    <mergeCell ref="F89:F90"/>
    <mergeCell ref="G89:G9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6"/>
  <sheetViews>
    <sheetView tabSelected="1" topLeftCell="A196" zoomScaleNormal="100" workbookViewId="0">
      <selection activeCell="D225" sqref="D225"/>
    </sheetView>
  </sheetViews>
  <sheetFormatPr defaultRowHeight="15" x14ac:dyDescent="0.25"/>
  <cols>
    <col min="1" max="1" width="9.140625" style="51"/>
    <col min="2" max="2" width="41.28515625" bestFit="1" customWidth="1"/>
    <col min="3" max="3" width="18.5703125" bestFit="1" customWidth="1"/>
    <col min="4" max="4" width="66" customWidth="1"/>
    <col min="5" max="6" width="35.7109375" bestFit="1" customWidth="1"/>
    <col min="7" max="7" width="30" bestFit="1" customWidth="1"/>
    <col min="8" max="8" width="34.85546875" bestFit="1" customWidth="1"/>
    <col min="9" max="9" width="21" bestFit="1" customWidth="1"/>
    <col min="10" max="10" width="27.7109375" bestFit="1" customWidth="1"/>
    <col min="11" max="11" width="34.85546875" bestFit="1" customWidth="1"/>
    <col min="12" max="12" width="18.5703125" bestFit="1" customWidth="1"/>
    <col min="13" max="13" width="27.7109375" bestFit="1" customWidth="1"/>
    <col min="14" max="14" width="34.85546875" bestFit="1" customWidth="1"/>
    <col min="15" max="15" width="18.5703125" bestFit="1" customWidth="1"/>
    <col min="16" max="16" width="27.7109375" bestFit="1" customWidth="1"/>
    <col min="17" max="17" width="34.85546875" bestFit="1" customWidth="1"/>
    <col min="18" max="18" width="19.140625" customWidth="1"/>
    <col min="19" max="19" width="27.42578125" customWidth="1"/>
    <col min="20" max="20" width="34.42578125" customWidth="1"/>
    <col min="21" max="21" width="18.5703125" bestFit="1" customWidth="1"/>
    <col min="22" max="22" width="27.7109375" bestFit="1" customWidth="1"/>
    <col min="23" max="23" width="34.85546875" bestFit="1" customWidth="1"/>
  </cols>
  <sheetData>
    <row r="1" spans="1:16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6" x14ac:dyDescent="0.25">
      <c r="A2" s="1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ht="18.75" x14ac:dyDescent="0.3">
      <c r="A7" s="1"/>
      <c r="B7" s="305" t="s">
        <v>43</v>
      </c>
      <c r="C7" s="305"/>
      <c r="D7" s="305"/>
      <c r="E7" s="103"/>
      <c r="F7" s="103"/>
    </row>
    <row r="8" spans="1:16" x14ac:dyDescent="0.25">
      <c r="A8" s="1"/>
      <c r="B8" s="104"/>
    </row>
    <row r="9" spans="1:16" ht="15.75" thickBot="1" x14ac:dyDescent="0.3">
      <c r="A9" s="1"/>
    </row>
    <row r="10" spans="1:16" ht="15.75" thickBot="1" x14ac:dyDescent="0.3">
      <c r="A10" s="92"/>
      <c r="B10" s="280" t="s">
        <v>0</v>
      </c>
      <c r="C10" s="281"/>
      <c r="D10" s="282"/>
    </row>
    <row r="11" spans="1:16" x14ac:dyDescent="0.25">
      <c r="A11" s="1"/>
      <c r="B11" s="306" t="s">
        <v>34</v>
      </c>
      <c r="C11" s="307"/>
      <c r="D11" s="307"/>
      <c r="E11" s="308"/>
      <c r="F11" s="3"/>
      <c r="G11" s="3"/>
      <c r="H11" s="3"/>
      <c r="I11" s="3"/>
      <c r="J11" s="3"/>
      <c r="K11" s="3"/>
    </row>
    <row r="12" spans="1:16" ht="15" customHeight="1" thickBot="1" x14ac:dyDescent="0.3">
      <c r="A12" s="1"/>
      <c r="B12" s="4"/>
      <c r="C12" s="5" t="s">
        <v>35</v>
      </c>
      <c r="D12" s="5" t="s">
        <v>36</v>
      </c>
      <c r="E12" s="6" t="s">
        <v>37</v>
      </c>
      <c r="F12" s="3"/>
      <c r="G12" s="3"/>
      <c r="H12" s="3"/>
      <c r="I12" s="3"/>
      <c r="J12" s="3"/>
      <c r="K12" s="3"/>
    </row>
    <row r="13" spans="1:16" ht="15" customHeight="1" x14ac:dyDescent="0.25">
      <c r="A13" s="1"/>
      <c r="B13" s="7">
        <v>1990</v>
      </c>
      <c r="C13" s="93">
        <v>836596.01760000002</v>
      </c>
      <c r="D13" s="93">
        <v>1042938.571</v>
      </c>
      <c r="E13" s="94">
        <v>0.44500000000000001</v>
      </c>
      <c r="F13" s="3"/>
      <c r="G13" s="3"/>
      <c r="H13" s="3"/>
      <c r="I13" s="3"/>
      <c r="J13" s="3"/>
      <c r="K13" s="3"/>
    </row>
    <row r="14" spans="1:16" ht="15" customHeight="1" x14ac:dyDescent="0.25">
      <c r="A14" s="1"/>
      <c r="B14" s="7">
        <v>2000</v>
      </c>
      <c r="C14" s="93">
        <v>829336</v>
      </c>
      <c r="D14" s="93">
        <v>1142780</v>
      </c>
      <c r="E14" s="94">
        <v>0.42053104381283862</v>
      </c>
      <c r="F14" s="3"/>
      <c r="G14" s="3"/>
      <c r="H14" s="3"/>
      <c r="I14" s="3"/>
      <c r="J14" s="3"/>
      <c r="K14" s="3"/>
      <c r="M14" t="s">
        <v>93</v>
      </c>
      <c r="N14" s="130">
        <f>SUM(C27:D27)-SUM(C26:D26)</f>
        <v>-15595</v>
      </c>
      <c r="O14" t="s">
        <v>94</v>
      </c>
      <c r="P14" s="47">
        <f>N14/SUM(C26:D26)</f>
        <v>-7.9405489900558554E-3</v>
      </c>
    </row>
    <row r="15" spans="1:16" ht="15" customHeight="1" x14ac:dyDescent="0.25">
      <c r="A15" s="1"/>
      <c r="B15" s="95">
        <v>2005</v>
      </c>
      <c r="C15" s="96">
        <v>740067</v>
      </c>
      <c r="D15" s="96">
        <v>1189862</v>
      </c>
      <c r="E15" s="97">
        <v>0.3834685110177628</v>
      </c>
      <c r="F15" s="3"/>
      <c r="G15" s="3"/>
      <c r="H15" s="3"/>
      <c r="I15" s="3"/>
      <c r="J15" s="3"/>
      <c r="K15" s="3"/>
      <c r="M15" t="s">
        <v>95</v>
      </c>
      <c r="N15" s="130">
        <f>C27-C26</f>
        <v>-19808</v>
      </c>
      <c r="O15" t="s">
        <v>96</v>
      </c>
      <c r="P15" s="47">
        <f>N15/C26</f>
        <v>-2.2951055206279096E-2</v>
      </c>
    </row>
    <row r="16" spans="1:16" ht="15" customHeight="1" x14ac:dyDescent="0.25">
      <c r="A16" s="1"/>
      <c r="B16" s="95">
        <v>2006</v>
      </c>
      <c r="C16" s="96">
        <v>740365</v>
      </c>
      <c r="D16" s="96">
        <v>1191831</v>
      </c>
      <c r="E16" s="97">
        <v>0.38317282511712064</v>
      </c>
      <c r="F16" s="3"/>
      <c r="G16" s="3"/>
      <c r="H16" s="3"/>
      <c r="I16" s="3"/>
      <c r="J16" s="3"/>
      <c r="K16" s="3"/>
      <c r="M16" t="s">
        <v>97</v>
      </c>
      <c r="N16" s="130">
        <f>D27-D26</f>
        <v>4213</v>
      </c>
      <c r="O16" t="s">
        <v>98</v>
      </c>
      <c r="P16" s="47">
        <f>N16/D26</f>
        <v>3.8268133081906341E-3</v>
      </c>
    </row>
    <row r="17" spans="1:11" x14ac:dyDescent="0.25">
      <c r="A17" s="1"/>
      <c r="B17" s="95">
        <v>2007</v>
      </c>
      <c r="C17" s="96">
        <v>730839.99999999825</v>
      </c>
      <c r="D17" s="96">
        <v>1209895.0000000014</v>
      </c>
      <c r="E17" s="97">
        <v>0.37657897652178102</v>
      </c>
      <c r="F17" s="3"/>
      <c r="G17" s="3"/>
      <c r="H17" s="3"/>
      <c r="I17" s="3"/>
      <c r="J17" s="3"/>
      <c r="K17" s="3"/>
    </row>
    <row r="18" spans="1:11" x14ac:dyDescent="0.25">
      <c r="A18" s="1"/>
      <c r="B18" s="95">
        <v>2008</v>
      </c>
      <c r="C18" s="96">
        <v>755292</v>
      </c>
      <c r="D18" s="96">
        <v>1186408</v>
      </c>
      <c r="E18" s="97">
        <v>0.38898491013029818</v>
      </c>
      <c r="F18" s="3"/>
      <c r="G18" s="3"/>
      <c r="H18" s="3"/>
      <c r="I18" s="3"/>
      <c r="J18" s="3"/>
      <c r="K18" s="3"/>
    </row>
    <row r="19" spans="1:11" x14ac:dyDescent="0.25">
      <c r="A19" s="1"/>
      <c r="B19" s="95">
        <v>2009</v>
      </c>
      <c r="C19" s="96">
        <v>785753</v>
      </c>
      <c r="D19" s="96">
        <v>1145615</v>
      </c>
      <c r="E19" s="97">
        <v>0.40683753691683822</v>
      </c>
      <c r="F19" s="3"/>
      <c r="G19" s="3"/>
      <c r="H19" s="3"/>
      <c r="I19" s="3"/>
      <c r="J19" s="3"/>
      <c r="K19" s="3"/>
    </row>
    <row r="20" spans="1:11" x14ac:dyDescent="0.25">
      <c r="A20" s="1"/>
      <c r="B20" s="95">
        <v>2010</v>
      </c>
      <c r="C20" s="96">
        <v>793084</v>
      </c>
      <c r="D20" s="96">
        <v>1129051</v>
      </c>
      <c r="E20" s="97">
        <v>0.41260577430825618</v>
      </c>
      <c r="F20" s="3"/>
      <c r="G20" s="3"/>
      <c r="H20" s="3"/>
      <c r="I20" s="3"/>
      <c r="J20" s="3"/>
      <c r="K20" s="3"/>
    </row>
    <row r="21" spans="1:11" x14ac:dyDescent="0.25">
      <c r="A21" s="1"/>
      <c r="B21" s="95">
        <v>2011</v>
      </c>
      <c r="C21" s="96">
        <v>807359</v>
      </c>
      <c r="D21" s="96">
        <v>1109554</v>
      </c>
      <c r="E21" s="97">
        <v>0.42117665225286699</v>
      </c>
      <c r="F21" s="3"/>
      <c r="G21" s="3"/>
      <c r="H21" s="3"/>
      <c r="I21" s="3"/>
      <c r="J21" s="3"/>
      <c r="K21" s="3"/>
    </row>
    <row r="22" spans="1:11" x14ac:dyDescent="0.25">
      <c r="A22" s="1"/>
      <c r="B22" s="95">
        <v>2012</v>
      </c>
      <c r="C22" s="96">
        <v>828513</v>
      </c>
      <c r="D22" s="96">
        <v>1107488</v>
      </c>
      <c r="E22" s="97">
        <v>0.42795070870314633</v>
      </c>
      <c r="F22" s="3"/>
      <c r="G22" s="3"/>
      <c r="H22" s="3"/>
      <c r="I22" s="3"/>
      <c r="J22" s="3"/>
      <c r="K22" s="3"/>
    </row>
    <row r="23" spans="1:11" x14ac:dyDescent="0.25">
      <c r="A23" s="1"/>
      <c r="B23" s="95">
        <v>2013</v>
      </c>
      <c r="C23" s="96">
        <v>845168</v>
      </c>
      <c r="D23" s="96">
        <v>1094725</v>
      </c>
      <c r="E23" s="97">
        <v>0.43567763789033725</v>
      </c>
      <c r="F23" s="3"/>
      <c r="G23" s="3"/>
      <c r="H23" s="3"/>
      <c r="I23" s="3"/>
      <c r="J23" s="3"/>
      <c r="K23" s="3"/>
    </row>
    <row r="24" spans="1:11" x14ac:dyDescent="0.25">
      <c r="A24" s="1"/>
      <c r="B24" s="95">
        <v>2014</v>
      </c>
      <c r="C24" s="96">
        <v>846293</v>
      </c>
      <c r="D24" s="96">
        <v>1091761</v>
      </c>
      <c r="E24" s="97">
        <v>0.43667152721234803</v>
      </c>
      <c r="F24" s="3"/>
      <c r="G24" s="3"/>
      <c r="H24" s="3"/>
      <c r="I24" s="3"/>
      <c r="J24" s="3"/>
      <c r="K24" s="3"/>
    </row>
    <row r="25" spans="1:11" x14ac:dyDescent="0.25">
      <c r="A25" s="1"/>
      <c r="B25" s="10">
        <v>2015</v>
      </c>
      <c r="C25" s="98">
        <v>864156.99999999942</v>
      </c>
      <c r="D25" s="98">
        <v>1090549.9999999972</v>
      </c>
      <c r="E25" s="99">
        <v>0.44209029793212018</v>
      </c>
      <c r="F25" s="3"/>
      <c r="G25" s="3"/>
      <c r="H25" s="3"/>
      <c r="I25" s="3"/>
      <c r="J25" s="3"/>
      <c r="K25" s="3"/>
    </row>
    <row r="26" spans="1:11" x14ac:dyDescent="0.25">
      <c r="A26" s="1"/>
      <c r="B26" s="10">
        <v>2016</v>
      </c>
      <c r="C26" s="98">
        <v>863054</v>
      </c>
      <c r="D26" s="98">
        <v>1100916</v>
      </c>
      <c r="E26" s="99">
        <v>0.439</v>
      </c>
      <c r="F26" s="3" t="s">
        <v>99</v>
      </c>
      <c r="G26" s="3"/>
      <c r="H26" s="3"/>
      <c r="I26" s="3"/>
      <c r="J26" s="3"/>
      <c r="K26" s="3"/>
    </row>
    <row r="27" spans="1:11" ht="15.75" thickBot="1" x14ac:dyDescent="0.3">
      <c r="A27" s="1"/>
      <c r="B27" s="15">
        <v>2017</v>
      </c>
      <c r="C27" s="100">
        <v>843246</v>
      </c>
      <c r="D27" s="100">
        <v>1105129</v>
      </c>
      <c r="E27" s="101">
        <v>0.43279450824404953</v>
      </c>
      <c r="F27" s="47">
        <f>(C27-C26)/C26</f>
        <v>-2.2951055206279096E-2</v>
      </c>
      <c r="G27" s="3"/>
      <c r="H27" s="3"/>
      <c r="I27" s="3"/>
      <c r="J27" s="3"/>
      <c r="K27" s="3"/>
    </row>
    <row r="28" spans="1:11" ht="15.75" thickBot="1" x14ac:dyDescent="0.3">
      <c r="A28" s="1"/>
      <c r="B28" s="309" t="s">
        <v>38</v>
      </c>
      <c r="C28" s="310"/>
      <c r="D28" s="311"/>
      <c r="E28" s="50"/>
      <c r="F28" s="3"/>
      <c r="G28" s="47"/>
      <c r="H28" s="47"/>
      <c r="I28" s="3"/>
      <c r="J28" s="3"/>
      <c r="K28" s="3"/>
    </row>
    <row r="29" spans="1:11" ht="15.75" thickBot="1" x14ac:dyDescent="0.3">
      <c r="A29" s="1"/>
      <c r="B29" s="2"/>
      <c r="C29" s="105"/>
      <c r="D29" s="105"/>
      <c r="E29" s="106"/>
      <c r="F29" s="3"/>
      <c r="G29" s="3"/>
      <c r="H29" s="3"/>
      <c r="I29" s="3"/>
      <c r="J29" s="3"/>
      <c r="K29" s="3"/>
    </row>
    <row r="30" spans="1:11" ht="15.75" thickBot="1" x14ac:dyDescent="0.3">
      <c r="A30" s="1"/>
      <c r="B30" s="353" t="s">
        <v>0</v>
      </c>
      <c r="C30" s="354"/>
      <c r="D30" s="355"/>
      <c r="E30" s="131"/>
      <c r="F30" s="131"/>
      <c r="G30" s="131"/>
      <c r="H30" s="131"/>
      <c r="I30" s="3"/>
      <c r="J30" s="3"/>
      <c r="K30" s="3"/>
    </row>
    <row r="31" spans="1:11" x14ac:dyDescent="0.25">
      <c r="A31" s="1"/>
      <c r="B31" s="350" t="s">
        <v>44</v>
      </c>
      <c r="C31" s="351"/>
      <c r="D31" s="351"/>
      <c r="E31" s="351"/>
      <c r="F31" s="351"/>
      <c r="G31" s="351"/>
      <c r="H31" s="352"/>
      <c r="I31" s="3"/>
      <c r="J31" s="3"/>
      <c r="K31" s="3"/>
    </row>
    <row r="32" spans="1:11" ht="15.75" thickBot="1" x14ac:dyDescent="0.3">
      <c r="A32" s="1"/>
      <c r="B32" s="132"/>
      <c r="C32" s="133" t="s">
        <v>1</v>
      </c>
      <c r="D32" s="133" t="s">
        <v>2</v>
      </c>
      <c r="E32" s="133" t="s">
        <v>3</v>
      </c>
      <c r="F32" s="133" t="s">
        <v>4</v>
      </c>
      <c r="G32" s="133" t="s">
        <v>5</v>
      </c>
      <c r="H32" s="134" t="s">
        <v>6</v>
      </c>
      <c r="I32" s="3"/>
      <c r="J32" s="3"/>
      <c r="K32" s="3"/>
    </row>
    <row r="33" spans="1:11" x14ac:dyDescent="0.25">
      <c r="A33" s="1"/>
      <c r="B33" s="135">
        <v>2007</v>
      </c>
      <c r="C33" s="136">
        <v>222805.00000000035</v>
      </c>
      <c r="D33" s="136">
        <v>128632.00000000003</v>
      </c>
      <c r="E33" s="136">
        <v>144209.00000000003</v>
      </c>
      <c r="F33" s="136">
        <v>123373.99999999997</v>
      </c>
      <c r="G33" s="136">
        <v>80428.000000000029</v>
      </c>
      <c r="H33" s="137">
        <v>31391.999999999996</v>
      </c>
      <c r="I33" s="3"/>
      <c r="J33" s="3"/>
      <c r="K33" s="3"/>
    </row>
    <row r="34" spans="1:11" x14ac:dyDescent="0.25">
      <c r="A34" s="1"/>
      <c r="B34" s="135">
        <v>2012</v>
      </c>
      <c r="C34" s="136">
        <v>254569.0000000002</v>
      </c>
      <c r="D34" s="136">
        <v>130664.00000000003</v>
      </c>
      <c r="E34" s="136">
        <v>159057.99999999985</v>
      </c>
      <c r="F34" s="136">
        <v>121273.99999999996</v>
      </c>
      <c r="G34" s="136">
        <v>112517.99999999993</v>
      </c>
      <c r="H34" s="137">
        <v>50429.999999999971</v>
      </c>
      <c r="I34" s="3"/>
      <c r="J34" s="3"/>
      <c r="K34" s="3"/>
    </row>
    <row r="35" spans="1:11" x14ac:dyDescent="0.25">
      <c r="A35" s="1"/>
      <c r="B35" s="135">
        <v>2013</v>
      </c>
      <c r="C35" s="136">
        <v>249787.9999999998</v>
      </c>
      <c r="D35" s="136">
        <v>135664.00000000006</v>
      </c>
      <c r="E35" s="136">
        <v>148035.00000000012</v>
      </c>
      <c r="F35" s="136">
        <v>137269.00000000003</v>
      </c>
      <c r="G35" s="136">
        <v>111748.00000000016</v>
      </c>
      <c r="H35" s="137">
        <v>62664.000000000007</v>
      </c>
      <c r="I35" s="3"/>
      <c r="J35" s="3"/>
      <c r="K35" s="3"/>
    </row>
    <row r="36" spans="1:11" x14ac:dyDescent="0.25">
      <c r="A36" s="1"/>
      <c r="B36" s="138">
        <v>2014</v>
      </c>
      <c r="C36" s="139">
        <v>240827.99999999988</v>
      </c>
      <c r="D36" s="139">
        <v>138553.99999999988</v>
      </c>
      <c r="E36" s="139">
        <v>150093.99999999974</v>
      </c>
      <c r="F36" s="139">
        <v>140343.99999999997</v>
      </c>
      <c r="G36" s="139">
        <v>124479.00000000013</v>
      </c>
      <c r="H36" s="140">
        <v>51993.999999999985</v>
      </c>
      <c r="I36" s="3"/>
      <c r="J36" s="3"/>
      <c r="K36" s="3"/>
    </row>
    <row r="37" spans="1:11" x14ac:dyDescent="0.25">
      <c r="A37" s="1"/>
      <c r="B37" s="138">
        <v>2015</v>
      </c>
      <c r="C37" s="141">
        <v>238195.99999999971</v>
      </c>
      <c r="D37" s="141">
        <v>158669.99999999965</v>
      </c>
      <c r="E37" s="141">
        <v>157474</v>
      </c>
      <c r="F37" s="141">
        <v>127950.00000000004</v>
      </c>
      <c r="G37" s="141">
        <v>114512.00000000009</v>
      </c>
      <c r="H37" s="142">
        <v>67355</v>
      </c>
      <c r="I37" s="3"/>
      <c r="J37" s="3"/>
      <c r="K37" s="3"/>
    </row>
    <row r="38" spans="1:11" x14ac:dyDescent="0.25">
      <c r="A38" s="1"/>
      <c r="B38" s="138">
        <v>2016</v>
      </c>
      <c r="C38" s="141">
        <v>240873.9999999998</v>
      </c>
      <c r="D38" s="141">
        <v>144864.99999999994</v>
      </c>
      <c r="E38" s="141">
        <v>158637.99999999977</v>
      </c>
      <c r="F38" s="141">
        <v>131447</v>
      </c>
      <c r="G38" s="141">
        <v>124475.99999999993</v>
      </c>
      <c r="H38" s="142">
        <v>62753.999999999978</v>
      </c>
      <c r="I38" s="3"/>
      <c r="J38" s="3"/>
      <c r="K38" s="3"/>
    </row>
    <row r="39" spans="1:11" ht="15.75" thickBot="1" x14ac:dyDescent="0.3">
      <c r="A39" s="1"/>
      <c r="B39" s="143">
        <v>2017</v>
      </c>
      <c r="C39" s="144">
        <v>244383.00000000052</v>
      </c>
      <c r="D39" s="144">
        <v>129837.99999999987</v>
      </c>
      <c r="E39" s="144">
        <v>160735.00000000017</v>
      </c>
      <c r="F39" s="144">
        <v>137908.99999999997</v>
      </c>
      <c r="G39" s="144">
        <v>109216.00000000003</v>
      </c>
      <c r="H39" s="145">
        <v>61165</v>
      </c>
      <c r="I39" s="3"/>
      <c r="J39" s="3"/>
      <c r="K39" s="3"/>
    </row>
    <row r="40" spans="1:11" ht="15.75" thickBot="1" x14ac:dyDescent="0.3">
      <c r="A40" s="1"/>
      <c r="B40" s="334" t="s">
        <v>7</v>
      </c>
      <c r="C40" s="335"/>
      <c r="D40" s="336"/>
      <c r="E40" s="146"/>
      <c r="F40" s="146"/>
      <c r="G40" s="146"/>
      <c r="H40" s="146"/>
      <c r="I40" s="3"/>
      <c r="J40" s="3"/>
      <c r="K40" s="3"/>
    </row>
    <row r="41" spans="1:11" ht="15.75" thickBot="1" x14ac:dyDescent="0.3">
      <c r="A41" s="1"/>
      <c r="B41" s="89"/>
      <c r="C41" s="89"/>
      <c r="D41" s="89"/>
      <c r="E41" s="18"/>
      <c r="F41" s="18"/>
      <c r="G41" s="18"/>
      <c r="H41" s="18"/>
      <c r="I41" s="3"/>
      <c r="J41" s="3"/>
      <c r="K41" s="3"/>
    </row>
    <row r="42" spans="1:11" ht="15.75" thickBot="1" x14ac:dyDescent="0.3">
      <c r="A42" s="1"/>
      <c r="B42" s="337" t="s">
        <v>0</v>
      </c>
      <c r="C42" s="338"/>
      <c r="D42" s="339"/>
      <c r="E42" s="147"/>
      <c r="F42" s="147"/>
      <c r="G42" s="147"/>
      <c r="H42" s="147"/>
      <c r="I42" s="3"/>
      <c r="J42" s="3"/>
      <c r="K42" s="3"/>
    </row>
    <row r="43" spans="1:11" x14ac:dyDescent="0.25">
      <c r="A43" s="1"/>
      <c r="B43" s="340" t="s">
        <v>44</v>
      </c>
      <c r="C43" s="341"/>
      <c r="D43" s="341"/>
      <c r="E43" s="341"/>
      <c r="F43" s="341"/>
      <c r="G43" s="341"/>
      <c r="H43" s="342"/>
      <c r="I43" s="3"/>
      <c r="J43" s="3"/>
      <c r="K43" s="3"/>
    </row>
    <row r="44" spans="1:11" ht="15.75" thickBot="1" x14ac:dyDescent="0.3">
      <c r="A44" s="1"/>
      <c r="B44" s="148"/>
      <c r="C44" s="149" t="s">
        <v>100</v>
      </c>
      <c r="D44" s="149" t="s">
        <v>101</v>
      </c>
      <c r="E44" s="149" t="s">
        <v>3</v>
      </c>
      <c r="F44" s="149" t="s">
        <v>4</v>
      </c>
      <c r="G44" s="150" t="s">
        <v>33</v>
      </c>
      <c r="H44" s="151"/>
      <c r="I44" s="3"/>
      <c r="J44" s="3"/>
    </row>
    <row r="45" spans="1:11" x14ac:dyDescent="0.25">
      <c r="A45" s="1"/>
      <c r="B45" s="152">
        <v>2007</v>
      </c>
      <c r="C45" s="153">
        <v>222805.00000000035</v>
      </c>
      <c r="D45" s="153">
        <v>128632.00000000003</v>
      </c>
      <c r="E45" s="153">
        <v>144209.00000000003</v>
      </c>
      <c r="F45" s="153">
        <v>123373.99999999997</v>
      </c>
      <c r="G45" s="153">
        <f>G33+H33</f>
        <v>111820.00000000003</v>
      </c>
      <c r="H45" s="151"/>
      <c r="I45" s="3"/>
      <c r="J45" s="3"/>
    </row>
    <row r="46" spans="1:11" x14ac:dyDescent="0.25">
      <c r="A46" s="1"/>
      <c r="B46" s="152">
        <v>2012</v>
      </c>
      <c r="C46" s="153">
        <v>254569.0000000002</v>
      </c>
      <c r="D46" s="153">
        <v>130664.00000000003</v>
      </c>
      <c r="E46" s="153">
        <v>159057.99999999985</v>
      </c>
      <c r="F46" s="153">
        <v>121273.99999999996</v>
      </c>
      <c r="G46" s="153">
        <f t="shared" ref="G46:G51" si="0">G34+H34</f>
        <v>162947.99999999988</v>
      </c>
      <c r="H46" s="151"/>
      <c r="I46" s="3"/>
      <c r="J46" s="3"/>
    </row>
    <row r="47" spans="1:11" x14ac:dyDescent="0.25">
      <c r="A47" s="1"/>
      <c r="B47" s="152">
        <v>2013</v>
      </c>
      <c r="C47" s="153">
        <v>249787.9999999998</v>
      </c>
      <c r="D47" s="153">
        <v>135664.00000000006</v>
      </c>
      <c r="E47" s="153">
        <v>148035.00000000012</v>
      </c>
      <c r="F47" s="153">
        <v>137269.00000000003</v>
      </c>
      <c r="G47" s="153">
        <f t="shared" si="0"/>
        <v>174412.00000000017</v>
      </c>
      <c r="H47" s="151"/>
      <c r="I47" s="3"/>
      <c r="J47" s="3"/>
    </row>
    <row r="48" spans="1:11" x14ac:dyDescent="0.25">
      <c r="A48" s="1"/>
      <c r="B48" s="154">
        <v>2014</v>
      </c>
      <c r="C48" s="155">
        <v>240827.99999999988</v>
      </c>
      <c r="D48" s="155">
        <v>138553.99999999988</v>
      </c>
      <c r="E48" s="155">
        <v>150093.99999999974</v>
      </c>
      <c r="F48" s="155">
        <v>140343.99999999997</v>
      </c>
      <c r="G48" s="153">
        <f t="shared" si="0"/>
        <v>176473.00000000012</v>
      </c>
      <c r="H48" s="151"/>
      <c r="I48" s="3"/>
      <c r="J48" s="3"/>
    </row>
    <row r="49" spans="1:11" x14ac:dyDescent="0.25">
      <c r="A49" s="1"/>
      <c r="B49" s="154">
        <v>2015</v>
      </c>
      <c r="C49" s="156">
        <v>238195.99999999971</v>
      </c>
      <c r="D49" s="156">
        <v>158669.99999999965</v>
      </c>
      <c r="E49" s="156">
        <v>157474</v>
      </c>
      <c r="F49" s="156">
        <v>127950.00000000004</v>
      </c>
      <c r="G49" s="153">
        <f t="shared" si="0"/>
        <v>181867.00000000009</v>
      </c>
      <c r="H49" s="151"/>
      <c r="I49" s="3"/>
      <c r="J49" s="3"/>
    </row>
    <row r="50" spans="1:11" x14ac:dyDescent="0.25">
      <c r="A50" s="1"/>
      <c r="B50" s="154">
        <v>2016</v>
      </c>
      <c r="C50" s="156">
        <v>240873.9999999998</v>
      </c>
      <c r="D50" s="156">
        <v>144864.99999999994</v>
      </c>
      <c r="E50" s="156">
        <v>158637.99999999977</v>
      </c>
      <c r="F50" s="156">
        <v>131447</v>
      </c>
      <c r="G50" s="153">
        <f t="shared" si="0"/>
        <v>187229.99999999991</v>
      </c>
      <c r="H50" s="151"/>
      <c r="I50" s="3"/>
      <c r="J50" s="3"/>
    </row>
    <row r="51" spans="1:11" ht="15.75" thickBot="1" x14ac:dyDescent="0.3">
      <c r="A51" s="1"/>
      <c r="B51" s="157">
        <v>2017</v>
      </c>
      <c r="C51" s="158">
        <v>244383.00000000052</v>
      </c>
      <c r="D51" s="158">
        <v>129837.99999999987</v>
      </c>
      <c r="E51" s="158">
        <v>160735.00000000017</v>
      </c>
      <c r="F51" s="158">
        <v>137908.99999999997</v>
      </c>
      <c r="G51" s="153">
        <f t="shared" si="0"/>
        <v>170381.00000000003</v>
      </c>
      <c r="H51" s="151"/>
      <c r="I51" s="3"/>
      <c r="J51" s="3"/>
    </row>
    <row r="52" spans="1:11" ht="15.75" thickBot="1" x14ac:dyDescent="0.3">
      <c r="A52" s="1"/>
      <c r="B52" s="343" t="s">
        <v>7</v>
      </c>
      <c r="C52" s="344"/>
      <c r="D52" s="345"/>
      <c r="E52" s="159"/>
      <c r="F52" s="159"/>
      <c r="G52" s="159"/>
      <c r="H52" s="159"/>
      <c r="I52" s="3"/>
      <c r="J52" s="3"/>
      <c r="K52" s="3"/>
    </row>
    <row r="53" spans="1:11" x14ac:dyDescent="0.25">
      <c r="A53" s="1"/>
      <c r="B53" s="160" t="s">
        <v>102</v>
      </c>
      <c r="C53" s="161">
        <f>(C51-C50)/C50</f>
        <v>1.4567782326032409E-2</v>
      </c>
      <c r="D53" s="161">
        <f t="shared" ref="D53:G53" si="1">(D51-D50)/D50</f>
        <v>-0.10373105995236999</v>
      </c>
      <c r="E53" s="161">
        <f t="shared" si="1"/>
        <v>1.3218774820663463E-2</v>
      </c>
      <c r="F53" s="161">
        <f t="shared" si="1"/>
        <v>4.9160498147542135E-2</v>
      </c>
      <c r="G53" s="161">
        <f t="shared" si="1"/>
        <v>-8.9990920258504997E-2</v>
      </c>
      <c r="H53" s="160"/>
      <c r="I53" s="3"/>
      <c r="J53" s="3"/>
      <c r="K53" s="3"/>
    </row>
    <row r="54" spans="1:11" x14ac:dyDescent="0.25">
      <c r="A54" s="1"/>
      <c r="I54" s="3"/>
      <c r="J54" s="3"/>
      <c r="K54" s="3"/>
    </row>
    <row r="55" spans="1:11" x14ac:dyDescent="0.25">
      <c r="A55" s="1"/>
      <c r="C55" t="s">
        <v>100</v>
      </c>
      <c r="D55" t="s">
        <v>101</v>
      </c>
      <c r="E55" t="s">
        <v>3</v>
      </c>
      <c r="F55" t="s">
        <v>4</v>
      </c>
      <c r="G55" t="s">
        <v>33</v>
      </c>
      <c r="I55" s="3"/>
      <c r="J55" s="3"/>
    </row>
    <row r="56" spans="1:11" x14ac:dyDescent="0.25">
      <c r="A56" s="1"/>
      <c r="B56">
        <v>2007</v>
      </c>
      <c r="C56" s="47">
        <f t="shared" ref="C56:G62" si="2">C45/SUM($C45:$G45)</f>
        <v>0.30486152919927789</v>
      </c>
      <c r="D56" s="47">
        <f t="shared" si="2"/>
        <v>0.17600569208034586</v>
      </c>
      <c r="E56" s="47">
        <f t="shared" si="2"/>
        <v>0.19731952274095557</v>
      </c>
      <c r="F56" s="47">
        <f t="shared" si="2"/>
        <v>0.16881123091237468</v>
      </c>
      <c r="G56" s="47">
        <f t="shared" si="2"/>
        <v>0.1530020250670461</v>
      </c>
      <c r="I56" s="3"/>
      <c r="J56" s="3"/>
    </row>
    <row r="57" spans="1:11" x14ac:dyDescent="0.25">
      <c r="A57" s="1"/>
      <c r="B57">
        <v>2012</v>
      </c>
      <c r="C57" s="47">
        <f t="shared" si="2"/>
        <v>0.30726011541158704</v>
      </c>
      <c r="D57" s="47">
        <f t="shared" si="2"/>
        <v>0.15770905224178744</v>
      </c>
      <c r="E57" s="47">
        <f t="shared" si="2"/>
        <v>0.19198008963045826</v>
      </c>
      <c r="F57" s="47">
        <f t="shared" si="2"/>
        <v>0.14637549440986436</v>
      </c>
      <c r="G57" s="47">
        <f t="shared" si="2"/>
        <v>0.19667524830630284</v>
      </c>
      <c r="I57" s="3"/>
      <c r="J57" s="3"/>
    </row>
    <row r="58" spans="1:11" x14ac:dyDescent="0.25">
      <c r="A58" s="1"/>
      <c r="B58">
        <v>2013</v>
      </c>
      <c r="C58" s="47">
        <f t="shared" si="2"/>
        <v>0.29554834068492858</v>
      </c>
      <c r="D58" s="47">
        <f t="shared" si="2"/>
        <v>0.16051719894742822</v>
      </c>
      <c r="E58" s="47">
        <f t="shared" si="2"/>
        <v>0.17515452549079008</v>
      </c>
      <c r="F58" s="47">
        <f t="shared" si="2"/>
        <v>0.16241622967268046</v>
      </c>
      <c r="G58" s="47">
        <f t="shared" si="2"/>
        <v>0.20636370520417258</v>
      </c>
      <c r="I58" s="3"/>
      <c r="J58" s="3"/>
    </row>
    <row r="59" spans="1:11" x14ac:dyDescent="0.25">
      <c r="A59" s="1"/>
      <c r="B59">
        <v>2014</v>
      </c>
      <c r="C59" s="47">
        <f t="shared" si="2"/>
        <v>0.28456811057163417</v>
      </c>
      <c r="D59" s="47">
        <f t="shared" si="2"/>
        <v>0.16371871207725922</v>
      </c>
      <c r="E59" s="47">
        <f t="shared" si="2"/>
        <v>0.17735465140323717</v>
      </c>
      <c r="F59" s="47">
        <f t="shared" si="2"/>
        <v>0.16583381878380185</v>
      </c>
      <c r="G59" s="47">
        <f t="shared" si="2"/>
        <v>0.20852470716406751</v>
      </c>
      <c r="I59" s="3"/>
      <c r="J59" s="3"/>
    </row>
    <row r="60" spans="1:11" x14ac:dyDescent="0.25">
      <c r="A60" s="1"/>
      <c r="B60">
        <v>2015</v>
      </c>
      <c r="C60" s="47">
        <f t="shared" si="2"/>
        <v>0.27563972750321974</v>
      </c>
      <c r="D60" s="47">
        <f t="shared" si="2"/>
        <v>0.18361246856763269</v>
      </c>
      <c r="E60" s="47">
        <f t="shared" si="2"/>
        <v>0.18222846080052596</v>
      </c>
      <c r="F60" s="47">
        <f t="shared" si="2"/>
        <v>0.14806337274361039</v>
      </c>
      <c r="G60" s="47">
        <f t="shared" si="2"/>
        <v>0.21045597038501129</v>
      </c>
      <c r="I60" s="3"/>
      <c r="J60" s="3"/>
    </row>
    <row r="61" spans="1:11" x14ac:dyDescent="0.25">
      <c r="A61" s="1"/>
      <c r="B61">
        <v>2016</v>
      </c>
      <c r="C61" s="47">
        <f t="shared" si="2"/>
        <v>0.27909493496351323</v>
      </c>
      <c r="D61" s="47">
        <f t="shared" si="2"/>
        <v>0.16785160604087351</v>
      </c>
      <c r="E61" s="47">
        <f t="shared" si="2"/>
        <v>0.18381005128300185</v>
      </c>
      <c r="F61" s="47">
        <f t="shared" si="2"/>
        <v>0.15230449079663624</v>
      </c>
      <c r="G61" s="47">
        <f t="shared" si="2"/>
        <v>0.21693891691597517</v>
      </c>
      <c r="I61" s="3"/>
      <c r="J61" s="3"/>
    </row>
    <row r="62" spans="1:11" x14ac:dyDescent="0.25">
      <c r="A62" s="1"/>
      <c r="B62">
        <v>2017</v>
      </c>
      <c r="C62" s="47">
        <f t="shared" si="2"/>
        <v>0.2898122256138782</v>
      </c>
      <c r="D62" s="47">
        <f t="shared" si="2"/>
        <v>0.15397404790535593</v>
      </c>
      <c r="E62" s="47">
        <f t="shared" si="2"/>
        <v>0.19061460119585513</v>
      </c>
      <c r="F62" s="47">
        <f t="shared" si="2"/>
        <v>0.16354539481954242</v>
      </c>
      <c r="G62" s="47">
        <f t="shared" si="2"/>
        <v>0.20205373046536826</v>
      </c>
      <c r="I62" s="3"/>
      <c r="J62" s="3"/>
    </row>
    <row r="63" spans="1:11" x14ac:dyDescent="0.25">
      <c r="A63" s="1"/>
      <c r="I63" s="3"/>
      <c r="J63" s="3"/>
      <c r="K63" s="3"/>
    </row>
    <row r="64" spans="1:11" ht="15.75" thickBot="1" x14ac:dyDescent="0.3">
      <c r="A64" s="1"/>
      <c r="B64" s="2"/>
      <c r="C64" s="21"/>
      <c r="D64" s="21"/>
      <c r="E64" s="21"/>
      <c r="F64" s="21"/>
      <c r="G64" s="21"/>
      <c r="H64" s="21"/>
      <c r="I64" s="3"/>
      <c r="J64" s="3"/>
      <c r="K64" s="3"/>
    </row>
    <row r="65" spans="1:11" ht="15.75" thickBot="1" x14ac:dyDescent="0.3">
      <c r="A65" s="1"/>
      <c r="B65" s="19" t="s">
        <v>0</v>
      </c>
      <c r="C65" s="20"/>
      <c r="D65" s="2"/>
      <c r="E65" s="2"/>
      <c r="F65" s="3"/>
      <c r="G65" s="21"/>
      <c r="H65" s="21"/>
      <c r="I65" s="3"/>
      <c r="J65" s="3"/>
      <c r="K65" s="3"/>
    </row>
    <row r="66" spans="1:11" ht="15.75" thickBot="1" x14ac:dyDescent="0.3">
      <c r="A66" s="1"/>
      <c r="B66" s="280" t="s">
        <v>45</v>
      </c>
      <c r="C66" s="281"/>
      <c r="D66" s="281"/>
      <c r="E66" s="281"/>
      <c r="F66" s="281"/>
      <c r="G66" s="281"/>
      <c r="H66" s="281"/>
      <c r="I66" s="282"/>
      <c r="J66" s="3"/>
      <c r="K66" s="3"/>
    </row>
    <row r="67" spans="1:11" ht="15.75" thickBot="1" x14ac:dyDescent="0.3">
      <c r="A67" s="1"/>
      <c r="B67" s="22" t="s">
        <v>8</v>
      </c>
      <c r="C67" s="23">
        <v>2007</v>
      </c>
      <c r="D67" s="23">
        <v>2012</v>
      </c>
      <c r="E67" s="23">
        <v>2013</v>
      </c>
      <c r="F67" s="23">
        <v>2014</v>
      </c>
      <c r="G67" s="23">
        <v>2015</v>
      </c>
      <c r="H67" s="24">
        <v>2016</v>
      </c>
      <c r="I67" s="25">
        <v>2017</v>
      </c>
      <c r="J67" s="59" t="s">
        <v>103</v>
      </c>
      <c r="K67" s="3" t="s">
        <v>104</v>
      </c>
    </row>
    <row r="68" spans="1:11" x14ac:dyDescent="0.25">
      <c r="A68" s="1"/>
      <c r="B68" s="26" t="s">
        <v>9</v>
      </c>
      <c r="C68" s="8">
        <v>66400.999999999985</v>
      </c>
      <c r="D68" s="8">
        <v>57446.999999999942</v>
      </c>
      <c r="E68" s="8">
        <v>56750</v>
      </c>
      <c r="F68" s="27">
        <v>50614</v>
      </c>
      <c r="G68" s="28">
        <v>51612.000000000022</v>
      </c>
      <c r="H68" s="29">
        <v>55362.000000000007</v>
      </c>
      <c r="I68" s="30">
        <v>48778</v>
      </c>
      <c r="J68" s="47">
        <f>(I68-H68)/H68</f>
        <v>-0.11892633936635248</v>
      </c>
      <c r="K68" s="59">
        <f>I68-H68</f>
        <v>-6584.0000000000073</v>
      </c>
    </row>
    <row r="69" spans="1:11" x14ac:dyDescent="0.25">
      <c r="A69" s="1"/>
      <c r="B69" s="31" t="s">
        <v>10</v>
      </c>
      <c r="C69" s="32">
        <v>188030.99999999988</v>
      </c>
      <c r="D69" s="32">
        <v>255528.00000000041</v>
      </c>
      <c r="E69" s="32">
        <v>254331.99999999953</v>
      </c>
      <c r="F69" s="33">
        <v>263784</v>
      </c>
      <c r="G69" s="34">
        <v>255764.00000000035</v>
      </c>
      <c r="H69" s="35">
        <v>257462.99999999997</v>
      </c>
      <c r="I69" s="36">
        <v>239975</v>
      </c>
      <c r="J69" s="47">
        <f>(I69-H69)/H69</f>
        <v>-6.792432310662104E-2</v>
      </c>
      <c r="K69" s="59">
        <f t="shared" ref="K69:K75" si="3">I69-H69</f>
        <v>-17487.999999999971</v>
      </c>
    </row>
    <row r="70" spans="1:11" x14ac:dyDescent="0.25">
      <c r="A70" s="1"/>
      <c r="B70" s="31" t="s">
        <v>11</v>
      </c>
      <c r="C70" s="32">
        <v>158487.99999999994</v>
      </c>
      <c r="D70" s="32">
        <v>167763.99999999994</v>
      </c>
      <c r="E70" s="32">
        <v>182252.99999999977</v>
      </c>
      <c r="F70" s="33">
        <v>180135</v>
      </c>
      <c r="G70" s="34">
        <v>185879.00000000015</v>
      </c>
      <c r="H70" s="35">
        <v>178148.00000000029</v>
      </c>
      <c r="I70" s="36">
        <v>174265</v>
      </c>
      <c r="J70" s="47">
        <f t="shared" ref="J70:J75" si="4">(I70-H70)/H70</f>
        <v>-2.1796483822441367E-2</v>
      </c>
      <c r="K70" s="59">
        <f t="shared" si="3"/>
        <v>-3883.000000000291</v>
      </c>
    </row>
    <row r="71" spans="1:11" x14ac:dyDescent="0.25">
      <c r="A71" s="1"/>
      <c r="B71" s="31" t="s">
        <v>12</v>
      </c>
      <c r="C71" s="32">
        <v>133980.00000000003</v>
      </c>
      <c r="D71" s="32">
        <v>136722.99999999994</v>
      </c>
      <c r="E71" s="32">
        <v>141309.00000000003</v>
      </c>
      <c r="F71" s="33">
        <v>131730</v>
      </c>
      <c r="G71" s="34">
        <v>136865.00000000009</v>
      </c>
      <c r="H71" s="35">
        <v>135140.00000000012</v>
      </c>
      <c r="I71" s="36">
        <v>127331</v>
      </c>
      <c r="J71" s="47">
        <f t="shared" si="4"/>
        <v>-5.778451975728955E-2</v>
      </c>
      <c r="K71" s="59">
        <f t="shared" si="3"/>
        <v>-7809.0000000001164</v>
      </c>
    </row>
    <row r="72" spans="1:11" x14ac:dyDescent="0.25">
      <c r="A72" s="1"/>
      <c r="B72" s="31" t="s">
        <v>13</v>
      </c>
      <c r="C72" s="32">
        <v>86845.000000000131</v>
      </c>
      <c r="D72" s="32">
        <v>101681.99999999997</v>
      </c>
      <c r="E72" s="32">
        <v>103379.00000000003</v>
      </c>
      <c r="F72" s="33">
        <v>110598</v>
      </c>
      <c r="G72" s="34">
        <v>113029.00000000012</v>
      </c>
      <c r="H72" s="35">
        <v>111102.99999999984</v>
      </c>
      <c r="I72" s="36">
        <v>119575</v>
      </c>
      <c r="J72" s="47">
        <f t="shared" si="4"/>
        <v>7.6253566510356807E-2</v>
      </c>
      <c r="K72" s="59">
        <f t="shared" si="3"/>
        <v>8472.0000000001601</v>
      </c>
    </row>
    <row r="73" spans="1:11" x14ac:dyDescent="0.25">
      <c r="A73" s="1"/>
      <c r="B73" s="31" t="s">
        <v>14</v>
      </c>
      <c r="C73" s="32">
        <v>49283.999999999985</v>
      </c>
      <c r="D73" s="32">
        <v>56293.000000000015</v>
      </c>
      <c r="E73" s="32">
        <v>57663</v>
      </c>
      <c r="F73" s="33">
        <v>59979</v>
      </c>
      <c r="G73" s="34">
        <v>66581.000000000015</v>
      </c>
      <c r="H73" s="35">
        <v>68869.000000000029</v>
      </c>
      <c r="I73" s="36">
        <v>73229</v>
      </c>
      <c r="J73" s="47">
        <f t="shared" si="4"/>
        <v>6.3308600386240088E-2</v>
      </c>
      <c r="K73" s="59">
        <f t="shared" si="3"/>
        <v>4359.9999999999709</v>
      </c>
    </row>
    <row r="74" spans="1:11" x14ac:dyDescent="0.25">
      <c r="A74" s="1"/>
      <c r="B74" s="31" t="s">
        <v>15</v>
      </c>
      <c r="C74" s="32">
        <v>47811</v>
      </c>
      <c r="D74" s="32">
        <v>53076.000000000007</v>
      </c>
      <c r="E74" s="32">
        <v>49481.999999999985</v>
      </c>
      <c r="F74" s="33">
        <v>49453</v>
      </c>
      <c r="G74" s="34">
        <v>54427.000000000015</v>
      </c>
      <c r="H74" s="35">
        <v>56969.000000000036</v>
      </c>
      <c r="I74" s="36">
        <v>60093</v>
      </c>
      <c r="J74" s="47">
        <f t="shared" si="4"/>
        <v>5.4836841089012649E-2</v>
      </c>
      <c r="K74" s="59">
        <f t="shared" si="3"/>
        <v>3123.9999999999636</v>
      </c>
    </row>
    <row r="75" spans="1:11" ht="15.75" thickBot="1" x14ac:dyDescent="0.3">
      <c r="A75" s="1"/>
      <c r="B75" s="4" t="s">
        <v>16</v>
      </c>
      <c r="C75" s="37">
        <v>730839.99999999825</v>
      </c>
      <c r="D75" s="37">
        <v>828513.00000000023</v>
      </c>
      <c r="E75" s="37">
        <v>845167.9999999993</v>
      </c>
      <c r="F75" s="38">
        <v>846293</v>
      </c>
      <c r="G75" s="39">
        <v>864157.0000000007</v>
      </c>
      <c r="H75" s="40">
        <v>863054.00000000035</v>
      </c>
      <c r="I75" s="41">
        <v>843246</v>
      </c>
      <c r="J75" s="47">
        <f t="shared" si="4"/>
        <v>-2.2951055206279491E-2</v>
      </c>
      <c r="K75" s="59">
        <f t="shared" si="3"/>
        <v>-19808.000000000349</v>
      </c>
    </row>
    <row r="76" spans="1:11" x14ac:dyDescent="0.25">
      <c r="A76" s="1"/>
      <c r="B76" s="346" t="s">
        <v>7</v>
      </c>
      <c r="C76" s="347"/>
      <c r="D76" s="348"/>
      <c r="E76" s="42"/>
      <c r="F76" s="21"/>
      <c r="G76" s="21"/>
      <c r="H76" s="3"/>
      <c r="I76" s="3"/>
      <c r="J76" s="3"/>
      <c r="K76" s="3"/>
    </row>
    <row r="77" spans="1:11" x14ac:dyDescent="0.25">
      <c r="A77" s="1"/>
      <c r="B77" s="90"/>
      <c r="C77" s="90"/>
      <c r="D77" s="90"/>
      <c r="E77" s="42"/>
      <c r="F77" s="21"/>
      <c r="G77" s="21"/>
      <c r="H77" s="3"/>
      <c r="I77" s="3"/>
      <c r="J77" s="3"/>
      <c r="K77" s="3"/>
    </row>
    <row r="78" spans="1:11" x14ac:dyDescent="0.25">
      <c r="A78" s="1"/>
      <c r="B78" t="s">
        <v>8</v>
      </c>
      <c r="C78">
        <v>2007</v>
      </c>
      <c r="D78">
        <v>2012</v>
      </c>
      <c r="E78">
        <v>2013</v>
      </c>
      <c r="F78">
        <v>2014</v>
      </c>
      <c r="G78">
        <v>2015</v>
      </c>
      <c r="H78">
        <v>2016</v>
      </c>
      <c r="I78">
        <v>2017</v>
      </c>
      <c r="J78" s="3" t="s">
        <v>105</v>
      </c>
      <c r="K78" s="3"/>
    </row>
    <row r="79" spans="1:11" x14ac:dyDescent="0.25">
      <c r="A79" s="1"/>
      <c r="B79" t="s">
        <v>9</v>
      </c>
      <c r="C79">
        <f t="shared" ref="C79:I85" si="5">C68/C$75</f>
        <v>9.0855727655848262E-2</v>
      </c>
      <c r="D79">
        <f t="shared" si="5"/>
        <v>6.9337475694406639E-2</v>
      </c>
      <c r="E79">
        <f t="shared" si="5"/>
        <v>6.714641349412194E-2</v>
      </c>
      <c r="F79">
        <f t="shared" si="5"/>
        <v>5.9806709969242332E-2</v>
      </c>
      <c r="G79">
        <f t="shared" si="5"/>
        <v>5.9725258257469396E-2</v>
      </c>
      <c r="H79">
        <f t="shared" si="5"/>
        <v>6.4146623502121525E-2</v>
      </c>
      <c r="I79">
        <f t="shared" si="5"/>
        <v>5.78455160178643E-2</v>
      </c>
      <c r="J79" s="47">
        <f>I79-H79</f>
        <v>-6.3011074842572248E-3</v>
      </c>
      <c r="K79" s="3"/>
    </row>
    <row r="80" spans="1:11" x14ac:dyDescent="0.25">
      <c r="A80" s="1"/>
      <c r="B80" t="s">
        <v>10</v>
      </c>
      <c r="C80">
        <f t="shared" si="5"/>
        <v>0.25728066334628691</v>
      </c>
      <c r="D80">
        <f t="shared" si="5"/>
        <v>0.30841761082807434</v>
      </c>
      <c r="E80">
        <f t="shared" si="5"/>
        <v>0.30092478655131255</v>
      </c>
      <c r="F80">
        <f t="shared" si="5"/>
        <v>0.31169346786514834</v>
      </c>
      <c r="G80">
        <f t="shared" si="5"/>
        <v>0.29596936667758306</v>
      </c>
      <c r="H80">
        <f t="shared" si="5"/>
        <v>0.29831621196356178</v>
      </c>
      <c r="I80">
        <f t="shared" si="5"/>
        <v>0.28458480680608034</v>
      </c>
      <c r="J80" s="47">
        <f t="shared" ref="J80:J85" si="6">I80-H80</f>
        <v>-1.3731405157481447E-2</v>
      </c>
      <c r="K80" s="3"/>
    </row>
    <row r="81" spans="1:12" x14ac:dyDescent="0.25">
      <c r="A81" s="1"/>
      <c r="B81" t="s">
        <v>11</v>
      </c>
      <c r="C81">
        <f t="shared" si="5"/>
        <v>0.21685731487056034</v>
      </c>
      <c r="D81">
        <f t="shared" si="5"/>
        <v>0.20248807200369806</v>
      </c>
      <c r="E81">
        <f t="shared" si="5"/>
        <v>0.21564115063513989</v>
      </c>
      <c r="F81">
        <f t="shared" si="5"/>
        <v>0.21285181373354145</v>
      </c>
      <c r="G81">
        <f t="shared" si="5"/>
        <v>0.21509864526932027</v>
      </c>
      <c r="H81">
        <f t="shared" si="5"/>
        <v>0.2064158210262628</v>
      </c>
      <c r="I81">
        <f t="shared" si="5"/>
        <v>0.20665974104828247</v>
      </c>
      <c r="J81" s="47">
        <f t="shared" si="6"/>
        <v>2.4392002201967244E-4</v>
      </c>
      <c r="K81" s="3"/>
    </row>
    <row r="82" spans="1:12" x14ac:dyDescent="0.25">
      <c r="A82" s="1"/>
      <c r="B82" t="s">
        <v>12</v>
      </c>
      <c r="C82">
        <f t="shared" si="5"/>
        <v>0.18332329921733942</v>
      </c>
      <c r="D82">
        <f t="shared" si="5"/>
        <v>0.16502215414845622</v>
      </c>
      <c r="E82">
        <f t="shared" si="5"/>
        <v>0.16719634439543399</v>
      </c>
      <c r="F82">
        <f t="shared" si="5"/>
        <v>0.15565531086751278</v>
      </c>
      <c r="G82">
        <f t="shared" si="5"/>
        <v>0.15837978515478088</v>
      </c>
      <c r="H82">
        <f t="shared" si="5"/>
        <v>0.15658348145075518</v>
      </c>
      <c r="I82">
        <f t="shared" si="5"/>
        <v>0.15100101275309932</v>
      </c>
      <c r="J82" s="47">
        <f t="shared" si="6"/>
        <v>-5.5824686976558568E-3</v>
      </c>
      <c r="K82" s="3"/>
    </row>
    <row r="83" spans="1:12" x14ac:dyDescent="0.25">
      <c r="A83" s="1"/>
      <c r="B83" t="s">
        <v>13</v>
      </c>
      <c r="C83">
        <f t="shared" si="5"/>
        <v>0.11882901866345622</v>
      </c>
      <c r="D83">
        <f t="shared" si="5"/>
        <v>0.12272830963424827</v>
      </c>
      <c r="E83">
        <f t="shared" si="5"/>
        <v>0.12231769305037592</v>
      </c>
      <c r="F83">
        <f t="shared" si="5"/>
        <v>0.13068523549172686</v>
      </c>
      <c r="G83">
        <f t="shared" si="5"/>
        <v>0.13079683437153206</v>
      </c>
      <c r="H83">
        <f t="shared" si="5"/>
        <v>0.12873238522734359</v>
      </c>
      <c r="I83">
        <f t="shared" si="5"/>
        <v>0.14180322230997836</v>
      </c>
      <c r="J83" s="47">
        <f t="shared" si="6"/>
        <v>1.3070837082634762E-2</v>
      </c>
      <c r="K83" s="3"/>
    </row>
    <row r="84" spans="1:12" x14ac:dyDescent="0.25">
      <c r="A84" s="1"/>
      <c r="B84" t="s">
        <v>14</v>
      </c>
      <c r="C84">
        <f t="shared" si="5"/>
        <v>6.7434732636418512E-2</v>
      </c>
      <c r="D84">
        <f t="shared" si="5"/>
        <v>6.7944618853295002E-2</v>
      </c>
      <c r="E84">
        <f t="shared" si="5"/>
        <v>6.8226672093595647E-2</v>
      </c>
      <c r="F84">
        <f t="shared" si="5"/>
        <v>7.0872617403192506E-2</v>
      </c>
      <c r="G84">
        <f t="shared" si="5"/>
        <v>7.7047342091772636E-2</v>
      </c>
      <c r="H84">
        <f t="shared" si="5"/>
        <v>7.9796860914844267E-2</v>
      </c>
      <c r="I84">
        <f t="shared" si="5"/>
        <v>8.6841799427450586E-2</v>
      </c>
      <c r="J84" s="47">
        <f t="shared" si="6"/>
        <v>7.0449385126063191E-3</v>
      </c>
      <c r="K84" s="3"/>
    </row>
    <row r="85" spans="1:12" x14ac:dyDescent="0.25">
      <c r="A85" s="1"/>
      <c r="B85" t="s">
        <v>15</v>
      </c>
      <c r="C85">
        <f t="shared" si="5"/>
        <v>6.5419243610092659E-2</v>
      </c>
      <c r="D85">
        <f t="shared" si="5"/>
        <v>6.4061758837821489E-2</v>
      </c>
      <c r="E85">
        <f t="shared" si="5"/>
        <v>5.8546939780020096E-2</v>
      </c>
      <c r="F85">
        <f t="shared" si="5"/>
        <v>5.8434844669635694E-2</v>
      </c>
      <c r="G85">
        <f t="shared" si="5"/>
        <v>6.2982768177541781E-2</v>
      </c>
      <c r="H85">
        <f t="shared" si="5"/>
        <v>6.6008615915110772E-2</v>
      </c>
      <c r="I85">
        <f t="shared" si="5"/>
        <v>7.126390163724465E-2</v>
      </c>
      <c r="J85" s="47">
        <f t="shared" si="6"/>
        <v>5.2552857221338789E-3</v>
      </c>
      <c r="K85" s="3"/>
    </row>
    <row r="86" spans="1:12" x14ac:dyDescent="0.25">
      <c r="A86" s="1"/>
      <c r="C86">
        <f>SUM(C79:C85)</f>
        <v>1.0000000000000022</v>
      </c>
      <c r="D86">
        <f t="shared" ref="D86:I86" si="7">SUM(D79:D85)</f>
        <v>1</v>
      </c>
      <c r="E86">
        <f t="shared" si="7"/>
        <v>1</v>
      </c>
      <c r="F86">
        <f t="shared" si="7"/>
        <v>0.99999999999999978</v>
      </c>
      <c r="G86">
        <f t="shared" si="7"/>
        <v>1.0000000000000002</v>
      </c>
      <c r="H86">
        <f t="shared" si="7"/>
        <v>1</v>
      </c>
      <c r="I86">
        <f t="shared" si="7"/>
        <v>1</v>
      </c>
      <c r="J86" s="3"/>
      <c r="K86" s="3"/>
    </row>
    <row r="87" spans="1:12" x14ac:dyDescent="0.25">
      <c r="A87" s="1"/>
      <c r="B87" s="349"/>
      <c r="C87" s="349"/>
      <c r="D87" s="349"/>
      <c r="E87" s="42"/>
      <c r="F87" s="21"/>
      <c r="G87" s="21"/>
      <c r="H87" s="3"/>
      <c r="I87" s="3"/>
      <c r="J87" s="3"/>
      <c r="K87" s="3"/>
    </row>
    <row r="88" spans="1:12" ht="15.75" thickBot="1" x14ac:dyDescent="0.3">
      <c r="A88" s="1"/>
      <c r="B88" s="2"/>
      <c r="C88" s="21"/>
      <c r="D88" s="21"/>
      <c r="E88" s="21"/>
      <c r="F88" s="21"/>
      <c r="G88" s="21"/>
      <c r="H88" s="21"/>
      <c r="I88" s="3"/>
      <c r="J88" s="3"/>
      <c r="K88" s="3"/>
    </row>
    <row r="89" spans="1:12" ht="15.75" thickBot="1" x14ac:dyDescent="0.3">
      <c r="A89" s="1"/>
      <c r="B89" s="295" t="s">
        <v>17</v>
      </c>
      <c r="C89" s="296"/>
      <c r="D89" s="297"/>
      <c r="E89" s="2"/>
      <c r="F89" s="2"/>
      <c r="G89" s="3"/>
      <c r="H89" s="3"/>
      <c r="I89" s="3"/>
      <c r="J89" s="3"/>
      <c r="K89" s="3"/>
    </row>
    <row r="90" spans="1:12" x14ac:dyDescent="0.25">
      <c r="A90" s="1"/>
      <c r="B90" s="283" t="s">
        <v>46</v>
      </c>
      <c r="C90" s="284"/>
      <c r="D90" s="284"/>
      <c r="E90" s="284"/>
      <c r="F90" s="284"/>
      <c r="G90" s="284"/>
      <c r="H90" s="284"/>
      <c r="I90" s="284"/>
      <c r="J90" s="285"/>
    </row>
    <row r="91" spans="1:12" ht="15.75" thickBot="1" x14ac:dyDescent="0.3">
      <c r="A91" s="1"/>
      <c r="B91" s="43"/>
      <c r="C91" s="44">
        <v>2007</v>
      </c>
      <c r="D91" s="45">
        <v>2012</v>
      </c>
      <c r="E91" s="45">
        <v>2013</v>
      </c>
      <c r="F91" s="45">
        <v>2014</v>
      </c>
      <c r="G91" s="23">
        <v>2015</v>
      </c>
      <c r="H91" s="46">
        <v>2016</v>
      </c>
      <c r="I91" s="44">
        <v>2017</v>
      </c>
      <c r="J91" s="160" t="s">
        <v>104</v>
      </c>
      <c r="K91" t="s">
        <v>103</v>
      </c>
      <c r="L91" s="47"/>
    </row>
    <row r="92" spans="1:12" x14ac:dyDescent="0.25">
      <c r="A92" s="1"/>
      <c r="B92" s="48" t="s">
        <v>18</v>
      </c>
      <c r="C92" s="49">
        <v>92646.999999999927</v>
      </c>
      <c r="D92" s="49">
        <v>119197.99999999999</v>
      </c>
      <c r="E92" s="49">
        <v>129074.00000000019</v>
      </c>
      <c r="F92" s="49">
        <v>133444</v>
      </c>
      <c r="G92" s="49">
        <v>137494.00000000003</v>
      </c>
      <c r="H92" s="49">
        <v>137114.99999999968</v>
      </c>
      <c r="I92" s="108">
        <v>133982.00000000009</v>
      </c>
      <c r="J92" s="160">
        <f>I92-H92</f>
        <v>-3132.9999999995925</v>
      </c>
      <c r="K92" s="47">
        <f>(I92-H92)/H92</f>
        <v>-2.2849432957733288E-2</v>
      </c>
      <c r="L92" s="47"/>
    </row>
    <row r="93" spans="1:12" x14ac:dyDescent="0.25">
      <c r="A93" s="1"/>
      <c r="B93" s="31" t="s">
        <v>19</v>
      </c>
      <c r="C93" s="32">
        <v>286633.00000000035</v>
      </c>
      <c r="D93" s="32">
        <v>296830.00000000023</v>
      </c>
      <c r="E93" s="32">
        <v>288403.99999999965</v>
      </c>
      <c r="F93" s="32">
        <v>290375</v>
      </c>
      <c r="G93" s="32">
        <v>279703.99999999994</v>
      </c>
      <c r="H93" s="32">
        <v>281572</v>
      </c>
      <c r="I93" s="33">
        <v>267618</v>
      </c>
      <c r="J93" s="160">
        <f t="shared" ref="J93:J96" si="8">I93-H93</f>
        <v>-13954</v>
      </c>
      <c r="K93" s="47">
        <f t="shared" ref="K93:K96" si="9">(I93-H93)/H93</f>
        <v>-4.9557484408961121E-2</v>
      </c>
      <c r="L93" s="47"/>
    </row>
    <row r="94" spans="1:12" x14ac:dyDescent="0.25">
      <c r="A94" s="1"/>
      <c r="B94" s="31" t="s">
        <v>20</v>
      </c>
      <c r="C94" s="32">
        <v>275347.99999999983</v>
      </c>
      <c r="D94" s="32">
        <v>303227.00000000012</v>
      </c>
      <c r="E94" s="32">
        <v>316149.99999999901</v>
      </c>
      <c r="F94" s="32">
        <v>315006</v>
      </c>
      <c r="G94" s="32">
        <v>327224.99999999983</v>
      </c>
      <c r="H94" s="32">
        <v>316540.00000000006</v>
      </c>
      <c r="I94" s="33">
        <v>324227.99999999942</v>
      </c>
      <c r="J94" s="160">
        <f t="shared" si="8"/>
        <v>7687.9999999993597</v>
      </c>
      <c r="K94" s="47">
        <f t="shared" si="9"/>
        <v>2.4287609780752381E-2</v>
      </c>
      <c r="L94" s="47"/>
    </row>
    <row r="95" spans="1:12" x14ac:dyDescent="0.25">
      <c r="A95" s="1"/>
      <c r="B95" s="31" t="s">
        <v>21</v>
      </c>
      <c r="C95" s="32">
        <v>149366.99999999997</v>
      </c>
      <c r="D95" s="32">
        <v>175278.00000000032</v>
      </c>
      <c r="E95" s="32">
        <v>171422</v>
      </c>
      <c r="F95" s="32">
        <v>174554</v>
      </c>
      <c r="G95" s="32">
        <v>176698.00000000006</v>
      </c>
      <c r="H95" s="32">
        <v>177502.9999999998</v>
      </c>
      <c r="I95" s="33">
        <v>181737</v>
      </c>
      <c r="J95" s="160">
        <f t="shared" si="8"/>
        <v>4234.0000000002037</v>
      </c>
      <c r="K95" s="47">
        <f t="shared" si="9"/>
        <v>2.3853117975472012E-2</v>
      </c>
      <c r="L95" s="47"/>
    </row>
    <row r="96" spans="1:12" ht="15.75" thickBot="1" x14ac:dyDescent="0.3">
      <c r="A96" s="1"/>
      <c r="B96" s="4" t="s">
        <v>16</v>
      </c>
      <c r="C96" s="37">
        <v>803995.00000000012</v>
      </c>
      <c r="D96" s="37">
        <v>894533.0000000007</v>
      </c>
      <c r="E96" s="37">
        <v>905049.99999999884</v>
      </c>
      <c r="F96" s="37">
        <v>913379</v>
      </c>
      <c r="G96" s="37">
        <v>921120.99999999977</v>
      </c>
      <c r="H96" s="37">
        <v>912729.99999999953</v>
      </c>
      <c r="I96" s="38">
        <v>907564.99999999953</v>
      </c>
      <c r="J96" s="160">
        <f t="shared" si="8"/>
        <v>-5165</v>
      </c>
      <c r="K96" s="47">
        <f t="shared" si="9"/>
        <v>-5.6588476329254029E-3</v>
      </c>
    </row>
    <row r="97" spans="1:12" ht="15.75" thickBot="1" x14ac:dyDescent="0.3">
      <c r="A97" s="1"/>
      <c r="B97" s="292" t="s">
        <v>7</v>
      </c>
      <c r="C97" s="293"/>
      <c r="D97" s="294"/>
      <c r="E97" s="42"/>
      <c r="F97" s="42"/>
      <c r="G97" s="50"/>
      <c r="H97" s="3"/>
      <c r="I97" s="3"/>
      <c r="J97" s="3"/>
      <c r="K97" s="3"/>
    </row>
    <row r="98" spans="1:12" x14ac:dyDescent="0.25">
      <c r="A98" s="1"/>
      <c r="B98" s="162"/>
      <c r="C98" s="90"/>
      <c r="D98" s="90"/>
      <c r="E98" s="42"/>
      <c r="F98" s="42"/>
      <c r="G98" s="50"/>
      <c r="H98" s="3"/>
      <c r="I98" s="3"/>
      <c r="J98" s="3"/>
      <c r="K98" s="3"/>
    </row>
    <row r="99" spans="1:12" x14ac:dyDescent="0.25">
      <c r="A99" s="1"/>
      <c r="B99" s="90"/>
      <c r="C99" s="83">
        <v>2007</v>
      </c>
      <c r="D99" s="91">
        <v>2012</v>
      </c>
      <c r="E99" s="91">
        <v>2013</v>
      </c>
      <c r="F99" s="91">
        <v>2014</v>
      </c>
      <c r="G99" s="83">
        <v>2015</v>
      </c>
      <c r="H99" s="163">
        <v>2016</v>
      </c>
      <c r="I99" s="83">
        <v>2017</v>
      </c>
      <c r="J99" s="163">
        <v>2016</v>
      </c>
      <c r="K99" s="163">
        <v>2017</v>
      </c>
    </row>
    <row r="100" spans="1:12" x14ac:dyDescent="0.25">
      <c r="A100" s="1"/>
      <c r="B100" s="2" t="s">
        <v>18</v>
      </c>
      <c r="C100" s="164">
        <f t="shared" ref="C100:I103" si="10">C92/C$96</f>
        <v>0.11523330368969946</v>
      </c>
      <c r="D100" s="164">
        <f t="shared" si="10"/>
        <v>0.13325165197930081</v>
      </c>
      <c r="E100" s="164">
        <f t="shared" si="10"/>
        <v>0.14261532512015951</v>
      </c>
      <c r="F100" s="164">
        <f t="shared" si="10"/>
        <v>0.14609926437984669</v>
      </c>
      <c r="G100" s="164">
        <f t="shared" si="10"/>
        <v>0.14926812004068962</v>
      </c>
      <c r="H100" s="164">
        <f t="shared" si="10"/>
        <v>0.15022514872963499</v>
      </c>
      <c r="I100" s="164">
        <f t="shared" si="10"/>
        <v>0.14762799358723636</v>
      </c>
      <c r="J100" s="50" t="s">
        <v>106</v>
      </c>
      <c r="K100" s="50" t="s">
        <v>106</v>
      </c>
      <c r="L100" s="47"/>
    </row>
    <row r="101" spans="1:12" x14ac:dyDescent="0.25">
      <c r="A101" s="1"/>
      <c r="B101" s="2" t="s">
        <v>19</v>
      </c>
      <c r="C101" s="164">
        <f t="shared" si="10"/>
        <v>0.35651092357539577</v>
      </c>
      <c r="D101" s="164">
        <f t="shared" si="10"/>
        <v>0.33182677441748937</v>
      </c>
      <c r="E101" s="164">
        <f t="shared" si="10"/>
        <v>0.3186608474669908</v>
      </c>
      <c r="F101" s="164">
        <f t="shared" si="10"/>
        <v>0.31791293646996482</v>
      </c>
      <c r="G101" s="164">
        <f t="shared" si="10"/>
        <v>0.3036560886137652</v>
      </c>
      <c r="H101" s="164">
        <f t="shared" si="10"/>
        <v>0.30849429732779698</v>
      </c>
      <c r="I101" s="164">
        <f t="shared" si="10"/>
        <v>0.29487474726328156</v>
      </c>
      <c r="J101" s="165">
        <f>H101+H100</f>
        <v>0.45871944605743198</v>
      </c>
      <c r="K101" s="47">
        <f>I101+I100</f>
        <v>0.44250274085051788</v>
      </c>
      <c r="L101" s="47"/>
    </row>
    <row r="102" spans="1:12" x14ac:dyDescent="0.25">
      <c r="A102" s="1"/>
      <c r="B102" s="2" t="s">
        <v>20</v>
      </c>
      <c r="C102" s="164">
        <f t="shared" si="10"/>
        <v>0.34247476663412058</v>
      </c>
      <c r="D102" s="164">
        <f t="shared" si="10"/>
        <v>0.33897799186838257</v>
      </c>
      <c r="E102" s="164">
        <f t="shared" si="10"/>
        <v>0.34931771725318977</v>
      </c>
      <c r="F102" s="164">
        <f t="shared" si="10"/>
        <v>0.34487983630015578</v>
      </c>
      <c r="G102" s="164">
        <f t="shared" si="10"/>
        <v>0.35524648770356981</v>
      </c>
      <c r="H102" s="164">
        <f t="shared" si="10"/>
        <v>0.34680573663624537</v>
      </c>
      <c r="I102" s="164">
        <f t="shared" si="10"/>
        <v>0.3572504448717167</v>
      </c>
      <c r="J102" s="165" t="s">
        <v>107</v>
      </c>
      <c r="K102" s="165" t="s">
        <v>107</v>
      </c>
      <c r="L102" s="47"/>
    </row>
    <row r="103" spans="1:12" x14ac:dyDescent="0.25">
      <c r="A103" s="1"/>
      <c r="B103" s="2" t="s">
        <v>21</v>
      </c>
      <c r="C103" s="164">
        <f t="shared" si="10"/>
        <v>0.18578100610078416</v>
      </c>
      <c r="D103" s="164">
        <f t="shared" si="10"/>
        <v>0.1959435817348272</v>
      </c>
      <c r="E103" s="164">
        <f t="shared" si="10"/>
        <v>0.18940611015965994</v>
      </c>
      <c r="F103" s="164">
        <f t="shared" si="10"/>
        <v>0.19110796285003268</v>
      </c>
      <c r="G103" s="164">
        <f t="shared" si="10"/>
        <v>0.19182930364197548</v>
      </c>
      <c r="H103" s="164">
        <f t="shared" si="10"/>
        <v>0.19447481730632266</v>
      </c>
      <c r="I103" s="164">
        <f t="shared" si="10"/>
        <v>0.20024681427776533</v>
      </c>
      <c r="J103" s="165">
        <f>H102+H103</f>
        <v>0.54128055394256802</v>
      </c>
      <c r="K103" s="47">
        <f>I103+I102</f>
        <v>0.55749725914948201</v>
      </c>
      <c r="L103" s="47"/>
    </row>
    <row r="104" spans="1:12" x14ac:dyDescent="0.25">
      <c r="A104" s="1"/>
      <c r="B104" s="2"/>
      <c r="C104" s="42">
        <f>SUM(C100:C103)</f>
        <v>1</v>
      </c>
      <c r="D104" s="42">
        <f t="shared" ref="D104:I104" si="11">SUM(D100:D103)</f>
        <v>1</v>
      </c>
      <c r="E104" s="42">
        <f t="shared" si="11"/>
        <v>1</v>
      </c>
      <c r="F104" s="42">
        <f t="shared" si="11"/>
        <v>1</v>
      </c>
      <c r="G104" s="42">
        <f t="shared" si="11"/>
        <v>1</v>
      </c>
      <c r="H104" s="42">
        <f t="shared" si="11"/>
        <v>1</v>
      </c>
      <c r="I104" s="42">
        <f t="shared" si="11"/>
        <v>1</v>
      </c>
      <c r="J104" s="50"/>
    </row>
    <row r="105" spans="1:12" x14ac:dyDescent="0.25">
      <c r="A105" s="1"/>
      <c r="B105" s="2"/>
      <c r="C105" s="42"/>
      <c r="D105" s="42"/>
      <c r="E105" s="42"/>
      <c r="F105" s="42"/>
      <c r="G105" s="42"/>
      <c r="H105" s="42"/>
      <c r="I105" s="42"/>
      <c r="J105" s="50"/>
    </row>
    <row r="106" spans="1:12" x14ac:dyDescent="0.25">
      <c r="B106" s="184"/>
      <c r="C106" s="185">
        <v>2012</v>
      </c>
      <c r="D106" s="185">
        <v>2013</v>
      </c>
      <c r="E106" s="185">
        <v>2014</v>
      </c>
      <c r="F106" s="129">
        <v>2015</v>
      </c>
      <c r="G106" s="186">
        <v>2016</v>
      </c>
      <c r="H106" s="129">
        <v>2017</v>
      </c>
      <c r="I106" s="111"/>
      <c r="J106" s="2"/>
      <c r="K106" s="2"/>
    </row>
    <row r="107" spans="1:12" x14ac:dyDescent="0.25">
      <c r="B107" s="187" t="s">
        <v>18</v>
      </c>
      <c r="C107" s="184">
        <v>100</v>
      </c>
      <c r="D107" s="184">
        <v>108.28537391566991</v>
      </c>
      <c r="E107" s="184">
        <v>111.951542811121</v>
      </c>
      <c r="F107" s="184">
        <v>115.34925082635618</v>
      </c>
      <c r="G107" s="184">
        <v>115.03129247134993</v>
      </c>
      <c r="H107" s="184">
        <v>112.40289266598442</v>
      </c>
      <c r="I107" s="111"/>
      <c r="J107" s="2"/>
      <c r="K107" s="2"/>
    </row>
    <row r="108" spans="1:12" x14ac:dyDescent="0.25">
      <c r="B108" s="187" t="s">
        <v>19</v>
      </c>
      <c r="C108" s="184">
        <v>100</v>
      </c>
      <c r="D108" s="184">
        <v>97.161338139675706</v>
      </c>
      <c r="E108" s="184">
        <v>97.82535458006258</v>
      </c>
      <c r="F108" s="184">
        <v>94.230367550449657</v>
      </c>
      <c r="G108" s="184">
        <v>94.859683994205369</v>
      </c>
      <c r="H108" s="184">
        <v>90.158676683623554</v>
      </c>
      <c r="I108" s="111"/>
      <c r="J108" s="2"/>
      <c r="K108" s="2"/>
    </row>
    <row r="109" spans="1:12" x14ac:dyDescent="0.25">
      <c r="B109" s="187" t="s">
        <v>20</v>
      </c>
      <c r="C109" s="184">
        <v>100</v>
      </c>
      <c r="D109" s="184">
        <v>104.26182365026824</v>
      </c>
      <c r="E109" s="184">
        <v>103.88454853954295</v>
      </c>
      <c r="F109" s="184">
        <v>107.91420289090341</v>
      </c>
      <c r="G109" s="184">
        <v>104.39044016528869</v>
      </c>
      <c r="H109" s="184">
        <v>106.92583444086421</v>
      </c>
      <c r="I109" s="111"/>
      <c r="J109" s="2"/>
      <c r="K109" s="2"/>
    </row>
    <row r="110" spans="1:12" x14ac:dyDescent="0.25">
      <c r="B110" s="187" t="s">
        <v>21</v>
      </c>
      <c r="C110" s="184">
        <v>100</v>
      </c>
      <c r="D110" s="184">
        <v>97.800066180581524</v>
      </c>
      <c r="E110" s="184">
        <v>99.586941886602816</v>
      </c>
      <c r="F110" s="184">
        <v>100.8101416036238</v>
      </c>
      <c r="G110" s="184">
        <v>101.26941201976258</v>
      </c>
      <c r="H110" s="184">
        <v>103.68500325197667</v>
      </c>
      <c r="I110" s="111"/>
      <c r="J110" s="2"/>
      <c r="K110" s="2"/>
    </row>
    <row r="111" spans="1:12" ht="15.75" thickBot="1" x14ac:dyDescent="0.3">
      <c r="A111" s="1"/>
      <c r="B111" s="92"/>
      <c r="C111" s="92"/>
      <c r="D111" s="92"/>
      <c r="E111" s="92"/>
      <c r="F111" s="2"/>
      <c r="G111" s="2"/>
      <c r="H111" s="2"/>
      <c r="I111" s="111"/>
      <c r="J111" s="2"/>
      <c r="K111" s="2"/>
    </row>
    <row r="112" spans="1:12" ht="15.75" thickBot="1" x14ac:dyDescent="0.3">
      <c r="A112" s="1"/>
      <c r="B112" s="273" t="s">
        <v>22</v>
      </c>
      <c r="C112" s="274"/>
      <c r="D112" s="275"/>
      <c r="E112" s="92"/>
      <c r="F112" s="2"/>
      <c r="G112" s="2"/>
      <c r="H112" s="2"/>
      <c r="I112" s="111"/>
      <c r="J112" s="2"/>
      <c r="K112" s="2"/>
    </row>
    <row r="113" spans="1:30" x14ac:dyDescent="0.25">
      <c r="A113" s="1"/>
      <c r="B113" s="288" t="s">
        <v>47</v>
      </c>
      <c r="C113" s="290"/>
      <c r="D113" s="290"/>
      <c r="E113" s="291"/>
      <c r="F113" s="2"/>
      <c r="G113" s="2"/>
      <c r="H113" s="2"/>
      <c r="I113" s="111"/>
      <c r="J113" s="2"/>
      <c r="K113" s="2"/>
    </row>
    <row r="114" spans="1:30" ht="15.75" thickBot="1" x14ac:dyDescent="0.3">
      <c r="A114" s="1"/>
      <c r="B114" s="112"/>
      <c r="C114" s="113" t="s">
        <v>25</v>
      </c>
      <c r="D114" s="113" t="s">
        <v>26</v>
      </c>
      <c r="E114" s="114" t="s">
        <v>27</v>
      </c>
      <c r="F114" s="2"/>
      <c r="G114" s="2"/>
      <c r="H114" s="2"/>
      <c r="I114" s="111"/>
      <c r="J114" s="2"/>
      <c r="K114" s="2"/>
    </row>
    <row r="115" spans="1:30" x14ac:dyDescent="0.25">
      <c r="A115" s="1"/>
      <c r="B115" s="115">
        <v>2007</v>
      </c>
      <c r="C115" s="116">
        <v>297588</v>
      </c>
      <c r="D115" s="116">
        <v>454861</v>
      </c>
      <c r="E115" s="117">
        <v>157273</v>
      </c>
      <c r="F115" s="2"/>
      <c r="G115" s="2"/>
      <c r="H115" s="2"/>
      <c r="I115" s="111"/>
      <c r="J115" s="2"/>
      <c r="K115" s="2"/>
    </row>
    <row r="116" spans="1:30" x14ac:dyDescent="0.25">
      <c r="A116" s="1"/>
      <c r="B116" s="118">
        <v>2012</v>
      </c>
      <c r="C116" s="119">
        <v>346898</v>
      </c>
      <c r="D116" s="119">
        <v>523111</v>
      </c>
      <c r="E116" s="120">
        <v>176213</v>
      </c>
      <c r="F116" s="2"/>
      <c r="G116" s="2"/>
      <c r="H116" s="2"/>
      <c r="I116" s="111"/>
      <c r="J116" s="2"/>
      <c r="K116" s="2"/>
    </row>
    <row r="117" spans="1:30" x14ac:dyDescent="0.25">
      <c r="A117" s="1"/>
      <c r="B117" s="118">
        <v>2013</v>
      </c>
      <c r="C117" s="119">
        <v>352489</v>
      </c>
      <c r="D117" s="119">
        <v>520787</v>
      </c>
      <c r="E117" s="120">
        <v>168298</v>
      </c>
      <c r="F117" s="2"/>
      <c r="G117" s="2"/>
      <c r="H117" s="2"/>
      <c r="I117" s="111"/>
      <c r="J117" s="2"/>
      <c r="K117" s="2"/>
    </row>
    <row r="118" spans="1:30" x14ac:dyDescent="0.25">
      <c r="A118" s="1"/>
      <c r="B118" s="118">
        <v>2014</v>
      </c>
      <c r="C118" s="119">
        <v>334767</v>
      </c>
      <c r="D118" s="119">
        <v>511085</v>
      </c>
      <c r="E118" s="120">
        <v>176318</v>
      </c>
      <c r="F118" s="2"/>
      <c r="G118" s="2"/>
      <c r="H118" s="2"/>
      <c r="I118" s="111"/>
      <c r="J118" s="2"/>
      <c r="K118" s="2"/>
    </row>
    <row r="119" spans="1:30" x14ac:dyDescent="0.25">
      <c r="A119" s="1"/>
      <c r="B119" s="118">
        <v>2015</v>
      </c>
      <c r="C119" s="119">
        <v>325819</v>
      </c>
      <c r="D119" s="119">
        <v>513667</v>
      </c>
      <c r="E119" s="120">
        <v>187848</v>
      </c>
      <c r="F119" s="2"/>
      <c r="G119" s="2"/>
      <c r="H119" s="2"/>
      <c r="I119" s="111"/>
      <c r="J119" s="2"/>
      <c r="K119" s="2"/>
    </row>
    <row r="120" spans="1:30" x14ac:dyDescent="0.25">
      <c r="A120" s="1"/>
      <c r="B120" s="118">
        <v>2016</v>
      </c>
      <c r="C120" s="119">
        <v>316029</v>
      </c>
      <c r="D120" s="119">
        <v>497823</v>
      </c>
      <c r="E120" s="120">
        <v>181794</v>
      </c>
      <c r="F120" s="2"/>
      <c r="G120" s="2"/>
      <c r="H120" s="2"/>
      <c r="I120" s="111"/>
      <c r="J120" s="2"/>
      <c r="K120" s="2"/>
    </row>
    <row r="121" spans="1:30" ht="15.75" thickBot="1" x14ac:dyDescent="0.3">
      <c r="A121" s="1"/>
      <c r="B121" s="112">
        <v>2017</v>
      </c>
      <c r="C121" s="121">
        <v>306803</v>
      </c>
      <c r="D121" s="121">
        <v>487188</v>
      </c>
      <c r="E121" s="122">
        <v>180385</v>
      </c>
      <c r="F121" s="2"/>
      <c r="G121" s="2"/>
      <c r="H121" s="2"/>
      <c r="I121" s="2"/>
      <c r="J121" s="2"/>
      <c r="K121" s="2"/>
    </row>
    <row r="122" spans="1:30" ht="15.75" thickBot="1" x14ac:dyDescent="0.3">
      <c r="A122" s="1"/>
      <c r="B122" s="292" t="s">
        <v>7</v>
      </c>
      <c r="C122" s="293"/>
      <c r="D122" s="294"/>
      <c r="E122" s="123"/>
      <c r="F122" s="2"/>
      <c r="G122" s="2"/>
      <c r="H122" s="2"/>
      <c r="I122" s="111"/>
      <c r="J122" s="2"/>
      <c r="K122" s="2"/>
    </row>
    <row r="123" spans="1:30" x14ac:dyDescent="0.25">
      <c r="A123" s="1"/>
      <c r="B123" s="90"/>
      <c r="C123" s="90"/>
      <c r="D123" s="90"/>
      <c r="F123" s="2"/>
      <c r="G123" s="2"/>
      <c r="H123" s="2"/>
      <c r="I123" s="111"/>
      <c r="J123" s="2"/>
      <c r="K123" s="2"/>
    </row>
    <row r="124" spans="1:30" x14ac:dyDescent="0.25">
      <c r="A124" s="1"/>
      <c r="B124" s="90"/>
      <c r="C124" s="90"/>
      <c r="D124" s="166" t="s">
        <v>108</v>
      </c>
      <c r="E124" s="123">
        <f>E121-E120</f>
        <v>-1409</v>
      </c>
      <c r="F124" s="2"/>
      <c r="G124" s="2"/>
      <c r="H124" s="2"/>
      <c r="I124" s="2"/>
      <c r="J124" s="2"/>
      <c r="K124" s="2"/>
    </row>
    <row r="125" spans="1:30" x14ac:dyDescent="0.25">
      <c r="A125" s="1"/>
      <c r="B125" s="90"/>
      <c r="C125" s="90"/>
      <c r="D125" s="167" t="s">
        <v>109</v>
      </c>
      <c r="E125" s="165">
        <f>(E121-E120)/E120</f>
        <v>-7.7505308205991393E-3</v>
      </c>
      <c r="F125" s="2"/>
      <c r="G125" s="2"/>
      <c r="H125" s="2"/>
      <c r="I125" s="2"/>
      <c r="J125" s="2"/>
      <c r="K125" s="3"/>
    </row>
    <row r="126" spans="1:30" ht="15.75" thickBot="1" x14ac:dyDescent="0.3">
      <c r="A126" s="1"/>
      <c r="B126" s="90"/>
      <c r="C126" s="90"/>
      <c r="D126" s="90"/>
      <c r="E126" s="123"/>
      <c r="F126" s="2"/>
      <c r="G126" s="2"/>
      <c r="H126" s="3"/>
      <c r="I126" s="3"/>
      <c r="J126" s="3"/>
      <c r="K126" s="3"/>
    </row>
    <row r="127" spans="1:30" x14ac:dyDescent="0.25">
      <c r="A127" s="1"/>
      <c r="B127" s="90"/>
      <c r="C127" s="90"/>
      <c r="D127" s="90"/>
      <c r="E127" s="123"/>
      <c r="F127" s="2"/>
      <c r="G127" s="2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9"/>
    </row>
    <row r="128" spans="1:30" ht="15.75" thickBot="1" x14ac:dyDescent="0.3">
      <c r="A128" s="1"/>
      <c r="B128" s="90"/>
      <c r="C128" s="90"/>
      <c r="D128" s="90"/>
      <c r="E128" s="123"/>
      <c r="F128" s="2"/>
      <c r="G128" s="2"/>
      <c r="H128" s="182"/>
      <c r="I128" s="298">
        <v>2013</v>
      </c>
      <c r="J128" s="299"/>
      <c r="K128" s="300"/>
      <c r="L128" s="301">
        <v>2014</v>
      </c>
      <c r="M128" s="302"/>
      <c r="N128" s="303"/>
      <c r="O128" s="304">
        <v>2015</v>
      </c>
      <c r="P128" s="302"/>
      <c r="Q128" s="303"/>
      <c r="R128" s="304">
        <v>2016</v>
      </c>
      <c r="S128" s="302"/>
      <c r="T128" s="303"/>
      <c r="U128" s="304">
        <v>2017</v>
      </c>
      <c r="V128" s="302"/>
      <c r="W128" s="303"/>
      <c r="Y128" t="s">
        <v>110</v>
      </c>
      <c r="AD128" s="102">
        <f>SUM(S130:T135)</f>
        <v>434805</v>
      </c>
    </row>
    <row r="129" spans="1:30" x14ac:dyDescent="0.25">
      <c r="A129" s="1"/>
      <c r="B129" s="90"/>
      <c r="C129" s="90"/>
      <c r="D129" s="90"/>
      <c r="E129" s="123"/>
      <c r="F129" s="2"/>
      <c r="G129" s="2"/>
      <c r="H129" s="67" t="s">
        <v>32</v>
      </c>
      <c r="I129" s="68" t="s">
        <v>30</v>
      </c>
      <c r="J129" s="66" t="s">
        <v>31</v>
      </c>
      <c r="K129" s="67" t="s">
        <v>32</v>
      </c>
      <c r="L129" s="68" t="s">
        <v>30</v>
      </c>
      <c r="M129" s="66" t="s">
        <v>31</v>
      </c>
      <c r="N129" s="69" t="s">
        <v>32</v>
      </c>
      <c r="O129" s="68" t="s">
        <v>30</v>
      </c>
      <c r="P129" s="66" t="s">
        <v>31</v>
      </c>
      <c r="Q129" s="69" t="s">
        <v>32</v>
      </c>
      <c r="R129" s="68" t="s">
        <v>30</v>
      </c>
      <c r="S129" s="66" t="s">
        <v>31</v>
      </c>
      <c r="T129" s="69" t="s">
        <v>32</v>
      </c>
      <c r="U129" s="68" t="s">
        <v>30</v>
      </c>
      <c r="V129" s="66" t="s">
        <v>31</v>
      </c>
      <c r="W129" s="69" t="s">
        <v>32</v>
      </c>
      <c r="Y129" s="90" t="s">
        <v>111</v>
      </c>
      <c r="AD129" s="102">
        <f>SUM(V130:W135)</f>
        <v>421744</v>
      </c>
    </row>
    <row r="130" spans="1:30" ht="15.75" thickBot="1" x14ac:dyDescent="0.3">
      <c r="A130" s="1"/>
      <c r="B130" s="2"/>
      <c r="C130" s="2"/>
      <c r="D130" s="2"/>
      <c r="E130" s="2"/>
      <c r="F130" s="2"/>
      <c r="G130" s="2"/>
      <c r="H130" s="35">
        <v>198367.99999999924</v>
      </c>
      <c r="I130" s="71">
        <v>25562.000000000007</v>
      </c>
      <c r="J130" s="32">
        <v>27485.000000000015</v>
      </c>
      <c r="K130" s="35">
        <v>196741.00000000009</v>
      </c>
      <c r="L130" s="71">
        <v>30983.999999999993</v>
      </c>
      <c r="M130" s="32">
        <v>26887.000000000007</v>
      </c>
      <c r="N130" s="36">
        <v>182957</v>
      </c>
      <c r="O130" s="71">
        <v>23440.999999999993</v>
      </c>
      <c r="P130" s="32">
        <v>26285</v>
      </c>
      <c r="Q130" s="36">
        <v>188470.00000000003</v>
      </c>
      <c r="R130" s="71">
        <v>30162.000000000029</v>
      </c>
      <c r="S130" s="32">
        <v>31717.999999999989</v>
      </c>
      <c r="T130" s="36">
        <v>178993.99999999994</v>
      </c>
      <c r="U130" s="71">
        <v>29774.000000000007</v>
      </c>
      <c r="V130" s="32">
        <v>31771.999999999982</v>
      </c>
      <c r="W130" s="36">
        <v>182837</v>
      </c>
      <c r="Y130" t="s">
        <v>112</v>
      </c>
      <c r="AD130" s="102">
        <f>SUM(R136:T136)</f>
        <v>863054</v>
      </c>
    </row>
    <row r="131" spans="1:30" ht="15.75" thickBot="1" x14ac:dyDescent="0.3">
      <c r="A131" s="1"/>
      <c r="B131" s="295" t="s">
        <v>0</v>
      </c>
      <c r="C131" s="296"/>
      <c r="D131" s="297"/>
      <c r="E131" s="3"/>
      <c r="F131" s="3"/>
      <c r="G131" s="3"/>
      <c r="H131" s="35">
        <v>48288.000000000007</v>
      </c>
      <c r="I131" s="71">
        <v>21663.999999999996</v>
      </c>
      <c r="J131" s="32">
        <v>69375.999999999913</v>
      </c>
      <c r="K131" s="35">
        <v>44624</v>
      </c>
      <c r="L131" s="71">
        <v>20720.999999999996</v>
      </c>
      <c r="M131" s="32">
        <v>63802.000000000073</v>
      </c>
      <c r="N131" s="36">
        <v>54031.000000000007</v>
      </c>
      <c r="O131" s="71">
        <v>24264.999999999993</v>
      </c>
      <c r="P131" s="32">
        <v>80945.999999999956</v>
      </c>
      <c r="Q131" s="36">
        <v>53459.000000000007</v>
      </c>
      <c r="R131" s="71">
        <v>23597.999999999996</v>
      </c>
      <c r="S131" s="32">
        <v>71082.000000000015</v>
      </c>
      <c r="T131" s="36">
        <v>50185</v>
      </c>
      <c r="U131" s="71">
        <v>24715.000000000004</v>
      </c>
      <c r="V131" s="32">
        <v>63790</v>
      </c>
      <c r="W131" s="36">
        <v>41333.000000000022</v>
      </c>
      <c r="Y131" t="s">
        <v>113</v>
      </c>
      <c r="AD131" s="102">
        <f>SUM(U136:W136)</f>
        <v>843246</v>
      </c>
    </row>
    <row r="132" spans="1:30" x14ac:dyDescent="0.25">
      <c r="A132" s="1"/>
      <c r="B132" s="177" t="s">
        <v>29</v>
      </c>
      <c r="C132" s="178"/>
      <c r="D132" s="178"/>
      <c r="E132" s="178"/>
      <c r="F132" s="178"/>
      <c r="G132" s="178"/>
      <c r="H132" s="35">
        <v>11920</v>
      </c>
      <c r="I132" s="71">
        <v>80168.000000000102</v>
      </c>
      <c r="J132" s="32">
        <v>57827.000000000044</v>
      </c>
      <c r="K132" s="35">
        <v>10040.000000000004</v>
      </c>
      <c r="L132" s="71">
        <v>72143.000000000029</v>
      </c>
      <c r="M132" s="32">
        <v>65145.999999999964</v>
      </c>
      <c r="N132" s="36">
        <v>12804.999999999998</v>
      </c>
      <c r="O132" s="71">
        <v>81653</v>
      </c>
      <c r="P132" s="32">
        <v>61081.000000000029</v>
      </c>
      <c r="Q132" s="36">
        <v>14740</v>
      </c>
      <c r="R132" s="71">
        <v>86399.99999999984</v>
      </c>
      <c r="S132" s="32">
        <v>58885.000000000029</v>
      </c>
      <c r="T132" s="36">
        <v>13353</v>
      </c>
      <c r="U132" s="71">
        <v>84442.000000000044</v>
      </c>
      <c r="V132" s="32">
        <v>66092.999999999971</v>
      </c>
      <c r="W132" s="36">
        <v>10200</v>
      </c>
      <c r="Y132" t="s">
        <v>114</v>
      </c>
      <c r="AD132" s="47">
        <f>AD128/AD130</f>
        <v>0.50379814009320389</v>
      </c>
    </row>
    <row r="133" spans="1:30" ht="15.75" thickBot="1" x14ac:dyDescent="0.3">
      <c r="A133" s="1"/>
      <c r="B133" s="63"/>
      <c r="C133" s="298">
        <v>2007</v>
      </c>
      <c r="D133" s="299"/>
      <c r="E133" s="300"/>
      <c r="F133" s="180">
        <v>2012</v>
      </c>
      <c r="G133" s="181"/>
      <c r="H133" s="35">
        <v>1777</v>
      </c>
      <c r="I133" s="71">
        <v>112604.00000000009</v>
      </c>
      <c r="J133" s="32">
        <v>22825.999999999978</v>
      </c>
      <c r="K133" s="35">
        <v>1839</v>
      </c>
      <c r="L133" s="71">
        <v>110101.00000000007</v>
      </c>
      <c r="M133" s="32">
        <v>27389.999999999985</v>
      </c>
      <c r="N133" s="36">
        <v>2853</v>
      </c>
      <c r="O133" s="71">
        <v>102523.00000000003</v>
      </c>
      <c r="P133" s="32">
        <v>23888.000000000004</v>
      </c>
      <c r="Q133" s="36">
        <v>1539</v>
      </c>
      <c r="R133" s="71">
        <v>107573.00000000016</v>
      </c>
      <c r="S133" s="32">
        <v>21085.999999999996</v>
      </c>
      <c r="T133" s="36">
        <v>2788</v>
      </c>
      <c r="U133" s="71">
        <v>115908.00000000001</v>
      </c>
      <c r="V133" s="32">
        <v>21429.000000000004</v>
      </c>
      <c r="W133" s="36">
        <v>572</v>
      </c>
      <c r="Y133" t="s">
        <v>115</v>
      </c>
      <c r="AD133" s="47">
        <f>AD129/AD131</f>
        <v>0.50014349312063144</v>
      </c>
    </row>
    <row r="134" spans="1:30" x14ac:dyDescent="0.25">
      <c r="A134" s="1"/>
      <c r="B134" s="64"/>
      <c r="C134" s="65" t="s">
        <v>30</v>
      </c>
      <c r="D134" s="66" t="s">
        <v>31</v>
      </c>
      <c r="E134" s="67" t="s">
        <v>32</v>
      </c>
      <c r="F134" s="68" t="s">
        <v>30</v>
      </c>
      <c r="G134" s="66" t="s">
        <v>31</v>
      </c>
      <c r="H134" s="35">
        <v>67</v>
      </c>
      <c r="I134" s="71">
        <v>105361.00000000016</v>
      </c>
      <c r="J134" s="32">
        <v>6270.0000000000009</v>
      </c>
      <c r="K134" s="35">
        <v>117</v>
      </c>
      <c r="L134" s="71">
        <v>118021.00000000006</v>
      </c>
      <c r="M134" s="32">
        <v>6142.0000000000009</v>
      </c>
      <c r="N134" s="36">
        <v>316</v>
      </c>
      <c r="O134" s="71">
        <v>106968.00000000012</v>
      </c>
      <c r="P134" s="32">
        <v>7544</v>
      </c>
      <c r="Q134" s="36">
        <v>0</v>
      </c>
      <c r="R134" s="71">
        <v>117873.00000000004</v>
      </c>
      <c r="S134" s="32">
        <v>6531.0000000000009</v>
      </c>
      <c r="T134" s="36">
        <v>72</v>
      </c>
      <c r="U134" s="71">
        <v>105498.00000000006</v>
      </c>
      <c r="V134" s="32">
        <v>3718</v>
      </c>
      <c r="W134" s="36">
        <v>0</v>
      </c>
    </row>
    <row r="135" spans="1:30" x14ac:dyDescent="0.25">
      <c r="B135" s="70" t="s">
        <v>1</v>
      </c>
      <c r="C135" s="33">
        <v>25153.999999999993</v>
      </c>
      <c r="D135" s="32">
        <v>30322.000000000011</v>
      </c>
      <c r="E135" s="35">
        <v>167328.99999999997</v>
      </c>
      <c r="F135" s="71">
        <v>27340.999999999982</v>
      </c>
      <c r="G135" s="32">
        <v>28860.000000000004</v>
      </c>
      <c r="H135" s="35">
        <v>0</v>
      </c>
      <c r="I135" s="71">
        <v>62404.000000000007</v>
      </c>
      <c r="J135" s="32">
        <v>260</v>
      </c>
      <c r="K135" s="35">
        <v>0</v>
      </c>
      <c r="L135" s="71">
        <v>51577.999999999985</v>
      </c>
      <c r="M135" s="32">
        <v>416</v>
      </c>
      <c r="N135" s="36">
        <v>0</v>
      </c>
      <c r="O135" s="71">
        <v>67163.999999999985</v>
      </c>
      <c r="P135" s="32">
        <v>191</v>
      </c>
      <c r="Q135" s="36">
        <v>0</v>
      </c>
      <c r="R135" s="71">
        <v>62643</v>
      </c>
      <c r="S135" s="32">
        <v>111</v>
      </c>
      <c r="T135" s="36">
        <v>0</v>
      </c>
      <c r="U135" s="71">
        <v>61165</v>
      </c>
      <c r="V135" s="32">
        <v>0</v>
      </c>
      <c r="W135" s="36">
        <v>0</v>
      </c>
    </row>
    <row r="136" spans="1:30" ht="15.75" thickBot="1" x14ac:dyDescent="0.3">
      <c r="B136" s="70" t="s">
        <v>2</v>
      </c>
      <c r="C136" s="33">
        <v>23161.999999999982</v>
      </c>
      <c r="D136" s="32">
        <v>68485.999999999985</v>
      </c>
      <c r="E136" s="35">
        <v>36983.999999999985</v>
      </c>
      <c r="F136" s="71">
        <v>20233.000000000004</v>
      </c>
      <c r="G136" s="32">
        <v>62143.000000000029</v>
      </c>
      <c r="H136" s="79">
        <v>260419.99999999924</v>
      </c>
      <c r="I136" s="80">
        <v>407763.00000000035</v>
      </c>
      <c r="J136" s="78">
        <v>184043.99999999994</v>
      </c>
      <c r="K136" s="79">
        <v>253361.00000000009</v>
      </c>
      <c r="L136" s="80">
        <v>403548.00000000012</v>
      </c>
      <c r="M136" s="78">
        <v>189783.00000000006</v>
      </c>
      <c r="N136" s="81">
        <v>252962</v>
      </c>
      <c r="O136" s="80">
        <v>406014.00000000012</v>
      </c>
      <c r="P136" s="78">
        <v>199935</v>
      </c>
      <c r="Q136" s="81">
        <v>258208.00000000003</v>
      </c>
      <c r="R136" s="80">
        <v>428249.00000000012</v>
      </c>
      <c r="S136" s="78">
        <v>189413.00000000003</v>
      </c>
      <c r="T136" s="81">
        <v>245391.99999999994</v>
      </c>
      <c r="U136" s="80">
        <v>421502.00000000012</v>
      </c>
      <c r="V136" s="78">
        <v>186801.99999999994</v>
      </c>
      <c r="W136" s="81">
        <v>234942.00000000003</v>
      </c>
    </row>
    <row r="137" spans="1:30" x14ac:dyDescent="0.25">
      <c r="B137" s="70" t="s">
        <v>3</v>
      </c>
      <c r="C137" s="33">
        <v>83328.000000000058</v>
      </c>
      <c r="D137" s="32">
        <v>52525.000000000044</v>
      </c>
      <c r="E137" s="35">
        <v>8355.9999999999964</v>
      </c>
      <c r="F137" s="71">
        <v>82238.000000000015</v>
      </c>
      <c r="G137" s="32">
        <v>64900.000000000022</v>
      </c>
      <c r="H137" s="82"/>
      <c r="I137" s="82"/>
      <c r="J137" s="82"/>
      <c r="K137" s="82"/>
      <c r="L137" s="3"/>
    </row>
    <row r="138" spans="1:30" ht="15.75" thickBot="1" x14ac:dyDescent="0.3">
      <c r="B138" s="70" t="s">
        <v>4</v>
      </c>
      <c r="C138" s="33">
        <v>109039.99999999983</v>
      </c>
      <c r="D138" s="32">
        <v>13060</v>
      </c>
      <c r="E138" s="35">
        <v>1273.9999999999998</v>
      </c>
      <c r="F138" s="71">
        <v>101739.99999999997</v>
      </c>
      <c r="G138" s="32">
        <v>17756.999999999993</v>
      </c>
      <c r="H138" s="182"/>
      <c r="I138" s="298">
        <v>2013</v>
      </c>
      <c r="J138" s="299"/>
      <c r="K138" s="300"/>
      <c r="L138" s="301">
        <v>2014</v>
      </c>
      <c r="M138" s="302"/>
      <c r="N138" s="303"/>
      <c r="O138" s="304">
        <v>2015</v>
      </c>
      <c r="P138" s="302"/>
      <c r="Q138" s="303"/>
      <c r="R138" s="304">
        <v>2016</v>
      </c>
      <c r="S138" s="302"/>
      <c r="T138" s="303"/>
      <c r="U138" s="304">
        <v>2017</v>
      </c>
      <c r="V138" s="302"/>
      <c r="W138" s="303"/>
    </row>
    <row r="139" spans="1:30" x14ac:dyDescent="0.25">
      <c r="B139" s="70" t="s">
        <v>5</v>
      </c>
      <c r="C139" s="33">
        <v>77639.999999999985</v>
      </c>
      <c r="D139" s="32">
        <v>2787.9999999999995</v>
      </c>
      <c r="E139" s="35">
        <v>0</v>
      </c>
      <c r="F139" s="71">
        <v>104560.00000000003</v>
      </c>
      <c r="G139" s="32">
        <v>7891.0000000000009</v>
      </c>
      <c r="H139" s="67" t="s">
        <v>32</v>
      </c>
      <c r="I139" s="68" t="s">
        <v>30</v>
      </c>
      <c r="J139" s="66" t="s">
        <v>31</v>
      </c>
      <c r="K139" s="67" t="s">
        <v>32</v>
      </c>
      <c r="L139" s="68" t="s">
        <v>30</v>
      </c>
      <c r="M139" s="66" t="s">
        <v>31</v>
      </c>
      <c r="N139" s="69" t="s">
        <v>32</v>
      </c>
      <c r="O139" s="68" t="s">
        <v>30</v>
      </c>
      <c r="P139" s="66" t="s">
        <v>31</v>
      </c>
      <c r="Q139" s="69" t="s">
        <v>32</v>
      </c>
      <c r="R139" s="68" t="s">
        <v>30</v>
      </c>
      <c r="S139" s="66" t="s">
        <v>31</v>
      </c>
      <c r="T139" s="69" t="s">
        <v>32</v>
      </c>
      <c r="U139" s="68" t="s">
        <v>30</v>
      </c>
      <c r="V139" s="66" t="s">
        <v>31</v>
      </c>
      <c r="W139" s="69" t="s">
        <v>32</v>
      </c>
    </row>
    <row r="140" spans="1:30" x14ac:dyDescent="0.25">
      <c r="B140" s="72" t="s">
        <v>6</v>
      </c>
      <c r="C140" s="73">
        <v>31169.999999999996</v>
      </c>
      <c r="D140" s="74">
        <v>222</v>
      </c>
      <c r="E140" s="75">
        <v>0</v>
      </c>
      <c r="F140" s="71">
        <v>50429.999999999971</v>
      </c>
      <c r="G140" s="32">
        <v>0</v>
      </c>
      <c r="H140" s="168">
        <f t="shared" ref="D140:W145" si="12">H130</f>
        <v>198367.99999999924</v>
      </c>
      <c r="I140" s="168">
        <f t="shared" si="12"/>
        <v>25562.000000000007</v>
      </c>
      <c r="J140" s="168">
        <f t="shared" si="12"/>
        <v>27485.000000000015</v>
      </c>
      <c r="K140" s="168">
        <f t="shared" si="12"/>
        <v>196741.00000000009</v>
      </c>
      <c r="L140" s="168">
        <f t="shared" si="12"/>
        <v>30983.999999999993</v>
      </c>
      <c r="M140" s="168">
        <f t="shared" si="12"/>
        <v>26887.000000000007</v>
      </c>
      <c r="N140" s="168">
        <f t="shared" si="12"/>
        <v>182957</v>
      </c>
      <c r="O140" s="168">
        <f t="shared" si="12"/>
        <v>23440.999999999993</v>
      </c>
      <c r="P140" s="168">
        <f t="shared" si="12"/>
        <v>26285</v>
      </c>
      <c r="Q140" s="168">
        <f t="shared" si="12"/>
        <v>188470.00000000003</v>
      </c>
      <c r="R140" s="168">
        <f t="shared" si="12"/>
        <v>30162.000000000029</v>
      </c>
      <c r="S140" s="168">
        <f t="shared" si="12"/>
        <v>31717.999999999989</v>
      </c>
      <c r="T140" s="168">
        <f t="shared" si="12"/>
        <v>178993.99999999994</v>
      </c>
      <c r="U140" s="168">
        <f t="shared" si="12"/>
        <v>29774.000000000007</v>
      </c>
      <c r="V140" s="168">
        <f t="shared" si="12"/>
        <v>31771.999999999982</v>
      </c>
      <c r="W140" s="168">
        <f t="shared" si="12"/>
        <v>182837</v>
      </c>
    </row>
    <row r="141" spans="1:30" ht="15.75" thickBot="1" x14ac:dyDescent="0.3">
      <c r="B141" s="76" t="s">
        <v>16</v>
      </c>
      <c r="C141" s="77">
        <v>349493.99999999983</v>
      </c>
      <c r="D141" s="78">
        <v>167403.00000000006</v>
      </c>
      <c r="E141" s="79">
        <v>213942.99999999994</v>
      </c>
      <c r="F141" s="80">
        <v>386542</v>
      </c>
      <c r="G141" s="78">
        <v>181551.00000000006</v>
      </c>
      <c r="H141" s="168">
        <f t="shared" ref="C141:W148" si="13">H131</f>
        <v>48288.000000000007</v>
      </c>
      <c r="I141" s="168">
        <f t="shared" si="13"/>
        <v>21663.999999999996</v>
      </c>
      <c r="J141" s="168">
        <f t="shared" si="13"/>
        <v>69375.999999999913</v>
      </c>
      <c r="K141" s="168">
        <f t="shared" si="13"/>
        <v>44624</v>
      </c>
      <c r="L141" s="168">
        <f t="shared" si="13"/>
        <v>20720.999999999996</v>
      </c>
      <c r="M141" s="168">
        <f t="shared" si="13"/>
        <v>63802.000000000073</v>
      </c>
      <c r="N141" s="168">
        <f t="shared" si="13"/>
        <v>54031.000000000007</v>
      </c>
      <c r="O141" s="168">
        <f t="shared" si="13"/>
        <v>24264.999999999993</v>
      </c>
      <c r="P141" s="168">
        <f t="shared" si="13"/>
        <v>80945.999999999956</v>
      </c>
      <c r="Q141" s="168">
        <f t="shared" si="13"/>
        <v>53459.000000000007</v>
      </c>
      <c r="R141" s="168">
        <f t="shared" si="13"/>
        <v>23597.999999999996</v>
      </c>
      <c r="S141" s="168">
        <f t="shared" si="13"/>
        <v>71082.000000000015</v>
      </c>
      <c r="T141" s="168">
        <f t="shared" si="13"/>
        <v>50185</v>
      </c>
      <c r="U141" s="168">
        <f t="shared" si="13"/>
        <v>24715.000000000004</v>
      </c>
      <c r="V141" s="168">
        <f t="shared" si="13"/>
        <v>63790</v>
      </c>
      <c r="W141" s="168">
        <f t="shared" si="13"/>
        <v>41333.000000000022</v>
      </c>
    </row>
    <row r="142" spans="1:30" ht="15.75" thickBot="1" x14ac:dyDescent="0.3">
      <c r="B142" s="292" t="s">
        <v>7</v>
      </c>
      <c r="C142" s="274"/>
      <c r="D142" s="275"/>
      <c r="E142" s="82"/>
      <c r="F142" s="82"/>
      <c r="G142" s="82"/>
      <c r="H142" s="168">
        <f t="shared" si="13"/>
        <v>11920</v>
      </c>
      <c r="I142" s="168">
        <f t="shared" si="13"/>
        <v>80168.000000000102</v>
      </c>
      <c r="J142" s="168">
        <f t="shared" si="13"/>
        <v>57827.000000000044</v>
      </c>
      <c r="K142" s="168">
        <f t="shared" si="13"/>
        <v>10040.000000000004</v>
      </c>
      <c r="L142" s="168">
        <f t="shared" si="13"/>
        <v>72143.000000000029</v>
      </c>
      <c r="M142" s="168">
        <f t="shared" si="13"/>
        <v>65145.999999999964</v>
      </c>
      <c r="N142" s="168">
        <f t="shared" si="13"/>
        <v>12804.999999999998</v>
      </c>
      <c r="O142" s="168">
        <f t="shared" si="13"/>
        <v>81653</v>
      </c>
      <c r="P142" s="168">
        <f t="shared" si="13"/>
        <v>61081.000000000029</v>
      </c>
      <c r="Q142" s="168">
        <f t="shared" si="13"/>
        <v>14740</v>
      </c>
      <c r="R142" s="168">
        <f t="shared" si="13"/>
        <v>86399.99999999984</v>
      </c>
      <c r="S142" s="168">
        <f t="shared" si="13"/>
        <v>58885.000000000029</v>
      </c>
      <c r="T142" s="168">
        <f t="shared" si="13"/>
        <v>13353</v>
      </c>
      <c r="U142" s="168">
        <f t="shared" si="13"/>
        <v>84442.000000000044</v>
      </c>
      <c r="V142" s="168">
        <f t="shared" si="13"/>
        <v>66092.999999999971</v>
      </c>
      <c r="W142" s="168">
        <f t="shared" si="13"/>
        <v>10200</v>
      </c>
    </row>
    <row r="143" spans="1:30" ht="15.75" thickBot="1" x14ac:dyDescent="0.3">
      <c r="B143" s="90"/>
      <c r="C143" s="298">
        <v>2007</v>
      </c>
      <c r="D143" s="299"/>
      <c r="E143" s="300"/>
      <c r="F143" s="180">
        <v>2012</v>
      </c>
      <c r="G143" s="181"/>
      <c r="H143" s="168">
        <f t="shared" si="13"/>
        <v>1777</v>
      </c>
      <c r="I143" s="168">
        <f t="shared" si="13"/>
        <v>112604.00000000009</v>
      </c>
      <c r="J143" s="168">
        <f t="shared" si="13"/>
        <v>22825.999999999978</v>
      </c>
      <c r="K143" s="168">
        <f t="shared" si="13"/>
        <v>1839</v>
      </c>
      <c r="L143" s="168">
        <f t="shared" si="13"/>
        <v>110101.00000000007</v>
      </c>
      <c r="M143" s="168">
        <f t="shared" si="13"/>
        <v>27389.999999999985</v>
      </c>
      <c r="N143" s="168">
        <f t="shared" si="13"/>
        <v>2853</v>
      </c>
      <c r="O143" s="168">
        <f t="shared" si="13"/>
        <v>102523.00000000003</v>
      </c>
      <c r="P143" s="168">
        <f t="shared" si="13"/>
        <v>23888.000000000004</v>
      </c>
      <c r="Q143" s="168">
        <f t="shared" si="13"/>
        <v>1539</v>
      </c>
      <c r="R143" s="168">
        <f t="shared" si="13"/>
        <v>107573.00000000016</v>
      </c>
      <c r="S143" s="168">
        <f t="shared" si="13"/>
        <v>21085.999999999996</v>
      </c>
      <c r="T143" s="168">
        <f t="shared" si="13"/>
        <v>2788</v>
      </c>
      <c r="U143" s="168">
        <f t="shared" si="13"/>
        <v>115908.00000000001</v>
      </c>
      <c r="V143" s="168">
        <f t="shared" si="13"/>
        <v>21429.000000000004</v>
      </c>
      <c r="W143" s="168">
        <f t="shared" si="13"/>
        <v>572</v>
      </c>
    </row>
    <row r="144" spans="1:30" x14ac:dyDescent="0.25">
      <c r="B144" s="90"/>
      <c r="C144" s="65" t="s">
        <v>30</v>
      </c>
      <c r="D144" s="66" t="s">
        <v>31</v>
      </c>
      <c r="E144" s="67" t="s">
        <v>32</v>
      </c>
      <c r="F144" s="68" t="s">
        <v>30</v>
      </c>
      <c r="G144" s="66" t="s">
        <v>31</v>
      </c>
      <c r="H144" s="168">
        <f t="shared" ref="D144:W149" si="14">SUM(H134:H135)</f>
        <v>67</v>
      </c>
      <c r="I144" s="168">
        <f t="shared" si="14"/>
        <v>167765.00000000017</v>
      </c>
      <c r="J144" s="168">
        <f t="shared" si="14"/>
        <v>6530.0000000000009</v>
      </c>
      <c r="K144" s="168">
        <f t="shared" si="14"/>
        <v>117</v>
      </c>
      <c r="L144" s="168">
        <f t="shared" si="14"/>
        <v>169599.00000000006</v>
      </c>
      <c r="M144" s="168">
        <f t="shared" si="14"/>
        <v>6558.0000000000009</v>
      </c>
      <c r="N144" s="168">
        <f t="shared" si="14"/>
        <v>316</v>
      </c>
      <c r="O144" s="168">
        <f t="shared" si="14"/>
        <v>174132.00000000012</v>
      </c>
      <c r="P144" s="168">
        <f t="shared" si="14"/>
        <v>7735</v>
      </c>
      <c r="Q144" s="168">
        <f t="shared" si="14"/>
        <v>0</v>
      </c>
      <c r="R144" s="168">
        <f t="shared" si="14"/>
        <v>180516.00000000006</v>
      </c>
      <c r="S144" s="168">
        <f t="shared" si="14"/>
        <v>6642.0000000000009</v>
      </c>
      <c r="T144" s="168">
        <f t="shared" si="14"/>
        <v>72</v>
      </c>
      <c r="U144" s="168">
        <f t="shared" si="14"/>
        <v>166663.00000000006</v>
      </c>
      <c r="V144" s="168">
        <f t="shared" si="14"/>
        <v>3718</v>
      </c>
      <c r="W144" s="168">
        <f t="shared" si="14"/>
        <v>0</v>
      </c>
    </row>
    <row r="145" spans="2:24" x14ac:dyDescent="0.25">
      <c r="B145" s="70" t="s">
        <v>1</v>
      </c>
      <c r="C145" s="168">
        <f>C135</f>
        <v>25153.999999999993</v>
      </c>
      <c r="D145" s="168">
        <f t="shared" si="12"/>
        <v>30322.000000000011</v>
      </c>
      <c r="E145" s="168">
        <f t="shared" si="12"/>
        <v>167328.99999999997</v>
      </c>
      <c r="F145" s="168">
        <f t="shared" si="12"/>
        <v>27340.999999999982</v>
      </c>
      <c r="G145" s="168">
        <f t="shared" si="12"/>
        <v>28860.000000000004</v>
      </c>
      <c r="H145" s="90">
        <f t="shared" ref="D145:W150" si="15">IF(SUM(H140:H144)=H136,1,0)</f>
        <v>1</v>
      </c>
      <c r="I145" s="90">
        <f t="shared" si="15"/>
        <v>1</v>
      </c>
      <c r="J145" s="90">
        <f t="shared" si="15"/>
        <v>1</v>
      </c>
      <c r="K145" s="90">
        <f t="shared" si="15"/>
        <v>1</v>
      </c>
      <c r="L145" s="90">
        <f t="shared" si="15"/>
        <v>1</v>
      </c>
      <c r="M145" s="90">
        <f t="shared" si="15"/>
        <v>1</v>
      </c>
      <c r="N145" s="90">
        <f t="shared" si="15"/>
        <v>1</v>
      </c>
      <c r="O145" s="90">
        <f t="shared" si="15"/>
        <v>1</v>
      </c>
      <c r="P145" s="90">
        <f t="shared" si="15"/>
        <v>1</v>
      </c>
      <c r="Q145" s="90">
        <f t="shared" si="15"/>
        <v>1</v>
      </c>
      <c r="R145" s="90">
        <f t="shared" si="15"/>
        <v>1</v>
      </c>
      <c r="S145" s="90">
        <f t="shared" si="15"/>
        <v>1</v>
      </c>
      <c r="T145" s="90">
        <f t="shared" si="15"/>
        <v>1</v>
      </c>
      <c r="U145" s="90">
        <f t="shared" si="15"/>
        <v>1</v>
      </c>
      <c r="V145" s="90">
        <f t="shared" si="15"/>
        <v>1</v>
      </c>
      <c r="W145" s="90">
        <f t="shared" si="15"/>
        <v>1</v>
      </c>
    </row>
    <row r="146" spans="2:24" ht="15.75" thickBot="1" x14ac:dyDescent="0.3">
      <c r="B146" s="70" t="s">
        <v>2</v>
      </c>
      <c r="C146" s="168">
        <f t="shared" si="13"/>
        <v>23161.999999999982</v>
      </c>
      <c r="D146" s="168">
        <f t="shared" si="13"/>
        <v>68485.999999999985</v>
      </c>
      <c r="E146" s="168">
        <f t="shared" si="13"/>
        <v>36983.999999999985</v>
      </c>
      <c r="F146" s="168">
        <f t="shared" si="13"/>
        <v>20233.000000000004</v>
      </c>
      <c r="G146" s="168">
        <f t="shared" si="13"/>
        <v>62143.000000000029</v>
      </c>
      <c r="H146" s="182"/>
      <c r="I146" s="298">
        <v>2013</v>
      </c>
      <c r="J146" s="299"/>
      <c r="K146" s="300"/>
      <c r="L146" s="301">
        <v>2014</v>
      </c>
      <c r="M146" s="302"/>
      <c r="N146" s="303"/>
      <c r="O146" s="304">
        <v>2015</v>
      </c>
      <c r="P146" s="302"/>
      <c r="Q146" s="303"/>
      <c r="R146" s="304">
        <v>2016</v>
      </c>
      <c r="S146" s="302"/>
      <c r="T146" s="303"/>
      <c r="U146" s="304">
        <v>2017</v>
      </c>
      <c r="V146" s="302"/>
      <c r="W146" s="303"/>
    </row>
    <row r="147" spans="2:24" x14ac:dyDescent="0.25">
      <c r="B147" s="70" t="s">
        <v>3</v>
      </c>
      <c r="C147" s="168">
        <f t="shared" si="13"/>
        <v>83328.000000000058</v>
      </c>
      <c r="D147" s="168">
        <f t="shared" si="13"/>
        <v>52525.000000000044</v>
      </c>
      <c r="E147" s="168">
        <f t="shared" si="13"/>
        <v>8355.9999999999964</v>
      </c>
      <c r="F147" s="168">
        <f t="shared" si="13"/>
        <v>82238.000000000015</v>
      </c>
      <c r="G147" s="168">
        <f t="shared" si="13"/>
        <v>64900.000000000022</v>
      </c>
      <c r="H147" s="67" t="s">
        <v>32</v>
      </c>
      <c r="I147" s="68" t="s">
        <v>30</v>
      </c>
      <c r="J147" s="66" t="s">
        <v>31</v>
      </c>
      <c r="K147" s="67" t="s">
        <v>32</v>
      </c>
      <c r="L147" s="68" t="s">
        <v>30</v>
      </c>
      <c r="M147" s="66" t="s">
        <v>31</v>
      </c>
      <c r="N147" s="69" t="s">
        <v>32</v>
      </c>
      <c r="O147" s="68" t="s">
        <v>30</v>
      </c>
      <c r="P147" s="66" t="s">
        <v>31</v>
      </c>
      <c r="Q147" s="69" t="s">
        <v>32</v>
      </c>
      <c r="R147" s="68" t="s">
        <v>30</v>
      </c>
      <c r="S147" s="66" t="s">
        <v>31</v>
      </c>
      <c r="T147" s="69" t="s">
        <v>32</v>
      </c>
      <c r="U147" s="68" t="s">
        <v>30</v>
      </c>
      <c r="V147" s="66" t="s">
        <v>31</v>
      </c>
      <c r="W147" s="69" t="s">
        <v>32</v>
      </c>
    </row>
    <row r="148" spans="2:24" x14ac:dyDescent="0.25">
      <c r="B148" s="70" t="s">
        <v>4</v>
      </c>
      <c r="C148" s="168">
        <f t="shared" si="13"/>
        <v>109039.99999999983</v>
      </c>
      <c r="D148" s="168">
        <f t="shared" si="13"/>
        <v>13060</v>
      </c>
      <c r="E148" s="168">
        <f t="shared" si="13"/>
        <v>1273.9999999999998</v>
      </c>
      <c r="F148" s="168">
        <f t="shared" si="13"/>
        <v>101739.99999999997</v>
      </c>
      <c r="G148" s="168">
        <f t="shared" si="13"/>
        <v>17756.999999999993</v>
      </c>
      <c r="H148" s="170">
        <f t="shared" ref="H148" si="16">H140/SUM($F140:$H140)</f>
        <v>0.79730544457752828</v>
      </c>
      <c r="I148" s="170">
        <f>I140/SUM($I140:$K140)</f>
        <v>0.10233477989334955</v>
      </c>
      <c r="J148" s="170">
        <f t="shared" ref="J148:K148" si="17">J140/SUM($I140:$K140)</f>
        <v>0.11003330824539211</v>
      </c>
      <c r="K148" s="170">
        <f t="shared" si="17"/>
        <v>0.78763191186125836</v>
      </c>
      <c r="L148" s="170">
        <f>L140/SUM($L140:$N140)</f>
        <v>0.12865613632966263</v>
      </c>
      <c r="M148" s="170">
        <f t="shared" ref="M148:N148" si="18">M140/SUM($L140:$N140)</f>
        <v>0.11164399488431581</v>
      </c>
      <c r="N148" s="170">
        <f t="shared" si="18"/>
        <v>0.75969986878602158</v>
      </c>
      <c r="O148" s="170">
        <f>O140/SUM($O140:$Q140)</f>
        <v>9.8410552654116731E-2</v>
      </c>
      <c r="P148" s="170">
        <f t="shared" ref="P148:Q148" si="19">P140/SUM($O140:$Q140)</f>
        <v>0.11035029975314446</v>
      </c>
      <c r="Q148" s="170">
        <f t="shared" si="19"/>
        <v>0.79123914759273872</v>
      </c>
      <c r="R148" s="170">
        <f>R140/SUM($R140:$T140)</f>
        <v>0.12521899416292351</v>
      </c>
      <c r="S148" s="170">
        <f t="shared" ref="S148:T148" si="20">S140/SUM($R140:$T140)</f>
        <v>0.13167880302564824</v>
      </c>
      <c r="T148" s="170">
        <f t="shared" si="20"/>
        <v>0.74310220281142836</v>
      </c>
      <c r="U148" s="170">
        <f>U140/SUM($U140:$W140)</f>
        <v>0.12183335174705281</v>
      </c>
      <c r="V148" s="170">
        <f t="shared" ref="V148:W148" si="21">V140/SUM($U140:$W140)</f>
        <v>0.13000904318221801</v>
      </c>
      <c r="W148" s="170">
        <f t="shared" si="21"/>
        <v>0.74815760507072915</v>
      </c>
      <c r="X148" s="171"/>
    </row>
    <row r="149" spans="2:24" x14ac:dyDescent="0.25">
      <c r="B149" s="169" t="s">
        <v>33</v>
      </c>
      <c r="C149" s="168">
        <f>SUM(C139:C140)</f>
        <v>108809.99999999999</v>
      </c>
      <c r="D149" s="168">
        <f t="shared" si="14"/>
        <v>3009.9999999999995</v>
      </c>
      <c r="E149" s="168">
        <f t="shared" si="14"/>
        <v>0</v>
      </c>
      <c r="F149" s="168">
        <f t="shared" si="14"/>
        <v>154990</v>
      </c>
      <c r="G149" s="168">
        <f t="shared" si="14"/>
        <v>7891.0000000000009</v>
      </c>
      <c r="H149" s="170">
        <f t="shared" ref="H149:H152" si="22">H141/SUM($F141:$H141)</f>
        <v>7.8341155875992302E-2</v>
      </c>
      <c r="I149" s="170">
        <f t="shared" ref="I149:K152" si="23">I141/SUM($I141:$K141)</f>
        <v>0.15968864252860016</v>
      </c>
      <c r="J149" s="170">
        <f t="shared" si="23"/>
        <v>0.51138105908715614</v>
      </c>
      <c r="K149" s="170">
        <f t="shared" si="23"/>
        <v>0.32893029838424365</v>
      </c>
      <c r="L149" s="170">
        <f t="shared" ref="L149:N152" si="24">L141/SUM($L141:$N141)</f>
        <v>0.14955179929846835</v>
      </c>
      <c r="M149" s="170">
        <f t="shared" si="24"/>
        <v>0.46048472075869362</v>
      </c>
      <c r="N149" s="170">
        <f t="shared" si="24"/>
        <v>0.38996347994283798</v>
      </c>
      <c r="O149" s="170">
        <f t="shared" ref="O149:Q152" si="25">O141/SUM($O141:$Q141)</f>
        <v>0.15292745950715322</v>
      </c>
      <c r="P149" s="170">
        <f t="shared" si="25"/>
        <v>0.5101531480431083</v>
      </c>
      <c r="Q149" s="170">
        <f t="shared" si="25"/>
        <v>0.33691939244973862</v>
      </c>
      <c r="R149" s="170">
        <f t="shared" ref="R149:T152" si="26">R141/SUM($R141:$T141)</f>
        <v>0.16289648983536392</v>
      </c>
      <c r="S149" s="170">
        <f t="shared" si="26"/>
        <v>0.49067752735305292</v>
      </c>
      <c r="T149" s="170">
        <f t="shared" si="26"/>
        <v>0.34642598281158321</v>
      </c>
      <c r="U149" s="170">
        <f t="shared" ref="U149:W152" si="27">U141/SUM($U141:$W141)</f>
        <v>0.19035259323156548</v>
      </c>
      <c r="V149" s="170">
        <f t="shared" si="27"/>
        <v>0.4913045487453595</v>
      </c>
      <c r="W149" s="170">
        <f t="shared" si="27"/>
        <v>0.31834285802307499</v>
      </c>
      <c r="X149" s="171"/>
    </row>
    <row r="150" spans="2:24" x14ac:dyDescent="0.25">
      <c r="B150" s="92"/>
      <c r="C150" s="90">
        <f>IF(SUM(C145:C149)=C141,1,0)</f>
        <v>1</v>
      </c>
      <c r="D150" s="90">
        <f t="shared" si="15"/>
        <v>1</v>
      </c>
      <c r="E150" s="90">
        <f t="shared" si="15"/>
        <v>1</v>
      </c>
      <c r="F150" s="90">
        <f t="shared" si="15"/>
        <v>1</v>
      </c>
      <c r="G150" s="90">
        <f t="shared" si="15"/>
        <v>1</v>
      </c>
      <c r="H150" s="170">
        <f t="shared" si="22"/>
        <v>1</v>
      </c>
      <c r="I150" s="170">
        <f t="shared" si="23"/>
        <v>0.54154760698483484</v>
      </c>
      <c r="J150" s="170">
        <f t="shared" si="23"/>
        <v>0.39063059411625622</v>
      </c>
      <c r="K150" s="170">
        <f t="shared" si="23"/>
        <v>6.7821798898909005E-2</v>
      </c>
      <c r="L150" s="170">
        <f t="shared" si="24"/>
        <v>0.48065212466854124</v>
      </c>
      <c r="M150" s="170">
        <f t="shared" si="24"/>
        <v>0.43403467160579345</v>
      </c>
      <c r="N150" s="170">
        <f t="shared" si="24"/>
        <v>8.531320372566524E-2</v>
      </c>
      <c r="O150" s="170">
        <f t="shared" si="25"/>
        <v>0.51851734254543602</v>
      </c>
      <c r="P150" s="170">
        <f t="shared" si="25"/>
        <v>0.3878799039841499</v>
      </c>
      <c r="Q150" s="170">
        <f t="shared" si="25"/>
        <v>9.3602753470414149E-2</v>
      </c>
      <c r="R150" s="170">
        <f t="shared" si="26"/>
        <v>0.54463621578688526</v>
      </c>
      <c r="S150" s="170">
        <f t="shared" si="26"/>
        <v>0.37119101350243999</v>
      </c>
      <c r="T150" s="170">
        <f t="shared" si="26"/>
        <v>8.417277071067468E-2</v>
      </c>
      <c r="U150" s="170">
        <f t="shared" si="27"/>
        <v>0.5253491772171589</v>
      </c>
      <c r="V150" s="170">
        <f t="shared" si="27"/>
        <v>0.41119233521012827</v>
      </c>
      <c r="W150" s="170">
        <f t="shared" si="27"/>
        <v>6.3458487572712857E-2</v>
      </c>
      <c r="X150" s="171"/>
    </row>
    <row r="151" spans="2:24" ht="15.75" thickBot="1" x14ac:dyDescent="0.3">
      <c r="B151" s="90"/>
      <c r="C151" s="298">
        <v>2007</v>
      </c>
      <c r="D151" s="299"/>
      <c r="E151" s="300"/>
      <c r="F151" s="180">
        <v>2012</v>
      </c>
      <c r="G151" s="181"/>
      <c r="H151" s="170">
        <f t="shared" si="22"/>
        <v>0.46898917920295591</v>
      </c>
      <c r="I151" s="170">
        <f t="shared" si="23"/>
        <v>0.82031631322439913</v>
      </c>
      <c r="J151" s="170">
        <f t="shared" si="23"/>
        <v>0.1662866342728509</v>
      </c>
      <c r="K151" s="170">
        <f t="shared" si="23"/>
        <v>1.3397052502750069E-2</v>
      </c>
      <c r="L151" s="170">
        <f t="shared" si="24"/>
        <v>0.78450806589522903</v>
      </c>
      <c r="M151" s="170">
        <f t="shared" si="24"/>
        <v>0.19516331300233694</v>
      </c>
      <c r="N151" s="170">
        <f t="shared" si="24"/>
        <v>2.0328621102434011E-2</v>
      </c>
      <c r="O151" s="170">
        <f t="shared" si="25"/>
        <v>0.80127393513091061</v>
      </c>
      <c r="P151" s="170">
        <f t="shared" si="25"/>
        <v>0.18669792887846814</v>
      </c>
      <c r="Q151" s="170">
        <f t="shared" si="25"/>
        <v>1.2028135990621334E-2</v>
      </c>
      <c r="R151" s="170">
        <f t="shared" si="26"/>
        <v>0.81837546691822571</v>
      </c>
      <c r="S151" s="170">
        <f t="shared" si="26"/>
        <v>0.16041446362412204</v>
      </c>
      <c r="T151" s="170">
        <f t="shared" si="26"/>
        <v>2.1210069457652105E-2</v>
      </c>
      <c r="U151" s="170">
        <f t="shared" si="27"/>
        <v>0.84046726464552701</v>
      </c>
      <c r="V151" s="170">
        <f t="shared" si="27"/>
        <v>0.15538507276537425</v>
      </c>
      <c r="W151" s="170">
        <f t="shared" si="27"/>
        <v>4.1476625890986074E-3</v>
      </c>
      <c r="X151" s="171"/>
    </row>
    <row r="152" spans="2:24" x14ac:dyDescent="0.25">
      <c r="B152" s="90"/>
      <c r="C152" s="65" t="s">
        <v>30</v>
      </c>
      <c r="D152" s="66" t="s">
        <v>31</v>
      </c>
      <c r="E152" s="67" t="s">
        <v>32</v>
      </c>
      <c r="F152" s="68" t="s">
        <v>30</v>
      </c>
      <c r="G152" s="66" t="s">
        <v>31</v>
      </c>
      <c r="H152" s="170">
        <f t="shared" si="22"/>
        <v>1</v>
      </c>
      <c r="I152" s="170">
        <f t="shared" si="23"/>
        <v>0.96188909020021562</v>
      </c>
      <c r="J152" s="170">
        <f t="shared" si="23"/>
        <v>3.7440084397862498E-2</v>
      </c>
      <c r="K152" s="170">
        <f t="shared" si="23"/>
        <v>6.7082540192188542E-4</v>
      </c>
      <c r="L152" s="170">
        <f t="shared" si="24"/>
        <v>0.96104786567916911</v>
      </c>
      <c r="M152" s="170">
        <f t="shared" si="24"/>
        <v>3.7161492126274266E-2</v>
      </c>
      <c r="N152" s="170">
        <f t="shared" si="24"/>
        <v>1.7906421945566738E-3</v>
      </c>
      <c r="O152" s="170">
        <f t="shared" si="25"/>
        <v>0.95746891959508873</v>
      </c>
      <c r="P152" s="170">
        <f t="shared" si="25"/>
        <v>4.2531080404911256E-2</v>
      </c>
      <c r="Q152" s="170">
        <f t="shared" si="25"/>
        <v>0</v>
      </c>
      <c r="R152" s="170">
        <f t="shared" si="26"/>
        <v>0.96414036212145493</v>
      </c>
      <c r="S152" s="170">
        <f t="shared" si="26"/>
        <v>3.5475084121134426E-2</v>
      </c>
      <c r="T152" s="170">
        <f t="shared" si="26"/>
        <v>3.8455375741067123E-4</v>
      </c>
      <c r="U152" s="170">
        <f t="shared" si="27"/>
        <v>0.97817831800494193</v>
      </c>
      <c r="V152" s="170">
        <f t="shared" si="27"/>
        <v>2.1821681995058129E-2</v>
      </c>
      <c r="W152" s="170">
        <f t="shared" si="27"/>
        <v>0</v>
      </c>
      <c r="X152" s="171"/>
    </row>
    <row r="153" spans="2:24" x14ac:dyDescent="0.25">
      <c r="B153" s="70" t="s">
        <v>1</v>
      </c>
      <c r="C153" s="170">
        <f>C145/SUM($C145:$E145)</f>
        <v>0.11289692780682659</v>
      </c>
      <c r="D153" s="170">
        <f>D145/SUM($C145:$E145)</f>
        <v>0.13609209847175788</v>
      </c>
      <c r="E153" s="170">
        <f>E145/SUM($C145:$E145)</f>
        <v>0.75101097372141556</v>
      </c>
      <c r="F153" s="170">
        <f t="shared" ref="F153:G157" si="28">F145/SUM($F140:$H140)</f>
        <v>0.10989236247879834</v>
      </c>
      <c r="G153" s="170">
        <f t="shared" si="28"/>
        <v>0.11599771702344912</v>
      </c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</row>
    <row r="154" spans="2:24" x14ac:dyDescent="0.25">
      <c r="B154" s="70" t="s">
        <v>2</v>
      </c>
      <c r="C154" s="170">
        <f t="shared" ref="C154:E157" si="29">C146/SUM($C146:$E146)</f>
        <v>0.18006405871011871</v>
      </c>
      <c r="D154" s="170">
        <f t="shared" si="29"/>
        <v>0.53241806082467824</v>
      </c>
      <c r="E154" s="170">
        <f t="shared" si="29"/>
        <v>0.28751788046520305</v>
      </c>
      <c r="F154" s="170">
        <f t="shared" si="28"/>
        <v>3.2825476450442183E-2</v>
      </c>
      <c r="G154" s="170">
        <f t="shared" si="28"/>
        <v>0.10081913621607419</v>
      </c>
      <c r="J154" s="82"/>
      <c r="K154" s="82"/>
      <c r="L154" s="3"/>
    </row>
    <row r="155" spans="2:24" x14ac:dyDescent="0.25">
      <c r="B155" s="70" t="s">
        <v>3</v>
      </c>
      <c r="C155" s="170">
        <f t="shared" si="29"/>
        <v>0.57782801350817214</v>
      </c>
      <c r="D155" s="170">
        <f t="shared" si="29"/>
        <v>0.36422830752588259</v>
      </c>
      <c r="E155" s="170">
        <f t="shared" si="29"/>
        <v>5.794367896594519E-2</v>
      </c>
      <c r="F155" s="170">
        <f t="shared" si="28"/>
        <v>6.8991610738255043</v>
      </c>
      <c r="G155" s="170">
        <f t="shared" si="28"/>
        <v>5.4446308724832235</v>
      </c>
      <c r="H155" s="90">
        <v>2016</v>
      </c>
      <c r="I155" s="90">
        <v>2017</v>
      </c>
      <c r="J155" s="3"/>
      <c r="K155" s="3"/>
      <c r="L155" s="3"/>
    </row>
    <row r="156" spans="2:24" x14ac:dyDescent="0.25">
      <c r="B156" s="70" t="s">
        <v>4</v>
      </c>
      <c r="C156" s="170">
        <f t="shared" si="29"/>
        <v>0.88381668747061759</v>
      </c>
      <c r="D156" s="170">
        <f t="shared" si="29"/>
        <v>0.10585698769594905</v>
      </c>
      <c r="E156" s="170">
        <f t="shared" si="29"/>
        <v>1.0326324833433313E-2</v>
      </c>
      <c r="F156" s="170">
        <f t="shared" si="28"/>
        <v>26.851411982053303</v>
      </c>
      <c r="G156" s="170">
        <f t="shared" si="28"/>
        <v>4.6864608076009482</v>
      </c>
      <c r="H156" s="173">
        <f>R148</f>
        <v>0.12521899416292351</v>
      </c>
      <c r="I156" s="173">
        <f>U148</f>
        <v>0.12183335174705281</v>
      </c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</row>
    <row r="157" spans="2:24" x14ac:dyDescent="0.25">
      <c r="B157" s="169" t="s">
        <v>33</v>
      </c>
      <c r="C157" s="170">
        <f t="shared" si="29"/>
        <v>0.97308173850831692</v>
      </c>
      <c r="D157" s="170">
        <f t="shared" si="29"/>
        <v>2.6918261491683061E-2</v>
      </c>
      <c r="E157" s="170">
        <f t="shared" si="29"/>
        <v>0</v>
      </c>
      <c r="F157" s="170">
        <f t="shared" si="28"/>
        <v>2313.2835820895521</v>
      </c>
      <c r="G157" s="170">
        <f t="shared" si="28"/>
        <v>117.77611940298509</v>
      </c>
      <c r="H157" s="173">
        <f>S148</f>
        <v>0.13167880302564824</v>
      </c>
      <c r="I157" s="173">
        <f>V148</f>
        <v>0.13000904318221801</v>
      </c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</row>
    <row r="158" spans="2:24" x14ac:dyDescent="0.25">
      <c r="B158" s="92"/>
      <c r="C158" s="170"/>
      <c r="D158" s="170"/>
      <c r="E158" s="170"/>
      <c r="F158" s="170"/>
      <c r="G158" s="170"/>
      <c r="H158" s="173">
        <f>T148</f>
        <v>0.74310220281142836</v>
      </c>
      <c r="I158" s="173">
        <f>W148</f>
        <v>0.74815760507072915</v>
      </c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</row>
    <row r="159" spans="2:24" x14ac:dyDescent="0.25">
      <c r="B159" s="90"/>
      <c r="H159" s="82">
        <f t="shared" ref="C159:I164" si="30">SUM(H156:H158)</f>
        <v>1</v>
      </c>
      <c r="I159" s="82">
        <f t="shared" si="30"/>
        <v>1</v>
      </c>
      <c r="J159" s="82"/>
      <c r="K159" s="82"/>
      <c r="L159" s="3"/>
    </row>
    <row r="160" spans="2:24" x14ac:dyDescent="0.25">
      <c r="B160" s="172" t="s">
        <v>1</v>
      </c>
      <c r="C160" s="90">
        <v>2007</v>
      </c>
      <c r="D160" s="90">
        <v>2012</v>
      </c>
      <c r="E160" s="90">
        <v>2013</v>
      </c>
      <c r="F160" s="90">
        <v>2014</v>
      </c>
      <c r="G160" s="90">
        <v>2015</v>
      </c>
      <c r="H160" s="3"/>
      <c r="I160" s="3"/>
      <c r="J160" s="3"/>
      <c r="K160" s="3"/>
      <c r="L160" s="3"/>
    </row>
    <row r="161" spans="2:16" x14ac:dyDescent="0.25">
      <c r="B161" s="83" t="s">
        <v>30</v>
      </c>
      <c r="C161" s="173">
        <f>C153</f>
        <v>0.11289692780682659</v>
      </c>
      <c r="D161" s="173">
        <f>F153</f>
        <v>0.10989236247879834</v>
      </c>
      <c r="E161" s="173">
        <f>I148</f>
        <v>0.10233477989334955</v>
      </c>
      <c r="F161" s="173">
        <f>L148</f>
        <v>0.12865613632966263</v>
      </c>
      <c r="G161" s="173">
        <f>O148</f>
        <v>9.8410552654116731E-2</v>
      </c>
      <c r="H161" s="173">
        <f>R149</f>
        <v>0.16289648983536392</v>
      </c>
      <c r="I161" s="173">
        <f>U149</f>
        <v>0.19035259323156548</v>
      </c>
      <c r="J161" s="82"/>
      <c r="K161" s="82"/>
      <c r="L161" s="3"/>
    </row>
    <row r="162" spans="2:16" x14ac:dyDescent="0.25">
      <c r="B162" s="83" t="s">
        <v>31</v>
      </c>
      <c r="C162" s="173">
        <f>D153</f>
        <v>0.13609209847175788</v>
      </c>
      <c r="D162" s="173">
        <f>G153</f>
        <v>0.11599771702344912</v>
      </c>
      <c r="E162" s="173">
        <f>J148</f>
        <v>0.11003330824539211</v>
      </c>
      <c r="F162" s="173">
        <f>M148</f>
        <v>0.11164399488431581</v>
      </c>
      <c r="G162" s="173">
        <f>P148</f>
        <v>0.11035029975314446</v>
      </c>
      <c r="H162" s="173">
        <f>S149</f>
        <v>0.49067752735305292</v>
      </c>
      <c r="I162" s="173">
        <f>V149</f>
        <v>0.4913045487453595</v>
      </c>
      <c r="J162" s="82"/>
      <c r="K162" s="82"/>
      <c r="L162" s="3"/>
    </row>
    <row r="163" spans="2:16" x14ac:dyDescent="0.25">
      <c r="B163" s="83" t="s">
        <v>32</v>
      </c>
      <c r="C163" s="173">
        <f>E153</f>
        <v>0.75101097372141556</v>
      </c>
      <c r="D163" s="173">
        <f>H148</f>
        <v>0.79730544457752828</v>
      </c>
      <c r="E163" s="173">
        <f>K148</f>
        <v>0.78763191186125836</v>
      </c>
      <c r="F163" s="173">
        <f>N148</f>
        <v>0.75969986878602158</v>
      </c>
      <c r="G163" s="173">
        <f>Q148</f>
        <v>0.79123914759273872</v>
      </c>
      <c r="H163" s="173">
        <f>T149</f>
        <v>0.34642598281158321</v>
      </c>
      <c r="I163" s="173">
        <f>W149</f>
        <v>0.31834285802307499</v>
      </c>
      <c r="J163" s="3"/>
      <c r="K163" s="3"/>
      <c r="L163" s="3"/>
    </row>
    <row r="164" spans="2:16" x14ac:dyDescent="0.25">
      <c r="B164" s="90"/>
      <c r="C164" s="82">
        <f t="shared" si="30"/>
        <v>1</v>
      </c>
      <c r="D164" s="82">
        <f t="shared" si="30"/>
        <v>1.0231955240797757</v>
      </c>
      <c r="E164" s="82">
        <f t="shared" si="30"/>
        <v>1</v>
      </c>
      <c r="F164" s="82">
        <f t="shared" si="30"/>
        <v>1</v>
      </c>
      <c r="G164" s="82">
        <f t="shared" si="30"/>
        <v>0.99999999999999989</v>
      </c>
      <c r="H164" s="82">
        <f t="shared" ref="C164:I169" si="31">SUM(H161:H163)</f>
        <v>1</v>
      </c>
      <c r="I164" s="82">
        <f t="shared" si="31"/>
        <v>1</v>
      </c>
      <c r="J164" s="82"/>
      <c r="K164" s="82"/>
      <c r="L164" s="3"/>
    </row>
    <row r="165" spans="2:16" x14ac:dyDescent="0.25">
      <c r="B165" s="70" t="s">
        <v>2</v>
      </c>
      <c r="C165" s="3"/>
      <c r="D165" s="3"/>
      <c r="E165" s="3"/>
      <c r="F165" s="3"/>
      <c r="G165" s="3"/>
      <c r="H165" s="82"/>
      <c r="I165" s="82"/>
      <c r="J165" s="82"/>
      <c r="K165" s="82"/>
      <c r="L165" s="3"/>
    </row>
    <row r="166" spans="2:16" x14ac:dyDescent="0.25">
      <c r="B166" s="83" t="s">
        <v>30</v>
      </c>
      <c r="C166" s="173">
        <f>C154</f>
        <v>0.18006405871011871</v>
      </c>
      <c r="D166" s="173">
        <f>F154</f>
        <v>3.2825476450442183E-2</v>
      </c>
      <c r="E166" s="173">
        <f>I149</f>
        <v>0.15968864252860016</v>
      </c>
      <c r="F166" s="173">
        <f>L149</f>
        <v>0.14955179929846835</v>
      </c>
      <c r="G166" s="173">
        <f>O149</f>
        <v>0.15292745950715322</v>
      </c>
      <c r="H166" s="173">
        <f>R150</f>
        <v>0.54463621578688526</v>
      </c>
      <c r="I166" s="173">
        <f>U150</f>
        <v>0.5253491772171589</v>
      </c>
      <c r="J166" s="3"/>
      <c r="K166" s="3"/>
      <c r="L166" s="3"/>
    </row>
    <row r="167" spans="2:16" x14ac:dyDescent="0.25">
      <c r="B167" s="83" t="s">
        <v>31</v>
      </c>
      <c r="C167" s="173">
        <f>D154</f>
        <v>0.53241806082467824</v>
      </c>
      <c r="D167" s="173">
        <f>G154</f>
        <v>0.10081913621607419</v>
      </c>
      <c r="E167" s="173">
        <f>J149</f>
        <v>0.51138105908715614</v>
      </c>
      <c r="F167" s="173">
        <f>M149</f>
        <v>0.46048472075869362</v>
      </c>
      <c r="G167" s="173">
        <f>P149</f>
        <v>0.5101531480431083</v>
      </c>
      <c r="H167" s="173">
        <f>S150</f>
        <v>0.37119101350243999</v>
      </c>
      <c r="I167" s="173">
        <f>V150</f>
        <v>0.41119233521012827</v>
      </c>
      <c r="J167" s="82"/>
      <c r="K167" s="82"/>
      <c r="L167" s="3"/>
    </row>
    <row r="168" spans="2:16" x14ac:dyDescent="0.25">
      <c r="B168" s="83" t="s">
        <v>32</v>
      </c>
      <c r="C168" s="173">
        <f>E154</f>
        <v>0.28751788046520305</v>
      </c>
      <c r="D168" s="173">
        <f>H149</f>
        <v>7.8341155875992302E-2</v>
      </c>
      <c r="E168" s="173">
        <f>K149</f>
        <v>0.32893029838424365</v>
      </c>
      <c r="F168" s="173">
        <f>N149</f>
        <v>0.38996347994283798</v>
      </c>
      <c r="G168" s="173">
        <f>Q149</f>
        <v>0.33691939244973862</v>
      </c>
      <c r="H168" s="173">
        <f>T150</f>
        <v>8.417277071067468E-2</v>
      </c>
      <c r="I168" s="173">
        <f>W150</f>
        <v>6.3458487572712857E-2</v>
      </c>
      <c r="J168" s="3"/>
      <c r="K168" s="3"/>
      <c r="L168" s="3"/>
    </row>
    <row r="169" spans="2:16" x14ac:dyDescent="0.25">
      <c r="B169" s="90"/>
      <c r="C169" s="82">
        <f t="shared" si="31"/>
        <v>1</v>
      </c>
      <c r="D169" s="82">
        <f t="shared" si="31"/>
        <v>0.21198576854250867</v>
      </c>
      <c r="E169" s="82">
        <f t="shared" si="31"/>
        <v>1</v>
      </c>
      <c r="F169" s="82">
        <f t="shared" si="31"/>
        <v>1</v>
      </c>
      <c r="G169" s="82">
        <f t="shared" si="31"/>
        <v>1.0000000000000002</v>
      </c>
      <c r="H169" s="82">
        <f t="shared" ref="C169:I174" si="32">SUM(H166:H168)</f>
        <v>0.99999999999999989</v>
      </c>
      <c r="I169" s="82">
        <f t="shared" si="32"/>
        <v>1</v>
      </c>
      <c r="J169" s="3"/>
      <c r="K169" s="3"/>
      <c r="L169" s="3"/>
    </row>
    <row r="170" spans="2:16" x14ac:dyDescent="0.25">
      <c r="B170" s="70" t="s">
        <v>3</v>
      </c>
      <c r="C170" s="90"/>
      <c r="D170" s="90"/>
      <c r="E170" s="82"/>
      <c r="F170" s="82"/>
      <c r="G170" s="82"/>
      <c r="H170" s="82"/>
      <c r="I170" s="82"/>
      <c r="J170" s="82"/>
      <c r="K170" s="82"/>
      <c r="L170" s="3"/>
    </row>
    <row r="171" spans="2:16" x14ac:dyDescent="0.25">
      <c r="B171" s="83" t="s">
        <v>30</v>
      </c>
      <c r="C171" s="173">
        <f>C155</f>
        <v>0.57782801350817214</v>
      </c>
      <c r="D171" s="173">
        <f>F155</f>
        <v>6.8991610738255043</v>
      </c>
      <c r="E171" s="173">
        <f>I150</f>
        <v>0.54154760698483484</v>
      </c>
      <c r="F171" s="173">
        <f>L150</f>
        <v>0.48065212466854124</v>
      </c>
      <c r="G171" s="173">
        <f>O150</f>
        <v>0.51851734254543602</v>
      </c>
      <c r="H171" s="173">
        <f>R151</f>
        <v>0.81837546691822571</v>
      </c>
      <c r="I171" s="173">
        <f>U151</f>
        <v>0.84046726464552701</v>
      </c>
      <c r="J171" s="3"/>
      <c r="K171" s="3"/>
      <c r="L171" s="3"/>
    </row>
    <row r="172" spans="2:16" x14ac:dyDescent="0.25">
      <c r="B172" s="83" t="s">
        <v>31</v>
      </c>
      <c r="C172" s="173">
        <f>D155</f>
        <v>0.36422830752588259</v>
      </c>
      <c r="D172" s="173">
        <f>G155</f>
        <v>5.4446308724832235</v>
      </c>
      <c r="E172" s="173">
        <f>J150</f>
        <v>0.39063059411625622</v>
      </c>
      <c r="F172" s="173">
        <f>M150</f>
        <v>0.43403467160579345</v>
      </c>
      <c r="G172" s="173">
        <f>P150</f>
        <v>0.3878799039841499</v>
      </c>
      <c r="H172" s="173">
        <f>S151</f>
        <v>0.16041446362412204</v>
      </c>
      <c r="I172" s="173">
        <f>V151</f>
        <v>0.15538507276537425</v>
      </c>
      <c r="J172" s="82"/>
      <c r="K172" s="82"/>
      <c r="L172" s="3"/>
    </row>
    <row r="173" spans="2:16" x14ac:dyDescent="0.25">
      <c r="B173" s="83" t="s">
        <v>32</v>
      </c>
      <c r="C173" s="173">
        <f>E155</f>
        <v>5.794367896594519E-2</v>
      </c>
      <c r="D173" s="173">
        <f>H150</f>
        <v>1</v>
      </c>
      <c r="E173" s="173">
        <f>K150</f>
        <v>6.7821798898909005E-2</v>
      </c>
      <c r="F173" s="173">
        <f>N150</f>
        <v>8.531320372566524E-2</v>
      </c>
      <c r="G173" s="173">
        <f>Q150</f>
        <v>9.3602753470414149E-2</v>
      </c>
      <c r="H173" s="173">
        <f>T151</f>
        <v>2.1210069457652105E-2</v>
      </c>
      <c r="I173" s="173">
        <f>W151</f>
        <v>4.1476625890986074E-3</v>
      </c>
      <c r="J173" s="3"/>
      <c r="K173" t="s">
        <v>116</v>
      </c>
      <c r="L173" s="3"/>
      <c r="P173" t="s">
        <v>117</v>
      </c>
    </row>
    <row r="174" spans="2:16" x14ac:dyDescent="0.25">
      <c r="B174" s="83"/>
      <c r="C174" s="82">
        <f t="shared" si="32"/>
        <v>0.99999999999999989</v>
      </c>
      <c r="D174" s="82">
        <f t="shared" si="32"/>
        <v>13.343791946308727</v>
      </c>
      <c r="E174" s="82">
        <f t="shared" si="32"/>
        <v>1</v>
      </c>
      <c r="F174" s="82">
        <f t="shared" si="32"/>
        <v>0.99999999999999989</v>
      </c>
      <c r="G174" s="82">
        <f t="shared" si="32"/>
        <v>1.0000000000000002</v>
      </c>
      <c r="H174" s="82">
        <f t="shared" ref="C174:I179" si="33">SUM(H171:H173)</f>
        <v>0.99999999999999989</v>
      </c>
      <c r="I174" s="82">
        <f t="shared" si="33"/>
        <v>0.99999999999999989</v>
      </c>
      <c r="J174" s="82"/>
      <c r="K174" s="174">
        <f>SUM(I157:I158)-SUM(H157:H158)</f>
        <v>3.3856424158704712E-3</v>
      </c>
      <c r="L174" s="3"/>
      <c r="P174" s="47">
        <f>SUM(I167:I168)-SUM(H167:H168)</f>
        <v>1.9287038569726411E-2</v>
      </c>
    </row>
    <row r="175" spans="2:16" x14ac:dyDescent="0.25">
      <c r="B175" s="70" t="s">
        <v>4</v>
      </c>
      <c r="C175" s="90"/>
      <c r="D175" s="90"/>
      <c r="E175" s="82"/>
      <c r="F175" s="82"/>
      <c r="G175" s="82"/>
      <c r="H175" s="82"/>
      <c r="I175" s="82"/>
      <c r="J175" s="82"/>
      <c r="K175" s="82"/>
      <c r="L175" s="3"/>
    </row>
    <row r="176" spans="2:16" x14ac:dyDescent="0.25">
      <c r="B176" s="83" t="s">
        <v>30</v>
      </c>
      <c r="C176" s="173">
        <f>C156</f>
        <v>0.88381668747061759</v>
      </c>
      <c r="D176" s="173">
        <f>F156</f>
        <v>26.851411982053303</v>
      </c>
      <c r="E176" s="173">
        <f>I151</f>
        <v>0.82031631322439913</v>
      </c>
      <c r="F176" s="173">
        <f>L151</f>
        <v>0.78450806589522903</v>
      </c>
      <c r="G176" s="173">
        <f>O151</f>
        <v>0.80127393513091061</v>
      </c>
      <c r="H176" s="173">
        <f>R152</f>
        <v>0.96414036212145493</v>
      </c>
      <c r="I176" s="173">
        <f>U152</f>
        <v>0.97817831800494193</v>
      </c>
      <c r="J176" s="3"/>
      <c r="K176" s="3"/>
      <c r="L176" s="3"/>
    </row>
    <row r="177" spans="2:12" x14ac:dyDescent="0.25">
      <c r="B177" s="83" t="s">
        <v>31</v>
      </c>
      <c r="C177" s="173">
        <f>D156</f>
        <v>0.10585698769594905</v>
      </c>
      <c r="D177" s="173">
        <f>G156</f>
        <v>4.6864608076009482</v>
      </c>
      <c r="E177" s="173">
        <f>J151</f>
        <v>0.1662866342728509</v>
      </c>
      <c r="F177" s="173">
        <f>M151</f>
        <v>0.19516331300233694</v>
      </c>
      <c r="G177" s="173">
        <f>P151</f>
        <v>0.18669792887846814</v>
      </c>
      <c r="H177" s="173">
        <f>S152</f>
        <v>3.5475084121134426E-2</v>
      </c>
      <c r="I177" s="173">
        <f>V152</f>
        <v>2.1821681995058129E-2</v>
      </c>
      <c r="J177" s="82"/>
      <c r="K177" s="82"/>
      <c r="L177" s="3"/>
    </row>
    <row r="178" spans="2:12" x14ac:dyDescent="0.25">
      <c r="B178" s="83" t="s">
        <v>32</v>
      </c>
      <c r="C178" s="173">
        <f>E156</f>
        <v>1.0326324833433313E-2</v>
      </c>
      <c r="D178" s="173">
        <f>H151</f>
        <v>0.46898917920295591</v>
      </c>
      <c r="E178" s="173">
        <f>K151</f>
        <v>1.3397052502750069E-2</v>
      </c>
      <c r="F178" s="173">
        <f>N151</f>
        <v>2.0328621102434011E-2</v>
      </c>
      <c r="G178" s="173">
        <f>Q151</f>
        <v>1.2028135990621334E-2</v>
      </c>
      <c r="H178" s="173">
        <f>T152</f>
        <v>3.8455375741067123E-4</v>
      </c>
      <c r="I178" s="173">
        <f>W152</f>
        <v>0</v>
      </c>
      <c r="J178" s="3"/>
      <c r="K178" s="3"/>
      <c r="L178" s="3"/>
    </row>
    <row r="179" spans="2:12" x14ac:dyDescent="0.25">
      <c r="B179" s="90"/>
      <c r="C179" s="82">
        <f t="shared" si="33"/>
        <v>1</v>
      </c>
      <c r="D179" s="82">
        <f t="shared" si="33"/>
        <v>32.006861968857208</v>
      </c>
      <c r="E179" s="82">
        <f t="shared" si="33"/>
        <v>1</v>
      </c>
      <c r="F179" s="82">
        <f t="shared" si="33"/>
        <v>1</v>
      </c>
      <c r="G179" s="82">
        <f t="shared" si="33"/>
        <v>1</v>
      </c>
      <c r="H179" s="82">
        <f t="shared" ref="C179:I184" si="34">SUM(H176:H178)</f>
        <v>1</v>
      </c>
      <c r="I179" s="82">
        <f t="shared" si="34"/>
        <v>1</v>
      </c>
      <c r="J179" s="3"/>
      <c r="K179" s="3"/>
      <c r="L179" s="3"/>
    </row>
    <row r="180" spans="2:12" x14ac:dyDescent="0.25">
      <c r="B180" s="169" t="s">
        <v>33</v>
      </c>
      <c r="C180" s="90"/>
      <c r="D180" s="90"/>
      <c r="E180" s="82"/>
      <c r="F180" s="82"/>
      <c r="G180" s="82"/>
      <c r="H180" s="82"/>
      <c r="I180" s="82"/>
      <c r="J180" s="3"/>
      <c r="K180" s="3"/>
      <c r="L180" s="3"/>
    </row>
    <row r="181" spans="2:12" x14ac:dyDescent="0.25">
      <c r="B181" s="83" t="s">
        <v>30</v>
      </c>
      <c r="C181" s="173">
        <f>C157</f>
        <v>0.97308173850831692</v>
      </c>
      <c r="D181" s="173">
        <f>F157</f>
        <v>2313.2835820895521</v>
      </c>
      <c r="E181" s="173">
        <f>I152</f>
        <v>0.96188909020021562</v>
      </c>
      <c r="F181" s="173">
        <f>L152</f>
        <v>0.96104786567916911</v>
      </c>
      <c r="G181" s="173">
        <f>O152</f>
        <v>0.95746891959508873</v>
      </c>
      <c r="H181" s="82"/>
      <c r="I181" s="82"/>
      <c r="J181" s="3"/>
      <c r="K181" s="3"/>
      <c r="L181" s="3"/>
    </row>
    <row r="182" spans="2:12" x14ac:dyDescent="0.25">
      <c r="B182" s="83" t="s">
        <v>31</v>
      </c>
      <c r="C182" s="173">
        <f>D157</f>
        <v>2.6918261491683061E-2</v>
      </c>
      <c r="D182" s="173">
        <f>G157</f>
        <v>117.77611940298509</v>
      </c>
      <c r="E182" s="173">
        <f>J152</f>
        <v>3.7440084397862498E-2</v>
      </c>
      <c r="F182" s="173">
        <f>M152</f>
        <v>3.7161492126274266E-2</v>
      </c>
      <c r="G182" s="173">
        <f>P152</f>
        <v>4.2531080404911256E-2</v>
      </c>
      <c r="H182" s="3"/>
      <c r="I182" s="3"/>
      <c r="J182" s="3"/>
      <c r="K182" s="3"/>
      <c r="L182" s="3"/>
    </row>
    <row r="183" spans="2:12" x14ac:dyDescent="0.25">
      <c r="B183" s="83" t="s">
        <v>32</v>
      </c>
      <c r="C183" s="173">
        <f>E157</f>
        <v>0</v>
      </c>
      <c r="D183" s="173">
        <f>H152</f>
        <v>1</v>
      </c>
      <c r="E183" s="173">
        <f>K152</f>
        <v>6.7082540192188542E-4</v>
      </c>
      <c r="F183" s="173">
        <f>N152</f>
        <v>1.7906421945566738E-3</v>
      </c>
      <c r="G183" s="173">
        <f>Q152</f>
        <v>0</v>
      </c>
      <c r="H183" s="3"/>
      <c r="I183" s="3"/>
      <c r="J183" s="3"/>
      <c r="K183" s="3"/>
      <c r="L183" s="3"/>
    </row>
    <row r="184" spans="2:12" x14ac:dyDescent="0.25">
      <c r="B184" s="83"/>
      <c r="C184" s="82">
        <f t="shared" si="34"/>
        <v>1</v>
      </c>
      <c r="D184" s="82">
        <f t="shared" si="34"/>
        <v>2432.059701492537</v>
      </c>
      <c r="E184" s="82">
        <f t="shared" si="34"/>
        <v>1</v>
      </c>
      <c r="F184" s="82">
        <f t="shared" si="34"/>
        <v>1</v>
      </c>
      <c r="G184" s="82">
        <f t="shared" si="34"/>
        <v>1</v>
      </c>
      <c r="H184" s="3"/>
      <c r="I184" s="3"/>
      <c r="J184" s="3"/>
      <c r="K184" s="3"/>
      <c r="L184" s="3"/>
    </row>
    <row r="185" spans="2:12" ht="15.75" thickBot="1" x14ac:dyDescent="0.3">
      <c r="B185" s="83"/>
      <c r="C185" s="82"/>
      <c r="D185" s="82"/>
      <c r="E185" s="82"/>
      <c r="F185" s="82"/>
      <c r="G185" s="82"/>
      <c r="H185" s="3"/>
      <c r="I185" s="3"/>
      <c r="J185" s="3"/>
      <c r="K185" s="3"/>
      <c r="L185" s="3"/>
    </row>
    <row r="186" spans="2:12" ht="15.75" thickBot="1" x14ac:dyDescent="0.3">
      <c r="B186" s="276" t="s">
        <v>23</v>
      </c>
      <c r="C186" s="277"/>
      <c r="D186" s="277"/>
      <c r="E186" s="278"/>
      <c r="F186" s="82"/>
      <c r="G186" s="82"/>
      <c r="H186" s="3"/>
      <c r="I186" s="3"/>
      <c r="J186" s="3"/>
      <c r="K186" s="3"/>
      <c r="L186" s="3"/>
    </row>
    <row r="187" spans="2:12" x14ac:dyDescent="0.25">
      <c r="B187" s="52" t="s">
        <v>24</v>
      </c>
      <c r="C187" s="53" t="s">
        <v>25</v>
      </c>
      <c r="D187" s="54" t="s">
        <v>26</v>
      </c>
      <c r="E187" s="55" t="s">
        <v>27</v>
      </c>
      <c r="F187" s="3"/>
      <c r="G187" s="3"/>
      <c r="H187" s="3"/>
      <c r="I187" s="3"/>
      <c r="J187" s="3"/>
      <c r="K187" s="3"/>
      <c r="L187" s="3"/>
    </row>
    <row r="188" spans="2:12" x14ac:dyDescent="0.25">
      <c r="B188" s="56">
        <v>2012</v>
      </c>
      <c r="C188" s="57">
        <v>255372</v>
      </c>
      <c r="D188" s="57">
        <v>366011</v>
      </c>
      <c r="E188" s="58">
        <v>110639</v>
      </c>
      <c r="F188" s="59"/>
      <c r="G188" s="3"/>
      <c r="H188" s="3"/>
      <c r="I188" s="3"/>
      <c r="J188" s="3"/>
      <c r="K188" s="3"/>
      <c r="L188" s="3"/>
    </row>
    <row r="189" spans="2:12" x14ac:dyDescent="0.25">
      <c r="B189" s="56">
        <v>2013</v>
      </c>
      <c r="C189" s="57">
        <v>259239</v>
      </c>
      <c r="D189" s="57">
        <v>367354</v>
      </c>
      <c r="E189" s="58">
        <v>108115</v>
      </c>
      <c r="F189" s="59"/>
      <c r="G189" s="3"/>
      <c r="H189" s="3"/>
      <c r="I189" s="3"/>
      <c r="J189" s="3"/>
      <c r="K189" s="3"/>
      <c r="L189" s="3"/>
    </row>
    <row r="190" spans="2:12" x14ac:dyDescent="0.25">
      <c r="B190" s="56">
        <v>2014</v>
      </c>
      <c r="C190" s="57">
        <v>243241</v>
      </c>
      <c r="D190" s="57">
        <v>356372</v>
      </c>
      <c r="E190" s="58">
        <v>113131</v>
      </c>
      <c r="F190" s="59"/>
      <c r="G190" s="3"/>
      <c r="H190" s="3"/>
      <c r="I190" s="3"/>
      <c r="J190" s="3"/>
      <c r="K190" s="3"/>
      <c r="L190" s="3"/>
    </row>
    <row r="191" spans="2:12" x14ac:dyDescent="0.25">
      <c r="B191" s="56">
        <v>2015</v>
      </c>
      <c r="C191" s="57">
        <v>237094</v>
      </c>
      <c r="D191" s="57">
        <v>354738</v>
      </c>
      <c r="E191" s="58">
        <v>117644</v>
      </c>
      <c r="F191" s="59"/>
      <c r="G191" s="3"/>
      <c r="H191" s="3"/>
      <c r="I191" s="3"/>
      <c r="J191" s="3"/>
      <c r="K191" s="3"/>
      <c r="L191" s="3"/>
    </row>
    <row r="192" spans="2:12" x14ac:dyDescent="0.25">
      <c r="B192" s="56">
        <v>2016</v>
      </c>
      <c r="C192" s="57">
        <v>228870</v>
      </c>
      <c r="D192" s="57">
        <v>348272</v>
      </c>
      <c r="E192" s="58">
        <v>119402</v>
      </c>
      <c r="F192" s="59"/>
      <c r="G192" s="3"/>
      <c r="H192" s="3"/>
      <c r="I192" s="3"/>
      <c r="J192" s="3"/>
      <c r="K192" s="3"/>
      <c r="L192" s="3"/>
    </row>
    <row r="193" spans="2:12" ht="15.75" thickBot="1" x14ac:dyDescent="0.3">
      <c r="B193" s="60">
        <v>2017</v>
      </c>
      <c r="C193" s="61">
        <v>217188</v>
      </c>
      <c r="D193" s="61">
        <v>333447</v>
      </c>
      <c r="E193" s="62">
        <v>116259</v>
      </c>
      <c r="F193" s="59"/>
      <c r="G193" s="3"/>
      <c r="H193" s="3"/>
      <c r="I193" s="3"/>
      <c r="J193" s="3"/>
      <c r="K193" s="3"/>
      <c r="L193" s="3"/>
    </row>
    <row r="194" spans="2:12" ht="15.75" thickBot="1" x14ac:dyDescent="0.3">
      <c r="B194" s="273" t="s">
        <v>28</v>
      </c>
      <c r="C194" s="274"/>
      <c r="D194" s="274"/>
      <c r="E194" s="275"/>
      <c r="F194" s="3"/>
      <c r="G194" s="3"/>
      <c r="H194" s="3"/>
      <c r="I194" s="3"/>
      <c r="J194" s="3"/>
      <c r="K194" s="3"/>
      <c r="L194" s="3"/>
    </row>
    <row r="195" spans="2:12" ht="15.75" thickBot="1" x14ac:dyDescent="0.3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2:12" ht="15.75" thickBot="1" x14ac:dyDescent="0.3">
      <c r="B196" s="273" t="s">
        <v>22</v>
      </c>
      <c r="C196" s="274"/>
      <c r="D196" s="275"/>
      <c r="F196" s="3"/>
      <c r="G196" s="3"/>
      <c r="H196" s="3"/>
      <c r="I196" s="3"/>
      <c r="J196" s="3"/>
      <c r="K196" s="3"/>
      <c r="L196" s="3"/>
    </row>
    <row r="197" spans="2:12" ht="15.75" thickBot="1" x14ac:dyDescent="0.3">
      <c r="B197" s="276" t="s">
        <v>48</v>
      </c>
      <c r="C197" s="277"/>
      <c r="D197" s="277"/>
      <c r="E197" s="278"/>
      <c r="F197" s="3"/>
      <c r="G197" s="3"/>
      <c r="H197" s="3"/>
      <c r="I197" s="3"/>
      <c r="J197" s="3"/>
      <c r="K197" s="3"/>
      <c r="L197" s="3"/>
    </row>
    <row r="198" spans="2:12" x14ac:dyDescent="0.25">
      <c r="B198" s="52" t="s">
        <v>24</v>
      </c>
      <c r="C198" s="53" t="s">
        <v>25</v>
      </c>
      <c r="D198" s="54" t="s">
        <v>26</v>
      </c>
      <c r="E198" s="55" t="s">
        <v>27</v>
      </c>
      <c r="F198" s="3"/>
      <c r="G198" s="3"/>
      <c r="H198" s="3"/>
      <c r="I198" s="3"/>
      <c r="J198" s="3"/>
      <c r="K198" s="3"/>
      <c r="L198" s="3"/>
    </row>
    <row r="199" spans="2:12" x14ac:dyDescent="0.25">
      <c r="B199" s="56">
        <v>2012</v>
      </c>
      <c r="C199" s="124">
        <v>91526</v>
      </c>
      <c r="D199" s="124">
        <v>157100</v>
      </c>
      <c r="E199" s="125">
        <f>D199-C199</f>
        <v>65574</v>
      </c>
      <c r="F199" s="3"/>
      <c r="G199" s="3"/>
      <c r="H199" s="3"/>
      <c r="I199" s="3"/>
      <c r="J199" s="3"/>
      <c r="K199" s="3"/>
      <c r="L199" s="3"/>
    </row>
    <row r="200" spans="2:12" x14ac:dyDescent="0.25">
      <c r="B200" s="56">
        <v>2013</v>
      </c>
      <c r="C200" s="124">
        <v>93250</v>
      </c>
      <c r="D200" s="124">
        <v>153433</v>
      </c>
      <c r="E200" s="125">
        <f>D200-C200</f>
        <v>60183</v>
      </c>
      <c r="F200" s="3"/>
      <c r="G200" s="3"/>
      <c r="H200" s="3"/>
      <c r="I200" s="3"/>
      <c r="J200" s="3"/>
      <c r="K200" s="3"/>
      <c r="L200" s="3"/>
    </row>
    <row r="201" spans="2:12" x14ac:dyDescent="0.25">
      <c r="B201" s="56">
        <v>2014</v>
      </c>
      <c r="C201" s="124">
        <v>91526</v>
      </c>
      <c r="D201" s="124">
        <v>154713</v>
      </c>
      <c r="E201" s="125">
        <f>D201-C201</f>
        <v>63187</v>
      </c>
      <c r="F201" s="3"/>
      <c r="G201" s="3"/>
      <c r="H201" s="3"/>
      <c r="I201" s="3"/>
      <c r="J201" s="3"/>
      <c r="K201" s="3"/>
      <c r="L201" s="3"/>
    </row>
    <row r="202" spans="2:12" x14ac:dyDescent="0.25">
      <c r="B202" s="56">
        <v>2015</v>
      </c>
      <c r="C202" s="124">
        <v>88725</v>
      </c>
      <c r="D202" s="124">
        <v>158929</v>
      </c>
      <c r="E202" s="125">
        <f>D202-C202</f>
        <v>70204</v>
      </c>
      <c r="F202" s="3"/>
      <c r="G202" s="3"/>
      <c r="H202" s="3"/>
      <c r="I202" s="3"/>
      <c r="J202" s="3"/>
      <c r="K202" s="3"/>
      <c r="L202" s="3"/>
    </row>
    <row r="203" spans="2:12" x14ac:dyDescent="0.25">
      <c r="B203" s="56">
        <v>2016</v>
      </c>
      <c r="C203" s="124">
        <v>87159</v>
      </c>
      <c r="D203" s="124">
        <v>149551</v>
      </c>
      <c r="E203" s="125">
        <f>D203-C203</f>
        <v>62392</v>
      </c>
      <c r="F203" s="3"/>
      <c r="G203" s="3"/>
      <c r="H203" s="3"/>
      <c r="I203" s="3"/>
      <c r="J203" s="3"/>
      <c r="K203" s="3"/>
      <c r="L203" s="3"/>
    </row>
    <row r="204" spans="2:12" ht="15.75" thickBot="1" x14ac:dyDescent="0.3">
      <c r="B204" s="60">
        <v>2017</v>
      </c>
      <c r="C204" s="126">
        <v>89615</v>
      </c>
      <c r="D204" s="126">
        <v>153741</v>
      </c>
      <c r="E204" s="127">
        <v>64126</v>
      </c>
      <c r="F204" s="3"/>
      <c r="G204" s="3"/>
      <c r="H204" s="3"/>
      <c r="I204" s="3"/>
      <c r="J204" s="3"/>
      <c r="K204" s="3"/>
      <c r="L204" s="3"/>
    </row>
    <row r="205" spans="2:12" ht="15.75" thickBot="1" x14ac:dyDescent="0.3">
      <c r="B205" s="273" t="s">
        <v>28</v>
      </c>
      <c r="C205" s="274"/>
      <c r="D205" s="274"/>
      <c r="E205" s="275"/>
      <c r="F205" s="3"/>
      <c r="G205" s="3"/>
      <c r="H205" s="3"/>
      <c r="I205" s="3"/>
      <c r="J205" s="3"/>
      <c r="K205" s="3"/>
      <c r="L205" s="3"/>
    </row>
    <row r="206" spans="2:12" x14ac:dyDescent="0.25">
      <c r="B206" s="279" t="s">
        <v>49</v>
      </c>
      <c r="C206" s="279"/>
      <c r="D206" s="279"/>
      <c r="E206" s="279"/>
      <c r="F206" s="3"/>
      <c r="G206" s="3"/>
      <c r="H206" s="3"/>
      <c r="I206" s="3"/>
      <c r="J206" s="3"/>
      <c r="K206" s="3"/>
      <c r="L206" s="3"/>
    </row>
    <row r="207" spans="2:12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2:12" x14ac:dyDescent="0.25">
      <c r="B208" s="3"/>
      <c r="C208" s="3" t="s">
        <v>118</v>
      </c>
      <c r="D208" s="3" t="s">
        <v>119</v>
      </c>
      <c r="E208" s="3"/>
      <c r="F208" s="3"/>
      <c r="G208" s="3"/>
      <c r="H208" s="3"/>
      <c r="I208" s="3"/>
      <c r="J208" s="3"/>
      <c r="K208" s="3"/>
      <c r="L208" s="3"/>
    </row>
    <row r="209" spans="2:12" x14ac:dyDescent="0.25">
      <c r="B209" s="3" t="s">
        <v>120</v>
      </c>
      <c r="C209" s="175">
        <f>D204-D203</f>
        <v>4190</v>
      </c>
      <c r="D209" s="59">
        <f>D193-D192</f>
        <v>-14825</v>
      </c>
      <c r="E209" s="3"/>
      <c r="F209" s="3"/>
      <c r="G209" s="3"/>
      <c r="H209" s="3"/>
      <c r="I209" s="3"/>
      <c r="J209" s="3"/>
      <c r="K209" s="3"/>
      <c r="L209" s="3"/>
    </row>
    <row r="210" spans="2:12" x14ac:dyDescent="0.25">
      <c r="B210" s="3" t="s">
        <v>121</v>
      </c>
      <c r="C210" s="175">
        <f>C204-C203</f>
        <v>2456</v>
      </c>
      <c r="D210" s="59">
        <f>C193-C192</f>
        <v>-11682</v>
      </c>
      <c r="E210" s="3"/>
      <c r="F210" s="3"/>
      <c r="G210" s="3"/>
      <c r="H210" s="3"/>
      <c r="I210" s="3"/>
      <c r="J210" s="3"/>
      <c r="K210" s="3"/>
      <c r="L210" s="3"/>
    </row>
    <row r="211" spans="2:12" x14ac:dyDescent="0.25">
      <c r="B211" s="3"/>
      <c r="C211" s="175"/>
      <c r="D211" s="59"/>
      <c r="E211" s="3"/>
      <c r="F211" s="3"/>
      <c r="G211" s="3"/>
      <c r="H211" s="3"/>
      <c r="I211" s="3"/>
      <c r="J211" s="3"/>
      <c r="K211" s="3"/>
      <c r="L211" s="3"/>
    </row>
    <row r="212" spans="2:12" ht="15.75" customHeight="1" x14ac:dyDescent="0.25">
      <c r="B212" s="3"/>
      <c r="C212" s="175" t="s">
        <v>122</v>
      </c>
      <c r="D212" s="59" t="s">
        <v>123</v>
      </c>
      <c r="E212" s="3"/>
      <c r="F212" s="3"/>
      <c r="G212" s="3"/>
      <c r="H212" s="3"/>
      <c r="I212" s="3"/>
      <c r="J212" s="3"/>
      <c r="K212" s="3"/>
      <c r="L212" s="3"/>
    </row>
    <row r="213" spans="2:12" x14ac:dyDescent="0.25">
      <c r="B213" s="3">
        <v>2012</v>
      </c>
      <c r="C213" s="176">
        <f>(C188-C$188)/C$188</f>
        <v>0</v>
      </c>
      <c r="D213" s="176">
        <f>(D188-D$188)/D$188</f>
        <v>0</v>
      </c>
      <c r="E213" s="3"/>
      <c r="F213" s="3"/>
      <c r="G213" s="3"/>
      <c r="H213" s="3"/>
      <c r="I213" s="3"/>
      <c r="J213" s="3"/>
      <c r="K213" s="3"/>
      <c r="L213" s="3"/>
    </row>
    <row r="214" spans="2:12" x14ac:dyDescent="0.25">
      <c r="B214" s="3">
        <v>2013</v>
      </c>
      <c r="C214" s="176">
        <f t="shared" ref="C214:D218" si="35">(C189-C$188)/C$188</f>
        <v>1.514261547859593E-2</v>
      </c>
      <c r="D214" s="176">
        <f t="shared" si="35"/>
        <v>3.6692886279374119E-3</v>
      </c>
      <c r="E214" s="3"/>
      <c r="F214" s="3"/>
      <c r="G214" s="3"/>
      <c r="H214" s="3"/>
      <c r="I214" s="3"/>
      <c r="J214" s="3"/>
      <c r="K214" s="3"/>
      <c r="L214" s="3"/>
    </row>
    <row r="215" spans="2:12" ht="15.75" customHeight="1" x14ac:dyDescent="0.25">
      <c r="B215" s="3">
        <v>2014</v>
      </c>
      <c r="C215" s="176">
        <f t="shared" si="35"/>
        <v>-4.7503250160550098E-2</v>
      </c>
      <c r="D215" s="176">
        <f t="shared" si="35"/>
        <v>-2.6335274076462183E-2</v>
      </c>
      <c r="E215" s="3"/>
      <c r="F215" s="3"/>
      <c r="G215" s="3"/>
      <c r="H215" s="3"/>
      <c r="I215" s="3"/>
      <c r="J215" s="3"/>
      <c r="K215" s="3"/>
      <c r="L215" s="3"/>
    </row>
    <row r="216" spans="2:12" x14ac:dyDescent="0.25">
      <c r="B216" s="3">
        <v>2015</v>
      </c>
      <c r="C216" s="176">
        <f t="shared" si="35"/>
        <v>-7.1574017511708415E-2</v>
      </c>
      <c r="D216" s="176">
        <f t="shared" si="35"/>
        <v>-3.0799620776424751E-2</v>
      </c>
      <c r="E216" s="3"/>
      <c r="F216" s="3"/>
      <c r="G216" s="3"/>
      <c r="H216" s="3"/>
      <c r="I216" s="3"/>
      <c r="J216" s="3"/>
      <c r="K216" s="3"/>
      <c r="L216" s="3"/>
    </row>
    <row r="217" spans="2:12" x14ac:dyDescent="0.25">
      <c r="B217" s="3">
        <v>2016</v>
      </c>
      <c r="C217" s="176">
        <f t="shared" si="35"/>
        <v>-0.1037780179502843</v>
      </c>
      <c r="D217" s="176">
        <f t="shared" si="35"/>
        <v>-4.8465756493657294E-2</v>
      </c>
      <c r="E217" s="3"/>
      <c r="F217" s="3"/>
      <c r="G217" s="3"/>
      <c r="H217" s="3"/>
      <c r="I217" s="3"/>
      <c r="J217" s="3"/>
      <c r="K217" s="3"/>
      <c r="L217" s="3"/>
    </row>
    <row r="218" spans="2:12" x14ac:dyDescent="0.25">
      <c r="B218" s="3">
        <v>2017</v>
      </c>
      <c r="C218" s="176">
        <f t="shared" si="35"/>
        <v>-0.14952304872891312</v>
      </c>
      <c r="D218" s="176">
        <f t="shared" si="35"/>
        <v>-8.897000363377057E-2</v>
      </c>
      <c r="E218" s="3"/>
      <c r="F218" s="3"/>
      <c r="G218" s="3"/>
      <c r="H218" s="3"/>
      <c r="I218" s="3"/>
      <c r="J218" s="3"/>
      <c r="K218" s="3"/>
      <c r="L218" s="3"/>
    </row>
    <row r="219" spans="2:12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2:12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2:12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2:12" x14ac:dyDescent="0.25">
      <c r="B222" s="1" t="s">
        <v>124</v>
      </c>
      <c r="C222" s="1" t="s">
        <v>125</v>
      </c>
      <c r="D222" s="1" t="s">
        <v>126</v>
      </c>
      <c r="E222" s="3"/>
      <c r="F222" s="3"/>
      <c r="G222" s="3"/>
      <c r="H222" s="3"/>
      <c r="I222" s="3"/>
      <c r="J222" s="3"/>
      <c r="K222" s="3"/>
      <c r="L222" s="3"/>
    </row>
    <row r="223" spans="2:12" x14ac:dyDescent="0.25">
      <c r="B223" s="230">
        <v>-4.9061866239179963E-2</v>
      </c>
      <c r="C223" s="230">
        <v>-2.6622623624951824E-2</v>
      </c>
      <c r="D223" s="230">
        <v>4.0662981277547083E-2</v>
      </c>
      <c r="E223" s="3"/>
      <c r="F223" s="3"/>
      <c r="G223" s="3"/>
      <c r="H223" s="3"/>
      <c r="I223" s="3"/>
      <c r="J223" s="3"/>
      <c r="K223" s="3"/>
      <c r="L223" s="3"/>
    </row>
    <row r="224" spans="2:12" x14ac:dyDescent="0.25">
      <c r="B224" s="47"/>
      <c r="C224" s="47"/>
      <c r="D224" s="47"/>
      <c r="E224" s="3"/>
      <c r="F224" s="3"/>
      <c r="G224" s="3"/>
      <c r="H224" s="3"/>
      <c r="I224" s="3"/>
      <c r="J224" s="3"/>
      <c r="K224" s="3"/>
      <c r="L224" s="3"/>
    </row>
    <row r="225" spans="2:12" x14ac:dyDescent="0.25">
      <c r="B225" s="47"/>
      <c r="C225" s="47"/>
      <c r="D225" s="47"/>
      <c r="E225" s="3"/>
      <c r="F225" s="3"/>
      <c r="G225" s="3"/>
      <c r="H225" s="3"/>
      <c r="I225" s="3"/>
      <c r="J225" s="3"/>
      <c r="K225" s="3"/>
      <c r="L225" s="3"/>
    </row>
    <row r="226" spans="2:12" x14ac:dyDescent="0.25">
      <c r="B226" s="47"/>
      <c r="C226" s="47"/>
      <c r="D226" s="47"/>
      <c r="E226" s="3"/>
      <c r="F226" s="3"/>
      <c r="G226" s="3"/>
      <c r="H226" s="3"/>
      <c r="I226" s="3"/>
      <c r="J226" s="3"/>
      <c r="K226" s="3"/>
      <c r="L226" s="3"/>
    </row>
    <row r="227" spans="2:12" x14ac:dyDescent="0.25">
      <c r="B227" s="47"/>
      <c r="C227" s="47"/>
      <c r="D227" s="47"/>
      <c r="E227" s="3"/>
      <c r="F227" s="3"/>
      <c r="G227" s="3"/>
      <c r="H227" s="3"/>
      <c r="I227" s="3"/>
      <c r="J227" s="3"/>
      <c r="K227" s="3"/>
      <c r="L227" s="3"/>
    </row>
    <row r="228" spans="2:12" x14ac:dyDescent="0.25">
      <c r="B228" s="47"/>
      <c r="C228" s="47"/>
      <c r="D228" s="47"/>
      <c r="E228" s="3"/>
      <c r="F228" s="3"/>
      <c r="G228" s="3"/>
      <c r="H228" s="3"/>
      <c r="I228" s="3"/>
      <c r="J228" s="3"/>
      <c r="K228" s="3"/>
      <c r="L228" s="3"/>
    </row>
    <row r="229" spans="2:12" x14ac:dyDescent="0.25">
      <c r="B229" s="47"/>
      <c r="C229" s="47"/>
      <c r="D229" s="47"/>
      <c r="E229" s="3"/>
      <c r="F229" s="3"/>
      <c r="G229" s="3"/>
      <c r="H229" s="3"/>
      <c r="I229" s="3"/>
      <c r="J229" s="3"/>
      <c r="K229" s="3"/>
      <c r="L229" s="3"/>
    </row>
    <row r="230" spans="2:12" x14ac:dyDescent="0.25">
      <c r="B230" s="47"/>
      <c r="C230" s="47"/>
      <c r="D230" s="47"/>
      <c r="E230" s="3"/>
      <c r="F230" s="3"/>
      <c r="G230" s="3"/>
      <c r="H230" s="3"/>
      <c r="I230" s="3"/>
      <c r="J230" s="3"/>
      <c r="K230" s="3"/>
      <c r="L230" s="3"/>
    </row>
    <row r="231" spans="2:12" x14ac:dyDescent="0.25">
      <c r="B231" s="47"/>
      <c r="C231" s="47"/>
      <c r="D231" s="47"/>
      <c r="E231" s="3"/>
      <c r="F231" s="3"/>
      <c r="G231" s="3"/>
      <c r="H231" s="3"/>
      <c r="I231" s="3"/>
      <c r="J231" s="3"/>
      <c r="K231" s="3"/>
      <c r="L231" s="3"/>
    </row>
    <row r="232" spans="2:12" x14ac:dyDescent="0.25">
      <c r="B232" s="47"/>
      <c r="C232" s="47"/>
      <c r="D232" s="47"/>
      <c r="E232" s="3"/>
      <c r="F232" s="3"/>
      <c r="G232" s="3"/>
      <c r="H232" s="3"/>
      <c r="I232" s="3"/>
      <c r="J232" s="3"/>
      <c r="K232" s="3"/>
      <c r="L232" s="3"/>
    </row>
    <row r="233" spans="2:12" x14ac:dyDescent="0.25">
      <c r="B233" s="47"/>
      <c r="C233" s="47"/>
      <c r="D233" s="47"/>
      <c r="E233" s="3"/>
      <c r="F233" s="3"/>
      <c r="G233" s="3"/>
      <c r="H233" s="3"/>
      <c r="I233" s="3"/>
      <c r="J233" s="3"/>
      <c r="K233" s="3"/>
      <c r="L233" s="3"/>
    </row>
    <row r="234" spans="2:12" x14ac:dyDescent="0.25">
      <c r="B234" s="47"/>
      <c r="C234" s="47"/>
      <c r="D234" s="47"/>
      <c r="E234" s="3"/>
      <c r="F234" s="3"/>
      <c r="G234" s="3"/>
      <c r="H234" s="3"/>
      <c r="I234" s="3"/>
      <c r="J234" s="3"/>
      <c r="K234" s="3"/>
      <c r="L234" s="3"/>
    </row>
    <row r="235" spans="2:12" x14ac:dyDescent="0.25">
      <c r="B235" s="47"/>
      <c r="C235" s="47"/>
      <c r="D235" s="47"/>
      <c r="E235" s="3"/>
      <c r="F235" s="3"/>
      <c r="G235" s="3"/>
      <c r="H235" s="3"/>
      <c r="I235" s="3"/>
      <c r="J235" s="3"/>
      <c r="K235" s="3"/>
      <c r="L235" s="3"/>
    </row>
    <row r="236" spans="2:12" x14ac:dyDescent="0.25">
      <c r="B236" s="47"/>
      <c r="C236" s="47"/>
      <c r="D236" s="47"/>
      <c r="E236" s="3"/>
      <c r="F236" s="3"/>
      <c r="G236" s="3"/>
      <c r="H236" s="3"/>
      <c r="I236" s="3"/>
      <c r="J236" s="3"/>
      <c r="K236" s="3"/>
      <c r="L236" s="3"/>
    </row>
    <row r="237" spans="2:12" x14ac:dyDescent="0.25">
      <c r="B237" s="47"/>
      <c r="C237" s="47"/>
      <c r="D237" s="47"/>
      <c r="E237" s="3"/>
      <c r="F237" s="3"/>
      <c r="G237" s="3"/>
      <c r="H237" s="3"/>
      <c r="I237" s="3"/>
      <c r="J237" s="3"/>
      <c r="K237" s="3"/>
      <c r="L237" s="3"/>
    </row>
    <row r="238" spans="2:12" ht="15.75" thickBot="1" x14ac:dyDescent="0.3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2:12" ht="15.75" thickBot="1" x14ac:dyDescent="0.3">
      <c r="B239" s="280" t="s">
        <v>50</v>
      </c>
      <c r="C239" s="281"/>
      <c r="D239" s="281"/>
      <c r="E239" s="282"/>
      <c r="F239" s="3"/>
      <c r="G239" s="3"/>
      <c r="H239" s="3"/>
      <c r="I239" s="3"/>
      <c r="J239" s="3"/>
      <c r="K239" s="3"/>
      <c r="L239" s="3"/>
    </row>
    <row r="240" spans="2:12" x14ac:dyDescent="0.25">
      <c r="B240" s="283" t="s">
        <v>51</v>
      </c>
      <c r="C240" s="284"/>
      <c r="D240" s="284"/>
      <c r="E240" s="284"/>
      <c r="F240" s="284"/>
      <c r="G240" s="285"/>
      <c r="H240" s="3"/>
      <c r="I240" s="3"/>
      <c r="J240" s="3"/>
      <c r="K240" s="3"/>
      <c r="L240" s="3"/>
    </row>
    <row r="241" spans="2:12" ht="15.75" thickBot="1" x14ac:dyDescent="0.3">
      <c r="B241" s="4" t="s">
        <v>52</v>
      </c>
      <c r="C241" s="5" t="s">
        <v>53</v>
      </c>
      <c r="D241" s="5" t="s">
        <v>25</v>
      </c>
      <c r="E241" s="5" t="s">
        <v>26</v>
      </c>
      <c r="F241" s="5" t="s">
        <v>54</v>
      </c>
      <c r="G241" s="6" t="s">
        <v>55</v>
      </c>
      <c r="H241" s="3"/>
      <c r="I241" s="3"/>
      <c r="J241" s="3"/>
      <c r="K241" s="3"/>
      <c r="L241" s="3"/>
    </row>
    <row r="242" spans="2:12" x14ac:dyDescent="0.25">
      <c r="B242" s="26" t="s">
        <v>56</v>
      </c>
      <c r="C242" s="128">
        <v>3401</v>
      </c>
      <c r="D242" s="8">
        <v>2120.3333333333335</v>
      </c>
      <c r="E242" s="8">
        <v>4754</v>
      </c>
      <c r="F242" s="8">
        <v>2633.6666666666665</v>
      </c>
      <c r="G242" s="94">
        <v>0.55398962277380448</v>
      </c>
      <c r="H242" s="3"/>
      <c r="I242" s="3"/>
      <c r="J242" s="3"/>
      <c r="K242" s="3"/>
      <c r="L242" s="3"/>
    </row>
    <row r="243" spans="2:12" x14ac:dyDescent="0.25">
      <c r="B243" s="31" t="s">
        <v>57</v>
      </c>
      <c r="C243" s="129">
        <v>3407</v>
      </c>
      <c r="D243" s="32">
        <v>6751.333333333333</v>
      </c>
      <c r="E243" s="32">
        <v>12076.666666666666</v>
      </c>
      <c r="F243" s="32">
        <v>5325.333333333333</v>
      </c>
      <c r="G243" s="97">
        <v>0.44096052994755724</v>
      </c>
      <c r="H243" s="3"/>
      <c r="I243" s="3"/>
      <c r="J243" s="3"/>
      <c r="K243" s="3"/>
      <c r="L243" s="3"/>
    </row>
    <row r="244" spans="2:12" x14ac:dyDescent="0.25">
      <c r="B244" s="31" t="s">
        <v>58</v>
      </c>
      <c r="C244" s="129">
        <v>3408</v>
      </c>
      <c r="D244" s="32">
        <v>12836.666666666666</v>
      </c>
      <c r="E244" s="32">
        <v>17481.333333333332</v>
      </c>
      <c r="F244" s="32">
        <v>4644.6666666666661</v>
      </c>
      <c r="G244" s="97">
        <v>0.2656929296010983</v>
      </c>
      <c r="H244" s="3"/>
      <c r="I244" s="3"/>
      <c r="J244" s="3"/>
      <c r="K244" s="3"/>
      <c r="L244" s="3"/>
    </row>
    <row r="245" spans="2:12" x14ac:dyDescent="0.25">
      <c r="B245" s="31" t="s">
        <v>59</v>
      </c>
      <c r="C245" s="129">
        <v>3409</v>
      </c>
      <c r="D245" s="32">
        <v>6187</v>
      </c>
      <c r="E245" s="32">
        <v>9191.6666666666661</v>
      </c>
      <c r="F245" s="32">
        <v>3004.6666666666661</v>
      </c>
      <c r="G245" s="97">
        <v>0.3268902991840435</v>
      </c>
      <c r="H245" s="3"/>
      <c r="I245" s="3"/>
      <c r="J245" s="3"/>
      <c r="K245" s="3"/>
      <c r="L245" s="3"/>
    </row>
    <row r="246" spans="2:12" x14ac:dyDescent="0.25">
      <c r="B246" s="31" t="s">
        <v>60</v>
      </c>
      <c r="C246" s="129">
        <v>3410</v>
      </c>
      <c r="D246" s="32">
        <v>3090.6666666666665</v>
      </c>
      <c r="E246" s="32">
        <v>5187</v>
      </c>
      <c r="F246" s="32">
        <v>2096.3333333333335</v>
      </c>
      <c r="G246" s="97">
        <v>0.40415140415140416</v>
      </c>
      <c r="H246" s="3"/>
      <c r="I246" s="3"/>
      <c r="J246" s="3"/>
      <c r="K246" s="3"/>
      <c r="L246" s="3"/>
    </row>
    <row r="247" spans="2:12" x14ac:dyDescent="0.25">
      <c r="B247" s="31" t="s">
        <v>61</v>
      </c>
      <c r="C247" s="129">
        <v>3411</v>
      </c>
      <c r="D247" s="32">
        <v>9398</v>
      </c>
      <c r="E247" s="32">
        <v>13523.666666666666</v>
      </c>
      <c r="F247" s="32">
        <v>4125.6666666666661</v>
      </c>
      <c r="G247" s="97">
        <v>0.30507012398018285</v>
      </c>
      <c r="H247" s="3"/>
      <c r="I247" s="3"/>
      <c r="J247" s="3"/>
      <c r="K247" s="3"/>
      <c r="L247" s="3"/>
    </row>
    <row r="248" spans="2:12" x14ac:dyDescent="0.25">
      <c r="B248" s="31" t="s">
        <v>62</v>
      </c>
      <c r="C248" s="129">
        <v>3412</v>
      </c>
      <c r="D248" s="32">
        <v>3684.3333333333335</v>
      </c>
      <c r="E248" s="32">
        <v>6577.666666666667</v>
      </c>
      <c r="F248" s="32">
        <v>2893.3333333333335</v>
      </c>
      <c r="G248" s="97">
        <v>0.43987229514012061</v>
      </c>
      <c r="H248" s="3"/>
      <c r="I248" s="3"/>
      <c r="J248" s="3"/>
      <c r="K248" s="3"/>
      <c r="L248" s="3"/>
    </row>
    <row r="249" spans="2:12" x14ac:dyDescent="0.25">
      <c r="B249" s="31" t="s">
        <v>63</v>
      </c>
      <c r="C249" s="129">
        <v>3413</v>
      </c>
      <c r="D249" s="32">
        <v>10762.666666666666</v>
      </c>
      <c r="E249" s="32">
        <v>17883.333333333332</v>
      </c>
      <c r="F249" s="32">
        <v>7120.6666666666661</v>
      </c>
      <c r="G249" s="97">
        <v>0.39817334575955265</v>
      </c>
      <c r="H249" s="3"/>
      <c r="I249" s="3"/>
      <c r="J249" s="3"/>
      <c r="K249" s="3"/>
      <c r="L249" s="3"/>
    </row>
    <row r="250" spans="2:12" x14ac:dyDescent="0.25">
      <c r="B250" s="31" t="s">
        <v>64</v>
      </c>
      <c r="C250" s="129">
        <v>3414</v>
      </c>
      <c r="D250" s="32">
        <v>7283.666666666667</v>
      </c>
      <c r="E250" s="32">
        <v>11648.333333333334</v>
      </c>
      <c r="F250" s="32">
        <v>4364.666666666667</v>
      </c>
      <c r="G250" s="97">
        <v>0.37470310487909575</v>
      </c>
      <c r="H250" s="3"/>
      <c r="I250" s="3"/>
      <c r="J250" s="3"/>
      <c r="K250" s="3"/>
      <c r="L250" s="3"/>
    </row>
    <row r="251" spans="2:12" x14ac:dyDescent="0.25">
      <c r="B251" s="31" t="s">
        <v>65</v>
      </c>
      <c r="C251" s="129">
        <v>3415</v>
      </c>
      <c r="D251" s="32">
        <v>2781.3333333333335</v>
      </c>
      <c r="E251" s="32">
        <v>5955.666666666667</v>
      </c>
      <c r="F251" s="32">
        <v>3174.3333333333335</v>
      </c>
      <c r="G251" s="97">
        <v>0.53299378742933901</v>
      </c>
      <c r="H251" s="3"/>
      <c r="I251" s="3"/>
      <c r="J251" s="3"/>
      <c r="K251" s="3"/>
      <c r="L251" s="3"/>
    </row>
    <row r="252" spans="2:12" x14ac:dyDescent="0.25">
      <c r="B252" s="31" t="s">
        <v>66</v>
      </c>
      <c r="C252" s="129">
        <v>3416</v>
      </c>
      <c r="D252" s="32">
        <v>709.66666666666663</v>
      </c>
      <c r="E252" s="32">
        <v>3017</v>
      </c>
      <c r="F252" s="32">
        <v>2307.3333333333335</v>
      </c>
      <c r="G252" s="97">
        <v>0.76477737266600376</v>
      </c>
      <c r="H252" s="3"/>
      <c r="I252" s="3"/>
      <c r="J252" s="3"/>
      <c r="K252" s="3"/>
      <c r="L252" s="3"/>
    </row>
    <row r="253" spans="2:12" x14ac:dyDescent="0.25">
      <c r="B253" s="31" t="s">
        <v>67</v>
      </c>
      <c r="C253" s="129">
        <v>3417</v>
      </c>
      <c r="D253" s="32">
        <v>1541</v>
      </c>
      <c r="E253" s="32">
        <v>3975</v>
      </c>
      <c r="F253" s="32">
        <v>2434</v>
      </c>
      <c r="G253" s="97">
        <v>0.61232704402515725</v>
      </c>
      <c r="H253" s="3"/>
      <c r="I253" s="3"/>
      <c r="J253" s="3"/>
      <c r="K253" s="3"/>
      <c r="L253" s="3"/>
    </row>
    <row r="254" spans="2:12" x14ac:dyDescent="0.25">
      <c r="B254" s="31" t="s">
        <v>68</v>
      </c>
      <c r="C254" s="129">
        <v>3418</v>
      </c>
      <c r="D254" s="32">
        <v>1129.6666666666667</v>
      </c>
      <c r="E254" s="32">
        <v>3393.3333333333335</v>
      </c>
      <c r="F254" s="32">
        <v>2263.666666666667</v>
      </c>
      <c r="G254" s="97">
        <v>0.66709233791748535</v>
      </c>
      <c r="H254" s="3"/>
      <c r="I254" s="3"/>
      <c r="J254" s="3"/>
      <c r="K254" s="3"/>
      <c r="L254" s="3"/>
    </row>
    <row r="255" spans="2:12" x14ac:dyDescent="0.25">
      <c r="B255" s="31" t="s">
        <v>69</v>
      </c>
      <c r="C255" s="129">
        <v>3419</v>
      </c>
      <c r="D255" s="32">
        <v>3701.3333333333335</v>
      </c>
      <c r="E255" s="32">
        <v>7653.333333333333</v>
      </c>
      <c r="F255" s="32">
        <v>3951.9999999999995</v>
      </c>
      <c r="G255" s="97">
        <v>0.51637630662020906</v>
      </c>
      <c r="H255" s="3"/>
      <c r="I255" s="3"/>
      <c r="J255" s="3"/>
      <c r="K255" s="3"/>
      <c r="L255" s="3"/>
    </row>
    <row r="256" spans="2:12" x14ac:dyDescent="0.25">
      <c r="B256" s="31" t="s">
        <v>70</v>
      </c>
      <c r="C256" s="129">
        <v>3420</v>
      </c>
      <c r="D256" s="32">
        <v>5350</v>
      </c>
      <c r="E256" s="32">
        <v>9332</v>
      </c>
      <c r="F256" s="32">
        <v>3982</v>
      </c>
      <c r="G256" s="97">
        <v>0.42670381483069009</v>
      </c>
      <c r="H256" s="3"/>
      <c r="I256" s="3"/>
      <c r="J256" s="3"/>
      <c r="K256" s="3"/>
      <c r="L256" s="3"/>
    </row>
    <row r="257" spans="1:12" x14ac:dyDescent="0.25">
      <c r="B257" s="31" t="s">
        <v>71</v>
      </c>
      <c r="C257" s="129">
        <v>3421</v>
      </c>
      <c r="D257" s="32">
        <v>2846</v>
      </c>
      <c r="E257" s="32">
        <v>10281</v>
      </c>
      <c r="F257" s="32">
        <v>7435</v>
      </c>
      <c r="G257" s="97">
        <v>0.72317867911681744</v>
      </c>
      <c r="H257" s="3"/>
      <c r="I257" s="3"/>
      <c r="J257" s="3"/>
      <c r="K257" s="3"/>
      <c r="L257" s="3"/>
    </row>
    <row r="258" spans="1:12" x14ac:dyDescent="0.25">
      <c r="B258" s="31" t="s">
        <v>72</v>
      </c>
      <c r="C258" s="129">
        <v>3422</v>
      </c>
      <c r="D258" s="32">
        <v>8326</v>
      </c>
      <c r="E258" s="32">
        <v>12142.666666666666</v>
      </c>
      <c r="F258" s="32">
        <v>3816.6666666666661</v>
      </c>
      <c r="G258" s="97">
        <v>0.31431865597891728</v>
      </c>
      <c r="H258" s="3"/>
      <c r="I258" s="3"/>
      <c r="J258" s="3"/>
      <c r="K258" s="3"/>
      <c r="L258" s="3"/>
    </row>
    <row r="259" spans="1:12" x14ac:dyDescent="0.25">
      <c r="B259" s="31" t="s">
        <v>73</v>
      </c>
      <c r="C259" s="129">
        <v>3501</v>
      </c>
      <c r="D259" s="32">
        <v>26858</v>
      </c>
      <c r="E259" s="32">
        <v>37717.666666666664</v>
      </c>
      <c r="F259" s="32">
        <v>10859.666666666664</v>
      </c>
      <c r="G259" s="97">
        <v>0.28791989606992296</v>
      </c>
      <c r="H259" s="3"/>
      <c r="I259" s="3"/>
      <c r="J259" s="3"/>
      <c r="K259" s="3"/>
      <c r="L259" s="3"/>
    </row>
    <row r="260" spans="1:12" x14ac:dyDescent="0.25">
      <c r="B260" s="31" t="s">
        <v>74</v>
      </c>
      <c r="C260" s="129">
        <v>3502</v>
      </c>
      <c r="D260" s="32">
        <v>7325.666666666667</v>
      </c>
      <c r="E260" s="32">
        <v>14633.333333333334</v>
      </c>
      <c r="F260" s="32">
        <v>7307.666666666667</v>
      </c>
      <c r="G260" s="97">
        <v>0.4993849658314351</v>
      </c>
      <c r="H260" s="3"/>
      <c r="I260" s="3"/>
      <c r="J260" s="3"/>
      <c r="K260" s="3"/>
      <c r="L260" s="3"/>
    </row>
    <row r="261" spans="1:12" x14ac:dyDescent="0.25">
      <c r="B261" s="31" t="s">
        <v>75</v>
      </c>
      <c r="C261" s="129">
        <v>3503</v>
      </c>
      <c r="D261" s="32">
        <v>6557.666666666667</v>
      </c>
      <c r="E261" s="32">
        <v>14125.333333333334</v>
      </c>
      <c r="F261" s="32">
        <v>7567.666666666667</v>
      </c>
      <c r="G261" s="97">
        <v>0.53575136869926376</v>
      </c>
      <c r="H261" s="3"/>
      <c r="I261" s="3"/>
      <c r="J261" s="3"/>
      <c r="K261" s="3"/>
      <c r="L261" s="3"/>
    </row>
    <row r="262" spans="1:12" x14ac:dyDescent="0.25">
      <c r="B262" s="31" t="s">
        <v>76</v>
      </c>
      <c r="C262" s="129">
        <v>3504</v>
      </c>
      <c r="D262" s="32">
        <v>8391</v>
      </c>
      <c r="E262" s="32">
        <v>12659.666666666666</v>
      </c>
      <c r="F262" s="32">
        <v>4268.6666666666661</v>
      </c>
      <c r="G262" s="97">
        <v>0.33718633981937385</v>
      </c>
      <c r="H262" s="3"/>
      <c r="I262" s="3"/>
      <c r="J262" s="3"/>
      <c r="K262" s="3"/>
      <c r="L262" s="3"/>
    </row>
    <row r="263" spans="1:12" x14ac:dyDescent="0.25">
      <c r="B263" s="31" t="s">
        <v>77</v>
      </c>
      <c r="C263" s="129">
        <v>3520</v>
      </c>
      <c r="D263" s="32">
        <v>5672.333333333333</v>
      </c>
      <c r="E263" s="32">
        <v>9193.6666666666661</v>
      </c>
      <c r="F263" s="32">
        <v>3521.333333333333</v>
      </c>
      <c r="G263" s="97">
        <v>0.38301729451433958</v>
      </c>
      <c r="H263" s="3"/>
      <c r="I263" s="3"/>
      <c r="J263" s="3"/>
      <c r="K263" s="3"/>
    </row>
    <row r="264" spans="1:12" x14ac:dyDescent="0.25">
      <c r="B264" s="31" t="s">
        <v>78</v>
      </c>
      <c r="C264" s="129">
        <v>3521</v>
      </c>
      <c r="D264" s="32">
        <v>15381.666666666666</v>
      </c>
      <c r="E264" s="32">
        <v>24250.666666666668</v>
      </c>
      <c r="F264" s="32">
        <v>8869.0000000000018</v>
      </c>
      <c r="G264" s="97">
        <v>0.36572190455245224</v>
      </c>
      <c r="H264" s="3"/>
      <c r="I264" s="3"/>
      <c r="J264" s="3"/>
      <c r="K264" s="3"/>
    </row>
    <row r="265" spans="1:12" x14ac:dyDescent="0.25">
      <c r="B265" s="31" t="s">
        <v>79</v>
      </c>
      <c r="C265" s="129">
        <v>3522</v>
      </c>
      <c r="D265" s="32">
        <v>8327</v>
      </c>
      <c r="E265" s="32">
        <v>13943</v>
      </c>
      <c r="F265" s="32">
        <v>5616</v>
      </c>
      <c r="G265" s="97">
        <v>0.40278275837337735</v>
      </c>
      <c r="H265" s="3"/>
      <c r="I265" s="3"/>
      <c r="J265" s="3"/>
      <c r="K265" s="3"/>
    </row>
    <row r="266" spans="1:12" x14ac:dyDescent="0.25">
      <c r="B266" s="31" t="s">
        <v>80</v>
      </c>
      <c r="C266" s="129">
        <v>3523</v>
      </c>
      <c r="D266" s="32">
        <v>22020.333333333332</v>
      </c>
      <c r="E266" s="32">
        <v>31525</v>
      </c>
      <c r="F266" s="32">
        <v>9504.6666666666679</v>
      </c>
      <c r="G266" s="97">
        <v>0.30149616706317739</v>
      </c>
      <c r="H266" s="3"/>
      <c r="I266" s="3"/>
      <c r="J266" s="3"/>
      <c r="K266" s="3"/>
    </row>
    <row r="267" spans="1:12" x14ac:dyDescent="0.25">
      <c r="B267" s="31" t="s">
        <v>81</v>
      </c>
      <c r="C267" s="129">
        <v>3524</v>
      </c>
      <c r="D267" s="32">
        <v>13493</v>
      </c>
      <c r="E267" s="32">
        <v>21174</v>
      </c>
      <c r="F267" s="32">
        <v>7681</v>
      </c>
      <c r="G267" s="97">
        <v>0.36275621044677436</v>
      </c>
      <c r="H267" s="3"/>
      <c r="I267" s="3"/>
      <c r="J267" s="3"/>
      <c r="K267" s="3"/>
    </row>
    <row r="268" spans="1:12" x14ac:dyDescent="0.25">
      <c r="A268" s="1"/>
      <c r="B268" s="31" t="s">
        <v>82</v>
      </c>
      <c r="C268" s="129">
        <v>3525</v>
      </c>
      <c r="D268" s="32">
        <v>4650.333333333333</v>
      </c>
      <c r="E268" s="32">
        <v>12710.666666666666</v>
      </c>
      <c r="F268" s="32">
        <v>8060.333333333333</v>
      </c>
      <c r="G268" s="97">
        <v>0.63413930557012488</v>
      </c>
      <c r="H268" s="3"/>
      <c r="I268" s="3"/>
      <c r="J268" s="3"/>
      <c r="K268" s="3"/>
    </row>
    <row r="269" spans="1:12" x14ac:dyDescent="0.25">
      <c r="B269" s="31" t="s">
        <v>83</v>
      </c>
      <c r="C269" s="129">
        <v>3526</v>
      </c>
      <c r="D269" s="32">
        <v>19202.333333333332</v>
      </c>
      <c r="E269" s="32">
        <v>23645.333333333332</v>
      </c>
      <c r="F269" s="32">
        <v>4443</v>
      </c>
      <c r="G269" s="97">
        <v>0.18790177061012744</v>
      </c>
      <c r="H269" s="3"/>
      <c r="I269" s="3"/>
      <c r="J269" s="3"/>
      <c r="K269" s="3"/>
    </row>
    <row r="270" spans="1:12" x14ac:dyDescent="0.25">
      <c r="B270" s="31" t="s">
        <v>84</v>
      </c>
      <c r="C270" s="129">
        <v>3527</v>
      </c>
      <c r="D270" s="32">
        <v>6703.333333333333</v>
      </c>
      <c r="E270" s="32">
        <v>9458.3333333333339</v>
      </c>
      <c r="F270" s="32">
        <v>2755.0000000000009</v>
      </c>
      <c r="G270" s="97">
        <v>0.29127753303964765</v>
      </c>
      <c r="H270" s="3"/>
      <c r="I270" s="3"/>
      <c r="J270" s="3"/>
      <c r="K270" s="3"/>
    </row>
    <row r="271" spans="1:12" x14ac:dyDescent="0.25">
      <c r="B271" s="31" t="s">
        <v>85</v>
      </c>
      <c r="C271" s="129">
        <v>3528</v>
      </c>
      <c r="D271" s="32">
        <v>19437.666666666668</v>
      </c>
      <c r="E271" s="32">
        <v>26411.666666666668</v>
      </c>
      <c r="F271" s="32">
        <v>6974</v>
      </c>
      <c r="G271" s="97">
        <v>0.26404997791380069</v>
      </c>
    </row>
    <row r="272" spans="1:12" x14ac:dyDescent="0.25">
      <c r="B272" s="31" t="s">
        <v>86</v>
      </c>
      <c r="C272" s="129">
        <v>3529</v>
      </c>
      <c r="D272" s="32">
        <v>31313.333333333332</v>
      </c>
      <c r="E272" s="32">
        <v>47607</v>
      </c>
      <c r="F272" s="32">
        <v>16293.666666666668</v>
      </c>
      <c r="G272" s="97">
        <v>0.34225359015831008</v>
      </c>
    </row>
    <row r="273" spans="2:7" x14ac:dyDescent="0.25">
      <c r="B273" s="31" t="s">
        <v>87</v>
      </c>
      <c r="C273" s="129">
        <v>3530</v>
      </c>
      <c r="D273" s="32">
        <v>4557</v>
      </c>
      <c r="E273" s="32">
        <v>6760.333333333333</v>
      </c>
      <c r="F273" s="32">
        <v>2203.333333333333</v>
      </c>
      <c r="G273" s="97">
        <v>0.32592081258320593</v>
      </c>
    </row>
    <row r="274" spans="2:7" x14ac:dyDescent="0.25">
      <c r="B274" s="31" t="s">
        <v>88</v>
      </c>
      <c r="C274" s="129">
        <v>3531</v>
      </c>
      <c r="D274" s="32">
        <v>15021.666666666666</v>
      </c>
      <c r="E274" s="32">
        <v>21751.333333333332</v>
      </c>
      <c r="F274" s="32">
        <v>6729.6666666666661</v>
      </c>
      <c r="G274" s="97">
        <v>0.30939099518803442</v>
      </c>
    </row>
    <row r="275" spans="2:7" ht="15.75" thickBot="1" x14ac:dyDescent="0.3">
      <c r="B275" s="4" t="s">
        <v>89</v>
      </c>
      <c r="C275" s="5">
        <v>3532</v>
      </c>
      <c r="D275" s="37">
        <v>12805</v>
      </c>
      <c r="E275" s="37">
        <v>17918.666666666668</v>
      </c>
      <c r="F275" s="37">
        <v>5113.6666666666679</v>
      </c>
      <c r="G275" s="101">
        <v>0.28538209688220856</v>
      </c>
    </row>
    <row r="276" spans="2:7" ht="15.75" thickBot="1" x14ac:dyDescent="0.3">
      <c r="B276" s="264" t="s">
        <v>90</v>
      </c>
      <c r="C276" s="266"/>
    </row>
  </sheetData>
  <mergeCells count="48">
    <mergeCell ref="B31:H31"/>
    <mergeCell ref="B7:D7"/>
    <mergeCell ref="B10:D10"/>
    <mergeCell ref="B11:E11"/>
    <mergeCell ref="B28:D28"/>
    <mergeCell ref="B30:D30"/>
    <mergeCell ref="U128:W128"/>
    <mergeCell ref="B113:E113"/>
    <mergeCell ref="B40:D40"/>
    <mergeCell ref="B42:D42"/>
    <mergeCell ref="B43:H43"/>
    <mergeCell ref="B52:D52"/>
    <mergeCell ref="B66:I66"/>
    <mergeCell ref="B76:D76"/>
    <mergeCell ref="B87:D87"/>
    <mergeCell ref="B89:D89"/>
    <mergeCell ref="B90:J90"/>
    <mergeCell ref="B97:D97"/>
    <mergeCell ref="B112:D112"/>
    <mergeCell ref="B122:D122"/>
    <mergeCell ref="B131:D131"/>
    <mergeCell ref="C133:E133"/>
    <mergeCell ref="I128:K128"/>
    <mergeCell ref="L128:N128"/>
    <mergeCell ref="R138:T138"/>
    <mergeCell ref="O128:Q128"/>
    <mergeCell ref="R128:T128"/>
    <mergeCell ref="U138:W138"/>
    <mergeCell ref="C151:E151"/>
    <mergeCell ref="I146:K146"/>
    <mergeCell ref="L146:N146"/>
    <mergeCell ref="O146:Q146"/>
    <mergeCell ref="R146:T146"/>
    <mergeCell ref="U146:W146"/>
    <mergeCell ref="O138:Q138"/>
    <mergeCell ref="B142:D142"/>
    <mergeCell ref="C143:E143"/>
    <mergeCell ref="I138:K138"/>
    <mergeCell ref="L138:N138"/>
    <mergeCell ref="B239:E239"/>
    <mergeCell ref="B240:G240"/>
    <mergeCell ref="B276:C276"/>
    <mergeCell ref="B186:E186"/>
    <mergeCell ref="B194:E194"/>
    <mergeCell ref="B196:D196"/>
    <mergeCell ref="B197:E197"/>
    <mergeCell ref="B205:E205"/>
    <mergeCell ref="B206:E20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24" sqref="D24"/>
    </sheetView>
  </sheetViews>
  <sheetFormatPr defaultRowHeight="15" x14ac:dyDescent="0.25"/>
  <cols>
    <col min="1" max="1" width="41.28515625" bestFit="1" customWidth="1"/>
    <col min="2" max="2" width="14.28515625" bestFit="1" customWidth="1"/>
    <col min="3" max="3" width="28.42578125" bestFit="1" customWidth="1"/>
    <col min="4" max="4" width="32.28515625" bestFit="1" customWidth="1"/>
    <col min="5" max="5" width="28.85546875" bestFit="1" customWidth="1"/>
    <col min="6" max="6" width="32.7109375" bestFit="1" customWidth="1"/>
    <col min="7" max="7" width="28.42578125" bestFit="1" customWidth="1"/>
    <col min="8" max="8" width="32.28515625" bestFit="1" customWidth="1"/>
    <col min="9" max="9" width="28.85546875" bestFit="1" customWidth="1"/>
    <col min="10" max="10" width="32.7109375" bestFit="1" customWidth="1"/>
  </cols>
  <sheetData>
    <row r="1" spans="1:8" ht="15.75" thickBot="1" x14ac:dyDescent="0.3">
      <c r="A1" s="188"/>
      <c r="B1" s="189"/>
      <c r="C1" s="189"/>
    </row>
    <row r="2" spans="1:8" x14ac:dyDescent="0.25">
      <c r="A2" s="371" t="s">
        <v>52</v>
      </c>
      <c r="B2" s="374" t="s">
        <v>53</v>
      </c>
      <c r="C2" s="387" t="s">
        <v>128</v>
      </c>
      <c r="D2" s="388"/>
      <c r="E2" s="389"/>
      <c r="F2" s="387" t="s">
        <v>129</v>
      </c>
      <c r="G2" s="388"/>
      <c r="H2" s="390"/>
    </row>
    <row r="3" spans="1:8" ht="15" customHeight="1" x14ac:dyDescent="0.25">
      <c r="A3" s="372"/>
      <c r="B3" s="375"/>
      <c r="C3" s="377" t="s">
        <v>142</v>
      </c>
      <c r="D3" s="379" t="s">
        <v>143</v>
      </c>
      <c r="E3" s="379" t="s">
        <v>144</v>
      </c>
      <c r="F3" s="377" t="s">
        <v>142</v>
      </c>
      <c r="G3" s="379" t="s">
        <v>143</v>
      </c>
      <c r="H3" s="379" t="s">
        <v>144</v>
      </c>
    </row>
    <row r="4" spans="1:8" ht="15.75" thickBot="1" x14ac:dyDescent="0.3">
      <c r="A4" s="373"/>
      <c r="B4" s="376"/>
      <c r="C4" s="378"/>
      <c r="D4" s="380"/>
      <c r="E4" s="380"/>
      <c r="F4" s="378"/>
      <c r="G4" s="380"/>
      <c r="H4" s="380"/>
    </row>
    <row r="5" spans="1:8" x14ac:dyDescent="0.25">
      <c r="A5" s="231" t="s">
        <v>73</v>
      </c>
      <c r="B5" s="232">
        <v>3501</v>
      </c>
      <c r="C5" s="233">
        <v>0.52359445027768647</v>
      </c>
      <c r="D5" s="233">
        <v>0.55382558010874927</v>
      </c>
      <c r="E5" s="234">
        <v>0.28688855747043185</v>
      </c>
      <c r="F5" s="233">
        <v>0.46246552709930994</v>
      </c>
      <c r="G5" s="233">
        <v>0.53115901737155446</v>
      </c>
      <c r="H5" s="234">
        <v>0.35352847781729468</v>
      </c>
    </row>
    <row r="6" spans="1:8" x14ac:dyDescent="0.25">
      <c r="A6" s="231" t="s">
        <v>74</v>
      </c>
      <c r="B6" s="232">
        <v>3502</v>
      </c>
      <c r="C6" s="233">
        <v>0.20906463048051838</v>
      </c>
      <c r="D6" s="233">
        <v>0.28795796685547831</v>
      </c>
      <c r="E6" s="234">
        <v>0.54521127323249829</v>
      </c>
      <c r="F6" s="233">
        <v>0.15088669600002599</v>
      </c>
      <c r="G6" s="233">
        <v>0.24369028532541226</v>
      </c>
      <c r="H6" s="234">
        <v>0.6182809212006255</v>
      </c>
    </row>
    <row r="7" spans="1:8" x14ac:dyDescent="0.25">
      <c r="A7" s="231" t="s">
        <v>75</v>
      </c>
      <c r="B7" s="232">
        <v>3503</v>
      </c>
      <c r="C7" s="233">
        <v>0.32556104433860461</v>
      </c>
      <c r="D7" s="233">
        <v>0.38271953565675593</v>
      </c>
      <c r="E7" s="234">
        <v>0.49057049168282341</v>
      </c>
      <c r="F7" s="233">
        <v>0.21890034028445773</v>
      </c>
      <c r="G7" s="233">
        <v>0.39468842489077366</v>
      </c>
      <c r="H7" s="234">
        <v>0.63616007772219763</v>
      </c>
    </row>
    <row r="8" spans="1:8" x14ac:dyDescent="0.25">
      <c r="A8" s="231" t="s">
        <v>76</v>
      </c>
      <c r="B8" s="232">
        <v>3504</v>
      </c>
      <c r="C8" s="233">
        <v>0.45236226936834667</v>
      </c>
      <c r="D8" s="233">
        <v>0.45776618062659075</v>
      </c>
      <c r="E8" s="234">
        <v>0.366622487787715</v>
      </c>
      <c r="F8" s="233">
        <v>0.34288315081522813</v>
      </c>
      <c r="G8" s="233">
        <v>0.39571149346927736</v>
      </c>
      <c r="H8" s="234">
        <v>0.44137435326753816</v>
      </c>
    </row>
    <row r="9" spans="1:8" x14ac:dyDescent="0.25">
      <c r="A9" s="231" t="s">
        <v>77</v>
      </c>
      <c r="B9" s="232">
        <v>3520</v>
      </c>
      <c r="C9" s="233">
        <v>0.48832502821443113</v>
      </c>
      <c r="D9" s="233">
        <v>0.44041552408610113</v>
      </c>
      <c r="E9" s="234">
        <v>0.40245449363382235</v>
      </c>
      <c r="F9" s="233">
        <v>0.35736563499710378</v>
      </c>
      <c r="G9" s="233">
        <v>0.42466219109649622</v>
      </c>
      <c r="H9" s="234">
        <v>0.51615593265417004</v>
      </c>
    </row>
    <row r="10" spans="1:8" x14ac:dyDescent="0.25">
      <c r="A10" s="231" t="s">
        <v>78</v>
      </c>
      <c r="B10" s="232">
        <v>3521</v>
      </c>
      <c r="C10" s="233">
        <v>0.54839463849467351</v>
      </c>
      <c r="D10" s="233">
        <v>0.67944076075049153</v>
      </c>
      <c r="E10" s="234">
        <v>0.37637448955897213</v>
      </c>
      <c r="F10" s="233">
        <v>0.48608513827696603</v>
      </c>
      <c r="G10" s="233">
        <v>0.64590151991835432</v>
      </c>
      <c r="H10" s="234">
        <v>0.43424668645274023</v>
      </c>
    </row>
    <row r="11" spans="1:8" x14ac:dyDescent="0.25">
      <c r="A11" s="231" t="s">
        <v>79</v>
      </c>
      <c r="B11" s="232">
        <v>3522</v>
      </c>
      <c r="C11" s="233">
        <v>0.40354120617439909</v>
      </c>
      <c r="D11" s="233">
        <v>0.47879124920177268</v>
      </c>
      <c r="E11" s="234">
        <v>0.42206355706867948</v>
      </c>
      <c r="F11" s="233">
        <v>0.28363325721365285</v>
      </c>
      <c r="G11" s="233">
        <v>0.3887626025570366</v>
      </c>
      <c r="H11" s="234">
        <v>0.49119788454274227</v>
      </c>
    </row>
    <row r="12" spans="1:8" x14ac:dyDescent="0.25">
      <c r="A12" s="231" t="s">
        <v>80</v>
      </c>
      <c r="B12" s="232">
        <v>3523</v>
      </c>
      <c r="C12" s="233">
        <v>0.60909619896353806</v>
      </c>
      <c r="D12" s="233">
        <v>0.70768914028107466</v>
      </c>
      <c r="E12" s="234">
        <v>0.33382411300643511</v>
      </c>
      <c r="F12" s="233">
        <v>0.55591717809409913</v>
      </c>
      <c r="G12" s="233">
        <v>0.64861606604146893</v>
      </c>
      <c r="H12" s="234">
        <v>0.37192199882920396</v>
      </c>
    </row>
    <row r="13" spans="1:8" x14ac:dyDescent="0.25">
      <c r="A13" s="231" t="s">
        <v>81</v>
      </c>
      <c r="B13" s="232">
        <v>3524</v>
      </c>
      <c r="C13" s="233">
        <v>0.35372530451145368</v>
      </c>
      <c r="D13" s="233">
        <v>0.42763660740096271</v>
      </c>
      <c r="E13" s="234">
        <v>0.37793835039891199</v>
      </c>
      <c r="F13" s="233">
        <v>0.2854059642800057</v>
      </c>
      <c r="G13" s="233">
        <v>0.36668673050838319</v>
      </c>
      <c r="H13" s="234">
        <v>0.43652784159688118</v>
      </c>
    </row>
    <row r="14" spans="1:8" x14ac:dyDescent="0.25">
      <c r="A14" s="231" t="s">
        <v>82</v>
      </c>
      <c r="B14" s="232">
        <v>3525</v>
      </c>
      <c r="C14" s="233">
        <v>0.14639374249318318</v>
      </c>
      <c r="D14" s="233">
        <v>0.27244613537689527</v>
      </c>
      <c r="E14" s="234">
        <v>0.5376529779913477</v>
      </c>
      <c r="F14" s="233">
        <v>9.8587680471558123E-2</v>
      </c>
      <c r="G14" s="233">
        <v>0.2491374542613797</v>
      </c>
      <c r="H14" s="234">
        <v>0.68498607517002208</v>
      </c>
    </row>
    <row r="15" spans="1:8" x14ac:dyDescent="0.25">
      <c r="A15" s="231" t="s">
        <v>83</v>
      </c>
      <c r="B15" s="232">
        <v>3526</v>
      </c>
      <c r="C15" s="233">
        <v>0.66761176561931157</v>
      </c>
      <c r="D15" s="233">
        <v>0.63308474933818015</v>
      </c>
      <c r="E15" s="234">
        <v>0.24877383831114008</v>
      </c>
      <c r="F15" s="233">
        <v>0.67019247466782561</v>
      </c>
      <c r="G15" s="233">
        <v>0.59973303454614046</v>
      </c>
      <c r="H15" s="234">
        <v>0.25762843099551069</v>
      </c>
    </row>
    <row r="16" spans="1:8" x14ac:dyDescent="0.25">
      <c r="A16" s="231" t="s">
        <v>84</v>
      </c>
      <c r="B16" s="232">
        <v>3527</v>
      </c>
      <c r="C16" s="233">
        <v>0.52181663358336094</v>
      </c>
      <c r="D16" s="233">
        <v>0.59857472604254836</v>
      </c>
      <c r="E16" s="234">
        <v>0.45703274131751137</v>
      </c>
      <c r="F16" s="233">
        <v>0.48992966811434013</v>
      </c>
      <c r="G16" s="233">
        <v>0.50300381640750469</v>
      </c>
      <c r="H16" s="234">
        <v>0.39303938727118493</v>
      </c>
    </row>
    <row r="17" spans="1:9" x14ac:dyDescent="0.25">
      <c r="A17" s="231" t="s">
        <v>85</v>
      </c>
      <c r="B17" s="232">
        <v>3528</v>
      </c>
      <c r="C17" s="233">
        <v>0.60296679689736499</v>
      </c>
      <c r="D17" s="233">
        <v>0.75937115050020709</v>
      </c>
      <c r="E17" s="234">
        <v>0.35950912652580369</v>
      </c>
      <c r="F17" s="233">
        <v>0.64528460830868795</v>
      </c>
      <c r="G17" s="233">
        <v>0.75138323942944962</v>
      </c>
      <c r="H17" s="234">
        <v>0.31020307830134219</v>
      </c>
    </row>
    <row r="18" spans="1:9" x14ac:dyDescent="0.25">
      <c r="A18" s="231" t="s">
        <v>86</v>
      </c>
      <c r="B18" s="232">
        <v>3529</v>
      </c>
      <c r="C18" s="233">
        <v>0.57081574442013483</v>
      </c>
      <c r="D18" s="233">
        <v>0.68484575228602285</v>
      </c>
      <c r="E18" s="234">
        <v>0.33042800865556776</v>
      </c>
      <c r="F18" s="233">
        <v>0.49491134238318168</v>
      </c>
      <c r="G18" s="233">
        <v>0.65566803011278241</v>
      </c>
      <c r="H18" s="234">
        <v>0.39309405214681004</v>
      </c>
    </row>
    <row r="19" spans="1:9" x14ac:dyDescent="0.25">
      <c r="A19" s="231" t="s">
        <v>87</v>
      </c>
      <c r="B19" s="232">
        <v>3530</v>
      </c>
      <c r="C19" s="233">
        <v>0.49243034613449166</v>
      </c>
      <c r="D19" s="233">
        <v>0.57969002352785959</v>
      </c>
      <c r="E19" s="234">
        <v>0.42357825417101391</v>
      </c>
      <c r="F19" s="233">
        <v>0.46931151767467294</v>
      </c>
      <c r="G19" s="233">
        <v>0.52517528051005369</v>
      </c>
      <c r="H19" s="234">
        <v>0.42747350601043355</v>
      </c>
    </row>
    <row r="20" spans="1:9" x14ac:dyDescent="0.25">
      <c r="A20" s="231" t="s">
        <v>88</v>
      </c>
      <c r="B20" s="232">
        <v>3531</v>
      </c>
      <c r="C20" s="233">
        <v>0.5813051672648113</v>
      </c>
      <c r="D20" s="233">
        <v>0.70686304110860121</v>
      </c>
      <c r="E20" s="234">
        <v>0.36856978473109903</v>
      </c>
      <c r="F20" s="233">
        <v>0.58950715759012762</v>
      </c>
      <c r="G20" s="233">
        <v>0.73432970052339552</v>
      </c>
      <c r="H20" s="234">
        <v>0.36391943525969472</v>
      </c>
    </row>
    <row r="21" spans="1:9" ht="15.75" thickBot="1" x14ac:dyDescent="0.3">
      <c r="A21" s="235" t="s">
        <v>89</v>
      </c>
      <c r="B21" s="236">
        <v>3532</v>
      </c>
      <c r="C21" s="233">
        <v>0.58741362433537725</v>
      </c>
      <c r="D21" s="233">
        <v>0.69904672571066939</v>
      </c>
      <c r="E21" s="234">
        <v>0.37694266050465908</v>
      </c>
      <c r="F21" s="233">
        <v>0.61717553518770896</v>
      </c>
      <c r="G21" s="233">
        <v>0.72933407423451246</v>
      </c>
      <c r="H21" s="234">
        <v>0.34093702110674184</v>
      </c>
    </row>
    <row r="22" spans="1:9" ht="15.75" thickBot="1" x14ac:dyDescent="0.3">
      <c r="A22" s="384" t="s">
        <v>39</v>
      </c>
      <c r="B22" s="385"/>
      <c r="C22" s="386"/>
      <c r="D22" s="237"/>
      <c r="E22" s="237"/>
      <c r="F22" s="237"/>
      <c r="G22" s="237"/>
      <c r="H22" s="237"/>
    </row>
    <row r="23" spans="1:9" x14ac:dyDescent="0.25">
      <c r="A23" s="192"/>
      <c r="B23" s="192"/>
      <c r="C23" s="192"/>
    </row>
    <row r="24" spans="1:9" ht="15.75" thickBot="1" x14ac:dyDescent="0.3"/>
    <row r="25" spans="1:9" ht="29.25" customHeight="1" x14ac:dyDescent="0.25">
      <c r="A25" s="356" t="s">
        <v>52</v>
      </c>
      <c r="B25" s="359" t="s">
        <v>53</v>
      </c>
      <c r="C25" s="381" t="s">
        <v>145</v>
      </c>
      <c r="D25" s="382"/>
      <c r="E25" s="383"/>
    </row>
    <row r="26" spans="1:9" x14ac:dyDescent="0.25">
      <c r="A26" s="357"/>
      <c r="B26" s="360"/>
      <c r="C26" s="362" t="s">
        <v>139</v>
      </c>
      <c r="D26" s="364" t="s">
        <v>140</v>
      </c>
      <c r="E26" s="366" t="s">
        <v>141</v>
      </c>
    </row>
    <row r="27" spans="1:9" ht="30.75" customHeight="1" thickBot="1" x14ac:dyDescent="0.3">
      <c r="A27" s="358"/>
      <c r="B27" s="361"/>
      <c r="C27" s="363"/>
      <c r="D27" s="365"/>
      <c r="E27" s="367"/>
    </row>
    <row r="28" spans="1:9" x14ac:dyDescent="0.25">
      <c r="A28" s="203" t="s">
        <v>73</v>
      </c>
      <c r="B28" s="204">
        <v>3501</v>
      </c>
      <c r="C28" s="223">
        <v>-6.1128923178376537E-2</v>
      </c>
      <c r="D28" s="224">
        <v>-2.2666562737194806E-2</v>
      </c>
      <c r="E28" s="244">
        <v>6.6639920346862835E-2</v>
      </c>
      <c r="G28" s="208"/>
      <c r="H28" s="208"/>
      <c r="I28" s="208"/>
    </row>
    <row r="29" spans="1:9" x14ac:dyDescent="0.25">
      <c r="A29" s="203" t="s">
        <v>74</v>
      </c>
      <c r="B29" s="204">
        <v>3502</v>
      </c>
      <c r="C29" s="205">
        <v>-5.8177934480492383E-2</v>
      </c>
      <c r="D29" s="229">
        <v>-4.426768153006605E-2</v>
      </c>
      <c r="E29" s="244">
        <v>7.3069647968127205E-2</v>
      </c>
      <c r="G29" s="208"/>
      <c r="H29" s="208"/>
      <c r="I29" s="208"/>
    </row>
    <row r="30" spans="1:9" x14ac:dyDescent="0.25">
      <c r="A30" s="203" t="s">
        <v>75</v>
      </c>
      <c r="B30" s="204">
        <v>3503</v>
      </c>
      <c r="C30" s="205">
        <v>-0.10666070405414688</v>
      </c>
      <c r="D30" s="229">
        <v>1.1968889234017732E-2</v>
      </c>
      <c r="E30" s="244">
        <v>0.14558958603937422</v>
      </c>
      <c r="G30" s="208"/>
      <c r="H30" s="208"/>
      <c r="I30" s="208"/>
    </row>
    <row r="31" spans="1:9" x14ac:dyDescent="0.25">
      <c r="A31" s="203" t="s">
        <v>76</v>
      </c>
      <c r="B31" s="204">
        <v>3504</v>
      </c>
      <c r="C31" s="205">
        <v>-0.10947911855311854</v>
      </c>
      <c r="D31" s="229">
        <v>-6.2054687157313382E-2</v>
      </c>
      <c r="E31" s="244">
        <v>7.4751865479823154E-2</v>
      </c>
      <c r="G31" s="208"/>
      <c r="H31" s="208"/>
      <c r="I31" s="208"/>
    </row>
    <row r="32" spans="1:9" x14ac:dyDescent="0.25">
      <c r="A32" s="203" t="s">
        <v>77</v>
      </c>
      <c r="B32" s="204">
        <v>3520</v>
      </c>
      <c r="C32" s="205">
        <v>-0.13095939321732736</v>
      </c>
      <c r="D32" s="229">
        <v>-1.5753332989604907E-2</v>
      </c>
      <c r="E32" s="244">
        <v>0.11370143902034768</v>
      </c>
      <c r="G32" s="208"/>
      <c r="H32" s="208"/>
      <c r="I32" s="208"/>
    </row>
    <row r="33" spans="1:9" x14ac:dyDescent="0.25">
      <c r="A33" s="203" t="s">
        <v>78</v>
      </c>
      <c r="B33" s="204">
        <v>3521</v>
      </c>
      <c r="C33" s="205">
        <v>-6.2309500217707481E-2</v>
      </c>
      <c r="D33" s="229">
        <v>-3.3539240832137218E-2</v>
      </c>
      <c r="E33" s="244">
        <v>5.7872196893768102E-2</v>
      </c>
      <c r="G33" s="208"/>
      <c r="H33" s="208"/>
      <c r="I33" s="208"/>
    </row>
    <row r="34" spans="1:9" x14ac:dyDescent="0.25">
      <c r="A34" s="203" t="s">
        <v>79</v>
      </c>
      <c r="B34" s="204">
        <v>3522</v>
      </c>
      <c r="C34" s="205">
        <v>-0.11990794896074625</v>
      </c>
      <c r="D34" s="229">
        <v>-9.0028646644736088E-2</v>
      </c>
      <c r="E34" s="244">
        <v>6.9134327474062784E-2</v>
      </c>
      <c r="G34" s="208"/>
      <c r="H34" s="208"/>
      <c r="I34" s="208"/>
    </row>
    <row r="35" spans="1:9" x14ac:dyDescent="0.25">
      <c r="A35" s="203" t="s">
        <v>80</v>
      </c>
      <c r="B35" s="204">
        <v>3523</v>
      </c>
      <c r="C35" s="205">
        <v>-5.3179020869438931E-2</v>
      </c>
      <c r="D35" s="229">
        <v>-5.9073074239605727E-2</v>
      </c>
      <c r="E35" s="244">
        <v>3.8097885822768851E-2</v>
      </c>
      <c r="G35" s="208"/>
      <c r="H35" s="208"/>
      <c r="I35" s="208"/>
    </row>
    <row r="36" spans="1:9" x14ac:dyDescent="0.25">
      <c r="A36" s="203" t="s">
        <v>81</v>
      </c>
      <c r="B36" s="204">
        <v>3524</v>
      </c>
      <c r="C36" s="205">
        <v>-6.8319340231447978E-2</v>
      </c>
      <c r="D36" s="229">
        <v>-6.0949876892579524E-2</v>
      </c>
      <c r="E36" s="244">
        <v>5.858949119796919E-2</v>
      </c>
      <c r="G36" s="208"/>
      <c r="H36" s="208"/>
      <c r="I36" s="208"/>
    </row>
    <row r="37" spans="1:9" x14ac:dyDescent="0.25">
      <c r="A37" s="203" t="s">
        <v>82</v>
      </c>
      <c r="B37" s="204">
        <v>3525</v>
      </c>
      <c r="C37" s="205">
        <v>-4.7806062021625059E-2</v>
      </c>
      <c r="D37" s="229">
        <v>-2.3308681115515567E-2</v>
      </c>
      <c r="E37" s="244">
        <v>0.14733309717867438</v>
      </c>
      <c r="G37" s="208"/>
      <c r="H37" s="208"/>
      <c r="I37" s="208"/>
    </row>
    <row r="38" spans="1:9" x14ac:dyDescent="0.25">
      <c r="A38" s="203" t="s">
        <v>83</v>
      </c>
      <c r="B38" s="204">
        <v>3526</v>
      </c>
      <c r="C38" s="205">
        <v>2.5807090485140405E-3</v>
      </c>
      <c r="D38" s="229">
        <v>-3.3351714792039688E-2</v>
      </c>
      <c r="E38" s="244">
        <v>8.8545926843706102E-3</v>
      </c>
      <c r="G38" s="208"/>
      <c r="H38" s="208"/>
      <c r="I38" s="208"/>
    </row>
    <row r="39" spans="1:9" x14ac:dyDescent="0.25">
      <c r="A39" s="203" t="s">
        <v>84</v>
      </c>
      <c r="B39" s="204">
        <v>3527</v>
      </c>
      <c r="C39" s="205">
        <v>-3.1886965469020812E-2</v>
      </c>
      <c r="D39" s="229">
        <v>-9.5570909635043666E-2</v>
      </c>
      <c r="E39" s="244">
        <v>-6.3993354046326445E-2</v>
      </c>
      <c r="G39" s="208"/>
      <c r="H39" s="208"/>
      <c r="I39" s="208"/>
    </row>
    <row r="40" spans="1:9" x14ac:dyDescent="0.25">
      <c r="A40" s="203" t="s">
        <v>85</v>
      </c>
      <c r="B40" s="204">
        <v>3528</v>
      </c>
      <c r="C40" s="205">
        <v>4.2317811411322959E-2</v>
      </c>
      <c r="D40" s="229">
        <v>-7.9879110707574696E-3</v>
      </c>
      <c r="E40" s="244">
        <v>-4.9306048224461496E-2</v>
      </c>
      <c r="G40" s="208"/>
      <c r="H40" s="208"/>
      <c r="I40" s="208"/>
    </row>
    <row r="41" spans="1:9" x14ac:dyDescent="0.25">
      <c r="A41" s="203" t="s">
        <v>86</v>
      </c>
      <c r="B41" s="204">
        <v>3529</v>
      </c>
      <c r="C41" s="205">
        <v>-7.5904402036953145E-2</v>
      </c>
      <c r="D41" s="229">
        <v>-2.9177722173240439E-2</v>
      </c>
      <c r="E41" s="244">
        <v>6.2666043491242274E-2</v>
      </c>
      <c r="G41" s="208"/>
      <c r="H41" s="208"/>
      <c r="I41" s="208"/>
    </row>
    <row r="42" spans="1:9" x14ac:dyDescent="0.25">
      <c r="A42" s="203" t="s">
        <v>87</v>
      </c>
      <c r="B42" s="204">
        <v>3530</v>
      </c>
      <c r="C42" s="205">
        <v>-2.3118828459818719E-2</v>
      </c>
      <c r="D42" s="229">
        <v>-5.45147430178059E-2</v>
      </c>
      <c r="E42" s="244">
        <v>3.8952518394196334E-3</v>
      </c>
      <c r="G42" s="208"/>
      <c r="H42" s="208"/>
      <c r="I42" s="208"/>
    </row>
    <row r="43" spans="1:9" x14ac:dyDescent="0.25">
      <c r="A43" s="203" t="s">
        <v>88</v>
      </c>
      <c r="B43" s="204">
        <v>3531</v>
      </c>
      <c r="C43" s="205">
        <v>8.2019903253163218E-3</v>
      </c>
      <c r="D43" s="229">
        <v>2.7466659414794314E-2</v>
      </c>
      <c r="E43" s="244">
        <v>-4.6503494714043025E-3</v>
      </c>
      <c r="G43" s="208"/>
      <c r="H43" s="208"/>
      <c r="I43" s="208"/>
    </row>
    <row r="44" spans="1:9" ht="15.75" thickBot="1" x14ac:dyDescent="0.3">
      <c r="A44" s="206" t="s">
        <v>89</v>
      </c>
      <c r="B44" s="207">
        <v>3532</v>
      </c>
      <c r="C44" s="209">
        <v>2.9761910852331708E-2</v>
      </c>
      <c r="D44" s="229">
        <v>3.0287348523843072E-2</v>
      </c>
      <c r="E44" s="244">
        <v>-3.6005639397917233E-2</v>
      </c>
      <c r="G44" s="208"/>
      <c r="H44" s="208"/>
      <c r="I44" s="208"/>
    </row>
    <row r="45" spans="1:9" ht="15.75" thickBot="1" x14ac:dyDescent="0.3">
      <c r="A45" s="368" t="s">
        <v>39</v>
      </c>
      <c r="B45" s="369"/>
      <c r="C45" s="370"/>
      <c r="D45" s="51"/>
      <c r="E45" s="51"/>
    </row>
  </sheetData>
  <mergeCells count="18">
    <mergeCell ref="G3:G4"/>
    <mergeCell ref="H3:H4"/>
    <mergeCell ref="A22:C22"/>
    <mergeCell ref="C2:E2"/>
    <mergeCell ref="F2:H2"/>
    <mergeCell ref="E3:E4"/>
    <mergeCell ref="F3:F4"/>
    <mergeCell ref="A45:C45"/>
    <mergeCell ref="A2:A4"/>
    <mergeCell ref="B2:B4"/>
    <mergeCell ref="C3:C4"/>
    <mergeCell ref="D3:D4"/>
    <mergeCell ref="C25:E25"/>
    <mergeCell ref="A25:A27"/>
    <mergeCell ref="B25:B27"/>
    <mergeCell ref="C26:C27"/>
    <mergeCell ref="D26:D27"/>
    <mergeCell ref="E26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Cook</vt:lpstr>
      <vt:lpstr>Chicago</vt:lpstr>
      <vt:lpstr>Suburban</vt:lpstr>
      <vt:lpstr>Cook-Charts</vt:lpstr>
      <vt:lpstr>Table Idea</vt:lpstr>
    </vt:vector>
  </TitlesOfParts>
  <Company>DePaul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Jiao, Yiwen</dc:creator>
  <cp:lastModifiedBy>Duda, Sarah</cp:lastModifiedBy>
  <dcterms:created xsi:type="dcterms:W3CDTF">2019-03-28T19:03:05Z</dcterms:created>
  <dcterms:modified xsi:type="dcterms:W3CDTF">2019-04-09T20:20:14Z</dcterms:modified>
</cp:coreProperties>
</file>