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etcheck\Google Drive\Data Science\Projects\Support planning for small teams\Statistics-for-planning-team-reasources-in-operations\"/>
    </mc:Choice>
  </mc:AlternateContent>
  <bookViews>
    <workbookView minimized="1" xWindow="0" yWindow="0" windowWidth="28800" windowHeight="12435"/>
  </bookViews>
  <sheets>
    <sheet name="May Predictions" sheetId="1" r:id="rId1"/>
    <sheet name="May Actual" sheetId="2" r:id="rId2"/>
  </sheets>
  <calcPr calcId="152511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16" i="1" s="1"/>
  <c r="L16" i="1" s="1"/>
  <c r="K15" i="1"/>
  <c r="L15" i="1" s="1"/>
  <c r="K9" i="1"/>
  <c r="M19" i="1" l="1"/>
  <c r="K14" i="1"/>
  <c r="K13" i="1"/>
  <c r="K4" i="1"/>
  <c r="K3" i="1"/>
</calcChain>
</file>

<file path=xl/sharedStrings.xml><?xml version="1.0" encoding="utf-8"?>
<sst xmlns="http://schemas.openxmlformats.org/spreadsheetml/2006/main" count="32" uniqueCount="28">
  <si>
    <t>request_date</t>
  </si>
  <si>
    <t>loggedTime</t>
  </si>
  <si>
    <t>Row Labels</t>
  </si>
  <si>
    <t>Grand Total</t>
  </si>
  <si>
    <t>Sum of loggedTime</t>
  </si>
  <si>
    <t>Sum of loggedTime2</t>
  </si>
  <si>
    <t>Count of loggedTime2</t>
  </si>
  <si>
    <t>Standard Deviation</t>
  </si>
  <si>
    <t>Mean logged time per day</t>
  </si>
  <si>
    <t>April Stats</t>
  </si>
  <si>
    <t>Month Total</t>
  </si>
  <si>
    <t>Logged Time</t>
  </si>
  <si>
    <t>Chance effort over 1400 Hours</t>
  </si>
  <si>
    <t>Chance effort under 1400 Hours</t>
  </si>
  <si>
    <t>Requests per day mean</t>
  </si>
  <si>
    <t>Requests total</t>
  </si>
  <si>
    <t>Count of loggedTime</t>
  </si>
  <si>
    <t>Poisson:</t>
  </si>
  <si>
    <t>April raw data</t>
  </si>
  <si>
    <t>Predictions</t>
  </si>
  <si>
    <t>95% Confidence Interval for May</t>
  </si>
  <si>
    <t>May Raw Data</t>
  </si>
  <si>
    <t>requests on given day:</t>
  </si>
  <si>
    <t>Adjusted for 8% growth</t>
  </si>
  <si>
    <t>95% Confidence Interval April</t>
  </si>
  <si>
    <t>April Daily Numbers</t>
  </si>
  <si>
    <t>SEM</t>
  </si>
  <si>
    <t>Probability to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</si>
</sst>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3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0" applyNumberFormat="1" applyFont="1"/>
    <xf numFmtId="0" fontId="4" fillId="0" borderId="0" xfId="0" applyNumberFormat="1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left"/>
    </xf>
    <xf numFmtId="1" fontId="0" fillId="0" borderId="5" xfId="0" applyNumberFormat="1" applyBorder="1"/>
    <xf numFmtId="1" fontId="0" fillId="0" borderId="6" xfId="0" applyNumberFormat="1" applyBorder="1"/>
    <xf numFmtId="1" fontId="3" fillId="0" borderId="5" xfId="0" applyNumberFormat="1" applyFont="1" applyBorder="1"/>
    <xf numFmtId="1" fontId="3" fillId="0" borderId="6" xfId="0" applyNumberFormat="1" applyFont="1" applyBorder="1"/>
  </cellXfs>
  <cellStyles count="2">
    <cellStyle name="Normal" xfId="0" builtinId="0"/>
    <cellStyle name="Percent" xfId="1" builtinId="5"/>
  </cellStyles>
  <dxfs count="3">
    <dxf>
      <font>
        <color rgb="FFFF0000"/>
      </font>
    </dxf>
    <dxf>
      <font>
        <b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etcheck" refreshedDate="43563.84251678241" createdVersion="5" refreshedVersion="5" minRefreshableVersion="3" recordCount="101">
  <cacheSource type="worksheet">
    <worksheetSource ref="B2:C103" sheet="May Predictions"/>
  </cacheSource>
  <cacheFields count="2">
    <cacheField name="request_date" numFmtId="14">
      <sharedItems containsSemiMixedTypes="0" containsNonDate="0" containsDate="1" containsString="0" minDate="2018-04-01T00:00:00" maxDate="2018-05-01T00:00:00" count="30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</sharedItems>
    </cacheField>
    <cacheField name="loggedTime" numFmtId="0">
      <sharedItems containsSemiMixedTypes="0" containsString="0" containsNumber="1" minValue="1.7" maxValue="47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retcheck" refreshedDate="43563.872232291666" createdVersion="5" refreshedVersion="5" minRefreshableVersion="3" recordCount="111">
  <cacheSource type="worksheet">
    <worksheetSource ref="B2:C113" sheet="May Actual"/>
  </cacheSource>
  <cacheFields count="3">
    <cacheField name="request_date" numFmtId="14">
      <sharedItems containsSemiMixedTypes="0" containsNonDate="0" containsDate="1" containsString="0" minDate="2018-05-01T00:00:00" maxDate="2018-06-01T00:00:00" count="31"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</sharedItems>
    </cacheField>
    <cacheField name="fiscal_year" numFmtId="0">
      <sharedItems containsSemiMixedTypes="0" containsString="0" containsNumber="1" containsInteger="1" minValue="2018" maxValue="2018"/>
    </cacheField>
    <cacheField name="loggedTime" numFmtId="0">
      <sharedItems containsSemiMixedTypes="0" containsString="0" containsNumber="1" minValue="2" maxValue="85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n v="1.7"/>
  </r>
  <r>
    <x v="0"/>
    <n v="12.8"/>
  </r>
  <r>
    <x v="0"/>
    <n v="13.5"/>
  </r>
  <r>
    <x v="0"/>
    <n v="6.9"/>
  </r>
  <r>
    <x v="0"/>
    <n v="5"/>
  </r>
  <r>
    <x v="1"/>
    <n v="10.4"/>
  </r>
  <r>
    <x v="1"/>
    <n v="25.8"/>
  </r>
  <r>
    <x v="1"/>
    <n v="2"/>
  </r>
  <r>
    <x v="1"/>
    <n v="12.8"/>
  </r>
  <r>
    <x v="2"/>
    <n v="27.7"/>
  </r>
  <r>
    <x v="2"/>
    <n v="8.3000000000000007"/>
  </r>
  <r>
    <x v="2"/>
    <n v="7"/>
  </r>
  <r>
    <x v="3"/>
    <n v="17.3"/>
  </r>
  <r>
    <x v="3"/>
    <n v="4.0999999999999996"/>
  </r>
  <r>
    <x v="3"/>
    <n v="13"/>
  </r>
  <r>
    <x v="3"/>
    <n v="14.1"/>
  </r>
  <r>
    <x v="3"/>
    <n v="8"/>
  </r>
  <r>
    <x v="4"/>
    <n v="11.2"/>
  </r>
  <r>
    <x v="4"/>
    <n v="9.5"/>
  </r>
  <r>
    <x v="4"/>
    <n v="18.100000000000001"/>
  </r>
  <r>
    <x v="5"/>
    <n v="32"/>
  </r>
  <r>
    <x v="5"/>
    <n v="7.7"/>
  </r>
  <r>
    <x v="5"/>
    <n v="7.9"/>
  </r>
  <r>
    <x v="6"/>
    <n v="6.5"/>
  </r>
  <r>
    <x v="6"/>
    <n v="11.3"/>
  </r>
  <r>
    <x v="6"/>
    <n v="33.4"/>
  </r>
  <r>
    <x v="6"/>
    <n v="9.6"/>
  </r>
  <r>
    <x v="7"/>
    <n v="17.899999999999999"/>
  </r>
  <r>
    <x v="7"/>
    <n v="6.3"/>
  </r>
  <r>
    <x v="7"/>
    <n v="7.9"/>
  </r>
  <r>
    <x v="7"/>
    <n v="33.299999999999997"/>
  </r>
  <r>
    <x v="8"/>
    <n v="4"/>
  </r>
  <r>
    <x v="8"/>
    <n v="13.6"/>
  </r>
  <r>
    <x v="8"/>
    <n v="6"/>
  </r>
  <r>
    <x v="9"/>
    <n v="19.600000000000001"/>
  </r>
  <r>
    <x v="9"/>
    <n v="6.3"/>
  </r>
  <r>
    <x v="9"/>
    <n v="47.3"/>
  </r>
  <r>
    <x v="9"/>
    <n v="10.8"/>
  </r>
  <r>
    <x v="10"/>
    <n v="6.8"/>
  </r>
  <r>
    <x v="10"/>
    <n v="15.8"/>
  </r>
  <r>
    <x v="10"/>
    <n v="9"/>
  </r>
  <r>
    <x v="10"/>
    <n v="4.7"/>
  </r>
  <r>
    <x v="11"/>
    <n v="11.3"/>
  </r>
  <r>
    <x v="11"/>
    <n v="25.4"/>
  </r>
  <r>
    <x v="11"/>
    <n v="8.5"/>
  </r>
  <r>
    <x v="11"/>
    <n v="23.5"/>
  </r>
  <r>
    <x v="12"/>
    <n v="5.5"/>
  </r>
  <r>
    <x v="12"/>
    <n v="5.5"/>
  </r>
  <r>
    <x v="12"/>
    <n v="13.2"/>
  </r>
  <r>
    <x v="12"/>
    <n v="14.2"/>
  </r>
  <r>
    <x v="13"/>
    <n v="8.3000000000000007"/>
  </r>
  <r>
    <x v="13"/>
    <n v="8.6999999999999993"/>
  </r>
  <r>
    <x v="13"/>
    <n v="11.3"/>
  </r>
  <r>
    <x v="14"/>
    <n v="2.9"/>
  </r>
  <r>
    <x v="14"/>
    <n v="20.8"/>
  </r>
  <r>
    <x v="14"/>
    <n v="9.5"/>
  </r>
  <r>
    <x v="14"/>
    <n v="2.8"/>
  </r>
  <r>
    <x v="15"/>
    <n v="10.5"/>
  </r>
  <r>
    <x v="15"/>
    <n v="12.2"/>
  </r>
  <r>
    <x v="16"/>
    <n v="7.6"/>
  </r>
  <r>
    <x v="16"/>
    <n v="18.8"/>
  </r>
  <r>
    <x v="16"/>
    <n v="22.7"/>
  </r>
  <r>
    <x v="17"/>
    <n v="45.8"/>
  </r>
  <r>
    <x v="17"/>
    <n v="15.3"/>
  </r>
  <r>
    <x v="17"/>
    <n v="3.5"/>
  </r>
  <r>
    <x v="18"/>
    <n v="22.2"/>
  </r>
  <r>
    <x v="18"/>
    <n v="46.7"/>
  </r>
  <r>
    <x v="18"/>
    <n v="11.3"/>
  </r>
  <r>
    <x v="19"/>
    <n v="20.3"/>
  </r>
  <r>
    <x v="19"/>
    <n v="11.3"/>
  </r>
  <r>
    <x v="19"/>
    <n v="20.399999999999999"/>
  </r>
  <r>
    <x v="20"/>
    <n v="32.799999999999997"/>
  </r>
  <r>
    <x v="20"/>
    <n v="11.6"/>
  </r>
  <r>
    <x v="20"/>
    <n v="3.1"/>
  </r>
  <r>
    <x v="21"/>
    <n v="14.1"/>
  </r>
  <r>
    <x v="21"/>
    <n v="7"/>
  </r>
  <r>
    <x v="21"/>
    <n v="2.4"/>
  </r>
  <r>
    <x v="21"/>
    <n v="33.200000000000003"/>
  </r>
  <r>
    <x v="22"/>
    <n v="2"/>
  </r>
  <r>
    <x v="22"/>
    <n v="12.2"/>
  </r>
  <r>
    <x v="22"/>
    <n v="3.1"/>
  </r>
  <r>
    <x v="23"/>
    <n v="8.4"/>
  </r>
  <r>
    <x v="23"/>
    <n v="34"/>
  </r>
  <r>
    <x v="24"/>
    <n v="21.2"/>
  </r>
  <r>
    <x v="24"/>
    <n v="11.3"/>
  </r>
  <r>
    <x v="25"/>
    <n v="11.3"/>
  </r>
  <r>
    <x v="25"/>
    <n v="9.9"/>
  </r>
  <r>
    <x v="26"/>
    <n v="11.3"/>
  </r>
  <r>
    <x v="26"/>
    <n v="5.6"/>
  </r>
  <r>
    <x v="26"/>
    <n v="13.2"/>
  </r>
  <r>
    <x v="26"/>
    <n v="39.4"/>
  </r>
  <r>
    <x v="27"/>
    <n v="14.4"/>
  </r>
  <r>
    <x v="27"/>
    <n v="8.4"/>
  </r>
  <r>
    <x v="27"/>
    <n v="12.3"/>
  </r>
  <r>
    <x v="28"/>
    <n v="9.9"/>
  </r>
  <r>
    <x v="28"/>
    <n v="11.5"/>
  </r>
  <r>
    <x v="28"/>
    <n v="6.3"/>
  </r>
  <r>
    <x v="28"/>
    <n v="2.8"/>
  </r>
  <r>
    <x v="28"/>
    <n v="3.4"/>
  </r>
  <r>
    <x v="29"/>
    <n v="14.6"/>
  </r>
  <r>
    <x v="29"/>
    <n v="6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">
  <r>
    <x v="0"/>
    <n v="2018"/>
    <n v="5.7"/>
  </r>
  <r>
    <x v="0"/>
    <n v="2018"/>
    <n v="13.7"/>
  </r>
  <r>
    <x v="0"/>
    <n v="2018"/>
    <n v="11.3"/>
  </r>
  <r>
    <x v="0"/>
    <n v="2018"/>
    <n v="11.3"/>
  </r>
  <r>
    <x v="1"/>
    <n v="2018"/>
    <n v="17.7"/>
  </r>
  <r>
    <x v="1"/>
    <n v="2018"/>
    <n v="7.3"/>
  </r>
  <r>
    <x v="2"/>
    <n v="2018"/>
    <n v="18.8"/>
  </r>
  <r>
    <x v="2"/>
    <n v="2018"/>
    <n v="11.3"/>
  </r>
  <r>
    <x v="2"/>
    <n v="2018"/>
    <n v="18.899999999999999"/>
  </r>
  <r>
    <x v="3"/>
    <n v="2018"/>
    <n v="5.6"/>
  </r>
  <r>
    <x v="3"/>
    <n v="2018"/>
    <n v="14.2"/>
  </r>
  <r>
    <x v="3"/>
    <n v="2018"/>
    <n v="85.6"/>
  </r>
  <r>
    <x v="4"/>
    <n v="2018"/>
    <n v="5.9"/>
  </r>
  <r>
    <x v="4"/>
    <n v="2018"/>
    <n v="24.4"/>
  </r>
  <r>
    <x v="4"/>
    <n v="2018"/>
    <n v="11.4"/>
  </r>
  <r>
    <x v="4"/>
    <n v="2018"/>
    <n v="16.5"/>
  </r>
  <r>
    <x v="5"/>
    <n v="2018"/>
    <n v="12.1"/>
  </r>
  <r>
    <x v="5"/>
    <n v="2018"/>
    <n v="9.4"/>
  </r>
  <r>
    <x v="5"/>
    <n v="2018"/>
    <n v="12"/>
  </r>
  <r>
    <x v="6"/>
    <n v="2018"/>
    <n v="10.9"/>
  </r>
  <r>
    <x v="6"/>
    <n v="2018"/>
    <n v="11.3"/>
  </r>
  <r>
    <x v="6"/>
    <n v="2018"/>
    <n v="39.9"/>
  </r>
  <r>
    <x v="6"/>
    <n v="2018"/>
    <n v="40"/>
  </r>
  <r>
    <x v="7"/>
    <n v="2018"/>
    <n v="11.3"/>
  </r>
  <r>
    <x v="7"/>
    <n v="2018"/>
    <n v="11.4"/>
  </r>
  <r>
    <x v="8"/>
    <n v="2018"/>
    <n v="11.3"/>
  </r>
  <r>
    <x v="8"/>
    <n v="2018"/>
    <n v="7.6"/>
  </r>
  <r>
    <x v="8"/>
    <n v="2018"/>
    <n v="38.5"/>
  </r>
  <r>
    <x v="9"/>
    <n v="2018"/>
    <n v="7.4"/>
  </r>
  <r>
    <x v="9"/>
    <n v="2018"/>
    <n v="3.6"/>
  </r>
  <r>
    <x v="9"/>
    <n v="2018"/>
    <n v="11.3"/>
  </r>
  <r>
    <x v="10"/>
    <n v="2018"/>
    <n v="4.4000000000000004"/>
  </r>
  <r>
    <x v="10"/>
    <n v="2018"/>
    <n v="11.3"/>
  </r>
  <r>
    <x v="11"/>
    <n v="2018"/>
    <n v="38.4"/>
  </r>
  <r>
    <x v="11"/>
    <n v="2018"/>
    <n v="3.8"/>
  </r>
  <r>
    <x v="11"/>
    <n v="2018"/>
    <n v="15.2"/>
  </r>
  <r>
    <x v="11"/>
    <n v="2018"/>
    <n v="7.5"/>
  </r>
  <r>
    <x v="12"/>
    <n v="2018"/>
    <n v="9.1"/>
  </r>
  <r>
    <x v="12"/>
    <n v="2018"/>
    <n v="11.3"/>
  </r>
  <r>
    <x v="12"/>
    <n v="2018"/>
    <n v="18.2"/>
  </r>
  <r>
    <x v="13"/>
    <n v="2018"/>
    <n v="5.2"/>
  </r>
  <r>
    <x v="13"/>
    <n v="2018"/>
    <n v="15"/>
  </r>
  <r>
    <x v="13"/>
    <n v="2018"/>
    <n v="6.1"/>
  </r>
  <r>
    <x v="14"/>
    <n v="2018"/>
    <n v="16"/>
  </r>
  <r>
    <x v="14"/>
    <n v="2018"/>
    <n v="19.399999999999999"/>
  </r>
  <r>
    <x v="14"/>
    <n v="2018"/>
    <n v="15.8"/>
  </r>
  <r>
    <x v="14"/>
    <n v="2018"/>
    <n v="4.5"/>
  </r>
  <r>
    <x v="15"/>
    <n v="2018"/>
    <n v="11.3"/>
  </r>
  <r>
    <x v="15"/>
    <n v="2018"/>
    <n v="19.5"/>
  </r>
  <r>
    <x v="15"/>
    <n v="2018"/>
    <n v="8.6999999999999993"/>
  </r>
  <r>
    <x v="16"/>
    <n v="2018"/>
    <n v="4.8"/>
  </r>
  <r>
    <x v="16"/>
    <n v="2018"/>
    <n v="9.9"/>
  </r>
  <r>
    <x v="16"/>
    <n v="2018"/>
    <n v="2.9"/>
  </r>
  <r>
    <x v="17"/>
    <n v="2018"/>
    <n v="18.899999999999999"/>
  </r>
  <r>
    <x v="17"/>
    <n v="2018"/>
    <n v="4.3"/>
  </r>
  <r>
    <x v="17"/>
    <n v="2018"/>
    <n v="24.6"/>
  </r>
  <r>
    <x v="17"/>
    <n v="2018"/>
    <n v="17.3"/>
  </r>
  <r>
    <x v="18"/>
    <n v="2018"/>
    <n v="17.399999999999999"/>
  </r>
  <r>
    <x v="18"/>
    <n v="2018"/>
    <n v="13.9"/>
  </r>
  <r>
    <x v="18"/>
    <n v="2018"/>
    <n v="8.9"/>
  </r>
  <r>
    <x v="18"/>
    <n v="2018"/>
    <n v="15.1"/>
  </r>
  <r>
    <x v="18"/>
    <n v="2018"/>
    <n v="4.7"/>
  </r>
  <r>
    <x v="19"/>
    <n v="2018"/>
    <n v="4"/>
  </r>
  <r>
    <x v="19"/>
    <n v="2018"/>
    <n v="18.7"/>
  </r>
  <r>
    <x v="19"/>
    <n v="2018"/>
    <n v="2"/>
  </r>
  <r>
    <x v="19"/>
    <n v="2018"/>
    <n v="11.3"/>
  </r>
  <r>
    <x v="20"/>
    <n v="2018"/>
    <n v="11.4"/>
  </r>
  <r>
    <x v="20"/>
    <n v="2018"/>
    <n v="11.3"/>
  </r>
  <r>
    <x v="20"/>
    <n v="2018"/>
    <n v="6.3"/>
  </r>
  <r>
    <x v="20"/>
    <n v="2018"/>
    <n v="16.2"/>
  </r>
  <r>
    <x v="21"/>
    <n v="2018"/>
    <n v="11.9"/>
  </r>
  <r>
    <x v="21"/>
    <n v="2018"/>
    <n v="10.7"/>
  </r>
  <r>
    <x v="21"/>
    <n v="2018"/>
    <n v="9.6999999999999993"/>
  </r>
  <r>
    <x v="22"/>
    <n v="2018"/>
    <n v="8"/>
  </r>
  <r>
    <x v="22"/>
    <n v="2018"/>
    <n v="15.2"/>
  </r>
  <r>
    <x v="22"/>
    <n v="2018"/>
    <n v="2.4"/>
  </r>
  <r>
    <x v="22"/>
    <n v="2018"/>
    <n v="9.8000000000000007"/>
  </r>
  <r>
    <x v="22"/>
    <n v="2018"/>
    <n v="10.4"/>
  </r>
  <r>
    <x v="22"/>
    <n v="2018"/>
    <n v="20.7"/>
  </r>
  <r>
    <x v="23"/>
    <n v="2018"/>
    <n v="13.2"/>
  </r>
  <r>
    <x v="23"/>
    <n v="2018"/>
    <n v="9.8000000000000007"/>
  </r>
  <r>
    <x v="23"/>
    <n v="2018"/>
    <n v="11.1"/>
  </r>
  <r>
    <x v="23"/>
    <n v="2018"/>
    <n v="18.399999999999999"/>
  </r>
  <r>
    <x v="24"/>
    <n v="2018"/>
    <n v="7.2"/>
  </r>
  <r>
    <x v="24"/>
    <n v="2018"/>
    <n v="31.6"/>
  </r>
  <r>
    <x v="24"/>
    <n v="2018"/>
    <n v="11.1"/>
  </r>
  <r>
    <x v="25"/>
    <n v="2018"/>
    <n v="3.6"/>
  </r>
  <r>
    <x v="25"/>
    <n v="2018"/>
    <n v="13"/>
  </r>
  <r>
    <x v="25"/>
    <n v="2018"/>
    <n v="12"/>
  </r>
  <r>
    <x v="25"/>
    <n v="2018"/>
    <n v="3.6"/>
  </r>
  <r>
    <x v="26"/>
    <n v="2018"/>
    <n v="11.1"/>
  </r>
  <r>
    <x v="26"/>
    <n v="2018"/>
    <n v="2.2999999999999998"/>
  </r>
  <r>
    <x v="26"/>
    <n v="2018"/>
    <n v="53.5"/>
  </r>
  <r>
    <x v="26"/>
    <n v="2018"/>
    <n v="11.5"/>
  </r>
  <r>
    <x v="27"/>
    <n v="2018"/>
    <n v="6.5"/>
  </r>
  <r>
    <x v="27"/>
    <n v="2018"/>
    <n v="5.6"/>
  </r>
  <r>
    <x v="27"/>
    <n v="2018"/>
    <n v="11.2"/>
  </r>
  <r>
    <x v="27"/>
    <n v="2018"/>
    <n v="8.5"/>
  </r>
  <r>
    <x v="28"/>
    <n v="2018"/>
    <n v="9.9"/>
  </r>
  <r>
    <x v="28"/>
    <n v="2018"/>
    <n v="6.1"/>
  </r>
  <r>
    <x v="28"/>
    <n v="2018"/>
    <n v="7.8"/>
  </r>
  <r>
    <x v="28"/>
    <n v="2018"/>
    <n v="7.7"/>
  </r>
  <r>
    <x v="28"/>
    <n v="2018"/>
    <n v="12.8"/>
  </r>
  <r>
    <x v="29"/>
    <n v="2018"/>
    <n v="23.2"/>
  </r>
  <r>
    <x v="29"/>
    <n v="2018"/>
    <n v="4.7"/>
  </r>
  <r>
    <x v="29"/>
    <n v="2018"/>
    <n v="7.1"/>
  </r>
  <r>
    <x v="29"/>
    <n v="2018"/>
    <n v="11.3"/>
  </r>
  <r>
    <x v="30"/>
    <n v="2018"/>
    <n v="11.3"/>
  </r>
  <r>
    <x v="30"/>
    <n v="2018"/>
    <n v="7.8"/>
  </r>
  <r>
    <x v="30"/>
    <n v="2018"/>
    <n v="14.7"/>
  </r>
  <r>
    <x v="30"/>
    <n v="2018"/>
    <n v="8.6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2:G33" firstHeaderRow="0" firstDataRow="1" firstDataCol="1"/>
  <pivotFields count="2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ggedTime" fld="1" baseField="0" baseItem="0"/>
    <dataField name="Count of loggedTime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G35" firstHeaderRow="0" firstDataRow="1" firstDataCol="1"/>
  <pivotFields count="3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ggedTime" fld="2" subtotal="count" baseField="0" baseItem="0"/>
    <dataField name="Sum of loggedTime2" fld="2" baseField="0" baseItem="0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2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22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abSelected="1" workbookViewId="0">
      <selection activeCell="L21" sqref="L21"/>
    </sheetView>
  </sheetViews>
  <sheetFormatPr defaultRowHeight="15" x14ac:dyDescent="0.25"/>
  <cols>
    <col min="2" max="2" width="12.85546875" bestFit="1" customWidth="1"/>
    <col min="5" max="5" width="13.140625" bestFit="1" customWidth="1"/>
    <col min="6" max="6" width="18.28515625" bestFit="1" customWidth="1"/>
    <col min="7" max="7" width="20.7109375" bestFit="1" customWidth="1"/>
    <col min="10" max="10" width="29.28515625" bestFit="1" customWidth="1"/>
    <col min="11" max="11" width="6.5703125" style="6" bestFit="1" customWidth="1"/>
    <col min="12" max="12" width="22.140625" bestFit="1" customWidth="1"/>
    <col min="13" max="13" width="30.42578125" bestFit="1" customWidth="1"/>
    <col min="14" max="14" width="33.7109375" customWidth="1"/>
  </cols>
  <sheetData>
    <row r="1" spans="2:13" x14ac:dyDescent="0.25">
      <c r="B1" s="10" t="s">
        <v>18</v>
      </c>
      <c r="C1" s="10"/>
      <c r="E1" s="10" t="s">
        <v>25</v>
      </c>
      <c r="F1" s="10"/>
      <c r="G1" s="10"/>
    </row>
    <row r="2" spans="2:13" x14ac:dyDescent="0.25">
      <c r="B2" t="s">
        <v>0</v>
      </c>
      <c r="C2" t="s">
        <v>1</v>
      </c>
      <c r="E2" s="2" t="s">
        <v>2</v>
      </c>
      <c r="F2" t="s">
        <v>4</v>
      </c>
      <c r="G2" t="s">
        <v>6</v>
      </c>
      <c r="J2" s="5" t="s">
        <v>9</v>
      </c>
    </row>
    <row r="3" spans="2:13" x14ac:dyDescent="0.25">
      <c r="B3" s="1">
        <v>43191</v>
      </c>
      <c r="C3">
        <v>1.7</v>
      </c>
      <c r="E3" s="3">
        <v>43191</v>
      </c>
      <c r="F3" s="4">
        <v>39.9</v>
      </c>
      <c r="G3" s="4">
        <v>5</v>
      </c>
      <c r="J3" t="s">
        <v>8</v>
      </c>
      <c r="K3" s="6">
        <f>AVERAGE(F3:F32)</f>
        <v>45.470000000000006</v>
      </c>
    </row>
    <row r="4" spans="2:13" x14ac:dyDescent="0.25">
      <c r="B4" s="1">
        <v>43191</v>
      </c>
      <c r="C4">
        <v>12.8</v>
      </c>
      <c r="E4" s="3">
        <v>43192</v>
      </c>
      <c r="F4" s="4">
        <v>51</v>
      </c>
      <c r="G4" s="4">
        <v>4</v>
      </c>
      <c r="J4" t="s">
        <v>7</v>
      </c>
      <c r="K4" s="6">
        <f>_xlfn.STDEV.P(F3:F32)</f>
        <v>17.455928314854336</v>
      </c>
    </row>
    <row r="5" spans="2:13" x14ac:dyDescent="0.25">
      <c r="B5" s="1">
        <v>43191</v>
      </c>
      <c r="C5">
        <v>13.5</v>
      </c>
      <c r="E5" s="3">
        <v>43193</v>
      </c>
      <c r="F5" s="4">
        <v>43</v>
      </c>
      <c r="G5" s="4">
        <v>3</v>
      </c>
      <c r="J5" t="s">
        <v>14</v>
      </c>
      <c r="K5" s="6">
        <v>3.36</v>
      </c>
    </row>
    <row r="6" spans="2:13" x14ac:dyDescent="0.25">
      <c r="B6" s="1">
        <v>43191</v>
      </c>
      <c r="C6">
        <v>6.9</v>
      </c>
      <c r="E6" s="3">
        <v>43194</v>
      </c>
      <c r="F6" s="4">
        <v>56.5</v>
      </c>
      <c r="G6" s="4">
        <v>5</v>
      </c>
    </row>
    <row r="7" spans="2:13" x14ac:dyDescent="0.25">
      <c r="B7" s="1">
        <v>43191</v>
      </c>
      <c r="C7">
        <v>5</v>
      </c>
      <c r="E7" s="3">
        <v>43195</v>
      </c>
      <c r="F7" s="4">
        <v>38.799999999999997</v>
      </c>
      <c r="G7" s="4">
        <v>3</v>
      </c>
      <c r="J7" s="5" t="s">
        <v>10</v>
      </c>
    </row>
    <row r="8" spans="2:13" x14ac:dyDescent="0.25">
      <c r="B8" s="1">
        <v>43192</v>
      </c>
      <c r="C8">
        <v>10.4</v>
      </c>
      <c r="E8" s="3">
        <v>43196</v>
      </c>
      <c r="F8" s="4">
        <v>47.6</v>
      </c>
      <c r="G8" s="4">
        <v>3</v>
      </c>
      <c r="J8" t="s">
        <v>11</v>
      </c>
      <c r="K8" s="6">
        <f>30*K3</f>
        <v>1364.1000000000001</v>
      </c>
    </row>
    <row r="9" spans="2:13" x14ac:dyDescent="0.25">
      <c r="B9" s="1">
        <v>43192</v>
      </c>
      <c r="C9">
        <v>25.8</v>
      </c>
      <c r="E9" s="3">
        <v>43197</v>
      </c>
      <c r="F9" s="4">
        <v>60.800000000000004</v>
      </c>
      <c r="G9" s="4">
        <v>4</v>
      </c>
      <c r="J9" t="s">
        <v>26</v>
      </c>
      <c r="K9" s="6">
        <f>K4/SQRT(30)</f>
        <v>3.1870019000796206</v>
      </c>
    </row>
    <row r="10" spans="2:13" x14ac:dyDescent="0.25">
      <c r="B10" s="1">
        <v>43192</v>
      </c>
      <c r="C10">
        <v>2</v>
      </c>
      <c r="E10" s="3">
        <v>43198</v>
      </c>
      <c r="F10" s="4">
        <v>65.400000000000006</v>
      </c>
      <c r="G10" s="4">
        <v>4</v>
      </c>
      <c r="J10" t="s">
        <v>15</v>
      </c>
      <c r="K10" s="6">
        <v>101</v>
      </c>
    </row>
    <row r="11" spans="2:13" x14ac:dyDescent="0.25">
      <c r="B11" s="1">
        <v>43192</v>
      </c>
      <c r="C11">
        <v>12.8</v>
      </c>
      <c r="E11" s="3">
        <v>43199</v>
      </c>
      <c r="F11" s="4">
        <v>23.6</v>
      </c>
      <c r="G11" s="4">
        <v>3</v>
      </c>
    </row>
    <row r="12" spans="2:13" x14ac:dyDescent="0.25">
      <c r="B12" s="1">
        <v>43193</v>
      </c>
      <c r="C12">
        <v>27.7</v>
      </c>
      <c r="E12" s="3">
        <v>43200</v>
      </c>
      <c r="F12" s="4">
        <v>84</v>
      </c>
      <c r="G12" s="4">
        <v>4</v>
      </c>
      <c r="J12" s="5" t="s">
        <v>19</v>
      </c>
    </row>
    <row r="13" spans="2:13" x14ac:dyDescent="0.25">
      <c r="B13" s="1">
        <v>43193</v>
      </c>
      <c r="C13">
        <v>8.3000000000000007</v>
      </c>
      <c r="E13" s="3">
        <v>43201</v>
      </c>
      <c r="F13" s="4">
        <v>36.300000000000004</v>
      </c>
      <c r="G13" s="4">
        <v>4</v>
      </c>
      <c r="J13" t="s">
        <v>12</v>
      </c>
      <c r="K13" s="6">
        <f>1-_xlfn.NORM.DIST(1400,K8,K9,TRUE)</f>
        <v>0</v>
      </c>
    </row>
    <row r="14" spans="2:13" ht="15.75" thickBot="1" x14ac:dyDescent="0.3">
      <c r="B14" s="1">
        <v>43193</v>
      </c>
      <c r="C14">
        <v>7</v>
      </c>
      <c r="E14" s="3">
        <v>43202</v>
      </c>
      <c r="F14" s="4">
        <v>68.7</v>
      </c>
      <c r="G14" s="4">
        <v>4</v>
      </c>
      <c r="J14" t="s">
        <v>13</v>
      </c>
      <c r="K14" s="6">
        <f>_xlfn.NORM.DIST(1400,K8,K9,TRUE)</f>
        <v>1</v>
      </c>
      <c r="L14" t="s">
        <v>23</v>
      </c>
    </row>
    <row r="15" spans="2:13" x14ac:dyDescent="0.25">
      <c r="B15" s="1">
        <v>43194</v>
      </c>
      <c r="C15">
        <v>17.3</v>
      </c>
      <c r="E15" s="3">
        <v>43203</v>
      </c>
      <c r="F15" s="4">
        <v>38.4</v>
      </c>
      <c r="G15" s="4">
        <v>4</v>
      </c>
      <c r="J15" s="11" t="s">
        <v>24</v>
      </c>
      <c r="K15" s="17">
        <f>_xlfn.NORM.INV(0.975,K8,K9)</f>
        <v>1370.3464089428169</v>
      </c>
      <c r="L15" s="19">
        <f>K15*1.08</f>
        <v>1479.9741216582424</v>
      </c>
      <c r="M15" s="13" t="s">
        <v>20</v>
      </c>
    </row>
    <row r="16" spans="2:13" ht="15.75" thickBot="1" x14ac:dyDescent="0.3">
      <c r="B16" s="1">
        <v>43194</v>
      </c>
      <c r="C16">
        <v>4.0999999999999996</v>
      </c>
      <c r="E16" s="3">
        <v>43204</v>
      </c>
      <c r="F16" s="4">
        <v>28.3</v>
      </c>
      <c r="G16" s="4">
        <v>3</v>
      </c>
      <c r="J16" s="12"/>
      <c r="K16" s="18">
        <f>_xlfn.NORM.INV(0.025,K8,K9)</f>
        <v>1357.8535910571834</v>
      </c>
      <c r="L16" s="20">
        <f>K16*1.08</f>
        <v>1466.4818783417581</v>
      </c>
      <c r="M16" s="14"/>
    </row>
    <row r="17" spans="2:13" x14ac:dyDescent="0.25">
      <c r="B17" s="1">
        <v>43194</v>
      </c>
      <c r="C17">
        <v>13</v>
      </c>
      <c r="E17" s="3">
        <v>43205</v>
      </c>
      <c r="F17" s="4">
        <v>36</v>
      </c>
      <c r="G17" s="4">
        <v>4</v>
      </c>
    </row>
    <row r="18" spans="2:13" x14ac:dyDescent="0.25">
      <c r="B18" s="1">
        <v>43194</v>
      </c>
      <c r="C18">
        <v>14.1</v>
      </c>
      <c r="E18" s="3">
        <v>43206</v>
      </c>
      <c r="F18" s="4">
        <v>22.7</v>
      </c>
      <c r="G18" s="4">
        <v>2</v>
      </c>
      <c r="J18" s="5" t="s">
        <v>17</v>
      </c>
    </row>
    <row r="19" spans="2:13" x14ac:dyDescent="0.25">
      <c r="B19" s="1">
        <v>43194</v>
      </c>
      <c r="C19">
        <v>8</v>
      </c>
      <c r="E19" s="3">
        <v>43207</v>
      </c>
      <c r="F19" s="4">
        <v>49.099999999999994</v>
      </c>
      <c r="G19" s="4">
        <v>3</v>
      </c>
      <c r="J19" t="s">
        <v>27</v>
      </c>
      <c r="K19" s="7">
        <v>6</v>
      </c>
      <c r="L19" t="s">
        <v>22</v>
      </c>
      <c r="M19" s="16">
        <f>1-_xlfn.POISSON.DIST(K19,K5,TRUE)</f>
        <v>5.503279576906106E-2</v>
      </c>
    </row>
    <row r="20" spans="2:13" x14ac:dyDescent="0.25">
      <c r="B20" s="1">
        <v>43195</v>
      </c>
      <c r="C20">
        <v>11.2</v>
      </c>
      <c r="E20" s="3">
        <v>43208</v>
      </c>
      <c r="F20" s="4">
        <v>64.599999999999994</v>
      </c>
      <c r="G20" s="4">
        <v>3</v>
      </c>
    </row>
    <row r="21" spans="2:13" x14ac:dyDescent="0.25">
      <c r="B21" s="1">
        <v>43195</v>
      </c>
      <c r="C21">
        <v>9.5</v>
      </c>
      <c r="E21" s="3">
        <v>43209</v>
      </c>
      <c r="F21" s="4">
        <v>80.2</v>
      </c>
      <c r="G21" s="4">
        <v>3</v>
      </c>
    </row>
    <row r="22" spans="2:13" x14ac:dyDescent="0.25">
      <c r="B22" s="1">
        <v>43195</v>
      </c>
      <c r="C22">
        <v>18.100000000000001</v>
      </c>
      <c r="E22" s="3">
        <v>43210</v>
      </c>
      <c r="F22" s="4">
        <v>52</v>
      </c>
      <c r="G22" s="4">
        <v>3</v>
      </c>
    </row>
    <row r="23" spans="2:13" x14ac:dyDescent="0.25">
      <c r="B23" s="1">
        <v>43196</v>
      </c>
      <c r="C23">
        <v>32</v>
      </c>
      <c r="E23" s="3">
        <v>43211</v>
      </c>
      <c r="F23" s="4">
        <v>47.5</v>
      </c>
      <c r="G23" s="4">
        <v>3</v>
      </c>
    </row>
    <row r="24" spans="2:13" x14ac:dyDescent="0.25">
      <c r="B24" s="1">
        <v>43196</v>
      </c>
      <c r="C24">
        <v>7.7</v>
      </c>
      <c r="E24" s="3">
        <v>43212</v>
      </c>
      <c r="F24" s="4">
        <v>56.7</v>
      </c>
      <c r="G24" s="4">
        <v>4</v>
      </c>
    </row>
    <row r="25" spans="2:13" x14ac:dyDescent="0.25">
      <c r="B25" s="1">
        <v>43196</v>
      </c>
      <c r="C25">
        <v>7.9</v>
      </c>
      <c r="E25" s="3">
        <v>43213</v>
      </c>
      <c r="F25" s="4">
        <v>17.3</v>
      </c>
      <c r="G25" s="4">
        <v>3</v>
      </c>
    </row>
    <row r="26" spans="2:13" x14ac:dyDescent="0.25">
      <c r="B26" s="1">
        <v>43197</v>
      </c>
      <c r="C26">
        <v>6.5</v>
      </c>
      <c r="E26" s="3">
        <v>43214</v>
      </c>
      <c r="F26" s="4">
        <v>42.4</v>
      </c>
      <c r="G26" s="4">
        <v>2</v>
      </c>
    </row>
    <row r="27" spans="2:13" x14ac:dyDescent="0.25">
      <c r="B27" s="1">
        <v>43197</v>
      </c>
      <c r="C27">
        <v>11.3</v>
      </c>
      <c r="E27" s="3">
        <v>43215</v>
      </c>
      <c r="F27" s="4">
        <v>32.5</v>
      </c>
      <c r="G27" s="4">
        <v>2</v>
      </c>
    </row>
    <row r="28" spans="2:13" x14ac:dyDescent="0.25">
      <c r="B28" s="1">
        <v>43197</v>
      </c>
      <c r="C28">
        <v>33.4</v>
      </c>
      <c r="E28" s="3">
        <v>43216</v>
      </c>
      <c r="F28" s="4">
        <v>21.200000000000003</v>
      </c>
      <c r="G28" s="4">
        <v>2</v>
      </c>
    </row>
    <row r="29" spans="2:13" x14ac:dyDescent="0.25">
      <c r="B29" s="1">
        <v>43197</v>
      </c>
      <c r="C29">
        <v>9.6</v>
      </c>
      <c r="E29" s="3">
        <v>43217</v>
      </c>
      <c r="F29" s="4">
        <v>69.5</v>
      </c>
      <c r="G29" s="4">
        <v>4</v>
      </c>
    </row>
    <row r="30" spans="2:13" x14ac:dyDescent="0.25">
      <c r="B30" s="1">
        <v>43198</v>
      </c>
      <c r="C30">
        <v>17.899999999999999</v>
      </c>
      <c r="E30" s="3">
        <v>43218</v>
      </c>
      <c r="F30" s="4">
        <v>35.1</v>
      </c>
      <c r="G30" s="4">
        <v>3</v>
      </c>
    </row>
    <row r="31" spans="2:13" x14ac:dyDescent="0.25">
      <c r="B31" s="1">
        <v>43198</v>
      </c>
      <c r="C31">
        <v>6.3</v>
      </c>
      <c r="E31" s="3">
        <v>43219</v>
      </c>
      <c r="F31" s="4">
        <v>33.9</v>
      </c>
      <c r="G31" s="4">
        <v>5</v>
      </c>
    </row>
    <row r="32" spans="2:13" x14ac:dyDescent="0.25">
      <c r="B32" s="1">
        <v>43198</v>
      </c>
      <c r="C32">
        <v>7.9</v>
      </c>
      <c r="E32" s="3">
        <v>43220</v>
      </c>
      <c r="F32" s="4">
        <v>21.1</v>
      </c>
      <c r="G32" s="4">
        <v>2</v>
      </c>
    </row>
    <row r="33" spans="2:7" x14ac:dyDescent="0.25">
      <c r="B33" s="1">
        <v>43198</v>
      </c>
      <c r="C33">
        <v>33.299999999999997</v>
      </c>
      <c r="E33" s="3" t="s">
        <v>3</v>
      </c>
      <c r="F33" s="4">
        <v>1364.1</v>
      </c>
      <c r="G33" s="4">
        <v>101</v>
      </c>
    </row>
    <row r="34" spans="2:7" x14ac:dyDescent="0.25">
      <c r="B34" s="1">
        <v>43199</v>
      </c>
      <c r="C34">
        <v>4</v>
      </c>
    </row>
    <row r="35" spans="2:7" x14ac:dyDescent="0.25">
      <c r="B35" s="1">
        <v>43199</v>
      </c>
      <c r="C35">
        <v>13.6</v>
      </c>
    </row>
    <row r="36" spans="2:7" x14ac:dyDescent="0.25">
      <c r="B36" s="1">
        <v>43199</v>
      </c>
      <c r="C36">
        <v>6</v>
      </c>
    </row>
    <row r="37" spans="2:7" x14ac:dyDescent="0.25">
      <c r="B37" s="1">
        <v>43200</v>
      </c>
      <c r="C37">
        <v>19.600000000000001</v>
      </c>
    </row>
    <row r="38" spans="2:7" x14ac:dyDescent="0.25">
      <c r="B38" s="1">
        <v>43200</v>
      </c>
      <c r="C38">
        <v>6.3</v>
      </c>
    </row>
    <row r="39" spans="2:7" x14ac:dyDescent="0.25">
      <c r="B39" s="1">
        <v>43200</v>
      </c>
      <c r="C39">
        <v>47.3</v>
      </c>
    </row>
    <row r="40" spans="2:7" x14ac:dyDescent="0.25">
      <c r="B40" s="1">
        <v>43200</v>
      </c>
      <c r="C40">
        <v>10.8</v>
      </c>
    </row>
    <row r="41" spans="2:7" x14ac:dyDescent="0.25">
      <c r="B41" s="1">
        <v>43201</v>
      </c>
      <c r="C41">
        <v>6.8</v>
      </c>
    </row>
    <row r="42" spans="2:7" x14ac:dyDescent="0.25">
      <c r="B42" s="1">
        <v>43201</v>
      </c>
      <c r="C42">
        <v>15.8</v>
      </c>
    </row>
    <row r="43" spans="2:7" x14ac:dyDescent="0.25">
      <c r="B43" s="1">
        <v>43201</v>
      </c>
      <c r="C43">
        <v>9</v>
      </c>
    </row>
    <row r="44" spans="2:7" x14ac:dyDescent="0.25">
      <c r="B44" s="1">
        <v>43201</v>
      </c>
      <c r="C44">
        <v>4.7</v>
      </c>
    </row>
    <row r="45" spans="2:7" x14ac:dyDescent="0.25">
      <c r="B45" s="1">
        <v>43202</v>
      </c>
      <c r="C45">
        <v>11.3</v>
      </c>
    </row>
    <row r="46" spans="2:7" x14ac:dyDescent="0.25">
      <c r="B46" s="1">
        <v>43202</v>
      </c>
      <c r="C46">
        <v>25.4</v>
      </c>
    </row>
    <row r="47" spans="2:7" x14ac:dyDescent="0.25">
      <c r="B47" s="1">
        <v>43202</v>
      </c>
      <c r="C47">
        <v>8.5</v>
      </c>
    </row>
    <row r="48" spans="2:7" x14ac:dyDescent="0.25">
      <c r="B48" s="1">
        <v>43202</v>
      </c>
      <c r="C48">
        <v>23.5</v>
      </c>
    </row>
    <row r="49" spans="2:3" x14ac:dyDescent="0.25">
      <c r="B49" s="1">
        <v>43203</v>
      </c>
      <c r="C49">
        <v>5.5</v>
      </c>
    </row>
    <row r="50" spans="2:3" x14ac:dyDescent="0.25">
      <c r="B50" s="1">
        <v>43203</v>
      </c>
      <c r="C50">
        <v>5.5</v>
      </c>
    </row>
    <row r="51" spans="2:3" x14ac:dyDescent="0.25">
      <c r="B51" s="1">
        <v>43203</v>
      </c>
      <c r="C51">
        <v>13.2</v>
      </c>
    </row>
    <row r="52" spans="2:3" x14ac:dyDescent="0.25">
      <c r="B52" s="1">
        <v>43203</v>
      </c>
      <c r="C52">
        <v>14.2</v>
      </c>
    </row>
    <row r="53" spans="2:3" x14ac:dyDescent="0.25">
      <c r="B53" s="1">
        <v>43204</v>
      </c>
      <c r="C53">
        <v>8.3000000000000007</v>
      </c>
    </row>
    <row r="54" spans="2:3" x14ac:dyDescent="0.25">
      <c r="B54" s="1">
        <v>43204</v>
      </c>
      <c r="C54">
        <v>8.6999999999999993</v>
      </c>
    </row>
    <row r="55" spans="2:3" x14ac:dyDescent="0.25">
      <c r="B55" s="1">
        <v>43204</v>
      </c>
      <c r="C55">
        <v>11.3</v>
      </c>
    </row>
    <row r="56" spans="2:3" x14ac:dyDescent="0.25">
      <c r="B56" s="1">
        <v>43205</v>
      </c>
      <c r="C56">
        <v>2.9</v>
      </c>
    </row>
    <row r="57" spans="2:3" x14ac:dyDescent="0.25">
      <c r="B57" s="1">
        <v>43205</v>
      </c>
      <c r="C57">
        <v>20.8</v>
      </c>
    </row>
    <row r="58" spans="2:3" x14ac:dyDescent="0.25">
      <c r="B58" s="1">
        <v>43205</v>
      </c>
      <c r="C58">
        <v>9.5</v>
      </c>
    </row>
    <row r="59" spans="2:3" x14ac:dyDescent="0.25">
      <c r="B59" s="1">
        <v>43205</v>
      </c>
      <c r="C59">
        <v>2.8</v>
      </c>
    </row>
    <row r="60" spans="2:3" x14ac:dyDescent="0.25">
      <c r="B60" s="1">
        <v>43206</v>
      </c>
      <c r="C60">
        <v>10.5</v>
      </c>
    </row>
    <row r="61" spans="2:3" x14ac:dyDescent="0.25">
      <c r="B61" s="1">
        <v>43206</v>
      </c>
      <c r="C61">
        <v>12.2</v>
      </c>
    </row>
    <row r="62" spans="2:3" x14ac:dyDescent="0.25">
      <c r="B62" s="1">
        <v>43207</v>
      </c>
      <c r="C62">
        <v>7.6</v>
      </c>
    </row>
    <row r="63" spans="2:3" x14ac:dyDescent="0.25">
      <c r="B63" s="1">
        <v>43207</v>
      </c>
      <c r="C63">
        <v>18.8</v>
      </c>
    </row>
    <row r="64" spans="2:3" x14ac:dyDescent="0.25">
      <c r="B64" s="1">
        <v>43207</v>
      </c>
      <c r="C64">
        <v>22.7</v>
      </c>
    </row>
    <row r="65" spans="2:3" x14ac:dyDescent="0.25">
      <c r="B65" s="1">
        <v>43208</v>
      </c>
      <c r="C65">
        <v>45.8</v>
      </c>
    </row>
    <row r="66" spans="2:3" x14ac:dyDescent="0.25">
      <c r="B66" s="1">
        <v>43208</v>
      </c>
      <c r="C66">
        <v>15.3</v>
      </c>
    </row>
    <row r="67" spans="2:3" x14ac:dyDescent="0.25">
      <c r="B67" s="1">
        <v>43208</v>
      </c>
      <c r="C67">
        <v>3.5</v>
      </c>
    </row>
    <row r="68" spans="2:3" x14ac:dyDescent="0.25">
      <c r="B68" s="1">
        <v>43209</v>
      </c>
      <c r="C68">
        <v>22.2</v>
      </c>
    </row>
    <row r="69" spans="2:3" x14ac:dyDescent="0.25">
      <c r="B69" s="1">
        <v>43209</v>
      </c>
      <c r="C69">
        <v>46.7</v>
      </c>
    </row>
    <row r="70" spans="2:3" x14ac:dyDescent="0.25">
      <c r="B70" s="1">
        <v>43209</v>
      </c>
      <c r="C70">
        <v>11.3</v>
      </c>
    </row>
    <row r="71" spans="2:3" x14ac:dyDescent="0.25">
      <c r="B71" s="1">
        <v>43210</v>
      </c>
      <c r="C71">
        <v>20.3</v>
      </c>
    </row>
    <row r="72" spans="2:3" x14ac:dyDescent="0.25">
      <c r="B72" s="1">
        <v>43210</v>
      </c>
      <c r="C72">
        <v>11.3</v>
      </c>
    </row>
    <row r="73" spans="2:3" x14ac:dyDescent="0.25">
      <c r="B73" s="1">
        <v>43210</v>
      </c>
      <c r="C73">
        <v>20.399999999999999</v>
      </c>
    </row>
    <row r="74" spans="2:3" x14ac:dyDescent="0.25">
      <c r="B74" s="1">
        <v>43211</v>
      </c>
      <c r="C74">
        <v>32.799999999999997</v>
      </c>
    </row>
    <row r="75" spans="2:3" x14ac:dyDescent="0.25">
      <c r="B75" s="1">
        <v>43211</v>
      </c>
      <c r="C75">
        <v>11.6</v>
      </c>
    </row>
    <row r="76" spans="2:3" x14ac:dyDescent="0.25">
      <c r="B76" s="1">
        <v>43211</v>
      </c>
      <c r="C76">
        <v>3.1</v>
      </c>
    </row>
    <row r="77" spans="2:3" x14ac:dyDescent="0.25">
      <c r="B77" s="1">
        <v>43212</v>
      </c>
      <c r="C77">
        <v>14.1</v>
      </c>
    </row>
    <row r="78" spans="2:3" x14ac:dyDescent="0.25">
      <c r="B78" s="1">
        <v>43212</v>
      </c>
      <c r="C78">
        <v>7</v>
      </c>
    </row>
    <row r="79" spans="2:3" x14ac:dyDescent="0.25">
      <c r="B79" s="1">
        <v>43212</v>
      </c>
      <c r="C79">
        <v>2.4</v>
      </c>
    </row>
    <row r="80" spans="2:3" x14ac:dyDescent="0.25">
      <c r="B80" s="1">
        <v>43212</v>
      </c>
      <c r="C80">
        <v>33.200000000000003</v>
      </c>
    </row>
    <row r="81" spans="2:3" x14ac:dyDescent="0.25">
      <c r="B81" s="1">
        <v>43213</v>
      </c>
      <c r="C81">
        <v>2</v>
      </c>
    </row>
    <row r="82" spans="2:3" x14ac:dyDescent="0.25">
      <c r="B82" s="1">
        <v>43213</v>
      </c>
      <c r="C82">
        <v>12.2</v>
      </c>
    </row>
    <row r="83" spans="2:3" x14ac:dyDescent="0.25">
      <c r="B83" s="1">
        <v>43213</v>
      </c>
      <c r="C83">
        <v>3.1</v>
      </c>
    </row>
    <row r="84" spans="2:3" x14ac:dyDescent="0.25">
      <c r="B84" s="1">
        <v>43214</v>
      </c>
      <c r="C84">
        <v>8.4</v>
      </c>
    </row>
    <row r="85" spans="2:3" x14ac:dyDescent="0.25">
      <c r="B85" s="1">
        <v>43214</v>
      </c>
      <c r="C85">
        <v>34</v>
      </c>
    </row>
    <row r="86" spans="2:3" x14ac:dyDescent="0.25">
      <c r="B86" s="1">
        <v>43215</v>
      </c>
      <c r="C86">
        <v>21.2</v>
      </c>
    </row>
    <row r="87" spans="2:3" x14ac:dyDescent="0.25">
      <c r="B87" s="1">
        <v>43215</v>
      </c>
      <c r="C87">
        <v>11.3</v>
      </c>
    </row>
    <row r="88" spans="2:3" x14ac:dyDescent="0.25">
      <c r="B88" s="1">
        <v>43216</v>
      </c>
      <c r="C88">
        <v>11.3</v>
      </c>
    </row>
    <row r="89" spans="2:3" x14ac:dyDescent="0.25">
      <c r="B89" s="1">
        <v>43216</v>
      </c>
      <c r="C89">
        <v>9.9</v>
      </c>
    </row>
    <row r="90" spans="2:3" x14ac:dyDescent="0.25">
      <c r="B90" s="1">
        <v>43217</v>
      </c>
      <c r="C90">
        <v>11.3</v>
      </c>
    </row>
    <row r="91" spans="2:3" x14ac:dyDescent="0.25">
      <c r="B91" s="1">
        <v>43217</v>
      </c>
      <c r="C91">
        <v>5.6</v>
      </c>
    </row>
    <row r="92" spans="2:3" x14ac:dyDescent="0.25">
      <c r="B92" s="1">
        <v>43217</v>
      </c>
      <c r="C92">
        <v>13.2</v>
      </c>
    </row>
    <row r="93" spans="2:3" x14ac:dyDescent="0.25">
      <c r="B93" s="1">
        <v>43217</v>
      </c>
      <c r="C93">
        <v>39.4</v>
      </c>
    </row>
    <row r="94" spans="2:3" x14ac:dyDescent="0.25">
      <c r="B94" s="1">
        <v>43218</v>
      </c>
      <c r="C94">
        <v>14.4</v>
      </c>
    </row>
    <row r="95" spans="2:3" x14ac:dyDescent="0.25">
      <c r="B95" s="1">
        <v>43218</v>
      </c>
      <c r="C95">
        <v>8.4</v>
      </c>
    </row>
    <row r="96" spans="2:3" x14ac:dyDescent="0.25">
      <c r="B96" s="1">
        <v>43218</v>
      </c>
      <c r="C96">
        <v>12.3</v>
      </c>
    </row>
    <row r="97" spans="2:3" x14ac:dyDescent="0.25">
      <c r="B97" s="1">
        <v>43219</v>
      </c>
      <c r="C97">
        <v>9.9</v>
      </c>
    </row>
    <row r="98" spans="2:3" x14ac:dyDescent="0.25">
      <c r="B98" s="1">
        <v>43219</v>
      </c>
      <c r="C98">
        <v>11.5</v>
      </c>
    </row>
    <row r="99" spans="2:3" x14ac:dyDescent="0.25">
      <c r="B99" s="1">
        <v>43219</v>
      </c>
      <c r="C99">
        <v>6.3</v>
      </c>
    </row>
    <row r="100" spans="2:3" x14ac:dyDescent="0.25">
      <c r="B100" s="1">
        <v>43219</v>
      </c>
      <c r="C100">
        <v>2.8</v>
      </c>
    </row>
    <row r="101" spans="2:3" x14ac:dyDescent="0.25">
      <c r="B101" s="1">
        <v>43219</v>
      </c>
      <c r="C101">
        <v>3.4</v>
      </c>
    </row>
    <row r="102" spans="2:3" x14ac:dyDescent="0.25">
      <c r="B102" s="1">
        <v>43220</v>
      </c>
      <c r="C102">
        <v>14.6</v>
      </c>
    </row>
    <row r="103" spans="2:3" x14ac:dyDescent="0.25">
      <c r="B103" s="1">
        <v>43220</v>
      </c>
      <c r="C103">
        <v>6.5</v>
      </c>
    </row>
  </sheetData>
  <mergeCells count="4">
    <mergeCell ref="B1:C1"/>
    <mergeCell ref="J15:J16"/>
    <mergeCell ref="M15:M16"/>
    <mergeCell ref="E1:G1"/>
  </mergeCell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3"/>
  <sheetViews>
    <sheetView workbookViewId="0">
      <selection activeCell="L30" sqref="L30"/>
    </sheetView>
  </sheetViews>
  <sheetFormatPr defaultRowHeight="15" x14ac:dyDescent="0.25"/>
  <cols>
    <col min="2" max="2" width="12.85546875" bestFit="1" customWidth="1"/>
    <col min="5" max="5" width="13.140625" bestFit="1" customWidth="1"/>
    <col min="6" max="6" width="19.7109375" bestFit="1" customWidth="1"/>
    <col min="7" max="7" width="19.28515625" bestFit="1" customWidth="1"/>
  </cols>
  <sheetData>
    <row r="1" spans="2:7" x14ac:dyDescent="0.25">
      <c r="B1" s="15" t="s">
        <v>21</v>
      </c>
      <c r="C1" s="15"/>
    </row>
    <row r="2" spans="2:7" x14ac:dyDescent="0.25">
      <c r="B2" t="s">
        <v>0</v>
      </c>
      <c r="C2" t="s">
        <v>1</v>
      </c>
    </row>
    <row r="3" spans="2:7" x14ac:dyDescent="0.25">
      <c r="B3" s="1">
        <v>43221</v>
      </c>
      <c r="C3">
        <v>5.7</v>
      </c>
      <c r="E3" s="2" t="s">
        <v>2</v>
      </c>
      <c r="F3" t="s">
        <v>16</v>
      </c>
      <c r="G3" t="s">
        <v>5</v>
      </c>
    </row>
    <row r="4" spans="2:7" x14ac:dyDescent="0.25">
      <c r="B4" s="1">
        <v>43221</v>
      </c>
      <c r="C4">
        <v>13.7</v>
      </c>
      <c r="E4" s="3">
        <v>43221</v>
      </c>
      <c r="F4" s="4">
        <v>4</v>
      </c>
      <c r="G4" s="4">
        <v>42</v>
      </c>
    </row>
    <row r="5" spans="2:7" x14ac:dyDescent="0.25">
      <c r="B5" s="1">
        <v>43221</v>
      </c>
      <c r="C5">
        <v>11.3</v>
      </c>
      <c r="E5" s="3">
        <v>43222</v>
      </c>
      <c r="F5" s="4">
        <v>2</v>
      </c>
      <c r="G5" s="4">
        <v>25</v>
      </c>
    </row>
    <row r="6" spans="2:7" x14ac:dyDescent="0.25">
      <c r="B6" s="1">
        <v>43221</v>
      </c>
      <c r="C6">
        <v>11.3</v>
      </c>
      <c r="E6" s="3">
        <v>43223</v>
      </c>
      <c r="F6" s="4">
        <v>3</v>
      </c>
      <c r="G6" s="4">
        <v>49</v>
      </c>
    </row>
    <row r="7" spans="2:7" x14ac:dyDescent="0.25">
      <c r="B7" s="1">
        <v>43222</v>
      </c>
      <c r="C7">
        <v>17.7</v>
      </c>
      <c r="E7" s="3">
        <v>43224</v>
      </c>
      <c r="F7" s="4">
        <v>3</v>
      </c>
      <c r="G7" s="4">
        <v>105.39999999999999</v>
      </c>
    </row>
    <row r="8" spans="2:7" x14ac:dyDescent="0.25">
      <c r="B8" s="1">
        <v>43222</v>
      </c>
      <c r="C8">
        <v>7.3</v>
      </c>
      <c r="E8" s="3">
        <v>43225</v>
      </c>
      <c r="F8" s="4">
        <v>4</v>
      </c>
      <c r="G8" s="4">
        <v>58.199999999999996</v>
      </c>
    </row>
    <row r="9" spans="2:7" x14ac:dyDescent="0.25">
      <c r="B9" s="1">
        <v>43223</v>
      </c>
      <c r="C9">
        <v>18.8</v>
      </c>
      <c r="E9" s="3">
        <v>43226</v>
      </c>
      <c r="F9" s="4">
        <v>3</v>
      </c>
      <c r="G9" s="4">
        <v>33.5</v>
      </c>
    </row>
    <row r="10" spans="2:7" x14ac:dyDescent="0.25">
      <c r="B10" s="1">
        <v>43223</v>
      </c>
      <c r="C10">
        <v>11.3</v>
      </c>
      <c r="E10" s="3">
        <v>43227</v>
      </c>
      <c r="F10" s="4">
        <v>4</v>
      </c>
      <c r="G10" s="4">
        <v>102.1</v>
      </c>
    </row>
    <row r="11" spans="2:7" x14ac:dyDescent="0.25">
      <c r="B11" s="1">
        <v>43223</v>
      </c>
      <c r="C11">
        <v>18.899999999999999</v>
      </c>
      <c r="E11" s="3">
        <v>43228</v>
      </c>
      <c r="F11" s="4">
        <v>2</v>
      </c>
      <c r="G11" s="4">
        <v>22.700000000000003</v>
      </c>
    </row>
    <row r="12" spans="2:7" x14ac:dyDescent="0.25">
      <c r="B12" s="1">
        <v>43224</v>
      </c>
      <c r="C12">
        <v>5.6</v>
      </c>
      <c r="E12" s="3">
        <v>43229</v>
      </c>
      <c r="F12" s="4">
        <v>3</v>
      </c>
      <c r="G12" s="4">
        <v>57.4</v>
      </c>
    </row>
    <row r="13" spans="2:7" x14ac:dyDescent="0.25">
      <c r="B13" s="1">
        <v>43224</v>
      </c>
      <c r="C13">
        <v>14.2</v>
      </c>
      <c r="E13" s="3">
        <v>43230</v>
      </c>
      <c r="F13" s="4">
        <v>3</v>
      </c>
      <c r="G13" s="4">
        <v>22.3</v>
      </c>
    </row>
    <row r="14" spans="2:7" x14ac:dyDescent="0.25">
      <c r="B14" s="1">
        <v>43224</v>
      </c>
      <c r="C14">
        <v>85.6</v>
      </c>
      <c r="E14" s="3">
        <v>43231</v>
      </c>
      <c r="F14" s="4">
        <v>2</v>
      </c>
      <c r="G14" s="4">
        <v>15.700000000000001</v>
      </c>
    </row>
    <row r="15" spans="2:7" x14ac:dyDescent="0.25">
      <c r="B15" s="1">
        <v>43225</v>
      </c>
      <c r="C15">
        <v>5.9</v>
      </c>
      <c r="E15" s="3">
        <v>43232</v>
      </c>
      <c r="F15" s="4">
        <v>4</v>
      </c>
      <c r="G15" s="4">
        <v>64.899999999999991</v>
      </c>
    </row>
    <row r="16" spans="2:7" x14ac:dyDescent="0.25">
      <c r="B16" s="1">
        <v>43225</v>
      </c>
      <c r="C16">
        <v>24.4</v>
      </c>
      <c r="E16" s="3">
        <v>43233</v>
      </c>
      <c r="F16" s="4">
        <v>3</v>
      </c>
      <c r="G16" s="4">
        <v>38.599999999999994</v>
      </c>
    </row>
    <row r="17" spans="2:7" x14ac:dyDescent="0.25">
      <c r="B17" s="1">
        <v>43225</v>
      </c>
      <c r="C17">
        <v>11.4</v>
      </c>
      <c r="E17" s="3">
        <v>43234</v>
      </c>
      <c r="F17" s="4">
        <v>3</v>
      </c>
      <c r="G17" s="4">
        <v>26.299999999999997</v>
      </c>
    </row>
    <row r="18" spans="2:7" x14ac:dyDescent="0.25">
      <c r="B18" s="1">
        <v>43225</v>
      </c>
      <c r="C18">
        <v>16.5</v>
      </c>
      <c r="E18" s="3">
        <v>43235</v>
      </c>
      <c r="F18" s="4">
        <v>4</v>
      </c>
      <c r="G18" s="4">
        <v>55.7</v>
      </c>
    </row>
    <row r="19" spans="2:7" x14ac:dyDescent="0.25">
      <c r="B19" s="1">
        <v>43226</v>
      </c>
      <c r="C19">
        <v>12.1</v>
      </c>
      <c r="E19" s="3">
        <v>43236</v>
      </c>
      <c r="F19" s="4">
        <v>3</v>
      </c>
      <c r="G19" s="4">
        <v>39.5</v>
      </c>
    </row>
    <row r="20" spans="2:7" x14ac:dyDescent="0.25">
      <c r="B20" s="1">
        <v>43226</v>
      </c>
      <c r="C20">
        <v>9.4</v>
      </c>
      <c r="E20" s="3">
        <v>43237</v>
      </c>
      <c r="F20" s="4">
        <v>3</v>
      </c>
      <c r="G20" s="4">
        <v>17.599999999999998</v>
      </c>
    </row>
    <row r="21" spans="2:7" x14ac:dyDescent="0.25">
      <c r="B21" s="1">
        <v>43226</v>
      </c>
      <c r="C21">
        <v>12</v>
      </c>
      <c r="E21" s="3">
        <v>43238</v>
      </c>
      <c r="F21" s="4">
        <v>4</v>
      </c>
      <c r="G21" s="4">
        <v>65.099999999999994</v>
      </c>
    </row>
    <row r="22" spans="2:7" x14ac:dyDescent="0.25">
      <c r="B22" s="1">
        <v>43227</v>
      </c>
      <c r="C22">
        <v>10.9</v>
      </c>
      <c r="E22" s="3">
        <v>43239</v>
      </c>
      <c r="F22" s="4">
        <v>5</v>
      </c>
      <c r="G22" s="4">
        <v>60</v>
      </c>
    </row>
    <row r="23" spans="2:7" x14ac:dyDescent="0.25">
      <c r="B23" s="1">
        <v>43227</v>
      </c>
      <c r="C23">
        <v>11.3</v>
      </c>
      <c r="E23" s="3">
        <v>43240</v>
      </c>
      <c r="F23" s="4">
        <v>4</v>
      </c>
      <c r="G23" s="4">
        <v>36</v>
      </c>
    </row>
    <row r="24" spans="2:7" x14ac:dyDescent="0.25">
      <c r="B24" s="1">
        <v>43227</v>
      </c>
      <c r="C24">
        <v>39.9</v>
      </c>
      <c r="E24" s="3">
        <v>43241</v>
      </c>
      <c r="F24" s="4">
        <v>4</v>
      </c>
      <c r="G24" s="4">
        <v>45.2</v>
      </c>
    </row>
    <row r="25" spans="2:7" x14ac:dyDescent="0.25">
      <c r="B25" s="1">
        <v>43227</v>
      </c>
      <c r="C25">
        <v>40</v>
      </c>
      <c r="E25" s="3">
        <v>43242</v>
      </c>
      <c r="F25" s="4">
        <v>3</v>
      </c>
      <c r="G25" s="4">
        <v>32.299999999999997</v>
      </c>
    </row>
    <row r="26" spans="2:7" x14ac:dyDescent="0.25">
      <c r="B26" s="1">
        <v>43228</v>
      </c>
      <c r="C26">
        <v>11.3</v>
      </c>
      <c r="E26" s="3">
        <v>43243</v>
      </c>
      <c r="F26" s="9">
        <v>6</v>
      </c>
      <c r="G26" s="4">
        <v>66.5</v>
      </c>
    </row>
    <row r="27" spans="2:7" x14ac:dyDescent="0.25">
      <c r="B27" s="1">
        <v>43228</v>
      </c>
      <c r="C27">
        <v>11.4</v>
      </c>
      <c r="E27" s="3">
        <v>43244</v>
      </c>
      <c r="F27" s="4">
        <v>4</v>
      </c>
      <c r="G27" s="4">
        <v>52.5</v>
      </c>
    </row>
    <row r="28" spans="2:7" x14ac:dyDescent="0.25">
      <c r="B28" s="1">
        <v>43229</v>
      </c>
      <c r="C28">
        <v>11.3</v>
      </c>
      <c r="E28" s="3">
        <v>43245</v>
      </c>
      <c r="F28" s="4">
        <v>3</v>
      </c>
      <c r="G28" s="4">
        <v>49.900000000000006</v>
      </c>
    </row>
    <row r="29" spans="2:7" x14ac:dyDescent="0.25">
      <c r="B29" s="1">
        <v>43229</v>
      </c>
      <c r="C29">
        <v>7.6</v>
      </c>
      <c r="E29" s="3">
        <v>43246</v>
      </c>
      <c r="F29" s="4">
        <v>4</v>
      </c>
      <c r="G29" s="4">
        <v>32.200000000000003</v>
      </c>
    </row>
    <row r="30" spans="2:7" x14ac:dyDescent="0.25">
      <c r="B30" s="1">
        <v>43229</v>
      </c>
      <c r="C30">
        <v>38.5</v>
      </c>
      <c r="E30" s="3">
        <v>43247</v>
      </c>
      <c r="F30" s="4">
        <v>4</v>
      </c>
      <c r="G30" s="4">
        <v>78.400000000000006</v>
      </c>
    </row>
    <row r="31" spans="2:7" x14ac:dyDescent="0.25">
      <c r="B31" s="1">
        <v>43230</v>
      </c>
      <c r="C31">
        <v>7.4</v>
      </c>
      <c r="E31" s="3">
        <v>43248</v>
      </c>
      <c r="F31" s="4">
        <v>4</v>
      </c>
      <c r="G31" s="4">
        <v>31.799999999999997</v>
      </c>
    </row>
    <row r="32" spans="2:7" x14ac:dyDescent="0.25">
      <c r="B32" s="1">
        <v>43230</v>
      </c>
      <c r="C32">
        <v>3.6</v>
      </c>
      <c r="E32" s="3">
        <v>43249</v>
      </c>
      <c r="F32" s="4">
        <v>5</v>
      </c>
      <c r="G32" s="4">
        <v>44.3</v>
      </c>
    </row>
    <row r="33" spans="2:7" x14ac:dyDescent="0.25">
      <c r="B33" s="1">
        <v>43230</v>
      </c>
      <c r="C33">
        <v>11.3</v>
      </c>
      <c r="E33" s="3">
        <v>43250</v>
      </c>
      <c r="F33" s="4">
        <v>4</v>
      </c>
      <c r="G33" s="4">
        <v>46.3</v>
      </c>
    </row>
    <row r="34" spans="2:7" x14ac:dyDescent="0.25">
      <c r="B34" s="1">
        <v>43231</v>
      </c>
      <c r="C34">
        <v>4.4000000000000004</v>
      </c>
      <c r="E34" s="3">
        <v>43251</v>
      </c>
      <c r="F34" s="4">
        <v>4</v>
      </c>
      <c r="G34" s="4">
        <v>42.5</v>
      </c>
    </row>
    <row r="35" spans="2:7" x14ac:dyDescent="0.25">
      <c r="B35" s="1">
        <v>43231</v>
      </c>
      <c r="C35">
        <v>11.3</v>
      </c>
      <c r="E35" s="3" t="s">
        <v>3</v>
      </c>
      <c r="F35" s="4">
        <v>111</v>
      </c>
      <c r="G35" s="8">
        <v>1458.8999999999992</v>
      </c>
    </row>
    <row r="36" spans="2:7" x14ac:dyDescent="0.25">
      <c r="B36" s="1">
        <v>43232</v>
      </c>
      <c r="C36">
        <v>38.4</v>
      </c>
    </row>
    <row r="37" spans="2:7" x14ac:dyDescent="0.25">
      <c r="B37" s="1">
        <v>43232</v>
      </c>
      <c r="C37">
        <v>3.8</v>
      </c>
    </row>
    <row r="38" spans="2:7" x14ac:dyDescent="0.25">
      <c r="B38" s="1">
        <v>43232</v>
      </c>
      <c r="C38">
        <v>15.2</v>
      </c>
    </row>
    <row r="39" spans="2:7" x14ac:dyDescent="0.25">
      <c r="B39" s="1">
        <v>43232</v>
      </c>
      <c r="C39">
        <v>7.5</v>
      </c>
    </row>
    <row r="40" spans="2:7" x14ac:dyDescent="0.25">
      <c r="B40" s="1">
        <v>43233</v>
      </c>
      <c r="C40">
        <v>9.1</v>
      </c>
    </row>
    <row r="41" spans="2:7" x14ac:dyDescent="0.25">
      <c r="B41" s="1">
        <v>43233</v>
      </c>
      <c r="C41">
        <v>11.3</v>
      </c>
    </row>
    <row r="42" spans="2:7" x14ac:dyDescent="0.25">
      <c r="B42" s="1">
        <v>43233</v>
      </c>
      <c r="C42">
        <v>18.2</v>
      </c>
    </row>
    <row r="43" spans="2:7" x14ac:dyDescent="0.25">
      <c r="B43" s="1">
        <v>43234</v>
      </c>
      <c r="C43">
        <v>5.2</v>
      </c>
    </row>
    <row r="44" spans="2:7" x14ac:dyDescent="0.25">
      <c r="B44" s="1">
        <v>43234</v>
      </c>
      <c r="C44">
        <v>15</v>
      </c>
    </row>
    <row r="45" spans="2:7" x14ac:dyDescent="0.25">
      <c r="B45" s="1">
        <v>43234</v>
      </c>
      <c r="C45">
        <v>6.1</v>
      </c>
    </row>
    <row r="46" spans="2:7" x14ac:dyDescent="0.25">
      <c r="B46" s="1">
        <v>43235</v>
      </c>
      <c r="C46">
        <v>16</v>
      </c>
    </row>
    <row r="47" spans="2:7" x14ac:dyDescent="0.25">
      <c r="B47" s="1">
        <v>43235</v>
      </c>
      <c r="C47">
        <v>19.399999999999999</v>
      </c>
    </row>
    <row r="48" spans="2:7" x14ac:dyDescent="0.25">
      <c r="B48" s="1">
        <v>43235</v>
      </c>
      <c r="C48">
        <v>15.8</v>
      </c>
    </row>
    <row r="49" spans="2:3" x14ac:dyDescent="0.25">
      <c r="B49" s="1">
        <v>43235</v>
      </c>
      <c r="C49">
        <v>4.5</v>
      </c>
    </row>
    <row r="50" spans="2:3" x14ac:dyDescent="0.25">
      <c r="B50" s="1">
        <v>43236</v>
      </c>
      <c r="C50">
        <v>11.3</v>
      </c>
    </row>
    <row r="51" spans="2:3" x14ac:dyDescent="0.25">
      <c r="B51" s="1">
        <v>43236</v>
      </c>
      <c r="C51">
        <v>19.5</v>
      </c>
    </row>
    <row r="52" spans="2:3" x14ac:dyDescent="0.25">
      <c r="B52" s="1">
        <v>43236</v>
      </c>
      <c r="C52">
        <v>8.6999999999999993</v>
      </c>
    </row>
    <row r="53" spans="2:3" x14ac:dyDescent="0.25">
      <c r="B53" s="1">
        <v>43237</v>
      </c>
      <c r="C53">
        <v>4.8</v>
      </c>
    </row>
    <row r="54" spans="2:3" x14ac:dyDescent="0.25">
      <c r="B54" s="1">
        <v>43237</v>
      </c>
      <c r="C54">
        <v>9.9</v>
      </c>
    </row>
    <row r="55" spans="2:3" x14ac:dyDescent="0.25">
      <c r="B55" s="1">
        <v>43237</v>
      </c>
      <c r="C55">
        <v>2.9</v>
      </c>
    </row>
    <row r="56" spans="2:3" x14ac:dyDescent="0.25">
      <c r="B56" s="1">
        <v>43238</v>
      </c>
      <c r="C56">
        <v>18.899999999999999</v>
      </c>
    </row>
    <row r="57" spans="2:3" x14ac:dyDescent="0.25">
      <c r="B57" s="1">
        <v>43238</v>
      </c>
      <c r="C57">
        <v>4.3</v>
      </c>
    </row>
    <row r="58" spans="2:3" x14ac:dyDescent="0.25">
      <c r="B58" s="1">
        <v>43238</v>
      </c>
      <c r="C58">
        <v>24.6</v>
      </c>
    </row>
    <row r="59" spans="2:3" x14ac:dyDescent="0.25">
      <c r="B59" s="1">
        <v>43238</v>
      </c>
      <c r="C59">
        <v>17.3</v>
      </c>
    </row>
    <row r="60" spans="2:3" x14ac:dyDescent="0.25">
      <c r="B60" s="1">
        <v>43239</v>
      </c>
      <c r="C60">
        <v>17.399999999999999</v>
      </c>
    </row>
    <row r="61" spans="2:3" x14ac:dyDescent="0.25">
      <c r="B61" s="1">
        <v>43239</v>
      </c>
      <c r="C61">
        <v>13.9</v>
      </c>
    </row>
    <row r="62" spans="2:3" x14ac:dyDescent="0.25">
      <c r="B62" s="1">
        <v>43239</v>
      </c>
      <c r="C62">
        <v>8.9</v>
      </c>
    </row>
    <row r="63" spans="2:3" x14ac:dyDescent="0.25">
      <c r="B63" s="1">
        <v>43239</v>
      </c>
      <c r="C63">
        <v>15.1</v>
      </c>
    </row>
    <row r="64" spans="2:3" x14ac:dyDescent="0.25">
      <c r="B64" s="1">
        <v>43239</v>
      </c>
      <c r="C64">
        <v>4.7</v>
      </c>
    </row>
    <row r="65" spans="2:3" x14ac:dyDescent="0.25">
      <c r="B65" s="1">
        <v>43240</v>
      </c>
      <c r="C65">
        <v>4</v>
      </c>
    </row>
    <row r="66" spans="2:3" x14ac:dyDescent="0.25">
      <c r="B66" s="1">
        <v>43240</v>
      </c>
      <c r="C66">
        <v>18.7</v>
      </c>
    </row>
    <row r="67" spans="2:3" x14ac:dyDescent="0.25">
      <c r="B67" s="1">
        <v>43240</v>
      </c>
      <c r="C67">
        <v>2</v>
      </c>
    </row>
    <row r="68" spans="2:3" x14ac:dyDescent="0.25">
      <c r="B68" s="1">
        <v>43240</v>
      </c>
      <c r="C68">
        <v>11.3</v>
      </c>
    </row>
    <row r="69" spans="2:3" x14ac:dyDescent="0.25">
      <c r="B69" s="1">
        <v>43241</v>
      </c>
      <c r="C69">
        <v>11.4</v>
      </c>
    </row>
    <row r="70" spans="2:3" x14ac:dyDescent="0.25">
      <c r="B70" s="1">
        <v>43241</v>
      </c>
      <c r="C70">
        <v>11.3</v>
      </c>
    </row>
    <row r="71" spans="2:3" x14ac:dyDescent="0.25">
      <c r="B71" s="1">
        <v>43241</v>
      </c>
      <c r="C71">
        <v>6.3</v>
      </c>
    </row>
    <row r="72" spans="2:3" x14ac:dyDescent="0.25">
      <c r="B72" s="1">
        <v>43241</v>
      </c>
      <c r="C72">
        <v>16.2</v>
      </c>
    </row>
    <row r="73" spans="2:3" x14ac:dyDescent="0.25">
      <c r="B73" s="1">
        <v>43242</v>
      </c>
      <c r="C73">
        <v>11.9</v>
      </c>
    </row>
    <row r="74" spans="2:3" x14ac:dyDescent="0.25">
      <c r="B74" s="1">
        <v>43242</v>
      </c>
      <c r="C74">
        <v>10.7</v>
      </c>
    </row>
    <row r="75" spans="2:3" x14ac:dyDescent="0.25">
      <c r="B75" s="1">
        <v>43242</v>
      </c>
      <c r="C75">
        <v>9.6999999999999993</v>
      </c>
    </row>
    <row r="76" spans="2:3" x14ac:dyDescent="0.25">
      <c r="B76" s="1">
        <v>43243</v>
      </c>
      <c r="C76">
        <v>8</v>
      </c>
    </row>
    <row r="77" spans="2:3" x14ac:dyDescent="0.25">
      <c r="B77" s="1">
        <v>43243</v>
      </c>
      <c r="C77">
        <v>15.2</v>
      </c>
    </row>
    <row r="78" spans="2:3" x14ac:dyDescent="0.25">
      <c r="B78" s="1">
        <v>43243</v>
      </c>
      <c r="C78">
        <v>2.4</v>
      </c>
    </row>
    <row r="79" spans="2:3" x14ac:dyDescent="0.25">
      <c r="B79" s="1">
        <v>43243</v>
      </c>
      <c r="C79">
        <v>9.8000000000000007</v>
      </c>
    </row>
    <row r="80" spans="2:3" x14ac:dyDescent="0.25">
      <c r="B80" s="1">
        <v>43243</v>
      </c>
      <c r="C80">
        <v>10.4</v>
      </c>
    </row>
    <row r="81" spans="2:3" x14ac:dyDescent="0.25">
      <c r="B81" s="1">
        <v>43243</v>
      </c>
      <c r="C81">
        <v>20.7</v>
      </c>
    </row>
    <row r="82" spans="2:3" x14ac:dyDescent="0.25">
      <c r="B82" s="1">
        <v>43244</v>
      </c>
      <c r="C82">
        <v>13.2</v>
      </c>
    </row>
    <row r="83" spans="2:3" x14ac:dyDescent="0.25">
      <c r="B83" s="1">
        <v>43244</v>
      </c>
      <c r="C83">
        <v>9.8000000000000007</v>
      </c>
    </row>
    <row r="84" spans="2:3" x14ac:dyDescent="0.25">
      <c r="B84" s="1">
        <v>43244</v>
      </c>
      <c r="C84">
        <v>11.1</v>
      </c>
    </row>
    <row r="85" spans="2:3" x14ac:dyDescent="0.25">
      <c r="B85" s="1">
        <v>43244</v>
      </c>
      <c r="C85">
        <v>18.399999999999999</v>
      </c>
    </row>
    <row r="86" spans="2:3" x14ac:dyDescent="0.25">
      <c r="B86" s="1">
        <v>43245</v>
      </c>
      <c r="C86">
        <v>7.2</v>
      </c>
    </row>
    <row r="87" spans="2:3" x14ac:dyDescent="0.25">
      <c r="B87" s="1">
        <v>43245</v>
      </c>
      <c r="C87">
        <v>31.6</v>
      </c>
    </row>
    <row r="88" spans="2:3" x14ac:dyDescent="0.25">
      <c r="B88" s="1">
        <v>43245</v>
      </c>
      <c r="C88">
        <v>11.1</v>
      </c>
    </row>
    <row r="89" spans="2:3" x14ac:dyDescent="0.25">
      <c r="B89" s="1">
        <v>43246</v>
      </c>
      <c r="C89">
        <v>3.6</v>
      </c>
    </row>
    <row r="90" spans="2:3" x14ac:dyDescent="0.25">
      <c r="B90" s="1">
        <v>43246</v>
      </c>
      <c r="C90">
        <v>13</v>
      </c>
    </row>
    <row r="91" spans="2:3" x14ac:dyDescent="0.25">
      <c r="B91" s="1">
        <v>43246</v>
      </c>
      <c r="C91">
        <v>12</v>
      </c>
    </row>
    <row r="92" spans="2:3" x14ac:dyDescent="0.25">
      <c r="B92" s="1">
        <v>43246</v>
      </c>
      <c r="C92">
        <v>3.6</v>
      </c>
    </row>
    <row r="93" spans="2:3" x14ac:dyDescent="0.25">
      <c r="B93" s="1">
        <v>43247</v>
      </c>
      <c r="C93">
        <v>11.1</v>
      </c>
    </row>
    <row r="94" spans="2:3" x14ac:dyDescent="0.25">
      <c r="B94" s="1">
        <v>43247</v>
      </c>
      <c r="C94">
        <v>2.2999999999999998</v>
      </c>
    </row>
    <row r="95" spans="2:3" x14ac:dyDescent="0.25">
      <c r="B95" s="1">
        <v>43247</v>
      </c>
      <c r="C95">
        <v>53.5</v>
      </c>
    </row>
    <row r="96" spans="2:3" x14ac:dyDescent="0.25">
      <c r="B96" s="1">
        <v>43247</v>
      </c>
      <c r="C96">
        <v>11.5</v>
      </c>
    </row>
    <row r="97" spans="2:3" x14ac:dyDescent="0.25">
      <c r="B97" s="1">
        <v>43248</v>
      </c>
      <c r="C97">
        <v>6.5</v>
      </c>
    </row>
    <row r="98" spans="2:3" x14ac:dyDescent="0.25">
      <c r="B98" s="1">
        <v>43248</v>
      </c>
      <c r="C98">
        <v>5.6</v>
      </c>
    </row>
    <row r="99" spans="2:3" x14ac:dyDescent="0.25">
      <c r="B99" s="1">
        <v>43248</v>
      </c>
      <c r="C99">
        <v>11.2</v>
      </c>
    </row>
    <row r="100" spans="2:3" x14ac:dyDescent="0.25">
      <c r="B100" s="1">
        <v>43248</v>
      </c>
      <c r="C100">
        <v>8.5</v>
      </c>
    </row>
    <row r="101" spans="2:3" x14ac:dyDescent="0.25">
      <c r="B101" s="1">
        <v>43249</v>
      </c>
      <c r="C101">
        <v>9.9</v>
      </c>
    </row>
    <row r="102" spans="2:3" x14ac:dyDescent="0.25">
      <c r="B102" s="1">
        <v>43249</v>
      </c>
      <c r="C102">
        <v>6.1</v>
      </c>
    </row>
    <row r="103" spans="2:3" x14ac:dyDescent="0.25">
      <c r="B103" s="1">
        <v>43249</v>
      </c>
      <c r="C103">
        <v>7.8</v>
      </c>
    </row>
    <row r="104" spans="2:3" x14ac:dyDescent="0.25">
      <c r="B104" s="1">
        <v>43249</v>
      </c>
      <c r="C104">
        <v>7.7</v>
      </c>
    </row>
    <row r="105" spans="2:3" x14ac:dyDescent="0.25">
      <c r="B105" s="1">
        <v>43249</v>
      </c>
      <c r="C105">
        <v>12.8</v>
      </c>
    </row>
    <row r="106" spans="2:3" x14ac:dyDescent="0.25">
      <c r="B106" s="1">
        <v>43250</v>
      </c>
      <c r="C106">
        <v>23.2</v>
      </c>
    </row>
    <row r="107" spans="2:3" x14ac:dyDescent="0.25">
      <c r="B107" s="1">
        <v>43250</v>
      </c>
      <c r="C107">
        <v>4.7</v>
      </c>
    </row>
    <row r="108" spans="2:3" x14ac:dyDescent="0.25">
      <c r="B108" s="1">
        <v>43250</v>
      </c>
      <c r="C108">
        <v>7.1</v>
      </c>
    </row>
    <row r="109" spans="2:3" x14ac:dyDescent="0.25">
      <c r="B109" s="1">
        <v>43250</v>
      </c>
      <c r="C109">
        <v>11.3</v>
      </c>
    </row>
    <row r="110" spans="2:3" x14ac:dyDescent="0.25">
      <c r="B110" s="1">
        <v>43251</v>
      </c>
      <c r="C110">
        <v>11.3</v>
      </c>
    </row>
    <row r="111" spans="2:3" x14ac:dyDescent="0.25">
      <c r="B111" s="1">
        <v>43251</v>
      </c>
      <c r="C111">
        <v>7.8</v>
      </c>
    </row>
    <row r="112" spans="2:3" x14ac:dyDescent="0.25">
      <c r="B112" s="1">
        <v>43251</v>
      </c>
      <c r="C112">
        <v>14.7</v>
      </c>
    </row>
    <row r="113" spans="2:3" x14ac:dyDescent="0.25">
      <c r="B113" s="1">
        <v>43251</v>
      </c>
      <c r="C113">
        <v>8.6999999999999993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Predictions</vt:lpstr>
      <vt:lpstr>May Actual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miretcheck</dc:creator>
  <cp:lastModifiedBy>miretcheck</cp:lastModifiedBy>
  <dcterms:created xsi:type="dcterms:W3CDTF">2019-04-09T03:10:20Z</dcterms:created>
  <dcterms:modified xsi:type="dcterms:W3CDTF">2019-04-10T04:36:21Z</dcterms:modified>
</cp:coreProperties>
</file>