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aching\Business Intelligence\Course\Session 6_Linear Regression\"/>
    </mc:Choice>
  </mc:AlternateContent>
  <bookViews>
    <workbookView minimized="1" xWindow="0" yWindow="0" windowWidth="20490" windowHeight="7755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K24" i="2"/>
  <c r="H2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24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A24" i="2"/>
  <c r="L25" i="1" l="1"/>
  <c r="L24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26" i="1" l="1"/>
  <c r="C26" i="1"/>
  <c r="B26" i="1"/>
  <c r="C25" i="1"/>
  <c r="D25" i="1"/>
  <c r="B25" i="1"/>
  <c r="D24" i="1"/>
  <c r="C24" i="1"/>
  <c r="B24" i="1"/>
  <c r="H6" i="1" l="1"/>
  <c r="I6" i="1" s="1"/>
  <c r="H10" i="1"/>
  <c r="I10" i="1" s="1"/>
  <c r="H14" i="1"/>
  <c r="I14" i="1" s="1"/>
  <c r="H18" i="1"/>
  <c r="I18" i="1" s="1"/>
  <c r="H22" i="1"/>
  <c r="I22" i="1" s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4" i="1"/>
  <c r="I4" i="1" s="1"/>
  <c r="H8" i="1"/>
  <c r="I8" i="1" s="1"/>
  <c r="H12" i="1"/>
  <c r="I12" i="1" s="1"/>
  <c r="H16" i="1"/>
  <c r="I16" i="1" s="1"/>
  <c r="H20" i="1"/>
  <c r="I20" i="1" s="1"/>
  <c r="H2" i="1"/>
  <c r="H5" i="1"/>
  <c r="I5" i="1" s="1"/>
  <c r="H9" i="1"/>
  <c r="I9" i="1" s="1"/>
  <c r="H13" i="1"/>
  <c r="I13" i="1" s="1"/>
  <c r="H17" i="1"/>
  <c r="I17" i="1" s="1"/>
  <c r="H21" i="1"/>
  <c r="I21" i="1" s="1"/>
  <c r="H24" i="1" l="1"/>
  <c r="I2" i="1"/>
  <c r="I24" i="1" s="1"/>
</calcChain>
</file>

<file path=xl/comments1.xml><?xml version="1.0" encoding="utf-8"?>
<comments xmlns="http://schemas.openxmlformats.org/spreadsheetml/2006/main">
  <authors>
    <author>acer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Residuals Squared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called Sstotal (sum of squares)
The idea is to reduce the variability
Not explained by Model as a predictor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called Sstotal (sum of squares)
The idea is to reduce the variability
Not explained by Mean as a predictor</t>
        </r>
      </text>
    </comment>
  </commentList>
</comments>
</file>

<file path=xl/sharedStrings.xml><?xml version="1.0" encoding="utf-8"?>
<sst xmlns="http://schemas.openxmlformats.org/spreadsheetml/2006/main" count="76" uniqueCount="39">
  <si>
    <t>Y</t>
  </si>
  <si>
    <t>X1</t>
  </si>
  <si>
    <t>X2</t>
  </si>
  <si>
    <t>Sum:</t>
  </si>
  <si>
    <t>Mean:</t>
  </si>
  <si>
    <t>SD: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</si>
  <si>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</si>
  <si>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</si>
  <si>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</si>
  <si>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</si>
  <si>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</si>
  <si>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</si>
  <si>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</si>
  <si>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</si>
  <si>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</si>
  <si>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</si>
  <si>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</si>
  <si>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</si>
  <si>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</si>
  <si>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</si>
  <si>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</si>
  <si>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</si>
  <si>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</si>
  <si>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</si>
  <si>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</si>
  <si>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</si>
  <si>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</si>
  <si>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</si>
  <si>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</si>
  <si>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</si>
  <si>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Y-Ybar</t>
  </si>
  <si>
    <t>(Y-Ybar)^2</t>
  </si>
  <si>
    <t>Yhat</t>
  </si>
  <si>
    <t>(y-yhat)</t>
  </si>
  <si>
    <t>(y-yhat)^2</t>
  </si>
  <si>
    <t>X Variable 1</t>
  </si>
  <si>
    <t>X Variable 2</t>
  </si>
  <si>
    <t>Y-Yhat</t>
  </si>
  <si>
    <t>(Y-yhat)^2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</si>
</sst>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Border="1" applyAlignment="1"/>
    <xf numFmtId="1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"/>
  <sheetViews>
    <sheetView topLeftCell="A3" workbookViewId="0">
      <selection activeCell="B1" sqref="B1:D23"/>
    </sheetView>
  </sheetViews>
  <sheetFormatPr defaultRowHeight="15" x14ac:dyDescent="0.25"/>
  <cols>
    <col min="2" max="2" width="12.5703125" bestFit="1" customWidth="1"/>
    <col min="3" max="4" width="10.5703125" bestFit="1" customWidth="1"/>
    <col min="5" max="7" width="10.5703125" customWidth="1"/>
    <col min="8" max="8" width="11" bestFit="1" customWidth="1"/>
    <col min="9" max="10" width="10.5703125" customWidth="1"/>
    <col min="12" max="12" width="18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32</v>
      </c>
      <c r="F1" s="1" t="s">
        <v>33</v>
      </c>
      <c r="G1" s="1" t="s">
        <v>34</v>
      </c>
      <c r="H1" s="1" t="s">
        <v>30</v>
      </c>
      <c r="I1" s="1" t="s">
        <v>31</v>
      </c>
      <c r="J1" s="1"/>
      <c r="L1" t="s">
        <v>6</v>
      </c>
    </row>
    <row r="2" spans="1:20" ht="15.75" thickBot="1" x14ac:dyDescent="0.3">
      <c r="A2">
        <v>1</v>
      </c>
      <c r="B2">
        <v>973</v>
      </c>
      <c r="C2">
        <v>0</v>
      </c>
      <c r="D2">
        <v>40</v>
      </c>
      <c r="E2" s="11">
        <f>$M$17+C2*$M$18+D2*$M$19</f>
        <v>828.24155770542518</v>
      </c>
      <c r="F2" s="9">
        <f>B2-E2</f>
        <v>144.75844229457482</v>
      </c>
      <c r="G2" s="9">
        <f>POWER(F2,2)</f>
        <v>20955.006615551749</v>
      </c>
      <c r="H2" s="9">
        <f>B2-$B$25</f>
        <v>-252.13636363636374</v>
      </c>
      <c r="I2" s="9">
        <f>POWER(H2,2)</f>
        <v>63572.745867768645</v>
      </c>
    </row>
    <row r="3" spans="1:20" x14ac:dyDescent="0.25">
      <c r="A3">
        <v>1</v>
      </c>
      <c r="B3">
        <v>1119</v>
      </c>
      <c r="C3">
        <v>0</v>
      </c>
      <c r="D3">
        <v>40</v>
      </c>
      <c r="E3" s="11">
        <f t="shared" ref="E3:E23" si="0">$M$17+C3*$M$18+D3*$M$19</f>
        <v>828.24155770542518</v>
      </c>
      <c r="F3" s="11">
        <f t="shared" ref="F3:F23" si="1">B3-E3</f>
        <v>290.75844229457482</v>
      </c>
      <c r="G3" s="9">
        <f t="shared" ref="G3:G23" si="2">POWER(F3,2)</f>
        <v>84540.471765567592</v>
      </c>
      <c r="H3" s="9">
        <f t="shared" ref="H3:H23" si="3">B3-$B$25</f>
        <v>-106.13636363636374</v>
      </c>
      <c r="I3" s="9">
        <f t="shared" ref="I3:I23" si="4">POWER(H3,2)</f>
        <v>11264.927685950435</v>
      </c>
      <c r="L3" s="7" t="s">
        <v>7</v>
      </c>
      <c r="M3" s="7"/>
    </row>
    <row r="4" spans="1:20" x14ac:dyDescent="0.25">
      <c r="A4">
        <v>1</v>
      </c>
      <c r="B4">
        <v>875</v>
      </c>
      <c r="C4">
        <v>25</v>
      </c>
      <c r="D4">
        <v>25</v>
      </c>
      <c r="E4" s="11">
        <f t="shared" si="0"/>
        <v>903.32941040840058</v>
      </c>
      <c r="F4" s="11">
        <f t="shared" si="1"/>
        <v>-28.329410408400577</v>
      </c>
      <c r="G4" s="9">
        <f t="shared" si="2"/>
        <v>802.55549408759498</v>
      </c>
      <c r="H4" s="9">
        <f t="shared" si="3"/>
        <v>-350.13636363636374</v>
      </c>
      <c r="I4" s="9">
        <f t="shared" si="4"/>
        <v>122595.47314049595</v>
      </c>
      <c r="L4" s="4" t="s">
        <v>8</v>
      </c>
      <c r="M4" s="4">
        <v>0.89927323564697659</v>
      </c>
    </row>
    <row r="5" spans="1:20" x14ac:dyDescent="0.25">
      <c r="A5">
        <v>1</v>
      </c>
      <c r="B5">
        <v>625</v>
      </c>
      <c r="C5">
        <v>25</v>
      </c>
      <c r="D5">
        <v>25</v>
      </c>
      <c r="E5" s="11">
        <f t="shared" si="0"/>
        <v>903.32941040840058</v>
      </c>
      <c r="F5" s="11">
        <f t="shared" si="1"/>
        <v>-278.32941040840058</v>
      </c>
      <c r="G5" s="9">
        <f t="shared" si="2"/>
        <v>77467.260698287879</v>
      </c>
      <c r="H5" s="9">
        <f t="shared" si="3"/>
        <v>-600.13636363636374</v>
      </c>
      <c r="I5" s="9">
        <f t="shared" si="4"/>
        <v>360163.65495867783</v>
      </c>
      <c r="L5" s="4" t="s">
        <v>9</v>
      </c>
      <c r="M5" s="8">
        <v>0.80869235235098269</v>
      </c>
    </row>
    <row r="6" spans="1:20" x14ac:dyDescent="0.25">
      <c r="A6">
        <v>1</v>
      </c>
      <c r="B6">
        <v>910</v>
      </c>
      <c r="C6">
        <v>30</v>
      </c>
      <c r="D6">
        <v>30</v>
      </c>
      <c r="E6" s="11">
        <f t="shared" si="0"/>
        <v>1052.7092055836833</v>
      </c>
      <c r="F6" s="11">
        <f t="shared" si="1"/>
        <v>-142.70920558368334</v>
      </c>
      <c r="G6" s="9">
        <f t="shared" si="2"/>
        <v>20365.917358325998</v>
      </c>
      <c r="H6" s="9">
        <f t="shared" si="3"/>
        <v>-315.13636363636374</v>
      </c>
      <c r="I6" s="9">
        <f t="shared" si="4"/>
        <v>99310.927685950475</v>
      </c>
      <c r="L6" s="4" t="s">
        <v>10</v>
      </c>
      <c r="M6" s="4">
        <v>0.78855470523003357</v>
      </c>
    </row>
    <row r="7" spans="1:20" x14ac:dyDescent="0.25">
      <c r="A7">
        <v>1</v>
      </c>
      <c r="B7">
        <v>971</v>
      </c>
      <c r="C7">
        <v>30</v>
      </c>
      <c r="D7">
        <v>30</v>
      </c>
      <c r="E7" s="11">
        <f t="shared" si="0"/>
        <v>1052.7092055836833</v>
      </c>
      <c r="F7" s="11">
        <f t="shared" si="1"/>
        <v>-81.709205583683342</v>
      </c>
      <c r="G7" s="9">
        <f t="shared" si="2"/>
        <v>6676.3942771166294</v>
      </c>
      <c r="H7" s="9">
        <f t="shared" si="3"/>
        <v>-254.13636363636374</v>
      </c>
      <c r="I7" s="9">
        <f t="shared" si="4"/>
        <v>64585.2913223141</v>
      </c>
      <c r="L7" s="4" t="s">
        <v>11</v>
      </c>
      <c r="M7" s="4">
        <v>158.90412557302938</v>
      </c>
    </row>
    <row r="8" spans="1:20" ht="15.75" thickBot="1" x14ac:dyDescent="0.3">
      <c r="A8">
        <v>1</v>
      </c>
      <c r="B8">
        <v>931</v>
      </c>
      <c r="C8">
        <v>35</v>
      </c>
      <c r="D8">
        <v>35</v>
      </c>
      <c r="E8" s="11">
        <f t="shared" si="0"/>
        <v>1202.089000758966</v>
      </c>
      <c r="F8" s="11">
        <f t="shared" si="1"/>
        <v>-271.08900075896599</v>
      </c>
      <c r="G8" s="9">
        <f t="shared" si="2"/>
        <v>73489.246332494658</v>
      </c>
      <c r="H8" s="9">
        <f t="shared" si="3"/>
        <v>-294.13636363636374</v>
      </c>
      <c r="I8" s="9">
        <f t="shared" si="4"/>
        <v>86516.200413223196</v>
      </c>
      <c r="L8" s="5" t="s">
        <v>12</v>
      </c>
      <c r="M8" s="5">
        <v>22</v>
      </c>
    </row>
    <row r="9" spans="1:20" x14ac:dyDescent="0.25">
      <c r="A9">
        <v>1</v>
      </c>
      <c r="B9">
        <v>1177</v>
      </c>
      <c r="C9">
        <v>35</v>
      </c>
      <c r="D9">
        <v>35</v>
      </c>
      <c r="E9" s="11">
        <f t="shared" si="0"/>
        <v>1202.089000758966</v>
      </c>
      <c r="F9" s="11">
        <f t="shared" si="1"/>
        <v>-25.089000758965994</v>
      </c>
      <c r="G9" s="9">
        <f t="shared" si="2"/>
        <v>629.45795908339619</v>
      </c>
      <c r="H9" s="9">
        <f t="shared" si="3"/>
        <v>-48.13636363636374</v>
      </c>
      <c r="I9" s="9">
        <f t="shared" si="4"/>
        <v>2317.1095041322415</v>
      </c>
    </row>
    <row r="10" spans="1:20" ht="15.75" thickBot="1" x14ac:dyDescent="0.3">
      <c r="A10">
        <v>1</v>
      </c>
      <c r="B10">
        <v>882</v>
      </c>
      <c r="C10">
        <v>40</v>
      </c>
      <c r="D10">
        <v>25</v>
      </c>
      <c r="E10" s="11">
        <f t="shared" si="0"/>
        <v>1099.5396247442095</v>
      </c>
      <c r="F10" s="11">
        <f t="shared" si="1"/>
        <v>-217.5396247442095</v>
      </c>
      <c r="G10" s="9">
        <f t="shared" si="2"/>
        <v>47323.488333851485</v>
      </c>
      <c r="H10" s="9">
        <f t="shared" si="3"/>
        <v>-343.13636363636374</v>
      </c>
      <c r="I10" s="9">
        <f t="shared" si="4"/>
        <v>117742.56404958684</v>
      </c>
      <c r="L10" t="s">
        <v>13</v>
      </c>
    </row>
    <row r="11" spans="1:20" x14ac:dyDescent="0.25">
      <c r="A11">
        <v>1</v>
      </c>
      <c r="B11">
        <v>982</v>
      </c>
      <c r="C11">
        <v>40</v>
      </c>
      <c r="D11">
        <v>25</v>
      </c>
      <c r="E11" s="11">
        <f t="shared" si="0"/>
        <v>1099.5396247442095</v>
      </c>
      <c r="F11" s="11">
        <f t="shared" si="1"/>
        <v>-117.5396247442095</v>
      </c>
      <c r="G11" s="9">
        <f t="shared" si="2"/>
        <v>13815.563385009587</v>
      </c>
      <c r="H11" s="9">
        <f t="shared" si="3"/>
        <v>-243.13636363636374</v>
      </c>
      <c r="I11" s="9">
        <f t="shared" si="4"/>
        <v>59115.2913223141</v>
      </c>
      <c r="L11" s="6"/>
      <c r="M11" s="6" t="s">
        <v>18</v>
      </c>
      <c r="N11" s="6" t="s">
        <v>19</v>
      </c>
      <c r="O11" s="6" t="s">
        <v>20</v>
      </c>
      <c r="P11" s="6" t="s">
        <v>21</v>
      </c>
      <c r="Q11" s="6" t="s">
        <v>22</v>
      </c>
    </row>
    <row r="12" spans="1:20" x14ac:dyDescent="0.25">
      <c r="A12">
        <v>1</v>
      </c>
      <c r="B12">
        <v>1628</v>
      </c>
      <c r="C12">
        <v>45</v>
      </c>
      <c r="D12">
        <v>45</v>
      </c>
      <c r="E12" s="11">
        <f t="shared" si="0"/>
        <v>1500.8485911095315</v>
      </c>
      <c r="F12" s="11">
        <f t="shared" si="1"/>
        <v>127.15140889046847</v>
      </c>
      <c r="G12" s="9">
        <f t="shared" si="2"/>
        <v>16167.480782831106</v>
      </c>
      <c r="H12" s="9">
        <f t="shared" si="3"/>
        <v>402.86363636363626</v>
      </c>
      <c r="I12" s="9">
        <f t="shared" si="4"/>
        <v>162299.10950413215</v>
      </c>
      <c r="L12" s="4" t="s">
        <v>14</v>
      </c>
      <c r="M12" s="4">
        <v>2</v>
      </c>
      <c r="N12" s="4">
        <v>2028032.6895506387</v>
      </c>
      <c r="O12" s="4">
        <v>1014016.3447753193</v>
      </c>
      <c r="P12" s="4">
        <v>40.158234350511584</v>
      </c>
      <c r="Q12" s="4">
        <v>1.5012642751433883E-7</v>
      </c>
    </row>
    <row r="13" spans="1:20" x14ac:dyDescent="0.25">
      <c r="A13">
        <v>1</v>
      </c>
      <c r="B13">
        <v>1577</v>
      </c>
      <c r="C13">
        <v>45</v>
      </c>
      <c r="D13">
        <v>45</v>
      </c>
      <c r="E13" s="11">
        <f t="shared" si="0"/>
        <v>1500.8485911095315</v>
      </c>
      <c r="F13" s="11">
        <f t="shared" si="1"/>
        <v>76.151408890468474</v>
      </c>
      <c r="G13" s="9">
        <f t="shared" si="2"/>
        <v>5799.0370760033211</v>
      </c>
      <c r="H13" s="9">
        <f t="shared" si="3"/>
        <v>351.86363636363626</v>
      </c>
      <c r="I13" s="9">
        <f t="shared" si="4"/>
        <v>123808.01859504126</v>
      </c>
      <c r="L13" s="4" t="s">
        <v>15</v>
      </c>
      <c r="M13" s="4">
        <v>19</v>
      </c>
      <c r="N13" s="4">
        <v>479759.90135845274</v>
      </c>
      <c r="O13" s="4">
        <v>25250.521124129093</v>
      </c>
      <c r="P13" s="4"/>
      <c r="Q13" s="4"/>
    </row>
    <row r="14" spans="1:20" ht="15.75" thickBot="1" x14ac:dyDescent="0.3">
      <c r="A14">
        <v>1</v>
      </c>
      <c r="B14">
        <v>1044</v>
      </c>
      <c r="C14">
        <v>50</v>
      </c>
      <c r="D14">
        <v>0</v>
      </c>
      <c r="E14" s="11">
        <f t="shared" si="0"/>
        <v>810.46448231801628</v>
      </c>
      <c r="F14" s="11">
        <f t="shared" si="1"/>
        <v>233.53551768198372</v>
      </c>
      <c r="G14" s="9">
        <f t="shared" si="2"/>
        <v>54538.83801899213</v>
      </c>
      <c r="H14" s="9">
        <f t="shared" si="3"/>
        <v>-181.13636363636374</v>
      </c>
      <c r="I14" s="9">
        <f t="shared" si="4"/>
        <v>32810.382231404998</v>
      </c>
      <c r="L14" s="5" t="s">
        <v>16</v>
      </c>
      <c r="M14" s="5">
        <v>21</v>
      </c>
      <c r="N14" s="5">
        <v>2507792.5909090913</v>
      </c>
      <c r="O14" s="5"/>
      <c r="P14" s="5"/>
      <c r="Q14" s="5"/>
    </row>
    <row r="15" spans="1:20" ht="15.75" thickBot="1" x14ac:dyDescent="0.3">
      <c r="A15">
        <v>1</v>
      </c>
      <c r="B15">
        <v>914</v>
      </c>
      <c r="C15">
        <v>50</v>
      </c>
      <c r="D15">
        <v>0</v>
      </c>
      <c r="E15" s="11">
        <f t="shared" si="0"/>
        <v>810.46448231801628</v>
      </c>
      <c r="F15" s="11">
        <f t="shared" si="1"/>
        <v>103.53551768198372</v>
      </c>
      <c r="G15" s="9">
        <f t="shared" si="2"/>
        <v>10719.603421676364</v>
      </c>
      <c r="H15" s="9">
        <f t="shared" si="3"/>
        <v>-311.13636363636374</v>
      </c>
      <c r="I15" s="9">
        <f t="shared" si="4"/>
        <v>96805.836776859564</v>
      </c>
    </row>
    <row r="16" spans="1:20" x14ac:dyDescent="0.25">
      <c r="A16">
        <v>1</v>
      </c>
      <c r="B16">
        <v>1329</v>
      </c>
      <c r="C16">
        <v>55</v>
      </c>
      <c r="D16">
        <v>25</v>
      </c>
      <c r="E16" s="11">
        <f t="shared" si="0"/>
        <v>1295.7498390800183</v>
      </c>
      <c r="F16" s="11">
        <f t="shared" si="1"/>
        <v>33.250160919981681</v>
      </c>
      <c r="G16" s="9">
        <f t="shared" si="2"/>
        <v>1105.5732012046769</v>
      </c>
      <c r="H16" s="9">
        <f t="shared" si="3"/>
        <v>103.86363636363626</v>
      </c>
      <c r="I16" s="9">
        <f t="shared" si="4"/>
        <v>10787.654958677664</v>
      </c>
      <c r="L16" s="6"/>
      <c r="M16" s="6" t="s">
        <v>23</v>
      </c>
      <c r="N16" s="6" t="s">
        <v>11</v>
      </c>
      <c r="O16" s="6" t="s">
        <v>24</v>
      </c>
      <c r="P16" s="6" t="s">
        <v>25</v>
      </c>
      <c r="Q16" s="6" t="s">
        <v>26</v>
      </c>
      <c r="R16" s="6" t="s">
        <v>27</v>
      </c>
      <c r="S16" s="6" t="s">
        <v>28</v>
      </c>
      <c r="T16" s="6" t="s">
        <v>29</v>
      </c>
    </row>
    <row r="17" spans="1:20" x14ac:dyDescent="0.25">
      <c r="A17">
        <v>1</v>
      </c>
      <c r="B17">
        <v>1330</v>
      </c>
      <c r="C17">
        <v>55</v>
      </c>
      <c r="D17">
        <v>25</v>
      </c>
      <c r="E17" s="11">
        <f t="shared" si="0"/>
        <v>1295.7498390800183</v>
      </c>
      <c r="F17" s="11">
        <f t="shared" si="1"/>
        <v>34.250160919981681</v>
      </c>
      <c r="G17" s="9">
        <f t="shared" si="2"/>
        <v>1173.0735230446403</v>
      </c>
      <c r="H17" s="9">
        <f t="shared" si="3"/>
        <v>104.86363636363626</v>
      </c>
      <c r="I17" s="9">
        <f t="shared" si="4"/>
        <v>10996.382231404938</v>
      </c>
      <c r="L17" s="4" t="s">
        <v>17</v>
      </c>
      <c r="M17" s="4">
        <v>156.43043453198675</v>
      </c>
      <c r="N17" s="4">
        <v>126.75785626839465</v>
      </c>
      <c r="O17" s="4">
        <v>1.2340886721905737</v>
      </c>
      <c r="P17" s="4">
        <v>0.2322172747582153</v>
      </c>
      <c r="Q17" s="4">
        <v>-108.87680772299439</v>
      </c>
      <c r="R17" s="4">
        <v>421.73767678696788</v>
      </c>
      <c r="S17" s="4">
        <v>-108.87680772299439</v>
      </c>
      <c r="T17" s="4">
        <v>421.73767678696788</v>
      </c>
    </row>
    <row r="18" spans="1:20" x14ac:dyDescent="0.25">
      <c r="A18">
        <v>1</v>
      </c>
      <c r="B18">
        <v>1405</v>
      </c>
      <c r="C18">
        <v>60</v>
      </c>
      <c r="D18">
        <v>30</v>
      </c>
      <c r="E18" s="11">
        <f t="shared" si="0"/>
        <v>1445.129634255301</v>
      </c>
      <c r="F18" s="11">
        <f t="shared" si="1"/>
        <v>-40.129634255300971</v>
      </c>
      <c r="G18" s="9">
        <f t="shared" si="2"/>
        <v>1610.387545464225</v>
      </c>
      <c r="H18" s="9">
        <f t="shared" si="3"/>
        <v>179.86363636363626</v>
      </c>
      <c r="I18" s="9">
        <f t="shared" si="4"/>
        <v>32350.927685950377</v>
      </c>
      <c r="L18" s="4" t="s">
        <v>1</v>
      </c>
      <c r="M18" s="4">
        <v>13.08068095572059</v>
      </c>
      <c r="N18" s="4">
        <v>1.7593736847816008</v>
      </c>
      <c r="O18" s="4">
        <v>7.434850861341805</v>
      </c>
      <c r="P18" s="4">
        <v>4.8886058416810507E-7</v>
      </c>
      <c r="Q18" s="4">
        <v>9.3982695127797165</v>
      </c>
      <c r="R18" s="4">
        <v>16.763092398661463</v>
      </c>
      <c r="S18" s="4">
        <v>9.3982695127797165</v>
      </c>
      <c r="T18" s="4">
        <v>16.763092398661463</v>
      </c>
    </row>
    <row r="19" spans="1:20" ht="15.75" thickBot="1" x14ac:dyDescent="0.3">
      <c r="A19">
        <v>1</v>
      </c>
      <c r="B19">
        <v>1436</v>
      </c>
      <c r="C19">
        <v>60</v>
      </c>
      <c r="D19">
        <v>30</v>
      </c>
      <c r="E19" s="11">
        <f t="shared" si="0"/>
        <v>1445.129634255301</v>
      </c>
      <c r="F19" s="11">
        <f t="shared" si="1"/>
        <v>-9.1296342553009708</v>
      </c>
      <c r="G19" s="9">
        <f t="shared" si="2"/>
        <v>83.350221635564907</v>
      </c>
      <c r="H19" s="9">
        <f t="shared" si="3"/>
        <v>210.86363636363626</v>
      </c>
      <c r="I19" s="9">
        <f t="shared" si="4"/>
        <v>44463.473140495822</v>
      </c>
      <c r="L19" s="5" t="s">
        <v>2</v>
      </c>
      <c r="M19" s="5">
        <v>16.795278079335962</v>
      </c>
      <c r="N19" s="5">
        <v>2.9633779152312929</v>
      </c>
      <c r="O19" s="5">
        <v>5.6676126230849242</v>
      </c>
      <c r="P19" s="5">
        <v>1.8306905086840887E-5</v>
      </c>
      <c r="Q19" s="5">
        <v>10.592856820454518</v>
      </c>
      <c r="R19" s="5">
        <v>22.997699338217405</v>
      </c>
      <c r="S19" s="5">
        <v>10.592856820454518</v>
      </c>
      <c r="T19" s="5">
        <v>22.997699338217405</v>
      </c>
    </row>
    <row r="20" spans="1:20" x14ac:dyDescent="0.25">
      <c r="A20">
        <v>1</v>
      </c>
      <c r="B20">
        <v>1521</v>
      </c>
      <c r="C20">
        <v>65</v>
      </c>
      <c r="D20">
        <v>35</v>
      </c>
      <c r="E20" s="11">
        <f t="shared" si="0"/>
        <v>1594.5094294305836</v>
      </c>
      <c r="F20" s="11">
        <f t="shared" si="1"/>
        <v>-73.509429430583623</v>
      </c>
      <c r="G20" s="9">
        <f t="shared" si="2"/>
        <v>5403.6362152099537</v>
      </c>
      <c r="H20" s="9">
        <f t="shared" si="3"/>
        <v>295.86363636363626</v>
      </c>
      <c r="I20" s="9">
        <f t="shared" si="4"/>
        <v>87535.291322313991</v>
      </c>
    </row>
    <row r="21" spans="1:20" x14ac:dyDescent="0.25">
      <c r="A21">
        <v>1</v>
      </c>
      <c r="B21">
        <v>1741</v>
      </c>
      <c r="C21">
        <v>65</v>
      </c>
      <c r="D21">
        <v>35</v>
      </c>
      <c r="E21" s="11">
        <f t="shared" si="0"/>
        <v>1594.5094294305836</v>
      </c>
      <c r="F21" s="11">
        <f t="shared" si="1"/>
        <v>146.49057056941638</v>
      </c>
      <c r="G21" s="9">
        <f t="shared" si="2"/>
        <v>21459.48726575316</v>
      </c>
      <c r="H21" s="9">
        <f t="shared" si="3"/>
        <v>515.86363636363626</v>
      </c>
      <c r="I21" s="9">
        <f t="shared" si="4"/>
        <v>266115.29132231395</v>
      </c>
    </row>
    <row r="22" spans="1:20" x14ac:dyDescent="0.25">
      <c r="A22">
        <v>1</v>
      </c>
      <c r="B22">
        <v>1866</v>
      </c>
      <c r="C22">
        <v>70</v>
      </c>
      <c r="D22">
        <v>40</v>
      </c>
      <c r="E22" s="11">
        <f t="shared" si="0"/>
        <v>1743.8892246058663</v>
      </c>
      <c r="F22" s="11">
        <f t="shared" si="1"/>
        <v>122.11077539413373</v>
      </c>
      <c r="G22" s="9">
        <f t="shared" si="2"/>
        <v>14911.041467356574</v>
      </c>
      <c r="H22" s="9">
        <f t="shared" si="3"/>
        <v>640.86363636363626</v>
      </c>
      <c r="I22" s="9">
        <f t="shared" si="4"/>
        <v>410706.20041322301</v>
      </c>
    </row>
    <row r="23" spans="1:20" x14ac:dyDescent="0.25">
      <c r="A23">
        <v>1</v>
      </c>
      <c r="B23">
        <v>1717</v>
      </c>
      <c r="C23">
        <v>70</v>
      </c>
      <c r="D23">
        <v>40</v>
      </c>
      <c r="E23" s="11">
        <f t="shared" si="0"/>
        <v>1743.8892246058663</v>
      </c>
      <c r="F23" s="11">
        <f t="shared" si="1"/>
        <v>-26.889224605866275</v>
      </c>
      <c r="G23" s="9">
        <f t="shared" si="2"/>
        <v>723.03039990472428</v>
      </c>
      <c r="H23" s="9">
        <f t="shared" si="3"/>
        <v>491.86363636363626</v>
      </c>
      <c r="I23" s="9">
        <f t="shared" si="4"/>
        <v>241929.83677685939</v>
      </c>
    </row>
    <row r="24" spans="1:20" x14ac:dyDescent="0.25">
      <c r="A24" s="1" t="s">
        <v>3</v>
      </c>
      <c r="B24" s="2">
        <f>SUM(B2:B23)</f>
        <v>26953</v>
      </c>
      <c r="C24" s="2">
        <f>SUM(C2:C23)</f>
        <v>950</v>
      </c>
      <c r="D24" s="2">
        <f>SUM(D2:D23)</f>
        <v>660</v>
      </c>
      <c r="E24" s="2"/>
      <c r="F24" s="11"/>
      <c r="G24" s="3">
        <f>SUM(G2:G23)</f>
        <v>479759.90135845297</v>
      </c>
      <c r="H24" s="10">
        <f>SUM(H2:H23)</f>
        <v>-4.3200998334214091E-12</v>
      </c>
      <c r="I24" s="3">
        <f>SUM(I2:I23)</f>
        <v>2507792.5909090913</v>
      </c>
      <c r="J24" s="2"/>
      <c r="L24" s="1">
        <f>G24/I24</f>
        <v>0.19130764764901745</v>
      </c>
    </row>
    <row r="25" spans="1:20" x14ac:dyDescent="0.25">
      <c r="A25" t="s">
        <v>4</v>
      </c>
      <c r="B25" s="3">
        <f>AVERAGE(B2:B23)</f>
        <v>1225.1363636363637</v>
      </c>
      <c r="C25" s="3">
        <f t="shared" ref="C25:D25" si="5">AVERAGE(C2:C23)</f>
        <v>43.18181818181818</v>
      </c>
      <c r="D25" s="3">
        <f t="shared" si="5"/>
        <v>30</v>
      </c>
      <c r="E25" s="3"/>
      <c r="F25" s="11"/>
      <c r="G25" s="3"/>
      <c r="H25" s="3"/>
      <c r="I25" s="3"/>
      <c r="J25" s="3"/>
      <c r="L25" s="12">
        <f>1-L24</f>
        <v>0.80869235235098258</v>
      </c>
    </row>
    <row r="26" spans="1:20" x14ac:dyDescent="0.25">
      <c r="A26" t="s">
        <v>5</v>
      </c>
      <c r="B26" s="3">
        <f>_xlfn.STDEV.S(B2:B23)</f>
        <v>345.57010114475293</v>
      </c>
      <c r="C26" s="3">
        <f>_xlfn.STDEV.S(C2:C23)</f>
        <v>19.793304215691016</v>
      </c>
      <c r="D26" s="3">
        <f>_xlfn.STDEV.S(D2:D23)</f>
        <v>11.751393027860063</v>
      </c>
      <c r="E26" s="3"/>
      <c r="F26" s="11"/>
      <c r="G26" s="3"/>
      <c r="H26" s="3"/>
      <c r="I26" s="3"/>
      <c r="J26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0.89927323564697659</v>
      </c>
    </row>
    <row r="5" spans="1:9" x14ac:dyDescent="0.25">
      <c r="A5" s="4" t="s">
        <v>9</v>
      </c>
      <c r="B5" s="4">
        <v>0.80869235235098269</v>
      </c>
    </row>
    <row r="6" spans="1:9" x14ac:dyDescent="0.25">
      <c r="A6" s="4" t="s">
        <v>10</v>
      </c>
      <c r="B6" s="4">
        <v>0.78855470523003357</v>
      </c>
    </row>
    <row r="7" spans="1:9" x14ac:dyDescent="0.25">
      <c r="A7" s="4" t="s">
        <v>11</v>
      </c>
      <c r="B7" s="4">
        <v>158.90412557302938</v>
      </c>
    </row>
    <row r="8" spans="1:9" ht="15.75" thickBot="1" x14ac:dyDescent="0.3">
      <c r="A8" s="5" t="s">
        <v>12</v>
      </c>
      <c r="B8" s="5">
        <v>22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2</v>
      </c>
      <c r="C12" s="4">
        <v>2028032.6895506387</v>
      </c>
      <c r="D12" s="4">
        <v>1014016.3447753193</v>
      </c>
      <c r="E12" s="4">
        <v>40.158234350511584</v>
      </c>
      <c r="F12" s="4">
        <v>1.5012642751433883E-7</v>
      </c>
    </row>
    <row r="13" spans="1:9" x14ac:dyDescent="0.25">
      <c r="A13" s="4" t="s">
        <v>15</v>
      </c>
      <c r="B13" s="4">
        <v>19</v>
      </c>
      <c r="C13" s="4">
        <v>479759.90135845274</v>
      </c>
      <c r="D13" s="4">
        <v>25250.521124129093</v>
      </c>
      <c r="E13" s="4"/>
      <c r="F13" s="4"/>
    </row>
    <row r="14" spans="1:9" ht="15.75" thickBot="1" x14ac:dyDescent="0.3">
      <c r="A14" s="5" t="s">
        <v>16</v>
      </c>
      <c r="B14" s="5">
        <v>21</v>
      </c>
      <c r="C14" s="5">
        <v>2507792.5909090913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156.43043453198675</v>
      </c>
      <c r="C17" s="4">
        <v>126.75785626839465</v>
      </c>
      <c r="D17" s="4">
        <v>1.2340886721905737</v>
      </c>
      <c r="E17" s="4">
        <v>0.2322172747582153</v>
      </c>
      <c r="F17" s="4">
        <v>-108.87680772299439</v>
      </c>
      <c r="G17" s="4">
        <v>421.73767678696788</v>
      </c>
      <c r="H17" s="4">
        <v>-108.87680772299439</v>
      </c>
      <c r="I17" s="4">
        <v>421.73767678696788</v>
      </c>
    </row>
    <row r="18" spans="1:9" x14ac:dyDescent="0.25">
      <c r="A18" s="4" t="s">
        <v>35</v>
      </c>
      <c r="B18" s="4">
        <v>13.08068095572059</v>
      </c>
      <c r="C18" s="4">
        <v>1.7593736847816008</v>
      </c>
      <c r="D18" s="4">
        <v>7.434850861341805</v>
      </c>
      <c r="E18" s="4">
        <v>4.8886058416810507E-7</v>
      </c>
      <c r="F18" s="4">
        <v>9.3982695127797165</v>
      </c>
      <c r="G18" s="4">
        <v>16.763092398661463</v>
      </c>
      <c r="H18" s="4">
        <v>9.3982695127797165</v>
      </c>
      <c r="I18" s="4">
        <v>16.763092398661463</v>
      </c>
    </row>
    <row r="19" spans="1:9" ht="15.75" thickBot="1" x14ac:dyDescent="0.3">
      <c r="A19" s="5" t="s">
        <v>36</v>
      </c>
      <c r="B19" s="5">
        <v>16.795278079335962</v>
      </c>
      <c r="C19" s="5">
        <v>2.9633779152312929</v>
      </c>
      <c r="D19" s="5">
        <v>5.6676126230849242</v>
      </c>
      <c r="E19" s="5">
        <v>1.8306905086840887E-5</v>
      </c>
      <c r="F19" s="5">
        <v>10.592856820454518</v>
      </c>
      <c r="G19" s="5">
        <v>22.997699338217405</v>
      </c>
      <c r="H19" s="5">
        <v>10.592856820454518</v>
      </c>
      <c r="I19" s="5">
        <v>22.997699338217405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N23" sqref="N23"/>
    </sheetView>
  </sheetViews>
  <sheetFormatPr defaultRowHeight="15" x14ac:dyDescent="0.25"/>
  <cols>
    <col min="2" max="3" width="9.140625" customWidth="1"/>
    <col min="5" max="5" width="12" bestFit="1" customWidth="1"/>
    <col min="13" max="13" width="11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37</v>
      </c>
      <c r="H1" s="1" t="s">
        <v>38</v>
      </c>
    </row>
    <row r="2" spans="1:14" x14ac:dyDescent="0.25">
      <c r="A2">
        <v>973</v>
      </c>
      <c r="B2">
        <v>0</v>
      </c>
      <c r="C2">
        <v>40</v>
      </c>
      <c r="D2">
        <f>$A$24-A2</f>
        <v>252.13636363636374</v>
      </c>
      <c r="E2">
        <f>POWER(D2,2)</f>
        <v>63572.745867768645</v>
      </c>
      <c r="F2">
        <f>$N$3+B2*$N$4+C2*$N$5</f>
        <v>828.24155770542518</v>
      </c>
      <c r="G2">
        <f>A2-F2</f>
        <v>144.75844229457482</v>
      </c>
      <c r="H2">
        <f>POWER(G2,2)</f>
        <v>20955.006615551749</v>
      </c>
    </row>
    <row r="3" spans="1:14" x14ac:dyDescent="0.25">
      <c r="A3">
        <v>1119</v>
      </c>
      <c r="B3">
        <v>0</v>
      </c>
      <c r="C3">
        <v>40</v>
      </c>
      <c r="D3">
        <f t="shared" ref="D3:D23" si="0">$A$24-A3</f>
        <v>106.13636363636374</v>
      </c>
      <c r="E3">
        <f t="shared" ref="E3:E23" si="1">POWER(D3,2)</f>
        <v>11264.927685950435</v>
      </c>
      <c r="F3">
        <f t="shared" ref="F3:F23" si="2">$N$3+B3*$N$4+C3*$N$5</f>
        <v>828.24155770542518</v>
      </c>
      <c r="G3">
        <f t="shared" ref="G3:G23" si="3">A3-F3</f>
        <v>290.75844229457482</v>
      </c>
      <c r="H3">
        <f t="shared" ref="H3:H23" si="4">POWER(G3,2)</f>
        <v>84540.471765567592</v>
      </c>
      <c r="M3" s="4" t="s">
        <v>17</v>
      </c>
      <c r="N3" s="4">
        <v>156.43043453198675</v>
      </c>
    </row>
    <row r="4" spans="1:14" x14ac:dyDescent="0.25">
      <c r="A4">
        <v>875</v>
      </c>
      <c r="B4">
        <v>25</v>
      </c>
      <c r="C4">
        <v>25</v>
      </c>
      <c r="D4">
        <f t="shared" si="0"/>
        <v>350.13636363636374</v>
      </c>
      <c r="E4">
        <f t="shared" si="1"/>
        <v>122595.47314049595</v>
      </c>
      <c r="F4">
        <f t="shared" si="2"/>
        <v>903.32941040840058</v>
      </c>
      <c r="G4">
        <f t="shared" si="3"/>
        <v>-28.329410408400577</v>
      </c>
      <c r="H4">
        <f t="shared" si="4"/>
        <v>802.55549408759498</v>
      </c>
      <c r="M4" s="4" t="s">
        <v>35</v>
      </c>
      <c r="N4" s="4">
        <v>13.08068095572059</v>
      </c>
    </row>
    <row r="5" spans="1:14" ht="15.75" thickBot="1" x14ac:dyDescent="0.3">
      <c r="A5">
        <v>625</v>
      </c>
      <c r="B5">
        <v>25</v>
      </c>
      <c r="C5">
        <v>25</v>
      </c>
      <c r="D5">
        <f t="shared" si="0"/>
        <v>600.13636363636374</v>
      </c>
      <c r="E5">
        <f t="shared" si="1"/>
        <v>360163.65495867783</v>
      </c>
      <c r="F5">
        <f t="shared" si="2"/>
        <v>903.32941040840058</v>
      </c>
      <c r="G5">
        <f t="shared" si="3"/>
        <v>-278.32941040840058</v>
      </c>
      <c r="H5">
        <f t="shared" si="4"/>
        <v>77467.260698287879</v>
      </c>
      <c r="M5" s="5" t="s">
        <v>36</v>
      </c>
      <c r="N5" s="5">
        <v>16.795278079335962</v>
      </c>
    </row>
    <row r="6" spans="1:14" x14ac:dyDescent="0.25">
      <c r="A6">
        <v>910</v>
      </c>
      <c r="B6">
        <v>30</v>
      </c>
      <c r="C6">
        <v>30</v>
      </c>
      <c r="D6">
        <f t="shared" si="0"/>
        <v>315.13636363636374</v>
      </c>
      <c r="E6">
        <f t="shared" si="1"/>
        <v>99310.927685950475</v>
      </c>
      <c r="F6">
        <f t="shared" si="2"/>
        <v>1052.7092055836833</v>
      </c>
      <c r="G6">
        <f t="shared" si="3"/>
        <v>-142.70920558368334</v>
      </c>
      <c r="H6">
        <f t="shared" si="4"/>
        <v>20365.917358325998</v>
      </c>
    </row>
    <row r="7" spans="1:14" x14ac:dyDescent="0.25">
      <c r="A7">
        <v>971</v>
      </c>
      <c r="B7">
        <v>30</v>
      </c>
      <c r="C7">
        <v>30</v>
      </c>
      <c r="D7">
        <f t="shared" si="0"/>
        <v>254.13636363636374</v>
      </c>
      <c r="E7">
        <f t="shared" si="1"/>
        <v>64585.2913223141</v>
      </c>
      <c r="F7">
        <f t="shared" si="2"/>
        <v>1052.7092055836833</v>
      </c>
      <c r="G7">
        <f t="shared" si="3"/>
        <v>-81.709205583683342</v>
      </c>
      <c r="H7">
        <f t="shared" si="4"/>
        <v>6676.3942771166294</v>
      </c>
    </row>
    <row r="8" spans="1:14" x14ac:dyDescent="0.25">
      <c r="A8">
        <v>931</v>
      </c>
      <c r="B8">
        <v>35</v>
      </c>
      <c r="C8">
        <v>35</v>
      </c>
      <c r="D8">
        <f t="shared" si="0"/>
        <v>294.13636363636374</v>
      </c>
      <c r="E8">
        <f t="shared" si="1"/>
        <v>86516.200413223196</v>
      </c>
      <c r="F8">
        <f t="shared" si="2"/>
        <v>1202.089000758966</v>
      </c>
      <c r="G8">
        <f t="shared" si="3"/>
        <v>-271.08900075896599</v>
      </c>
      <c r="H8">
        <f t="shared" si="4"/>
        <v>73489.246332494658</v>
      </c>
    </row>
    <row r="9" spans="1:14" x14ac:dyDescent="0.25">
      <c r="A9">
        <v>1177</v>
      </c>
      <c r="B9">
        <v>35</v>
      </c>
      <c r="C9">
        <v>35</v>
      </c>
      <c r="D9">
        <f t="shared" si="0"/>
        <v>48.13636363636374</v>
      </c>
      <c r="E9">
        <f t="shared" si="1"/>
        <v>2317.1095041322415</v>
      </c>
      <c r="F9">
        <f t="shared" si="2"/>
        <v>1202.089000758966</v>
      </c>
      <c r="G9">
        <f t="shared" si="3"/>
        <v>-25.089000758965994</v>
      </c>
      <c r="H9">
        <f t="shared" si="4"/>
        <v>629.45795908339619</v>
      </c>
    </row>
    <row r="10" spans="1:14" x14ac:dyDescent="0.25">
      <c r="A10">
        <v>882</v>
      </c>
      <c r="B10">
        <v>40</v>
      </c>
      <c r="C10">
        <v>25</v>
      </c>
      <c r="D10">
        <f t="shared" si="0"/>
        <v>343.13636363636374</v>
      </c>
      <c r="E10">
        <f t="shared" si="1"/>
        <v>117742.56404958684</v>
      </c>
      <c r="F10">
        <f t="shared" si="2"/>
        <v>1099.5396247442095</v>
      </c>
      <c r="G10">
        <f t="shared" si="3"/>
        <v>-217.5396247442095</v>
      </c>
      <c r="H10">
        <f t="shared" si="4"/>
        <v>47323.488333851485</v>
      </c>
    </row>
    <row r="11" spans="1:14" x14ac:dyDescent="0.25">
      <c r="A11">
        <v>982</v>
      </c>
      <c r="B11">
        <v>40</v>
      </c>
      <c r="C11">
        <v>25</v>
      </c>
      <c r="D11">
        <f t="shared" si="0"/>
        <v>243.13636363636374</v>
      </c>
      <c r="E11">
        <f t="shared" si="1"/>
        <v>59115.2913223141</v>
      </c>
      <c r="F11">
        <f t="shared" si="2"/>
        <v>1099.5396247442095</v>
      </c>
      <c r="G11">
        <f t="shared" si="3"/>
        <v>-117.5396247442095</v>
      </c>
      <c r="H11">
        <f t="shared" si="4"/>
        <v>13815.563385009587</v>
      </c>
    </row>
    <row r="12" spans="1:14" x14ac:dyDescent="0.25">
      <c r="A12">
        <v>1628</v>
      </c>
      <c r="B12">
        <v>45</v>
      </c>
      <c r="C12">
        <v>45</v>
      </c>
      <c r="D12">
        <f t="shared" si="0"/>
        <v>-402.86363636363626</v>
      </c>
      <c r="E12">
        <f t="shared" si="1"/>
        <v>162299.10950413215</v>
      </c>
      <c r="F12">
        <f t="shared" si="2"/>
        <v>1500.8485911095315</v>
      </c>
      <c r="G12">
        <f t="shared" si="3"/>
        <v>127.15140889046847</v>
      </c>
      <c r="H12">
        <f t="shared" si="4"/>
        <v>16167.480782831106</v>
      </c>
    </row>
    <row r="13" spans="1:14" x14ac:dyDescent="0.25">
      <c r="A13">
        <v>1577</v>
      </c>
      <c r="B13">
        <v>45</v>
      </c>
      <c r="C13">
        <v>45</v>
      </c>
      <c r="D13">
        <f t="shared" si="0"/>
        <v>-351.86363636363626</v>
      </c>
      <c r="E13">
        <f t="shared" si="1"/>
        <v>123808.01859504126</v>
      </c>
      <c r="F13">
        <f t="shared" si="2"/>
        <v>1500.8485911095315</v>
      </c>
      <c r="G13">
        <f t="shared" si="3"/>
        <v>76.151408890468474</v>
      </c>
      <c r="H13">
        <f t="shared" si="4"/>
        <v>5799.0370760033211</v>
      </c>
    </row>
    <row r="14" spans="1:14" x14ac:dyDescent="0.25">
      <c r="A14">
        <v>1044</v>
      </c>
      <c r="B14">
        <v>50</v>
      </c>
      <c r="C14">
        <v>0</v>
      </c>
      <c r="D14">
        <f t="shared" si="0"/>
        <v>181.13636363636374</v>
      </c>
      <c r="E14">
        <f t="shared" si="1"/>
        <v>32810.382231404998</v>
      </c>
      <c r="F14">
        <f t="shared" si="2"/>
        <v>810.46448231801628</v>
      </c>
      <c r="G14">
        <f t="shared" si="3"/>
        <v>233.53551768198372</v>
      </c>
      <c r="H14">
        <f t="shared" si="4"/>
        <v>54538.83801899213</v>
      </c>
    </row>
    <row r="15" spans="1:14" x14ac:dyDescent="0.25">
      <c r="A15">
        <v>914</v>
      </c>
      <c r="B15">
        <v>50</v>
      </c>
      <c r="C15">
        <v>0</v>
      </c>
      <c r="D15">
        <f t="shared" si="0"/>
        <v>311.13636363636374</v>
      </c>
      <c r="E15">
        <f t="shared" si="1"/>
        <v>96805.836776859564</v>
      </c>
      <c r="F15">
        <f t="shared" si="2"/>
        <v>810.46448231801628</v>
      </c>
      <c r="G15">
        <f t="shared" si="3"/>
        <v>103.53551768198372</v>
      </c>
      <c r="H15">
        <f t="shared" si="4"/>
        <v>10719.603421676364</v>
      </c>
    </row>
    <row r="16" spans="1:14" x14ac:dyDescent="0.25">
      <c r="A16">
        <v>1329</v>
      </c>
      <c r="B16">
        <v>55</v>
      </c>
      <c r="C16">
        <v>25</v>
      </c>
      <c r="D16">
        <f t="shared" si="0"/>
        <v>-103.86363636363626</v>
      </c>
      <c r="E16">
        <f t="shared" si="1"/>
        <v>10787.654958677664</v>
      </c>
      <c r="F16">
        <f t="shared" si="2"/>
        <v>1295.7498390800183</v>
      </c>
      <c r="G16">
        <f t="shared" si="3"/>
        <v>33.250160919981681</v>
      </c>
      <c r="H16">
        <f t="shared" si="4"/>
        <v>1105.5732012046769</v>
      </c>
    </row>
    <row r="17" spans="1:14" x14ac:dyDescent="0.25">
      <c r="A17">
        <v>1330</v>
      </c>
      <c r="B17">
        <v>55</v>
      </c>
      <c r="C17">
        <v>25</v>
      </c>
      <c r="D17">
        <f t="shared" si="0"/>
        <v>-104.86363636363626</v>
      </c>
      <c r="E17">
        <f t="shared" si="1"/>
        <v>10996.382231404938</v>
      </c>
      <c r="F17">
        <f t="shared" si="2"/>
        <v>1295.7498390800183</v>
      </c>
      <c r="G17">
        <f t="shared" si="3"/>
        <v>34.250160919981681</v>
      </c>
      <c r="H17">
        <f t="shared" si="4"/>
        <v>1173.0735230446403</v>
      </c>
    </row>
    <row r="18" spans="1:14" x14ac:dyDescent="0.25">
      <c r="A18">
        <v>1405</v>
      </c>
      <c r="B18">
        <v>60</v>
      </c>
      <c r="C18">
        <v>30</v>
      </c>
      <c r="D18">
        <f t="shared" si="0"/>
        <v>-179.86363636363626</v>
      </c>
      <c r="E18">
        <f t="shared" si="1"/>
        <v>32350.927685950377</v>
      </c>
      <c r="F18">
        <f t="shared" si="2"/>
        <v>1445.129634255301</v>
      </c>
      <c r="G18">
        <f t="shared" si="3"/>
        <v>-40.129634255300971</v>
      </c>
      <c r="H18">
        <f t="shared" si="4"/>
        <v>1610.387545464225</v>
      </c>
    </row>
    <row r="19" spans="1:14" x14ac:dyDescent="0.25">
      <c r="A19">
        <v>1436</v>
      </c>
      <c r="B19">
        <v>60</v>
      </c>
      <c r="C19">
        <v>30</v>
      </c>
      <c r="D19">
        <f t="shared" si="0"/>
        <v>-210.86363636363626</v>
      </c>
      <c r="E19">
        <f t="shared" si="1"/>
        <v>44463.473140495822</v>
      </c>
      <c r="F19">
        <f t="shared" si="2"/>
        <v>1445.129634255301</v>
      </c>
      <c r="G19">
        <f t="shared" si="3"/>
        <v>-9.1296342553009708</v>
      </c>
      <c r="H19">
        <f t="shared" si="4"/>
        <v>83.350221635564907</v>
      </c>
    </row>
    <row r="20" spans="1:14" x14ac:dyDescent="0.25">
      <c r="A20">
        <v>1521</v>
      </c>
      <c r="B20">
        <v>65</v>
      </c>
      <c r="C20">
        <v>35</v>
      </c>
      <c r="D20">
        <f t="shared" si="0"/>
        <v>-295.86363636363626</v>
      </c>
      <c r="E20">
        <f t="shared" si="1"/>
        <v>87535.291322313991</v>
      </c>
      <c r="F20">
        <f t="shared" si="2"/>
        <v>1594.5094294305836</v>
      </c>
      <c r="G20">
        <f t="shared" si="3"/>
        <v>-73.509429430583623</v>
      </c>
      <c r="H20">
        <f t="shared" si="4"/>
        <v>5403.6362152099537</v>
      </c>
    </row>
    <row r="21" spans="1:14" x14ac:dyDescent="0.25">
      <c r="A21">
        <v>1741</v>
      </c>
      <c r="B21">
        <v>65</v>
      </c>
      <c r="C21">
        <v>35</v>
      </c>
      <c r="D21">
        <f t="shared" si="0"/>
        <v>-515.86363636363626</v>
      </c>
      <c r="E21">
        <f t="shared" si="1"/>
        <v>266115.29132231395</v>
      </c>
      <c r="F21">
        <f t="shared" si="2"/>
        <v>1594.5094294305836</v>
      </c>
      <c r="G21">
        <f t="shared" si="3"/>
        <v>146.49057056941638</v>
      </c>
      <c r="H21">
        <f t="shared" si="4"/>
        <v>21459.48726575316</v>
      </c>
    </row>
    <row r="22" spans="1:14" x14ac:dyDescent="0.25">
      <c r="A22">
        <v>1866</v>
      </c>
      <c r="B22">
        <v>70</v>
      </c>
      <c r="C22">
        <v>40</v>
      </c>
      <c r="D22">
        <f t="shared" si="0"/>
        <v>-640.86363636363626</v>
      </c>
      <c r="E22">
        <f t="shared" si="1"/>
        <v>410706.20041322301</v>
      </c>
      <c r="F22">
        <f t="shared" si="2"/>
        <v>1743.8892246058663</v>
      </c>
      <c r="G22">
        <f t="shared" si="3"/>
        <v>122.11077539413373</v>
      </c>
      <c r="H22">
        <f t="shared" si="4"/>
        <v>14911.041467356574</v>
      </c>
    </row>
    <row r="23" spans="1:14" x14ac:dyDescent="0.25">
      <c r="A23">
        <v>1717</v>
      </c>
      <c r="B23">
        <v>70</v>
      </c>
      <c r="C23">
        <v>40</v>
      </c>
      <c r="D23">
        <f t="shared" si="0"/>
        <v>-491.86363636363626</v>
      </c>
      <c r="E23">
        <f t="shared" si="1"/>
        <v>241929.83677685939</v>
      </c>
      <c r="F23">
        <f t="shared" si="2"/>
        <v>1743.8892246058663</v>
      </c>
      <c r="G23">
        <f t="shared" si="3"/>
        <v>-26.889224605866275</v>
      </c>
      <c r="H23">
        <f t="shared" si="4"/>
        <v>723.03039990472428</v>
      </c>
      <c r="N23" s="4">
        <v>0.80869235235098269</v>
      </c>
    </row>
    <row r="24" spans="1:14" x14ac:dyDescent="0.25">
      <c r="A24">
        <f>AVERAGE(A2:A23)</f>
        <v>1225.1363636363637</v>
      </c>
      <c r="E24" s="13">
        <f>SUM(E2:E23)</f>
        <v>2507792.5909090913</v>
      </c>
      <c r="H24" s="13">
        <f>SUM(H2:H23)</f>
        <v>479759.90135845297</v>
      </c>
      <c r="K24">
        <f>H24/E24</f>
        <v>0.19130764764901745</v>
      </c>
    </row>
    <row r="25" spans="1:14" x14ac:dyDescent="0.25">
      <c r="K25" s="1">
        <f>1-K24</f>
        <v>0.80869235235098258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2017-07-25T14:31:18Z</dcterms:created>
  <dcterms:modified xsi:type="dcterms:W3CDTF">2017-07-29T07:24:05Z</dcterms:modified>
</cp:coreProperties>
</file>