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95" windowWidth="20115" windowHeight="6765"/>
  </bookViews>
  <sheets>
    <sheet name="Tareas RSM" sheetId="4" r:id="rId1"/>
    <sheet name="Tareas L" sheetId="5" r:id="rId2"/>
    <sheet name="Backup Logística" sheetId="6" r:id="rId3"/>
  </sheets>
  <definedNames>
    <definedName name="_xlnm._FilterDatabase" localSheetId="1" hidden="1">'Tareas L'!$A$2:$R$122</definedName>
    <definedName name="_xlnm._FilterDatabase" localSheetId="0" hidden="1">'Tareas RSM'!$A$1:$W$125</definedName>
  </definedNames>
  <calcPr calcId="145621" concurrentCalc="0"/>
</workbook>
</file>

<file path=xl/calcChain.xml><?xml version="1.0" encoding="utf-8"?>
<calcChain xmlns="http://schemas.openxmlformats.org/spreadsheetml/2006/main">
  <c r="C9" i="6" l="1"/>
  <c r="C8" i="6"/>
  <c r="D7" i="6"/>
  <c r="D6" i="6"/>
  <c r="C5" i="6"/>
  <c r="C4" i="6"/>
  <c r="C3" i="6"/>
  <c r="C2" i="6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E28" i="4"/>
  <c r="E27" i="4"/>
</calcChain>
</file>

<file path=xl/comments1.xml><?xml version="1.0" encoding="utf-8"?>
<comments xmlns="http://schemas.openxmlformats.org/spreadsheetml/2006/main">
  <authors>
    <author>Martin Ferrari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</commentList>
</comments>
</file>

<file path=xl/comments2.xml><?xml version="1.0" encoding="utf-8"?>
<comments xmlns="http://schemas.openxmlformats.org/spreadsheetml/2006/main">
  <authors>
    <author>Martin Ferrari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¿Cómo dimensionar la cantidad de Perforaciones/ WO/ Pulling/ Tareas de Producción (tasa) para calcular la demanda total de trabajo de Logística? ¿Purgas? </t>
        </r>
      </text>
    </comment>
  </commentList>
</comments>
</file>

<file path=xl/sharedStrings.xml><?xml version="1.0" encoding="utf-8"?>
<sst xmlns="http://schemas.openxmlformats.org/spreadsheetml/2006/main" count="1683" uniqueCount="238">
  <si>
    <t>Tarea</t>
  </si>
  <si>
    <t>Activa</t>
  </si>
  <si>
    <t>Servicio</t>
  </si>
  <si>
    <t>Frecuencia anual x Instalación</t>
  </si>
  <si>
    <t>Recursos necesarios</t>
  </si>
  <si>
    <t>Tipo</t>
  </si>
  <si>
    <t>Lugar</t>
  </si>
  <si>
    <t>Batería</t>
  </si>
  <si>
    <t>Satélite</t>
  </si>
  <si>
    <t>Planta Petróleo</t>
  </si>
  <si>
    <t>Planta Gas</t>
  </si>
  <si>
    <t>Planta Agua</t>
  </si>
  <si>
    <t>Subestación</t>
  </si>
  <si>
    <t>Gasoducto</t>
  </si>
  <si>
    <t>Motogen.</t>
  </si>
  <si>
    <t>Prioridad</t>
  </si>
  <si>
    <t>Grupo</t>
  </si>
  <si>
    <t>Actividad</t>
  </si>
  <si>
    <t>Tolerancia</t>
  </si>
  <si>
    <t>Respuesta</t>
  </si>
  <si>
    <t>Demanda</t>
  </si>
  <si>
    <t>Unidad</t>
  </si>
  <si>
    <t>Fin</t>
  </si>
  <si>
    <t xml:space="preserve">Inicio </t>
  </si>
  <si>
    <t>Horario</t>
  </si>
  <si>
    <t>Día</t>
  </si>
  <si>
    <t>Tipo Unidad</t>
  </si>
  <si>
    <t>Tipo Fluido</t>
  </si>
  <si>
    <t>Acondiciona boca de pozo</t>
  </si>
  <si>
    <t>Sí</t>
  </si>
  <si>
    <t>Instalar válvula de contrapresión</t>
  </si>
  <si>
    <t>Cambio de tee prensa</t>
  </si>
  <si>
    <t>Preparado para bacheo</t>
  </si>
  <si>
    <t>Preparado para centrar pozo</t>
  </si>
  <si>
    <t>Inspección/ Checklist de pozo A</t>
  </si>
  <si>
    <t>Inspección/ Checklist de pozo B</t>
  </si>
  <si>
    <t>Inspección/ Checklist de pozo C,D,E</t>
  </si>
  <si>
    <t>Inspección/ Checklist de pozo X</t>
  </si>
  <si>
    <t>Limpieza de Vástago</t>
  </si>
  <si>
    <t>Prueba de superficie</t>
  </si>
  <si>
    <t>Saca muestras</t>
  </si>
  <si>
    <t>Medición de gas entrecolumna con merla</t>
  </si>
  <si>
    <t>Pulling</t>
  </si>
  <si>
    <t>Otros</t>
  </si>
  <si>
    <t>Pozo BM</t>
  </si>
  <si>
    <t>Pozo BES</t>
  </si>
  <si>
    <t>Pozo Iny.</t>
  </si>
  <si>
    <t>Recorredores</t>
  </si>
  <si>
    <t>TBD</t>
  </si>
  <si>
    <t>Campo</t>
  </si>
  <si>
    <t>Prepara pozo para Bacheo</t>
  </si>
  <si>
    <t>Maniobra para control de pozo</t>
  </si>
  <si>
    <t>Oleoducto</t>
  </si>
  <si>
    <t>Preparar pozo para bacheo</t>
  </si>
  <si>
    <t>Colector</t>
  </si>
  <si>
    <t>Control</t>
  </si>
  <si>
    <t>Verificación estado/ Control de batería</t>
  </si>
  <si>
    <t>Novedades de campo (parte de coordinación/ guardia/ otros)</t>
  </si>
  <si>
    <t xml:space="preserve">Coordinar Trabajos programados (Mantenimiento, Ingeniería y Producción) </t>
  </si>
  <si>
    <t>Análisis y carga de controles por pozo tipo</t>
  </si>
  <si>
    <t>Carga de controles de inyección de agua por pozo inyector</t>
  </si>
  <si>
    <t xml:space="preserve">Actualizar potenciales de los pozos </t>
  </si>
  <si>
    <t>Hacer reservas de materiales en SAP</t>
  </si>
  <si>
    <t>Analizar  pozos problemáticos/ reuniones de pozos con RES por proyecto</t>
  </si>
  <si>
    <t xml:space="preserve">Otros oficina, SAS, Capacitación, etc </t>
  </si>
  <si>
    <t>Realizar observaciones Stop, auditorías, charlas de seguridad, etc.</t>
  </si>
  <si>
    <t>Coordinar, programar y colaborar con tareas recorredores de producción</t>
  </si>
  <si>
    <t>Supervisores</t>
  </si>
  <si>
    <t>Oficina</t>
  </si>
  <si>
    <t>Chequeo de operaciones de wire line x pozo inyector</t>
  </si>
  <si>
    <t>Check list de instalaciones de pozo</t>
  </si>
  <si>
    <t>Sacar muestra para análsis % agua</t>
  </si>
  <si>
    <t xml:space="preserve">Definir pozos sin producción </t>
  </si>
  <si>
    <t>Controlar las presiones y estado de instalaciones en boca/ anular por pozo inyector</t>
  </si>
  <si>
    <t>Localización de mermas/ pérdidas de producción</t>
  </si>
  <si>
    <t>Asistencia Motombomba/ Prueba de TBG y desplazado de líneas por pozo</t>
  </si>
  <si>
    <t>Verificar estado y funcionamiento de instalaciones por bateria</t>
  </si>
  <si>
    <t>Controlar stock productos químicos/ dosificación</t>
  </si>
  <si>
    <t>Chequeo de información cargada antes del cierre del mes, cap IV</t>
  </si>
  <si>
    <t>Apoyo a soldadores/ Instalaciones en general</t>
  </si>
  <si>
    <t>Cambio/ Instalación de rotador de sarta</t>
  </si>
  <si>
    <t>Conecta/ Desonecta cisterna</t>
  </si>
  <si>
    <t>Empaqueta/ Acondiciona boca de pozo</t>
  </si>
  <si>
    <t>Maniobra de pozo/ Ajustar medida</t>
  </si>
  <si>
    <t>Verificar derrames/ pérdidas de Oleoducto</t>
  </si>
  <si>
    <t>Operar cuadros de maniobras/ derivaciones</t>
  </si>
  <si>
    <t>Verificar derrames/ perdidas de lineas conducción</t>
  </si>
  <si>
    <t>Chequeo Diario de Telemetria zona asignada (estaciones y Pozos Scada/ XSPOC/ RTA)</t>
  </si>
  <si>
    <t>Carga controles de satélites/ pérdidas de inyección/ parte de secundaria</t>
  </si>
  <si>
    <t>Realizar ABM cambios estado/ sistema extracción/ entidades</t>
  </si>
  <si>
    <t>Realizar Checklist Pulling por pozo tipo BM/ BES</t>
  </si>
  <si>
    <t>Realizar avisos de mantenimiento en sistema SAP</t>
  </si>
  <si>
    <t>Permisos de trabajo/ En caliente - excavación/ Planificación/ Elaboración in situ (830)</t>
  </si>
  <si>
    <t>Controlar caudal de inyección real vs programa operativo por pozo inyector</t>
  </si>
  <si>
    <t>Control de producción de gas por separador/ cambio de placas orificio</t>
  </si>
  <si>
    <t>Tomar presión de boca de pozo/ verificar producción</t>
  </si>
  <si>
    <t>Chequeo de scrapeo en lineas de inyección por pozo</t>
  </si>
  <si>
    <t>Controlar las presiones y estado de instalaciones de satélite</t>
  </si>
  <si>
    <t>Apoyo con Hidrogrua</t>
  </si>
  <si>
    <t>Cablear Equipos</t>
  </si>
  <si>
    <t>Colocar portacandado</t>
  </si>
  <si>
    <t>Predictivo Equipos</t>
  </si>
  <si>
    <t>Puesta en marcha de Equipo</t>
  </si>
  <si>
    <t xml:space="preserve">Realizar maniobras electricas </t>
  </si>
  <si>
    <t>Recuperar equipamiento eléctrico</t>
  </si>
  <si>
    <t>Relevamiento Instalacion</t>
  </si>
  <si>
    <t>Varios Correctivos</t>
  </si>
  <si>
    <t>Mant. Eléctrico</t>
  </si>
  <si>
    <t>Necesidad de Servicio</t>
  </si>
  <si>
    <t>Correctiva</t>
  </si>
  <si>
    <t>Predictiva</t>
  </si>
  <si>
    <t>Media</t>
  </si>
  <si>
    <t>Alta</t>
  </si>
  <si>
    <t>Adecuacion de regimen</t>
  </si>
  <si>
    <t>Alinear Equipo</t>
  </si>
  <si>
    <t>Centrado AIB</t>
  </si>
  <si>
    <t>Preventivo AIB</t>
  </si>
  <si>
    <t>Preventiva</t>
  </si>
  <si>
    <t>Preventivo BBA</t>
  </si>
  <si>
    <t>Preventivo Compresores</t>
  </si>
  <si>
    <t xml:space="preserve">Varios Correctivo </t>
  </si>
  <si>
    <t>Varios No Mtto</t>
  </si>
  <si>
    <t>Mant. Mecánico</t>
  </si>
  <si>
    <t>Necesidad de servicio</t>
  </si>
  <si>
    <t>Cambiar Dosificadora</t>
  </si>
  <si>
    <t>Cambiar Dosificadora quemada</t>
  </si>
  <si>
    <t>Revisar comunicación</t>
  </si>
  <si>
    <t>Revisar Dosificadora</t>
  </si>
  <si>
    <t xml:space="preserve">Varios correctivo instrumentos </t>
  </si>
  <si>
    <t>Mant. Instrumental</t>
  </si>
  <si>
    <t>Control de producción bruta de pozo a tanque</t>
  </si>
  <si>
    <t>Pérdidas en línea de conducción de pozo inyector</t>
  </si>
  <si>
    <t>Carga/ análisis de controles de producción de batería/ pérdidas de producción de la zona</t>
  </si>
  <si>
    <t>Perforacion</t>
  </si>
  <si>
    <t>Llenado Inicial Fase I</t>
  </si>
  <si>
    <t>Potable</t>
  </si>
  <si>
    <t xml:space="preserve">Articulado Semi sin acoplado </t>
  </si>
  <si>
    <t>m3</t>
  </si>
  <si>
    <t>Llenado Inicial Fase II</t>
  </si>
  <si>
    <t>Llenado Inicial Fase III</t>
  </si>
  <si>
    <t>Mantener nivel</t>
  </si>
  <si>
    <t>Entubar y vaciar Fase I</t>
  </si>
  <si>
    <t>Entubar y vaciar Fase II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</si>
  <si>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</si>
  <si>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</si>
  <si>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</si>
  <si>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</si>
  <si>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</si>
  <si>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</si>
  <si>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</si>
  <si>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</si>
  <si>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</si>
  <si>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</si>
  <si>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</si>
  <si>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</si>
  <si>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</si>
  <si>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</si>
  <si>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</si>
  <si>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</si>
  <si>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</si>
  <si>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</si>
  <si>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</si>
  <si>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Tubing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</si>
  <si>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</si>
  <si>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</si>
  <si>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</si>
  <si>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</si>
  <si>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</si>
  <si>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</si>
  <si>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</si>
  <si>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</si>
  <si>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</si>
  <si>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Pulling BM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</si>
  <si>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</si>
  <si>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</si>
  <si>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</si>
  <si>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</si>
  <si>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</si>
  <si>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</si>
  <si>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</si>
  <si>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Pulling BES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</si>
  <si>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</si>
  <si>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</si>
  <si>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</si>
  <si>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</si>
  <si>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</si>
  <si>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</si>
  <si>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Varillas</t>
  </si>
  <si>
    <t>Almacen Varillas</t>
  </si>
  <si>
    <t>Reposicion Stock Varillas</t>
  </si>
  <si>
    <t>Recuperacion</t>
  </si>
  <si>
    <t>Recuperar fluido cisterna</t>
  </si>
  <si>
    <t>Varios</t>
  </si>
  <si>
    <t>Otros Produccion</t>
  </si>
  <si>
    <t>Llenado Inicial Fase Ibis</t>
  </si>
  <si>
    <t>Random</t>
  </si>
  <si>
    <t>+ 1 Turno</t>
  </si>
  <si>
    <t>Logística</t>
  </si>
  <si>
    <t>Equipos/ Pozos Activos</t>
  </si>
  <si>
    <t>Cantidad Anual</t>
  </si>
  <si>
    <t>Tasa</t>
  </si>
  <si>
    <t>Pérdidas en línea de conducción de pozo productor</t>
  </si>
  <si>
    <t>Preventivo Equipo Corto</t>
  </si>
  <si>
    <t>Preventivo Equipo Largo</t>
  </si>
  <si>
    <t>Tiempo estimado x Tarea (hs)</t>
  </si>
  <si>
    <t>Merma Producción</t>
  </si>
  <si>
    <t>Tiempo Carga/ Descarga (horas)</t>
  </si>
  <si>
    <t xml:space="preserve">Conexión/ Desconexion dosificadoras </t>
  </si>
  <si>
    <t>Engrampar/ Reparar cable sensor</t>
  </si>
  <si>
    <t>Montaje/ Desmontaje equipos</t>
  </si>
  <si>
    <t>Revisar/ Cambiar protecciones</t>
  </si>
  <si>
    <t>Revisar/ Reparar/ Adecuar iluminación</t>
  </si>
  <si>
    <t>Revisar/ Reparar/ Cambiar llave casilla</t>
  </si>
  <si>
    <t>Revisar/ Reparar/ Reponer sensor de vibraciones</t>
  </si>
  <si>
    <t>Revisar/ Reparar desperfecto eléctrico</t>
  </si>
  <si>
    <t>Revision/ Adecuacion/ Medicion PAT</t>
  </si>
  <si>
    <t>Acondicionar/Cambiar Estrobo</t>
  </si>
  <si>
    <t>Acondicionar/ Reparar Cerco</t>
  </si>
  <si>
    <t>Acondicionar/ Reparar Cubrecorreas</t>
  </si>
  <si>
    <t>Acondicionar/ Reparar Rotador y/o cable</t>
  </si>
  <si>
    <t>Acondicionar/ Cambiar Correas</t>
  </si>
  <si>
    <t>Ajustar/ Cambiar empaquetaduras</t>
  </si>
  <si>
    <t>Apoyo a recorredores/ General</t>
  </si>
  <si>
    <t>Cambiar/ Revisar Motor</t>
  </si>
  <si>
    <t>Revisar/ Cambiar/ Reapretar Buloneria</t>
  </si>
  <si>
    <t>Revisar/ Cambiar/ Cambiar Freno</t>
  </si>
  <si>
    <t>Armar/ Conectar/ Revisar/ Destapar recirculado</t>
  </si>
  <si>
    <t>Revisar/ Cambiar caudalimetros</t>
  </si>
  <si>
    <t>Chequear/Revisar/ Reparar Calentadores</t>
  </si>
  <si>
    <t xml:space="preserve">Chequear/ Revisar/ Reparar Horno </t>
  </si>
  <si>
    <t>Chequear/ Revisar/ Reparar U. Flotación</t>
  </si>
  <si>
    <t>Instalar/ Desistalar Caudalimetro</t>
  </si>
  <si>
    <t>Instalar/ Desistalar Dosificadora</t>
  </si>
  <si>
    <t>Montar/ Desmontar/ Habilitar instrumentos</t>
  </si>
  <si>
    <t>Montar/ Habilitar Separador</t>
  </si>
  <si>
    <t>Revisar/ Cambiar placa Orificio</t>
  </si>
  <si>
    <t>Revisar/ Reparar/ Cambiar  visor de nivel</t>
  </si>
  <si>
    <t>Duración Actividad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</si>
</sst>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right" vertical="center" wrapText="1"/>
      <protection locked="0"/>
    </xf>
    <xf numFmtId="0" fontId="6" fillId="0" borderId="5" xfId="0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9" xfId="1" applyFont="1" applyBorder="1" applyAlignment="1">
      <alignment horizontal="left"/>
    </xf>
    <xf numFmtId="0" fontId="0" fillId="0" borderId="9" xfId="1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9" xfId="1" applyNumberFormat="1" applyFont="1" applyBorder="1" applyAlignment="1">
      <alignment horizontal="right"/>
    </xf>
    <xf numFmtId="1" fontId="0" fillId="0" borderId="9" xfId="1" applyNumberFormat="1" applyFont="1" applyBorder="1" applyAlignment="1">
      <alignment horizontal="right"/>
    </xf>
    <xf numFmtId="0" fontId="4" fillId="0" borderId="5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10" fontId="6" fillId="3" borderId="5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0" fontId="4" fillId="3" borderId="5" xfId="0" applyFont="1" applyFill="1" applyBorder="1" applyAlignment="1">
      <alignment horizontal="right" vertical="center" wrapText="1"/>
    </xf>
    <xf numFmtId="1" fontId="4" fillId="3" borderId="5" xfId="0" applyNumberFormat="1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right" vertical="center" wrapText="1"/>
    </xf>
    <xf numFmtId="0" fontId="0" fillId="3" borderId="5" xfId="0" applyFill="1" applyBorder="1"/>
    <xf numFmtId="0" fontId="0" fillId="3" borderId="5" xfId="0" applyFill="1" applyBorder="1" applyAlignment="1">
      <alignment vertical="center"/>
    </xf>
    <xf numFmtId="2" fontId="6" fillId="3" borderId="5" xfId="0" applyNumberFormat="1" applyFont="1" applyFill="1" applyBorder="1" applyAlignment="1">
      <alignment horizontal="right" vertical="center"/>
    </xf>
    <xf numFmtId="0" fontId="4" fillId="0" borderId="9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horizontal="right"/>
    </xf>
    <xf numFmtId="0" fontId="4" fillId="0" borderId="0" xfId="0" applyFont="1"/>
    <xf numFmtId="0" fontId="4" fillId="0" borderId="9" xfId="1" quotePrefix="1" applyFont="1" applyBorder="1" applyAlignment="1">
      <alignment horizontal="center"/>
    </xf>
    <xf numFmtId="0" fontId="4" fillId="0" borderId="9" xfId="1" applyFont="1" applyFill="1" applyBorder="1" applyAlignment="1">
      <alignment horizontal="left"/>
    </xf>
    <xf numFmtId="0" fontId="8" fillId="0" borderId="9" xfId="1" applyFont="1" applyBorder="1" applyAlignment="1">
      <alignment horizontal="right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right"/>
    </xf>
    <xf numFmtId="0" fontId="8" fillId="0" borderId="9" xfId="1" applyFont="1" applyBorder="1" applyAlignment="1">
      <alignment horizontal="left"/>
    </xf>
    <xf numFmtId="0" fontId="8" fillId="0" borderId="9" xfId="1" applyFont="1" applyFill="1" applyBorder="1" applyAlignment="1">
      <alignment horizontal="left"/>
    </xf>
    <xf numFmtId="0" fontId="8" fillId="0" borderId="9" xfId="1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9" xfId="1" applyFont="1" applyFill="1" applyBorder="1" applyAlignment="1">
      <alignment horizontal="right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25"/>
  <sheetViews>
    <sheetView tabSelected="1" zoomScale="80" zoomScaleNormal="80" workbookViewId="0"/>
  </sheetViews>
  <sheetFormatPr baseColWidth="10" defaultRowHeight="15" x14ac:dyDescent="0.25"/>
  <cols>
    <col min="1" max="1" width="76.28515625" customWidth="1"/>
    <col min="2" max="2" width="11.42578125" customWidth="1"/>
    <col min="3" max="3" width="17.85546875" customWidth="1"/>
    <col min="4" max="4" width="17.5703125" customWidth="1"/>
    <col min="5" max="5" width="16.140625" style="38" customWidth="1"/>
    <col min="6" max="6" width="11.42578125" customWidth="1"/>
    <col min="7" max="7" width="19.85546875" customWidth="1"/>
    <col min="8" max="8" width="14.28515625" customWidth="1"/>
    <col min="9" max="9" width="11.42578125" customWidth="1"/>
    <col min="10" max="10" width="13.7109375" style="38" customWidth="1"/>
    <col min="12" max="21" width="11.42578125" style="1"/>
  </cols>
  <sheetData>
    <row r="1" spans="1:23" s="2" customFormat="1" ht="27.75" customHeight="1" x14ac:dyDescent="0.25">
      <c r="A1" s="3" t="s">
        <v>0</v>
      </c>
      <c r="B1" s="3" t="s">
        <v>1</v>
      </c>
      <c r="C1" s="3" t="s">
        <v>2</v>
      </c>
      <c r="D1" s="4" t="s">
        <v>204</v>
      </c>
      <c r="E1" s="34" t="s">
        <v>3</v>
      </c>
      <c r="F1" s="4" t="s">
        <v>4</v>
      </c>
      <c r="G1" s="3" t="s">
        <v>5</v>
      </c>
      <c r="H1" s="3" t="s">
        <v>15</v>
      </c>
      <c r="I1" s="3" t="s">
        <v>6</v>
      </c>
      <c r="J1" s="34" t="s">
        <v>205</v>
      </c>
      <c r="K1" s="3" t="s">
        <v>44</v>
      </c>
      <c r="L1" s="3" t="s">
        <v>45</v>
      </c>
      <c r="M1" s="3" t="s">
        <v>46</v>
      </c>
      <c r="N1" s="3" t="s">
        <v>7</v>
      </c>
      <c r="O1" s="3" t="s">
        <v>8</v>
      </c>
      <c r="P1" s="4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52</v>
      </c>
      <c r="W1" s="3" t="s">
        <v>54</v>
      </c>
    </row>
    <row r="2" spans="1:23" ht="15" customHeight="1" x14ac:dyDescent="0.25">
      <c r="A2" s="5" t="s">
        <v>28</v>
      </c>
      <c r="B2" s="6" t="s">
        <v>29</v>
      </c>
      <c r="C2" s="6" t="s">
        <v>47</v>
      </c>
      <c r="D2" s="7">
        <v>0.5</v>
      </c>
      <c r="E2" s="39">
        <v>14</v>
      </c>
      <c r="F2" s="7">
        <v>1</v>
      </c>
      <c r="G2" s="57" t="s">
        <v>48</v>
      </c>
      <c r="H2" s="57" t="s">
        <v>48</v>
      </c>
      <c r="I2" s="6" t="s">
        <v>49</v>
      </c>
      <c r="J2" s="35"/>
      <c r="K2" s="25">
        <v>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6"/>
      <c r="W2" s="6"/>
    </row>
    <row r="3" spans="1:23" ht="15" customHeight="1" x14ac:dyDescent="0.25">
      <c r="A3" s="5" t="s">
        <v>79</v>
      </c>
      <c r="B3" s="6" t="s">
        <v>29</v>
      </c>
      <c r="C3" s="6" t="s">
        <v>47</v>
      </c>
      <c r="D3" s="7">
        <v>1</v>
      </c>
      <c r="E3" s="39">
        <v>8</v>
      </c>
      <c r="F3" s="7">
        <v>1</v>
      </c>
      <c r="G3" s="58"/>
      <c r="H3" s="58"/>
      <c r="I3" s="6" t="s">
        <v>49</v>
      </c>
      <c r="J3" s="35"/>
      <c r="K3" s="25">
        <v>1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6"/>
      <c r="W3" s="6"/>
    </row>
    <row r="4" spans="1:23" ht="15" customHeight="1" x14ac:dyDescent="0.25">
      <c r="A4" s="5" t="s">
        <v>30</v>
      </c>
      <c r="B4" s="6" t="s">
        <v>29</v>
      </c>
      <c r="C4" s="6" t="s">
        <v>47</v>
      </c>
      <c r="D4" s="7">
        <v>0.5</v>
      </c>
      <c r="E4" s="39">
        <v>0.5</v>
      </c>
      <c r="F4" s="7">
        <v>1</v>
      </c>
      <c r="G4" s="58"/>
      <c r="H4" s="58"/>
      <c r="I4" s="6" t="s">
        <v>49</v>
      </c>
      <c r="J4" s="35"/>
      <c r="K4" s="25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6"/>
      <c r="W4" s="6"/>
    </row>
    <row r="5" spans="1:23" ht="15" customHeight="1" x14ac:dyDescent="0.25">
      <c r="A5" s="5" t="s">
        <v>31</v>
      </c>
      <c r="B5" s="6" t="s">
        <v>29</v>
      </c>
      <c r="C5" s="6" t="s">
        <v>47</v>
      </c>
      <c r="D5" s="7">
        <v>1</v>
      </c>
      <c r="E5" s="39">
        <v>0.5</v>
      </c>
      <c r="F5" s="7">
        <v>1</v>
      </c>
      <c r="G5" s="58"/>
      <c r="H5" s="58"/>
      <c r="I5" s="6" t="s">
        <v>49</v>
      </c>
      <c r="J5" s="35"/>
      <c r="K5" s="25"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6"/>
      <c r="W5" s="6"/>
    </row>
    <row r="6" spans="1:23" ht="15" customHeight="1" x14ac:dyDescent="0.25">
      <c r="A6" s="5" t="s">
        <v>32</v>
      </c>
      <c r="B6" s="6" t="s">
        <v>29</v>
      </c>
      <c r="C6" s="6" t="s">
        <v>47</v>
      </c>
      <c r="D6" s="7">
        <v>0.25</v>
      </c>
      <c r="E6" s="39">
        <v>1</v>
      </c>
      <c r="F6" s="7">
        <v>1</v>
      </c>
      <c r="G6" s="58"/>
      <c r="H6" s="58"/>
      <c r="I6" s="6" t="s">
        <v>49</v>
      </c>
      <c r="J6" s="35"/>
      <c r="K6" s="25">
        <v>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6"/>
      <c r="W6" s="6"/>
    </row>
    <row r="7" spans="1:23" ht="15" customHeight="1" x14ac:dyDescent="0.25">
      <c r="A7" s="5" t="s">
        <v>80</v>
      </c>
      <c r="B7" s="6" t="s">
        <v>29</v>
      </c>
      <c r="C7" s="6" t="s">
        <v>47</v>
      </c>
      <c r="D7" s="7">
        <v>1</v>
      </c>
      <c r="E7" s="39">
        <v>1</v>
      </c>
      <c r="F7" s="7">
        <v>2</v>
      </c>
      <c r="G7" s="58"/>
      <c r="H7" s="58"/>
      <c r="I7" s="6" t="s">
        <v>49</v>
      </c>
      <c r="J7" s="35"/>
      <c r="K7" s="25">
        <v>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6"/>
      <c r="W7" s="6"/>
    </row>
    <row r="8" spans="1:23" ht="15" customHeight="1" x14ac:dyDescent="0.25">
      <c r="A8" s="5" t="s">
        <v>33</v>
      </c>
      <c r="B8" s="6" t="s">
        <v>29</v>
      </c>
      <c r="C8" s="6" t="s">
        <v>47</v>
      </c>
      <c r="D8" s="7">
        <v>0.75</v>
      </c>
      <c r="E8" s="39">
        <v>1</v>
      </c>
      <c r="F8" s="7">
        <v>2</v>
      </c>
      <c r="G8" s="59"/>
      <c r="H8" s="58"/>
      <c r="I8" s="6" t="s">
        <v>49</v>
      </c>
      <c r="J8" s="35"/>
      <c r="K8" s="25">
        <v>1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6"/>
      <c r="W8" s="6"/>
    </row>
    <row r="9" spans="1:23" ht="15" customHeight="1" x14ac:dyDescent="0.25">
      <c r="A9" s="8" t="s">
        <v>34</v>
      </c>
      <c r="B9" s="6" t="s">
        <v>29</v>
      </c>
      <c r="C9" s="6" t="s">
        <v>47</v>
      </c>
      <c r="D9" s="7">
        <v>0.33</v>
      </c>
      <c r="E9" s="39">
        <v>36</v>
      </c>
      <c r="F9" s="7">
        <v>1</v>
      </c>
      <c r="G9" s="6" t="s">
        <v>55</v>
      </c>
      <c r="H9" s="58"/>
      <c r="I9" s="6" t="s">
        <v>49</v>
      </c>
      <c r="J9" s="35"/>
      <c r="K9" s="25"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6"/>
      <c r="W9" s="6"/>
    </row>
    <row r="10" spans="1:23" ht="15" customHeight="1" x14ac:dyDescent="0.25">
      <c r="A10" s="8" t="s">
        <v>35</v>
      </c>
      <c r="B10" s="6" t="s">
        <v>29</v>
      </c>
      <c r="C10" s="6" t="s">
        <v>47</v>
      </c>
      <c r="D10" s="7">
        <v>0.33</v>
      </c>
      <c r="E10" s="39">
        <v>24</v>
      </c>
      <c r="F10" s="7">
        <v>1</v>
      </c>
      <c r="G10" s="6" t="s">
        <v>55</v>
      </c>
      <c r="H10" s="58"/>
      <c r="I10" s="6" t="s">
        <v>49</v>
      </c>
      <c r="J10" s="35"/>
      <c r="K10" s="25">
        <v>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6"/>
      <c r="W10" s="6"/>
    </row>
    <row r="11" spans="1:23" ht="15" customHeight="1" x14ac:dyDescent="0.25">
      <c r="A11" s="8" t="s">
        <v>36</v>
      </c>
      <c r="B11" s="6" t="s">
        <v>29</v>
      </c>
      <c r="C11" s="6" t="s">
        <v>47</v>
      </c>
      <c r="D11" s="7">
        <v>0.33</v>
      </c>
      <c r="E11" s="39">
        <v>12</v>
      </c>
      <c r="F11" s="7">
        <v>1</v>
      </c>
      <c r="G11" s="6" t="s">
        <v>55</v>
      </c>
      <c r="H11" s="58"/>
      <c r="I11" s="6" t="s">
        <v>49</v>
      </c>
      <c r="J11" s="35"/>
      <c r="K11" s="25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6"/>
      <c r="W11" s="6"/>
    </row>
    <row r="12" spans="1:23" ht="15" customHeight="1" x14ac:dyDescent="0.25">
      <c r="A12" s="8" t="s">
        <v>37</v>
      </c>
      <c r="B12" s="6" t="s">
        <v>29</v>
      </c>
      <c r="C12" s="6" t="s">
        <v>47</v>
      </c>
      <c r="D12" s="7">
        <v>0.33</v>
      </c>
      <c r="E12" s="39">
        <v>6</v>
      </c>
      <c r="F12" s="7">
        <v>1</v>
      </c>
      <c r="G12" s="6" t="s">
        <v>55</v>
      </c>
      <c r="H12" s="58"/>
      <c r="I12" s="6" t="s">
        <v>49</v>
      </c>
      <c r="J12" s="35"/>
      <c r="K12" s="25">
        <v>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6"/>
      <c r="W12" s="6"/>
    </row>
    <row r="13" spans="1:23" ht="15" customHeight="1" x14ac:dyDescent="0.25">
      <c r="A13" s="8" t="s">
        <v>38</v>
      </c>
      <c r="B13" s="6" t="s">
        <v>29</v>
      </c>
      <c r="C13" s="6" t="s">
        <v>47</v>
      </c>
      <c r="D13" s="7">
        <v>0.16</v>
      </c>
      <c r="E13" s="39">
        <v>1</v>
      </c>
      <c r="F13" s="7">
        <v>2</v>
      </c>
      <c r="G13" s="57" t="s">
        <v>48</v>
      </c>
      <c r="H13" s="58"/>
      <c r="I13" s="6" t="s">
        <v>49</v>
      </c>
      <c r="J13" s="35"/>
      <c r="K13" s="25">
        <v>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6"/>
      <c r="W13" s="6"/>
    </row>
    <row r="14" spans="1:23" ht="15" customHeight="1" x14ac:dyDescent="0.25">
      <c r="A14" s="5" t="s">
        <v>81</v>
      </c>
      <c r="B14" s="6" t="s">
        <v>29</v>
      </c>
      <c r="C14" s="6" t="s">
        <v>47</v>
      </c>
      <c r="D14" s="7">
        <v>0.25</v>
      </c>
      <c r="E14" s="39">
        <v>1</v>
      </c>
      <c r="F14" s="7">
        <v>1</v>
      </c>
      <c r="G14" s="58"/>
      <c r="H14" s="58"/>
      <c r="I14" s="6" t="s">
        <v>49</v>
      </c>
      <c r="J14" s="35"/>
      <c r="K14" s="25">
        <v>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6"/>
      <c r="W14" s="6"/>
    </row>
    <row r="15" spans="1:23" ht="15" customHeight="1" x14ac:dyDescent="0.25">
      <c r="A15" s="8" t="s">
        <v>82</v>
      </c>
      <c r="B15" s="6" t="s">
        <v>29</v>
      </c>
      <c r="C15" s="6" t="s">
        <v>47</v>
      </c>
      <c r="D15" s="7">
        <v>1</v>
      </c>
      <c r="E15" s="39">
        <v>12</v>
      </c>
      <c r="F15" s="7">
        <v>2</v>
      </c>
      <c r="G15" s="58"/>
      <c r="H15" s="58"/>
      <c r="I15" s="6" t="s">
        <v>49</v>
      </c>
      <c r="J15" s="35"/>
      <c r="K15" s="25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6"/>
      <c r="W15" s="6"/>
    </row>
    <row r="16" spans="1:23" ht="15" customHeight="1" x14ac:dyDescent="0.25">
      <c r="A16" s="8" t="s">
        <v>83</v>
      </c>
      <c r="B16" s="6" t="s">
        <v>29</v>
      </c>
      <c r="C16" s="6" t="s">
        <v>47</v>
      </c>
      <c r="D16" s="7">
        <v>0.75</v>
      </c>
      <c r="E16" s="39">
        <v>12</v>
      </c>
      <c r="F16" s="7">
        <v>2</v>
      </c>
      <c r="G16" s="58"/>
      <c r="H16" s="58"/>
      <c r="I16" s="6" t="s">
        <v>49</v>
      </c>
      <c r="J16" s="35"/>
      <c r="K16" s="25">
        <v>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6"/>
      <c r="W16" s="6"/>
    </row>
    <row r="17" spans="1:23" ht="15" customHeight="1" x14ac:dyDescent="0.25">
      <c r="A17" s="8" t="s">
        <v>39</v>
      </c>
      <c r="B17" s="6" t="s">
        <v>29</v>
      </c>
      <c r="C17" s="6" t="s">
        <v>47</v>
      </c>
      <c r="D17" s="7">
        <v>0.16</v>
      </c>
      <c r="E17" s="39">
        <v>12</v>
      </c>
      <c r="F17" s="7">
        <v>1</v>
      </c>
      <c r="G17" s="58"/>
      <c r="H17" s="58"/>
      <c r="I17" s="6" t="s">
        <v>49</v>
      </c>
      <c r="J17" s="35"/>
      <c r="K17" s="25"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6"/>
      <c r="W17" s="6"/>
    </row>
    <row r="18" spans="1:23" ht="15" customHeight="1" x14ac:dyDescent="0.25">
      <c r="A18" s="8" t="s">
        <v>40</v>
      </c>
      <c r="B18" s="6" t="s">
        <v>29</v>
      </c>
      <c r="C18" s="6" t="s">
        <v>47</v>
      </c>
      <c r="D18" s="7">
        <v>0.16</v>
      </c>
      <c r="E18" s="39">
        <v>12</v>
      </c>
      <c r="F18" s="7">
        <v>1</v>
      </c>
      <c r="G18" s="58"/>
      <c r="H18" s="58"/>
      <c r="I18" s="6" t="s">
        <v>49</v>
      </c>
      <c r="J18" s="35"/>
      <c r="K18" s="25"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6"/>
      <c r="W18" s="6"/>
    </row>
    <row r="19" spans="1:23" ht="15" customHeight="1" x14ac:dyDescent="0.25">
      <c r="A19" s="8" t="s">
        <v>41</v>
      </c>
      <c r="B19" s="6" t="s">
        <v>29</v>
      </c>
      <c r="C19" s="6" t="s">
        <v>47</v>
      </c>
      <c r="D19" s="7">
        <v>0.5</v>
      </c>
      <c r="E19" s="39">
        <v>2</v>
      </c>
      <c r="F19" s="7">
        <v>1</v>
      </c>
      <c r="G19" s="58"/>
      <c r="H19" s="58"/>
      <c r="I19" s="6" t="s">
        <v>49</v>
      </c>
      <c r="J19" s="35"/>
      <c r="K19" s="25">
        <v>1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6"/>
      <c r="W19" s="6"/>
    </row>
    <row r="20" spans="1:23" ht="15" customHeight="1" x14ac:dyDescent="0.25">
      <c r="A20" s="8" t="s">
        <v>42</v>
      </c>
      <c r="B20" s="6" t="s">
        <v>29</v>
      </c>
      <c r="C20" s="6" t="s">
        <v>47</v>
      </c>
      <c r="D20" s="7">
        <v>0.25</v>
      </c>
      <c r="E20" s="39">
        <v>1</v>
      </c>
      <c r="F20" s="7">
        <v>2</v>
      </c>
      <c r="G20" s="58"/>
      <c r="H20" s="58"/>
      <c r="I20" s="6" t="s">
        <v>49</v>
      </c>
      <c r="J20" s="35"/>
      <c r="K20" s="25">
        <v>1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6"/>
      <c r="W20" s="6"/>
    </row>
    <row r="21" spans="1:23" ht="15" customHeight="1" x14ac:dyDescent="0.25">
      <c r="A21" s="8" t="s">
        <v>43</v>
      </c>
      <c r="B21" s="6" t="s">
        <v>29</v>
      </c>
      <c r="C21" s="6" t="s">
        <v>47</v>
      </c>
      <c r="D21" s="7">
        <v>0.33</v>
      </c>
      <c r="E21" s="39">
        <v>12</v>
      </c>
      <c r="F21" s="7">
        <v>1</v>
      </c>
      <c r="G21" s="59"/>
      <c r="H21" s="58"/>
      <c r="I21" s="6" t="s">
        <v>49</v>
      </c>
      <c r="J21" s="35"/>
      <c r="K21" s="25">
        <v>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6"/>
      <c r="W21" s="6"/>
    </row>
    <row r="22" spans="1:23" ht="15.75" x14ac:dyDescent="0.25">
      <c r="A22" s="8" t="s">
        <v>34</v>
      </c>
      <c r="B22" s="6" t="s">
        <v>29</v>
      </c>
      <c r="C22" s="6" t="s">
        <v>47</v>
      </c>
      <c r="D22" s="7">
        <v>0.33</v>
      </c>
      <c r="E22" s="39">
        <v>36</v>
      </c>
      <c r="F22" s="7">
        <v>1</v>
      </c>
      <c r="G22" s="9" t="s">
        <v>55</v>
      </c>
      <c r="H22" s="58"/>
      <c r="I22" s="6" t="s">
        <v>49</v>
      </c>
      <c r="J22" s="35"/>
      <c r="K22" s="10"/>
      <c r="L22" s="25">
        <v>1</v>
      </c>
      <c r="M22" s="10"/>
      <c r="N22" s="10"/>
      <c r="O22" s="10"/>
      <c r="P22" s="10"/>
      <c r="Q22" s="10"/>
      <c r="R22" s="10"/>
      <c r="S22" s="10"/>
      <c r="T22" s="10"/>
      <c r="U22" s="10"/>
      <c r="V22" s="6"/>
      <c r="W22" s="6"/>
    </row>
    <row r="23" spans="1:23" ht="15.75" x14ac:dyDescent="0.25">
      <c r="A23" s="8" t="s">
        <v>35</v>
      </c>
      <c r="B23" s="6" t="s">
        <v>29</v>
      </c>
      <c r="C23" s="6" t="s">
        <v>47</v>
      </c>
      <c r="D23" s="7">
        <v>0.33</v>
      </c>
      <c r="E23" s="39">
        <v>24</v>
      </c>
      <c r="F23" s="7">
        <v>1</v>
      </c>
      <c r="G23" s="9" t="s">
        <v>55</v>
      </c>
      <c r="H23" s="58"/>
      <c r="I23" s="6" t="s">
        <v>49</v>
      </c>
      <c r="J23" s="35"/>
      <c r="K23" s="10"/>
      <c r="L23" s="25">
        <v>1</v>
      </c>
      <c r="M23" s="10"/>
      <c r="N23" s="10"/>
      <c r="O23" s="10"/>
      <c r="P23" s="10"/>
      <c r="Q23" s="10"/>
      <c r="R23" s="10"/>
      <c r="S23" s="10"/>
      <c r="T23" s="10"/>
      <c r="U23" s="10"/>
      <c r="V23" s="6"/>
      <c r="W23" s="6"/>
    </row>
    <row r="24" spans="1:23" ht="15.75" x14ac:dyDescent="0.25">
      <c r="A24" s="8" t="s">
        <v>36</v>
      </c>
      <c r="B24" s="6" t="s">
        <v>29</v>
      </c>
      <c r="C24" s="6" t="s">
        <v>47</v>
      </c>
      <c r="D24" s="7">
        <v>0.33</v>
      </c>
      <c r="E24" s="39">
        <v>12</v>
      </c>
      <c r="F24" s="7">
        <v>1</v>
      </c>
      <c r="G24" s="9" t="s">
        <v>55</v>
      </c>
      <c r="H24" s="58"/>
      <c r="I24" s="6" t="s">
        <v>49</v>
      </c>
      <c r="J24" s="35"/>
      <c r="K24" s="10"/>
      <c r="L24" s="25">
        <v>1</v>
      </c>
      <c r="M24" s="10"/>
      <c r="N24" s="10"/>
      <c r="O24" s="10"/>
      <c r="P24" s="10"/>
      <c r="Q24" s="10"/>
      <c r="R24" s="10"/>
      <c r="S24" s="10"/>
      <c r="T24" s="10"/>
      <c r="U24" s="10"/>
      <c r="V24" s="6"/>
      <c r="W24" s="6"/>
    </row>
    <row r="25" spans="1:23" ht="15.75" x14ac:dyDescent="0.25">
      <c r="A25" s="8" t="s">
        <v>37</v>
      </c>
      <c r="B25" s="6" t="s">
        <v>29</v>
      </c>
      <c r="C25" s="6" t="s">
        <v>47</v>
      </c>
      <c r="D25" s="7">
        <v>0.33</v>
      </c>
      <c r="E25" s="39">
        <v>6</v>
      </c>
      <c r="F25" s="7">
        <v>1</v>
      </c>
      <c r="G25" s="9" t="s">
        <v>55</v>
      </c>
      <c r="H25" s="59"/>
      <c r="I25" s="6" t="s">
        <v>49</v>
      </c>
      <c r="J25" s="35"/>
      <c r="K25" s="10"/>
      <c r="L25" s="25">
        <v>1</v>
      </c>
      <c r="M25" s="10"/>
      <c r="N25" s="10"/>
      <c r="O25" s="10"/>
      <c r="P25" s="10"/>
      <c r="Q25" s="10"/>
      <c r="R25" s="10"/>
      <c r="S25" s="10"/>
      <c r="T25" s="10"/>
      <c r="U25" s="10"/>
      <c r="V25" s="6"/>
      <c r="W25" s="6"/>
    </row>
    <row r="26" spans="1:23" ht="15.75" x14ac:dyDescent="0.25">
      <c r="A26" s="5" t="s">
        <v>50</v>
      </c>
      <c r="B26" s="6" t="s">
        <v>29</v>
      </c>
      <c r="C26" s="6" t="s">
        <v>47</v>
      </c>
      <c r="D26" s="7">
        <v>0.25</v>
      </c>
      <c r="E26" s="40">
        <v>1</v>
      </c>
      <c r="F26" s="11">
        <v>1</v>
      </c>
      <c r="G26" s="9" t="s">
        <v>48</v>
      </c>
      <c r="H26" s="9" t="s">
        <v>48</v>
      </c>
      <c r="I26" s="6" t="s">
        <v>49</v>
      </c>
      <c r="J26" s="35"/>
      <c r="K26" s="10"/>
      <c r="L26" s="25">
        <v>1</v>
      </c>
      <c r="M26" s="10"/>
      <c r="N26" s="10"/>
      <c r="O26" s="10"/>
      <c r="P26" s="10"/>
      <c r="Q26" s="10"/>
      <c r="R26" s="10"/>
      <c r="S26" s="10"/>
      <c r="T26" s="10"/>
      <c r="U26" s="10"/>
      <c r="V26" s="6"/>
      <c r="W26" s="6"/>
    </row>
    <row r="27" spans="1:23" x14ac:dyDescent="0.25">
      <c r="A27" s="13" t="s">
        <v>56</v>
      </c>
      <c r="B27" s="6" t="s">
        <v>29</v>
      </c>
      <c r="C27" s="6" t="s">
        <v>47</v>
      </c>
      <c r="D27" s="7">
        <v>0.33</v>
      </c>
      <c r="E27" s="39">
        <f>240</f>
        <v>240</v>
      </c>
      <c r="F27" s="7">
        <v>1</v>
      </c>
      <c r="G27" s="57" t="s">
        <v>48</v>
      </c>
      <c r="H27" s="57" t="s">
        <v>48</v>
      </c>
      <c r="I27" s="6" t="s">
        <v>49</v>
      </c>
      <c r="J27" s="35"/>
      <c r="K27" s="6"/>
      <c r="L27" s="6"/>
      <c r="M27" s="6"/>
      <c r="N27" s="25">
        <v>1</v>
      </c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5" t="s">
        <v>51</v>
      </c>
      <c r="B28" s="6" t="s">
        <v>29</v>
      </c>
      <c r="C28" s="12" t="s">
        <v>47</v>
      </c>
      <c r="D28" s="7">
        <v>0.16</v>
      </c>
      <c r="E28" s="39">
        <f>240</f>
        <v>240</v>
      </c>
      <c r="F28" s="7">
        <v>1</v>
      </c>
      <c r="G28" s="59"/>
      <c r="H28" s="59"/>
      <c r="I28" s="6" t="s">
        <v>49</v>
      </c>
      <c r="J28" s="35"/>
      <c r="K28" s="6"/>
      <c r="L28" s="6"/>
      <c r="M28" s="6"/>
      <c r="N28" s="25">
        <v>1</v>
      </c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5" t="s">
        <v>84</v>
      </c>
      <c r="B29" s="6" t="s">
        <v>29</v>
      </c>
      <c r="C29" s="9" t="s">
        <v>47</v>
      </c>
      <c r="D29" s="7">
        <v>0.16</v>
      </c>
      <c r="E29" s="39">
        <v>24</v>
      </c>
      <c r="F29" s="7">
        <v>1</v>
      </c>
      <c r="G29" s="63" t="s">
        <v>48</v>
      </c>
      <c r="H29" s="65" t="s">
        <v>48</v>
      </c>
      <c r="I29" s="6" t="s">
        <v>49</v>
      </c>
      <c r="J29" s="3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5">
        <v>1</v>
      </c>
      <c r="W29" s="6"/>
    </row>
    <row r="30" spans="1:23" x14ac:dyDescent="0.25">
      <c r="A30" s="5" t="s">
        <v>85</v>
      </c>
      <c r="B30" s="6" t="s">
        <v>29</v>
      </c>
      <c r="C30" s="9" t="s">
        <v>47</v>
      </c>
      <c r="D30" s="7">
        <v>0.5</v>
      </c>
      <c r="E30" s="39">
        <v>2</v>
      </c>
      <c r="F30" s="7">
        <v>1</v>
      </c>
      <c r="G30" s="64"/>
      <c r="H30" s="66"/>
      <c r="I30" s="6" t="s">
        <v>49</v>
      </c>
      <c r="J30" s="3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5">
        <v>1</v>
      </c>
      <c r="W30" s="6"/>
    </row>
    <row r="31" spans="1:23" x14ac:dyDescent="0.25">
      <c r="A31" s="5" t="s">
        <v>51</v>
      </c>
      <c r="B31" s="6" t="s">
        <v>29</v>
      </c>
      <c r="C31" s="9" t="s">
        <v>47</v>
      </c>
      <c r="D31" s="7">
        <v>0.25</v>
      </c>
      <c r="E31" s="39">
        <v>6</v>
      </c>
      <c r="F31" s="7">
        <v>1</v>
      </c>
      <c r="G31" s="9" t="s">
        <v>48</v>
      </c>
      <c r="H31" s="9" t="s">
        <v>48</v>
      </c>
      <c r="I31" s="6" t="s">
        <v>49</v>
      </c>
      <c r="J31" s="3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25">
        <v>1</v>
      </c>
    </row>
    <row r="32" spans="1:23" x14ac:dyDescent="0.25">
      <c r="A32" s="5" t="s">
        <v>53</v>
      </c>
      <c r="B32" s="6" t="s">
        <v>29</v>
      </c>
      <c r="C32" s="9" t="s">
        <v>47</v>
      </c>
      <c r="D32" s="7">
        <v>0.25</v>
      </c>
      <c r="E32" s="39">
        <v>1</v>
      </c>
      <c r="F32" s="7">
        <v>1</v>
      </c>
      <c r="G32" s="9" t="s">
        <v>48</v>
      </c>
      <c r="H32" s="9" t="s">
        <v>48</v>
      </c>
      <c r="I32" s="6" t="s">
        <v>49</v>
      </c>
      <c r="J32" s="35"/>
      <c r="K32" s="6"/>
      <c r="L32" s="6"/>
      <c r="M32" s="6"/>
      <c r="N32" s="6"/>
      <c r="O32" s="25">
        <v>1</v>
      </c>
      <c r="P32" s="6"/>
      <c r="Q32" s="6"/>
      <c r="R32" s="6"/>
      <c r="S32" s="6"/>
      <c r="T32" s="6"/>
      <c r="U32" s="6"/>
      <c r="V32" s="6"/>
      <c r="W32" s="6"/>
    </row>
    <row r="33" spans="1:23" x14ac:dyDescent="0.25">
      <c r="A33" s="5" t="s">
        <v>86</v>
      </c>
      <c r="B33" s="6" t="s">
        <v>29</v>
      </c>
      <c r="C33" s="9" t="s">
        <v>47</v>
      </c>
      <c r="D33" s="7">
        <v>0.25</v>
      </c>
      <c r="E33" s="39">
        <v>12</v>
      </c>
      <c r="F33" s="7">
        <v>1</v>
      </c>
      <c r="G33" s="9" t="s">
        <v>48</v>
      </c>
      <c r="H33" s="9" t="s">
        <v>48</v>
      </c>
      <c r="I33" s="6" t="s">
        <v>49</v>
      </c>
      <c r="J33" s="3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5">
        <v>1</v>
      </c>
      <c r="W33" s="6"/>
    </row>
    <row r="34" spans="1:23" x14ac:dyDescent="0.25">
      <c r="A34" s="5" t="s">
        <v>57</v>
      </c>
      <c r="B34" s="6" t="s">
        <v>29</v>
      </c>
      <c r="C34" s="9" t="s">
        <v>67</v>
      </c>
      <c r="D34" s="11">
        <v>8.3000000000000004E-2</v>
      </c>
      <c r="E34" s="41">
        <v>240</v>
      </c>
      <c r="F34" s="7">
        <v>1</v>
      </c>
      <c r="G34" s="67" t="s">
        <v>48</v>
      </c>
      <c r="H34" s="67" t="s">
        <v>48</v>
      </c>
      <c r="I34" s="6" t="s">
        <v>68</v>
      </c>
      <c r="J34" s="3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5" t="s">
        <v>87</v>
      </c>
      <c r="B35" s="6" t="s">
        <v>29</v>
      </c>
      <c r="C35" s="9" t="s">
        <v>67</v>
      </c>
      <c r="D35" s="7">
        <v>0.16</v>
      </c>
      <c r="E35" s="39">
        <v>240</v>
      </c>
      <c r="F35" s="7">
        <v>1</v>
      </c>
      <c r="G35" s="68"/>
      <c r="H35" s="68"/>
      <c r="I35" s="6" t="s">
        <v>68</v>
      </c>
      <c r="J35" s="3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5">
      <c r="A36" s="5" t="s">
        <v>58</v>
      </c>
      <c r="B36" s="6" t="s">
        <v>29</v>
      </c>
      <c r="C36" s="9" t="s">
        <v>67</v>
      </c>
      <c r="D36" s="11">
        <v>8.3000000000000004E-2</v>
      </c>
      <c r="E36" s="39">
        <v>240</v>
      </c>
      <c r="F36" s="7">
        <v>1</v>
      </c>
      <c r="G36" s="68"/>
      <c r="H36" s="68"/>
      <c r="I36" s="6" t="s">
        <v>68</v>
      </c>
      <c r="J36" s="3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5">
      <c r="A37" s="8" t="s">
        <v>59</v>
      </c>
      <c r="B37" s="6" t="s">
        <v>29</v>
      </c>
      <c r="C37" s="9" t="s">
        <v>67</v>
      </c>
      <c r="D37" s="7">
        <v>0.16</v>
      </c>
      <c r="E37" s="39">
        <v>19.5</v>
      </c>
      <c r="F37" s="7">
        <v>1</v>
      </c>
      <c r="G37" s="68"/>
      <c r="H37" s="68"/>
      <c r="I37" s="6" t="s">
        <v>68</v>
      </c>
      <c r="J37" s="3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8" t="s">
        <v>132</v>
      </c>
      <c r="B38" s="6" t="s">
        <v>29</v>
      </c>
      <c r="C38" s="9" t="s">
        <v>67</v>
      </c>
      <c r="D38" s="7">
        <v>0.16</v>
      </c>
      <c r="E38" s="39">
        <v>240</v>
      </c>
      <c r="F38" s="7">
        <v>1</v>
      </c>
      <c r="G38" s="68"/>
      <c r="H38" s="68"/>
      <c r="I38" s="6" t="s">
        <v>68</v>
      </c>
      <c r="J38" s="3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5">
      <c r="A39" s="8" t="s">
        <v>60</v>
      </c>
      <c r="B39" s="6" t="s">
        <v>29</v>
      </c>
      <c r="C39" s="9" t="s">
        <v>67</v>
      </c>
      <c r="D39" s="7">
        <v>0.16</v>
      </c>
      <c r="E39" s="39">
        <v>12</v>
      </c>
      <c r="F39" s="7">
        <v>1</v>
      </c>
      <c r="G39" s="68"/>
      <c r="H39" s="68"/>
      <c r="I39" s="6" t="s">
        <v>68</v>
      </c>
      <c r="J39" s="3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5">
      <c r="A40" s="8" t="s">
        <v>88</v>
      </c>
      <c r="B40" s="6" t="s">
        <v>29</v>
      </c>
      <c r="C40" s="9" t="s">
        <v>67</v>
      </c>
      <c r="D40" s="7">
        <v>0.16</v>
      </c>
      <c r="E40" s="39">
        <v>240</v>
      </c>
      <c r="F40" s="7">
        <v>1</v>
      </c>
      <c r="G40" s="68"/>
      <c r="H40" s="68"/>
      <c r="I40" s="6" t="s">
        <v>68</v>
      </c>
      <c r="J40" s="3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8" t="s">
        <v>89</v>
      </c>
      <c r="B41" s="6" t="s">
        <v>29</v>
      </c>
      <c r="C41" s="9" t="s">
        <v>67</v>
      </c>
      <c r="D41" s="11">
        <v>2</v>
      </c>
      <c r="E41" s="39">
        <v>240</v>
      </c>
      <c r="F41" s="7">
        <v>1</v>
      </c>
      <c r="G41" s="68"/>
      <c r="H41" s="68"/>
      <c r="I41" s="6" t="s">
        <v>68</v>
      </c>
      <c r="J41" s="3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5">
      <c r="A42" s="8" t="s">
        <v>61</v>
      </c>
      <c r="B42" s="6" t="s">
        <v>29</v>
      </c>
      <c r="C42" s="9" t="s">
        <v>67</v>
      </c>
      <c r="D42" s="11">
        <v>2</v>
      </c>
      <c r="E42" s="39">
        <v>240</v>
      </c>
      <c r="F42" s="7">
        <v>1</v>
      </c>
      <c r="G42" s="68"/>
      <c r="H42" s="68"/>
      <c r="I42" s="6" t="s">
        <v>68</v>
      </c>
      <c r="J42" s="3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5">
      <c r="A43" s="8" t="s">
        <v>78</v>
      </c>
      <c r="B43" s="6" t="s">
        <v>29</v>
      </c>
      <c r="C43" s="9" t="s">
        <v>67</v>
      </c>
      <c r="D43" s="7">
        <v>0.75</v>
      </c>
      <c r="E43" s="39">
        <v>12</v>
      </c>
      <c r="F43" s="7">
        <v>1</v>
      </c>
      <c r="G43" s="68"/>
      <c r="H43" s="68"/>
      <c r="I43" s="6" t="s">
        <v>68</v>
      </c>
      <c r="J43" s="3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8" t="s">
        <v>90</v>
      </c>
      <c r="B44" s="6" t="s">
        <v>29</v>
      </c>
      <c r="C44" s="9" t="s">
        <v>67</v>
      </c>
      <c r="D44" s="7">
        <v>0.75</v>
      </c>
      <c r="E44" s="40">
        <v>40</v>
      </c>
      <c r="F44" s="7">
        <v>1</v>
      </c>
      <c r="G44" s="68"/>
      <c r="H44" s="68"/>
      <c r="I44" s="6" t="s">
        <v>68</v>
      </c>
      <c r="J44" s="3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5">
      <c r="A45" s="5" t="s">
        <v>91</v>
      </c>
      <c r="B45" s="6" t="s">
        <v>29</v>
      </c>
      <c r="C45" s="9" t="s">
        <v>67</v>
      </c>
      <c r="D45" s="7">
        <v>0.16</v>
      </c>
      <c r="E45" s="39">
        <v>240</v>
      </c>
      <c r="F45" s="7">
        <v>1</v>
      </c>
      <c r="G45" s="68"/>
      <c r="H45" s="68"/>
      <c r="I45" s="6" t="s">
        <v>68</v>
      </c>
      <c r="J45" s="3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5" t="s">
        <v>62</v>
      </c>
      <c r="B46" s="6" t="s">
        <v>29</v>
      </c>
      <c r="C46" s="9" t="s">
        <v>67</v>
      </c>
      <c r="D46" s="7">
        <v>0.16</v>
      </c>
      <c r="E46" s="39">
        <v>48</v>
      </c>
      <c r="F46" s="7">
        <v>1</v>
      </c>
      <c r="G46" s="68"/>
      <c r="H46" s="68"/>
      <c r="I46" s="6" t="s">
        <v>68</v>
      </c>
      <c r="J46" s="3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5" t="s">
        <v>63</v>
      </c>
      <c r="B47" s="6" t="s">
        <v>29</v>
      </c>
      <c r="C47" s="9" t="s">
        <v>67</v>
      </c>
      <c r="D47" s="7">
        <v>1</v>
      </c>
      <c r="E47" s="39">
        <v>48</v>
      </c>
      <c r="F47" s="7">
        <v>1</v>
      </c>
      <c r="G47" s="68"/>
      <c r="H47" s="68"/>
      <c r="I47" s="6" t="s">
        <v>68</v>
      </c>
      <c r="J47" s="3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5">
      <c r="A48" s="8" t="s">
        <v>64</v>
      </c>
      <c r="B48" s="6" t="s">
        <v>29</v>
      </c>
      <c r="C48" s="9" t="s">
        <v>67</v>
      </c>
      <c r="D48" s="7">
        <v>0.25</v>
      </c>
      <c r="E48" s="39">
        <v>240</v>
      </c>
      <c r="F48" s="7">
        <v>1</v>
      </c>
      <c r="G48" s="68"/>
      <c r="H48" s="68"/>
      <c r="I48" s="6" t="s">
        <v>68</v>
      </c>
      <c r="J48" s="3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8" t="s">
        <v>65</v>
      </c>
      <c r="B49" s="6" t="s">
        <v>29</v>
      </c>
      <c r="C49" s="9" t="s">
        <v>67</v>
      </c>
      <c r="D49" s="7">
        <v>0.25</v>
      </c>
      <c r="E49" s="39">
        <v>240</v>
      </c>
      <c r="F49" s="7">
        <v>1</v>
      </c>
      <c r="G49" s="68"/>
      <c r="H49" s="68"/>
      <c r="I49" s="6" t="s">
        <v>68</v>
      </c>
      <c r="J49" s="3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8" t="s">
        <v>92</v>
      </c>
      <c r="B50" s="6" t="s">
        <v>29</v>
      </c>
      <c r="C50" s="9" t="s">
        <v>67</v>
      </c>
      <c r="D50" s="7">
        <v>0.5</v>
      </c>
      <c r="E50" s="39">
        <v>240</v>
      </c>
      <c r="F50" s="7">
        <v>1</v>
      </c>
      <c r="G50" s="68"/>
      <c r="H50" s="68"/>
      <c r="I50" s="6" t="s">
        <v>68</v>
      </c>
      <c r="J50" s="3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A51" s="8" t="s">
        <v>93</v>
      </c>
      <c r="B51" s="6" t="s">
        <v>29</v>
      </c>
      <c r="C51" s="9" t="s">
        <v>67</v>
      </c>
      <c r="D51" s="7">
        <v>2</v>
      </c>
      <c r="E51" s="39">
        <v>240</v>
      </c>
      <c r="F51" s="7">
        <v>1</v>
      </c>
      <c r="G51" s="68"/>
      <c r="H51" s="68"/>
      <c r="I51" s="6" t="s">
        <v>68</v>
      </c>
      <c r="J51" s="3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A52" s="8" t="s">
        <v>66</v>
      </c>
      <c r="B52" s="6" t="s">
        <v>29</v>
      </c>
      <c r="C52" s="9" t="s">
        <v>67</v>
      </c>
      <c r="D52" s="11">
        <v>8.3000000000000004E-2</v>
      </c>
      <c r="E52" s="40">
        <v>240</v>
      </c>
      <c r="F52" s="7">
        <v>1</v>
      </c>
      <c r="G52" s="69"/>
      <c r="H52" s="69"/>
      <c r="I52" s="6" t="s">
        <v>68</v>
      </c>
      <c r="J52" s="3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5" t="s">
        <v>77</v>
      </c>
      <c r="B53" s="6" t="s">
        <v>29</v>
      </c>
      <c r="C53" s="9" t="s">
        <v>67</v>
      </c>
      <c r="D53" s="11">
        <v>8.3000000000000004E-2</v>
      </c>
      <c r="E53" s="40">
        <v>24</v>
      </c>
      <c r="F53" s="7">
        <v>1</v>
      </c>
      <c r="G53" s="60" t="s">
        <v>48</v>
      </c>
      <c r="H53" s="60" t="s">
        <v>48</v>
      </c>
      <c r="I53" s="6" t="s">
        <v>49</v>
      </c>
      <c r="J53" s="3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5" t="s">
        <v>76</v>
      </c>
      <c r="B54" s="6" t="s">
        <v>29</v>
      </c>
      <c r="C54" s="9" t="s">
        <v>67</v>
      </c>
      <c r="D54" s="7">
        <v>0.33</v>
      </c>
      <c r="E54" s="40">
        <v>240</v>
      </c>
      <c r="F54" s="7">
        <v>1</v>
      </c>
      <c r="G54" s="61"/>
      <c r="H54" s="61"/>
      <c r="I54" s="6" t="s">
        <v>49</v>
      </c>
      <c r="J54" s="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 t="s">
        <v>94</v>
      </c>
      <c r="B55" s="6" t="s">
        <v>29</v>
      </c>
      <c r="C55" s="9" t="s">
        <v>67</v>
      </c>
      <c r="D55" s="11">
        <v>8.3000000000000004E-2</v>
      </c>
      <c r="E55" s="39">
        <v>24</v>
      </c>
      <c r="F55" s="7">
        <v>1</v>
      </c>
      <c r="G55" s="61"/>
      <c r="H55" s="61"/>
      <c r="I55" s="6" t="s">
        <v>49</v>
      </c>
      <c r="J55" s="3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5" t="s">
        <v>95</v>
      </c>
      <c r="B56" s="6" t="s">
        <v>29</v>
      </c>
      <c r="C56" s="9" t="s">
        <v>67</v>
      </c>
      <c r="D56" s="7">
        <v>0.16</v>
      </c>
      <c r="E56" s="39">
        <v>24</v>
      </c>
      <c r="F56" s="7">
        <v>1</v>
      </c>
      <c r="G56" s="61"/>
      <c r="H56" s="61"/>
      <c r="I56" s="6" t="s">
        <v>49</v>
      </c>
      <c r="J56" s="3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5" t="s">
        <v>75</v>
      </c>
      <c r="B57" s="6" t="s">
        <v>29</v>
      </c>
      <c r="C57" s="9" t="s">
        <v>67</v>
      </c>
      <c r="D57" s="7">
        <v>0.5</v>
      </c>
      <c r="E57" s="42">
        <v>12</v>
      </c>
      <c r="F57" s="7">
        <v>1</v>
      </c>
      <c r="G57" s="61"/>
      <c r="H57" s="61"/>
      <c r="I57" s="6" t="s">
        <v>49</v>
      </c>
      <c r="J57" s="3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 t="s">
        <v>69</v>
      </c>
      <c r="B58" s="6" t="s">
        <v>29</v>
      </c>
      <c r="C58" s="9" t="s">
        <v>67</v>
      </c>
      <c r="D58" s="7">
        <v>0.5</v>
      </c>
      <c r="E58" s="42">
        <v>12</v>
      </c>
      <c r="F58" s="7">
        <v>1</v>
      </c>
      <c r="G58" s="61"/>
      <c r="H58" s="61"/>
      <c r="I58" s="6" t="s">
        <v>49</v>
      </c>
      <c r="J58" s="3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 t="s">
        <v>96</v>
      </c>
      <c r="B59" s="6" t="s">
        <v>29</v>
      </c>
      <c r="C59" s="9" t="s">
        <v>67</v>
      </c>
      <c r="D59" s="7">
        <v>0.5</v>
      </c>
      <c r="E59" s="42">
        <v>12</v>
      </c>
      <c r="F59" s="7">
        <v>1</v>
      </c>
      <c r="G59" s="61"/>
      <c r="H59" s="61"/>
      <c r="I59" s="6" t="s">
        <v>49</v>
      </c>
      <c r="J59" s="3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 t="s">
        <v>70</v>
      </c>
      <c r="B60" s="6" t="s">
        <v>29</v>
      </c>
      <c r="C60" s="9" t="s">
        <v>67</v>
      </c>
      <c r="D60" s="7">
        <v>0.5</v>
      </c>
      <c r="E60" s="42">
        <v>24</v>
      </c>
      <c r="F60" s="7">
        <v>1</v>
      </c>
      <c r="G60" s="61"/>
      <c r="H60" s="61"/>
      <c r="I60" s="6" t="s">
        <v>49</v>
      </c>
      <c r="J60" s="3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5" t="s">
        <v>71</v>
      </c>
      <c r="B61" s="6" t="s">
        <v>29</v>
      </c>
      <c r="C61" s="9" t="s">
        <v>67</v>
      </c>
      <c r="D61" s="11">
        <v>8.3000000000000004E-2</v>
      </c>
      <c r="E61" s="39">
        <v>24</v>
      </c>
      <c r="F61" s="7">
        <v>1</v>
      </c>
      <c r="G61" s="61"/>
      <c r="H61" s="61"/>
      <c r="I61" s="6" t="s">
        <v>49</v>
      </c>
      <c r="J61" s="3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 t="s">
        <v>97</v>
      </c>
      <c r="B62" s="6" t="s">
        <v>29</v>
      </c>
      <c r="C62" s="9" t="s">
        <v>67</v>
      </c>
      <c r="D62" s="11">
        <v>8.3000000000000004E-2</v>
      </c>
      <c r="E62" s="39">
        <v>12</v>
      </c>
      <c r="F62" s="7">
        <v>1</v>
      </c>
      <c r="G62" s="61"/>
      <c r="H62" s="61"/>
      <c r="I62" s="6" t="s">
        <v>49</v>
      </c>
      <c r="J62" s="3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 t="s">
        <v>73</v>
      </c>
      <c r="B63" s="6" t="s">
        <v>29</v>
      </c>
      <c r="C63" s="9" t="s">
        <v>67</v>
      </c>
      <c r="D63" s="7">
        <v>0.16</v>
      </c>
      <c r="E63" s="39">
        <v>12</v>
      </c>
      <c r="F63" s="7">
        <v>1</v>
      </c>
      <c r="G63" s="61"/>
      <c r="H63" s="61"/>
      <c r="I63" s="6" t="s">
        <v>49</v>
      </c>
      <c r="J63" s="3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 t="s">
        <v>74</v>
      </c>
      <c r="B64" s="6" t="s">
        <v>29</v>
      </c>
      <c r="C64" s="9" t="s">
        <v>67</v>
      </c>
      <c r="D64" s="7">
        <v>0.33</v>
      </c>
      <c r="E64" s="39">
        <v>48</v>
      </c>
      <c r="F64" s="7">
        <v>1</v>
      </c>
      <c r="G64" s="61"/>
      <c r="H64" s="61"/>
      <c r="I64" s="6" t="s">
        <v>49</v>
      </c>
      <c r="J64" s="3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 t="s">
        <v>72</v>
      </c>
      <c r="B65" s="6" t="s">
        <v>29</v>
      </c>
      <c r="C65" s="9" t="s">
        <v>67</v>
      </c>
      <c r="D65" s="7">
        <v>0.25</v>
      </c>
      <c r="E65" s="39">
        <v>24</v>
      </c>
      <c r="F65" s="7">
        <v>1</v>
      </c>
      <c r="G65" s="61"/>
      <c r="H65" s="61"/>
      <c r="I65" s="6" t="s">
        <v>49</v>
      </c>
      <c r="J65" s="3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5" t="s">
        <v>130</v>
      </c>
      <c r="B66" s="6" t="s">
        <v>29</v>
      </c>
      <c r="C66" s="9" t="s">
        <v>67</v>
      </c>
      <c r="D66" s="7">
        <v>0.25</v>
      </c>
      <c r="E66" s="39">
        <v>24</v>
      </c>
      <c r="F66" s="7">
        <v>1</v>
      </c>
      <c r="G66" s="61"/>
      <c r="H66" s="61"/>
      <c r="I66" s="6" t="s">
        <v>49</v>
      </c>
      <c r="J66" s="3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20" t="s">
        <v>201</v>
      </c>
      <c r="B67" s="14" t="s">
        <v>29</v>
      </c>
      <c r="C67" s="9" t="s">
        <v>67</v>
      </c>
      <c r="D67" s="15">
        <v>1</v>
      </c>
      <c r="E67" s="43">
        <v>240</v>
      </c>
      <c r="F67" s="7">
        <v>1</v>
      </c>
      <c r="G67" s="61"/>
      <c r="H67" s="61"/>
      <c r="I67" s="6" t="s">
        <v>49</v>
      </c>
      <c r="J67" s="3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20" t="s">
        <v>131</v>
      </c>
      <c r="B68" s="14" t="s">
        <v>29</v>
      </c>
      <c r="C68" s="9" t="s">
        <v>67</v>
      </c>
      <c r="D68" s="11">
        <v>1</v>
      </c>
      <c r="E68" s="39">
        <v>240</v>
      </c>
      <c r="F68" s="7">
        <v>1</v>
      </c>
      <c r="G68" s="62"/>
      <c r="H68" s="62"/>
      <c r="I68" s="6" t="s">
        <v>49</v>
      </c>
      <c r="J68" s="3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16" t="s">
        <v>98</v>
      </c>
      <c r="B69" s="6" t="s">
        <v>29</v>
      </c>
      <c r="C69" s="6" t="s">
        <v>107</v>
      </c>
      <c r="D69" s="32">
        <f>8*0.6</f>
        <v>4.8</v>
      </c>
      <c r="E69" s="44">
        <v>0.95180722891566261</v>
      </c>
      <c r="F69" s="21">
        <v>2</v>
      </c>
      <c r="G69" s="6" t="s">
        <v>108</v>
      </c>
      <c r="H69" s="6" t="s">
        <v>111</v>
      </c>
      <c r="I69" s="6" t="s">
        <v>49</v>
      </c>
      <c r="J69" s="35"/>
      <c r="K69" s="24">
        <v>0</v>
      </c>
      <c r="L69" s="24">
        <v>0</v>
      </c>
      <c r="M69" s="24">
        <v>0</v>
      </c>
      <c r="N69" s="24">
        <v>0.44047619047619047</v>
      </c>
      <c r="O69" s="24">
        <v>0.44047619047619047</v>
      </c>
      <c r="P69" s="24">
        <v>2.3809523809523808E-2</v>
      </c>
      <c r="Q69" s="24">
        <v>1.1904761904761904E-2</v>
      </c>
      <c r="R69" s="24">
        <v>3.5714285714285712E-2</v>
      </c>
      <c r="S69" s="24">
        <v>0</v>
      </c>
      <c r="T69" s="24">
        <v>0</v>
      </c>
      <c r="U69" s="24">
        <v>4.7619047619047616E-2</v>
      </c>
      <c r="V69" s="6"/>
      <c r="W69" s="6"/>
    </row>
    <row r="70" spans="1:23" x14ac:dyDescent="0.25">
      <c r="A70" s="16" t="s">
        <v>99</v>
      </c>
      <c r="B70" s="6" t="s">
        <v>29</v>
      </c>
      <c r="C70" s="17" t="s">
        <v>107</v>
      </c>
      <c r="D70" s="32">
        <f>4*0.6</f>
        <v>2.4</v>
      </c>
      <c r="E70" s="44">
        <v>3.3898305084745763E-2</v>
      </c>
      <c r="F70" s="7">
        <v>2</v>
      </c>
      <c r="G70" s="18" t="s">
        <v>109</v>
      </c>
      <c r="H70" s="18" t="s">
        <v>112</v>
      </c>
      <c r="I70" s="6" t="s">
        <v>49</v>
      </c>
      <c r="J70" s="35"/>
      <c r="K70" s="24">
        <v>0.8</v>
      </c>
      <c r="L70" s="24">
        <v>0.2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6"/>
      <c r="W70" s="6"/>
    </row>
    <row r="71" spans="1:23" x14ac:dyDescent="0.25">
      <c r="A71" s="16" t="s">
        <v>100</v>
      </c>
      <c r="B71" s="6" t="s">
        <v>29</v>
      </c>
      <c r="C71" s="17" t="s">
        <v>107</v>
      </c>
      <c r="D71" s="32">
        <f>2*0.6</f>
        <v>1.2</v>
      </c>
      <c r="E71" s="44">
        <v>6.6101694915254236E-2</v>
      </c>
      <c r="F71" s="7">
        <v>2</v>
      </c>
      <c r="G71" s="18" t="s">
        <v>109</v>
      </c>
      <c r="H71" s="18" t="s">
        <v>112</v>
      </c>
      <c r="I71" s="6" t="s">
        <v>49</v>
      </c>
      <c r="J71" s="35"/>
      <c r="K71" s="24">
        <v>0.8</v>
      </c>
      <c r="L71" s="24">
        <v>0.2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6"/>
      <c r="W71" s="6"/>
    </row>
    <row r="72" spans="1:23" x14ac:dyDescent="0.25">
      <c r="A72" s="16" t="s">
        <v>207</v>
      </c>
      <c r="B72" s="6" t="s">
        <v>29</v>
      </c>
      <c r="C72" s="17" t="s">
        <v>107</v>
      </c>
      <c r="D72" s="32">
        <f>2*0.6</f>
        <v>1.2</v>
      </c>
      <c r="E72" s="44">
        <v>0.34423407917383819</v>
      </c>
      <c r="F72" s="7">
        <v>2</v>
      </c>
      <c r="G72" s="18" t="s">
        <v>108</v>
      </c>
      <c r="H72" s="18" t="s">
        <v>111</v>
      </c>
      <c r="I72" s="6" t="s">
        <v>49</v>
      </c>
      <c r="J72" s="35"/>
      <c r="K72" s="24">
        <v>0.46642424242424241</v>
      </c>
      <c r="L72" s="24">
        <v>0.1166060606060606</v>
      </c>
      <c r="M72" s="24">
        <v>0</v>
      </c>
      <c r="N72" s="24">
        <v>0.35878787878787877</v>
      </c>
      <c r="O72" s="24">
        <v>0</v>
      </c>
      <c r="P72" s="24">
        <v>1.9393939393939394E-2</v>
      </c>
      <c r="Q72" s="24">
        <v>9.696969696969697E-3</v>
      </c>
      <c r="R72" s="24">
        <v>2.9090909090909091E-2</v>
      </c>
      <c r="S72" s="24">
        <v>0</v>
      </c>
      <c r="T72" s="24">
        <v>0</v>
      </c>
      <c r="U72" s="24">
        <v>0</v>
      </c>
      <c r="V72" s="6"/>
      <c r="W72" s="6"/>
    </row>
    <row r="73" spans="1:23" x14ac:dyDescent="0.25">
      <c r="A73" s="16" t="s">
        <v>208</v>
      </c>
      <c r="B73" s="6" t="s">
        <v>29</v>
      </c>
      <c r="C73" s="17" t="s">
        <v>107</v>
      </c>
      <c r="D73" s="32">
        <f>2*0.6</f>
        <v>1.2</v>
      </c>
      <c r="E73" s="44">
        <v>6.7796610169491525E-2</v>
      </c>
      <c r="F73" s="7">
        <v>2</v>
      </c>
      <c r="G73" s="18" t="s">
        <v>109</v>
      </c>
      <c r="H73" s="18" t="s">
        <v>112</v>
      </c>
      <c r="I73" s="6" t="s">
        <v>49</v>
      </c>
      <c r="J73" s="35"/>
      <c r="K73" s="24">
        <v>0.8</v>
      </c>
      <c r="L73" s="24">
        <v>0.2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6"/>
      <c r="W73" s="6"/>
    </row>
    <row r="74" spans="1:23" x14ac:dyDescent="0.25">
      <c r="A74" s="16" t="s">
        <v>209</v>
      </c>
      <c r="B74" s="6" t="s">
        <v>29</v>
      </c>
      <c r="C74" s="17" t="s">
        <v>107</v>
      </c>
      <c r="D74" s="32">
        <f>4*0.6</f>
        <v>2.4</v>
      </c>
      <c r="E74" s="44">
        <v>2.3255813953488373</v>
      </c>
      <c r="F74" s="7">
        <v>2</v>
      </c>
      <c r="G74" s="18" t="s">
        <v>108</v>
      </c>
      <c r="H74" s="18" t="s">
        <v>111</v>
      </c>
      <c r="I74" s="6" t="s">
        <v>49</v>
      </c>
      <c r="J74" s="35"/>
      <c r="K74" s="24">
        <v>0</v>
      </c>
      <c r="L74" s="24">
        <v>0</v>
      </c>
      <c r="M74" s="24">
        <v>0</v>
      </c>
      <c r="N74" s="24">
        <v>0.86046511627906974</v>
      </c>
      <c r="O74" s="24">
        <v>0</v>
      </c>
      <c r="P74" s="24">
        <v>4.6511627906976744E-2</v>
      </c>
      <c r="Q74" s="24">
        <v>2.3255813953488372E-2</v>
      </c>
      <c r="R74" s="24">
        <v>6.9767441860465115E-2</v>
      </c>
      <c r="S74" s="24">
        <v>0</v>
      </c>
      <c r="T74" s="24">
        <v>0</v>
      </c>
      <c r="U74" s="24">
        <v>0</v>
      </c>
      <c r="V74" s="6"/>
      <c r="W74" s="6"/>
    </row>
    <row r="75" spans="1:23" x14ac:dyDescent="0.25">
      <c r="A75" s="16" t="s">
        <v>101</v>
      </c>
      <c r="B75" s="6" t="s">
        <v>29</v>
      </c>
      <c r="C75" s="17" t="s">
        <v>107</v>
      </c>
      <c r="D75" s="32">
        <f>4*0.6</f>
        <v>2.4</v>
      </c>
      <c r="E75" s="44">
        <v>2.3255813953488373</v>
      </c>
      <c r="F75" s="7">
        <v>2</v>
      </c>
      <c r="G75" s="18" t="s">
        <v>110</v>
      </c>
      <c r="H75" s="18" t="s">
        <v>112</v>
      </c>
      <c r="I75" s="6" t="s">
        <v>49</v>
      </c>
      <c r="J75" s="35"/>
      <c r="K75" s="24">
        <v>0</v>
      </c>
      <c r="L75" s="24">
        <v>0</v>
      </c>
      <c r="M75" s="24">
        <v>0</v>
      </c>
      <c r="N75" s="24">
        <v>0.86046511627906974</v>
      </c>
      <c r="O75" s="24">
        <v>0</v>
      </c>
      <c r="P75" s="24">
        <v>4.6511627906976744E-2</v>
      </c>
      <c r="Q75" s="24">
        <v>2.3255813953488372E-2</v>
      </c>
      <c r="R75" s="24">
        <v>6.9767441860465115E-2</v>
      </c>
      <c r="S75" s="24">
        <v>0</v>
      </c>
      <c r="T75" s="24">
        <v>0</v>
      </c>
      <c r="U75" s="24">
        <v>0</v>
      </c>
      <c r="V75" s="6"/>
      <c r="W75" s="6"/>
    </row>
    <row r="76" spans="1:23" x14ac:dyDescent="0.25">
      <c r="A76" s="16" t="s">
        <v>102</v>
      </c>
      <c r="B76" s="6" t="s">
        <v>29</v>
      </c>
      <c r="C76" s="17" t="s">
        <v>107</v>
      </c>
      <c r="D76" s="32">
        <f>2*0.6</f>
        <v>1.2</v>
      </c>
      <c r="E76" s="44">
        <v>5.5932203389830508E-2</v>
      </c>
      <c r="F76" s="7">
        <v>2</v>
      </c>
      <c r="G76" s="18" t="s">
        <v>109</v>
      </c>
      <c r="H76" s="18" t="s">
        <v>112</v>
      </c>
      <c r="I76" s="6" t="s">
        <v>49</v>
      </c>
      <c r="J76" s="35"/>
      <c r="K76" s="24">
        <v>0.8</v>
      </c>
      <c r="L76" s="24">
        <v>0.2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6"/>
      <c r="W76" s="6"/>
    </row>
    <row r="77" spans="1:23" x14ac:dyDescent="0.25">
      <c r="A77" s="16" t="s">
        <v>103</v>
      </c>
      <c r="B77" s="6" t="s">
        <v>29</v>
      </c>
      <c r="C77" s="17" t="s">
        <v>107</v>
      </c>
      <c r="D77" s="33">
        <f>3*0.6</f>
        <v>1.7999999999999998</v>
      </c>
      <c r="E77" s="44">
        <v>7.9661016949152536E-2</v>
      </c>
      <c r="F77" s="7">
        <v>2</v>
      </c>
      <c r="G77" s="18" t="s">
        <v>109</v>
      </c>
      <c r="H77" s="18" t="s">
        <v>112</v>
      </c>
      <c r="I77" s="6" t="s">
        <v>49</v>
      </c>
      <c r="J77" s="35"/>
      <c r="K77" s="24">
        <v>0.8</v>
      </c>
      <c r="L77" s="24">
        <v>0.2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6"/>
      <c r="W77" s="6"/>
    </row>
    <row r="78" spans="1:23" x14ac:dyDescent="0.25">
      <c r="A78" s="16" t="s">
        <v>104</v>
      </c>
      <c r="B78" s="6" t="s">
        <v>29</v>
      </c>
      <c r="C78" s="17" t="s">
        <v>107</v>
      </c>
      <c r="D78" s="32">
        <f>2*0.6</f>
        <v>1.2</v>
      </c>
      <c r="E78" s="44">
        <v>2.8089887640449437E-2</v>
      </c>
      <c r="F78" s="7">
        <v>2</v>
      </c>
      <c r="G78" s="18" t="s">
        <v>108</v>
      </c>
      <c r="H78" s="18" t="s">
        <v>111</v>
      </c>
      <c r="I78" s="6" t="s">
        <v>49</v>
      </c>
      <c r="J78" s="35"/>
      <c r="K78" s="24">
        <v>0.6859180035650625</v>
      </c>
      <c r="L78" s="24">
        <v>0.17147950089126562</v>
      </c>
      <c r="M78" s="24">
        <v>0</v>
      </c>
      <c r="N78" s="24">
        <v>6.5953654188948302E-2</v>
      </c>
      <c r="O78" s="24">
        <v>6.5953654188948302E-2</v>
      </c>
      <c r="P78" s="24">
        <v>3.5650623885918001E-3</v>
      </c>
      <c r="Q78" s="24">
        <v>1.7825311942959001E-3</v>
      </c>
      <c r="R78" s="24">
        <v>5.3475935828877002E-3</v>
      </c>
      <c r="S78" s="24">
        <v>0</v>
      </c>
      <c r="T78" s="24">
        <v>0</v>
      </c>
      <c r="U78" s="24">
        <v>0</v>
      </c>
      <c r="V78" s="6"/>
      <c r="W78" s="6"/>
    </row>
    <row r="79" spans="1:23" x14ac:dyDescent="0.25">
      <c r="A79" s="16" t="s">
        <v>105</v>
      </c>
      <c r="B79" s="6" t="s">
        <v>29</v>
      </c>
      <c r="C79" s="17" t="s">
        <v>107</v>
      </c>
      <c r="D79" s="32">
        <f>2*0.6</f>
        <v>1.2</v>
      </c>
      <c r="E79" s="44">
        <v>2.0430107526881722E-2</v>
      </c>
      <c r="F79" s="7">
        <v>2</v>
      </c>
      <c r="G79" s="18" t="s">
        <v>108</v>
      </c>
      <c r="H79" s="18" t="s">
        <v>111</v>
      </c>
      <c r="I79" s="6" t="s">
        <v>49</v>
      </c>
      <c r="J79" s="35"/>
      <c r="K79" s="24">
        <v>0.64</v>
      </c>
      <c r="L79" s="24">
        <v>0.16</v>
      </c>
      <c r="M79" s="24">
        <v>0</v>
      </c>
      <c r="N79" s="24">
        <v>6.156405990016639E-2</v>
      </c>
      <c r="O79" s="24">
        <v>5.9900166389351084E-2</v>
      </c>
      <c r="P79" s="24">
        <v>3.3277870216306157E-3</v>
      </c>
      <c r="Q79" s="24">
        <v>1.6638935108153079E-3</v>
      </c>
      <c r="R79" s="24">
        <v>4.9916805324459234E-3</v>
      </c>
      <c r="S79" s="24">
        <v>6.156405990016639E-2</v>
      </c>
      <c r="T79" s="24">
        <v>0</v>
      </c>
      <c r="U79" s="24">
        <v>6.6555740432612314E-3</v>
      </c>
      <c r="V79" s="6"/>
      <c r="W79" s="6"/>
    </row>
    <row r="80" spans="1:23" x14ac:dyDescent="0.25">
      <c r="A80" s="19" t="s">
        <v>210</v>
      </c>
      <c r="B80" s="6" t="s">
        <v>29</v>
      </c>
      <c r="C80" s="17" t="s">
        <v>107</v>
      </c>
      <c r="D80" s="33">
        <f>3*0.6</f>
        <v>1.7999999999999998</v>
      </c>
      <c r="E80" s="44">
        <v>4.2696629213483148E-2</v>
      </c>
      <c r="F80" s="7">
        <v>2</v>
      </c>
      <c r="G80" s="18" t="s">
        <v>109</v>
      </c>
      <c r="H80" s="18" t="s">
        <v>112</v>
      </c>
      <c r="I80" s="6" t="s">
        <v>49</v>
      </c>
      <c r="J80" s="35"/>
      <c r="K80" s="24">
        <v>0.6859180035650625</v>
      </c>
      <c r="L80" s="24">
        <v>0.17147950089126562</v>
      </c>
      <c r="M80" s="24">
        <v>0</v>
      </c>
      <c r="N80" s="24">
        <v>6.5953654188948302E-2</v>
      </c>
      <c r="O80" s="24">
        <v>6.5953654188948302E-2</v>
      </c>
      <c r="P80" s="24">
        <v>3.5650623885918001E-3</v>
      </c>
      <c r="Q80" s="24">
        <v>1.7825311942959001E-3</v>
      </c>
      <c r="R80" s="24">
        <v>5.3475935828877002E-3</v>
      </c>
      <c r="S80" s="24">
        <v>0</v>
      </c>
      <c r="T80" s="24">
        <v>0</v>
      </c>
      <c r="U80" s="24">
        <v>0</v>
      </c>
      <c r="V80" s="6"/>
      <c r="W80" s="6"/>
    </row>
    <row r="81" spans="1:23" x14ac:dyDescent="0.25">
      <c r="A81" s="19" t="s">
        <v>211</v>
      </c>
      <c r="B81" s="6" t="s">
        <v>29</v>
      </c>
      <c r="C81" s="17" t="s">
        <v>107</v>
      </c>
      <c r="D81" s="32">
        <f>4*0.6</f>
        <v>2.4</v>
      </c>
      <c r="E81" s="44">
        <v>1.518987341772152</v>
      </c>
      <c r="F81" s="7">
        <v>2</v>
      </c>
      <c r="G81" s="18" t="s">
        <v>109</v>
      </c>
      <c r="H81" s="18" t="s">
        <v>112</v>
      </c>
      <c r="I81" s="6" t="s">
        <v>49</v>
      </c>
      <c r="J81" s="35"/>
      <c r="K81" s="24">
        <v>0</v>
      </c>
      <c r="L81" s="24">
        <v>0</v>
      </c>
      <c r="M81" s="24">
        <v>0</v>
      </c>
      <c r="N81" s="24">
        <v>0.46250000000000002</v>
      </c>
      <c r="O81" s="24">
        <v>0.46250000000000002</v>
      </c>
      <c r="P81" s="24">
        <v>2.5000000000000001E-2</v>
      </c>
      <c r="Q81" s="24">
        <v>1.2500000000000001E-2</v>
      </c>
      <c r="R81" s="24">
        <v>3.7499999999999999E-2</v>
      </c>
      <c r="S81" s="24">
        <v>0</v>
      </c>
      <c r="T81" s="24">
        <v>0</v>
      </c>
      <c r="U81" s="24">
        <v>0</v>
      </c>
      <c r="V81" s="6"/>
      <c r="W81" s="6"/>
    </row>
    <row r="82" spans="1:23" x14ac:dyDescent="0.25">
      <c r="A82" s="19" t="s">
        <v>212</v>
      </c>
      <c r="B82" s="6" t="s">
        <v>29</v>
      </c>
      <c r="C82" s="17" t="s">
        <v>107</v>
      </c>
      <c r="D82" s="33">
        <f>3*0.6</f>
        <v>1.7999999999999998</v>
      </c>
      <c r="E82" s="44">
        <v>2.2222222222222223E-2</v>
      </c>
      <c r="F82" s="7">
        <v>2</v>
      </c>
      <c r="G82" s="18" t="s">
        <v>109</v>
      </c>
      <c r="H82" s="18" t="s">
        <v>112</v>
      </c>
      <c r="I82" s="6" t="s">
        <v>49</v>
      </c>
      <c r="J82" s="35"/>
      <c r="K82" s="24">
        <v>0.8</v>
      </c>
      <c r="L82" s="24">
        <v>0.2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6"/>
      <c r="W82" s="6"/>
    </row>
    <row r="83" spans="1:23" x14ac:dyDescent="0.25">
      <c r="A83" s="19" t="s">
        <v>213</v>
      </c>
      <c r="B83" s="6" t="s">
        <v>29</v>
      </c>
      <c r="C83" s="17" t="s">
        <v>107</v>
      </c>
      <c r="D83" s="32">
        <f>2*0.6</f>
        <v>1.2</v>
      </c>
      <c r="E83" s="44">
        <v>5.5932203389830508E-2</v>
      </c>
      <c r="F83" s="7">
        <v>2</v>
      </c>
      <c r="G83" s="18" t="s">
        <v>109</v>
      </c>
      <c r="H83" s="18" t="s">
        <v>112</v>
      </c>
      <c r="I83" s="6" t="s">
        <v>49</v>
      </c>
      <c r="J83" s="35"/>
      <c r="K83" s="24">
        <v>0.8</v>
      </c>
      <c r="L83" s="24">
        <v>0.2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6"/>
      <c r="W83" s="6"/>
    </row>
    <row r="84" spans="1:23" x14ac:dyDescent="0.25">
      <c r="A84" s="19" t="s">
        <v>214</v>
      </c>
      <c r="B84" s="6" t="s">
        <v>29</v>
      </c>
      <c r="C84" s="17" t="s">
        <v>107</v>
      </c>
      <c r="D84" s="33">
        <f>3*0.6</f>
        <v>1.7999999999999998</v>
      </c>
      <c r="E84" s="44">
        <v>0.37537091988130566</v>
      </c>
      <c r="F84" s="7">
        <v>2</v>
      </c>
      <c r="G84" s="18" t="s">
        <v>109</v>
      </c>
      <c r="H84" s="18" t="s">
        <v>112</v>
      </c>
      <c r="I84" s="6" t="s">
        <v>49</v>
      </c>
      <c r="J84" s="35"/>
      <c r="K84" s="24">
        <v>0.65671641791044788</v>
      </c>
      <c r="L84" s="24">
        <v>0.16417910447761197</v>
      </c>
      <c r="M84" s="24">
        <v>0</v>
      </c>
      <c r="N84" s="24">
        <v>7.8891257995735611E-2</v>
      </c>
      <c r="O84" s="24">
        <v>0</v>
      </c>
      <c r="P84" s="24">
        <v>4.2643923240938165E-3</v>
      </c>
      <c r="Q84" s="24">
        <v>2.1321961620469083E-3</v>
      </c>
      <c r="R84" s="24">
        <v>6.3965884861407248E-3</v>
      </c>
      <c r="S84" s="24">
        <v>7.8891257995735611E-2</v>
      </c>
      <c r="T84" s="24">
        <v>0</v>
      </c>
      <c r="U84" s="24">
        <v>8.5287846481876331E-3</v>
      </c>
      <c r="V84" s="6"/>
      <c r="W84" s="6"/>
    </row>
    <row r="85" spans="1:23" x14ac:dyDescent="0.25">
      <c r="A85" s="19" t="s">
        <v>215</v>
      </c>
      <c r="B85" s="6" t="s">
        <v>29</v>
      </c>
      <c r="C85" s="17" t="s">
        <v>107</v>
      </c>
      <c r="D85" s="32">
        <f>2*0.6</f>
        <v>1.2</v>
      </c>
      <c r="E85" s="44">
        <v>0.10742496050552923</v>
      </c>
      <c r="F85" s="7">
        <v>2</v>
      </c>
      <c r="G85" s="18" t="s">
        <v>109</v>
      </c>
      <c r="H85" s="18" t="s">
        <v>112</v>
      </c>
      <c r="I85" s="6" t="s">
        <v>49</v>
      </c>
      <c r="J85" s="35"/>
      <c r="K85" s="24">
        <v>0.71962616822429915</v>
      </c>
      <c r="L85" s="24">
        <v>0.17990654205607479</v>
      </c>
      <c r="M85" s="24">
        <v>0</v>
      </c>
      <c r="N85" s="24">
        <v>8.6448598130841117E-2</v>
      </c>
      <c r="O85" s="24">
        <v>0</v>
      </c>
      <c r="P85" s="24">
        <v>4.6728971962616819E-3</v>
      </c>
      <c r="Q85" s="24">
        <v>2.3364485981308409E-3</v>
      </c>
      <c r="R85" s="24">
        <v>7.0093457943925233E-3</v>
      </c>
      <c r="S85" s="24">
        <v>0</v>
      </c>
      <c r="T85" s="24">
        <v>0</v>
      </c>
      <c r="U85" s="24">
        <v>0</v>
      </c>
      <c r="V85" s="6"/>
      <c r="W85" s="6"/>
    </row>
    <row r="86" spans="1:23" x14ac:dyDescent="0.25">
      <c r="A86" s="19" t="s">
        <v>106</v>
      </c>
      <c r="B86" s="6" t="s">
        <v>29</v>
      </c>
      <c r="C86" s="17" t="s">
        <v>107</v>
      </c>
      <c r="D86" s="33">
        <f>3*0.6</f>
        <v>1.7999999999999998</v>
      </c>
      <c r="E86" s="44">
        <v>0.10742496050552923</v>
      </c>
      <c r="F86" s="7">
        <v>2</v>
      </c>
      <c r="G86" s="18" t="s">
        <v>109</v>
      </c>
      <c r="H86" s="18" t="s">
        <v>112</v>
      </c>
      <c r="I86" s="6" t="s">
        <v>49</v>
      </c>
      <c r="J86" s="35"/>
      <c r="K86" s="24">
        <v>0.71962616822429915</v>
      </c>
      <c r="L86" s="24">
        <v>0.17990654205607479</v>
      </c>
      <c r="M86" s="24">
        <v>0</v>
      </c>
      <c r="N86" s="24">
        <v>8.6448598130841117E-2</v>
      </c>
      <c r="O86" s="24">
        <v>0</v>
      </c>
      <c r="P86" s="24">
        <v>4.6728971962616819E-3</v>
      </c>
      <c r="Q86" s="24">
        <v>2.3364485981308409E-3</v>
      </c>
      <c r="R86" s="24">
        <v>7.0093457943925233E-3</v>
      </c>
      <c r="S86" s="24">
        <v>0</v>
      </c>
      <c r="T86" s="24">
        <v>0</v>
      </c>
      <c r="U86" s="24">
        <v>0</v>
      </c>
      <c r="V86" s="6"/>
      <c r="W86" s="6"/>
    </row>
    <row r="87" spans="1:23" x14ac:dyDescent="0.25">
      <c r="A87" s="19" t="s">
        <v>216</v>
      </c>
      <c r="B87" s="6" t="s">
        <v>29</v>
      </c>
      <c r="C87" s="22" t="s">
        <v>122</v>
      </c>
      <c r="D87" s="33">
        <f>3.5*0.6</f>
        <v>2.1</v>
      </c>
      <c r="E87" s="44">
        <v>7.6271186440677971E-2</v>
      </c>
      <c r="F87" s="7">
        <v>2</v>
      </c>
      <c r="G87" s="22" t="s">
        <v>109</v>
      </c>
      <c r="H87" s="18" t="s">
        <v>112</v>
      </c>
      <c r="I87" s="23" t="s">
        <v>49</v>
      </c>
      <c r="J87" s="36"/>
      <c r="K87" s="23">
        <v>0.8</v>
      </c>
      <c r="L87" s="23">
        <v>0.2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6"/>
      <c r="W87" s="6"/>
    </row>
    <row r="88" spans="1:23" x14ac:dyDescent="0.25">
      <c r="A88" s="19" t="s">
        <v>217</v>
      </c>
      <c r="B88" s="6" t="s">
        <v>29</v>
      </c>
      <c r="C88" s="22" t="s">
        <v>122</v>
      </c>
      <c r="D88" s="33">
        <f>2*0.6</f>
        <v>1.2</v>
      </c>
      <c r="E88" s="44">
        <v>3.898305084745763E-2</v>
      </c>
      <c r="F88" s="7">
        <v>2</v>
      </c>
      <c r="G88" s="22" t="s">
        <v>109</v>
      </c>
      <c r="H88" s="18" t="s">
        <v>112</v>
      </c>
      <c r="I88" s="23" t="s">
        <v>49</v>
      </c>
      <c r="J88" s="36"/>
      <c r="K88" s="23">
        <v>0.8</v>
      </c>
      <c r="L88" s="23">
        <v>0.2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6"/>
      <c r="W88" s="6"/>
    </row>
    <row r="89" spans="1:23" x14ac:dyDescent="0.25">
      <c r="A89" s="19" t="s">
        <v>218</v>
      </c>
      <c r="B89" s="6" t="s">
        <v>29</v>
      </c>
      <c r="C89" s="22" t="s">
        <v>122</v>
      </c>
      <c r="D89" s="33">
        <f>2.5*0.6</f>
        <v>1.5</v>
      </c>
      <c r="E89" s="44">
        <v>6.2711864406779658E-2</v>
      </c>
      <c r="F89" s="7">
        <v>2</v>
      </c>
      <c r="G89" s="22" t="s">
        <v>109</v>
      </c>
      <c r="H89" s="18" t="s">
        <v>112</v>
      </c>
      <c r="I89" s="23" t="s">
        <v>49</v>
      </c>
      <c r="J89" s="36"/>
      <c r="K89" s="23">
        <v>0.8</v>
      </c>
      <c r="L89" s="23">
        <v>0.2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6"/>
      <c r="W89" s="6"/>
    </row>
    <row r="90" spans="1:23" x14ac:dyDescent="0.25">
      <c r="A90" s="19" t="s">
        <v>219</v>
      </c>
      <c r="B90" s="6" t="s">
        <v>29</v>
      </c>
      <c r="C90" s="22" t="s">
        <v>122</v>
      </c>
      <c r="D90" s="33">
        <f>2*0.6</f>
        <v>1.2</v>
      </c>
      <c r="E90" s="44">
        <v>1.0169491525423728E-2</v>
      </c>
      <c r="F90" s="7">
        <v>2</v>
      </c>
      <c r="G90" s="22" t="s">
        <v>109</v>
      </c>
      <c r="H90" s="18" t="s">
        <v>112</v>
      </c>
      <c r="I90" s="23" t="s">
        <v>49</v>
      </c>
      <c r="J90" s="36"/>
      <c r="K90" s="23">
        <v>0.8</v>
      </c>
      <c r="L90" s="23">
        <v>0.2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6"/>
      <c r="W90" s="6"/>
    </row>
    <row r="91" spans="1:23" x14ac:dyDescent="0.25">
      <c r="A91" s="19" t="s">
        <v>220</v>
      </c>
      <c r="B91" s="6" t="s">
        <v>29</v>
      </c>
      <c r="C91" s="22" t="s">
        <v>122</v>
      </c>
      <c r="D91" s="33">
        <f>2.5*0.6</f>
        <v>1.5</v>
      </c>
      <c r="E91" s="44">
        <v>0.25837320574162681</v>
      </c>
      <c r="F91" s="7">
        <v>2</v>
      </c>
      <c r="G91" s="22" t="s">
        <v>109</v>
      </c>
      <c r="H91" s="18" t="s">
        <v>112</v>
      </c>
      <c r="I91" s="23" t="s">
        <v>49</v>
      </c>
      <c r="J91" s="36"/>
      <c r="K91" s="23">
        <v>0.72985781990521337</v>
      </c>
      <c r="L91" s="23">
        <v>0.18246445497630334</v>
      </c>
      <c r="M91" s="23">
        <v>0</v>
      </c>
      <c r="N91" s="23">
        <v>8.7677725118483416E-2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6"/>
      <c r="W91" s="6"/>
    </row>
    <row r="92" spans="1:23" x14ac:dyDescent="0.25">
      <c r="A92" s="19" t="s">
        <v>113</v>
      </c>
      <c r="B92" s="6" t="s">
        <v>29</v>
      </c>
      <c r="C92" s="22" t="s">
        <v>122</v>
      </c>
      <c r="D92" s="33">
        <f>1.5*0.6</f>
        <v>0.89999999999999991</v>
      </c>
      <c r="E92" s="44">
        <v>0.74960127591706538</v>
      </c>
      <c r="F92" s="7">
        <v>2</v>
      </c>
      <c r="G92" s="22" t="s">
        <v>108</v>
      </c>
      <c r="H92" s="23" t="s">
        <v>111</v>
      </c>
      <c r="I92" s="23" t="s">
        <v>49</v>
      </c>
      <c r="J92" s="36"/>
      <c r="K92" s="23">
        <v>0.72985781990521337</v>
      </c>
      <c r="L92" s="23">
        <v>0.18246445497630334</v>
      </c>
      <c r="M92" s="23">
        <v>0</v>
      </c>
      <c r="N92" s="23">
        <v>8.7677725118483416E-2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6"/>
      <c r="W92" s="6"/>
    </row>
    <row r="93" spans="1:23" x14ac:dyDescent="0.25">
      <c r="A93" s="19" t="s">
        <v>221</v>
      </c>
      <c r="B93" s="6" t="s">
        <v>29</v>
      </c>
      <c r="C93" s="22" t="s">
        <v>122</v>
      </c>
      <c r="D93" s="33">
        <f>1.5*0.6</f>
        <v>0.89999999999999991</v>
      </c>
      <c r="E93" s="44">
        <v>3.1621621621621623</v>
      </c>
      <c r="F93" s="7">
        <v>2</v>
      </c>
      <c r="G93" s="22" t="s">
        <v>109</v>
      </c>
      <c r="H93" s="18" t="s">
        <v>112</v>
      </c>
      <c r="I93" s="23" t="s">
        <v>49</v>
      </c>
      <c r="J93" s="36"/>
      <c r="K93" s="23">
        <v>0</v>
      </c>
      <c r="L93" s="23">
        <v>0</v>
      </c>
      <c r="M93" s="23">
        <v>0</v>
      </c>
      <c r="N93" s="23">
        <v>1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6"/>
      <c r="W93" s="6"/>
    </row>
    <row r="94" spans="1:23" x14ac:dyDescent="0.25">
      <c r="A94" s="19" t="s">
        <v>114</v>
      </c>
      <c r="B94" s="6" t="s">
        <v>29</v>
      </c>
      <c r="C94" s="22" t="s">
        <v>122</v>
      </c>
      <c r="D94" s="33">
        <f>3*0.6</f>
        <v>1.7999999999999998</v>
      </c>
      <c r="E94" s="44">
        <v>2.7118644067796609E-2</v>
      </c>
      <c r="F94" s="7">
        <v>2</v>
      </c>
      <c r="G94" s="22" t="s">
        <v>109</v>
      </c>
      <c r="H94" s="18" t="s">
        <v>112</v>
      </c>
      <c r="I94" s="23" t="s">
        <v>49</v>
      </c>
      <c r="J94" s="36"/>
      <c r="K94" s="23">
        <v>0.8</v>
      </c>
      <c r="L94" s="23">
        <v>0.2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6"/>
      <c r="W94" s="6"/>
    </row>
    <row r="95" spans="1:23" x14ac:dyDescent="0.25">
      <c r="A95" s="19" t="s">
        <v>222</v>
      </c>
      <c r="B95" s="6" t="s">
        <v>29</v>
      </c>
      <c r="C95" s="22" t="s">
        <v>122</v>
      </c>
      <c r="D95" s="33">
        <f>2.5*0.6</f>
        <v>1.5</v>
      </c>
      <c r="E95" s="44">
        <v>2.0338983050847456E-2</v>
      </c>
      <c r="F95" s="7">
        <v>2</v>
      </c>
      <c r="G95" s="22" t="s">
        <v>108</v>
      </c>
      <c r="H95" s="23" t="s">
        <v>111</v>
      </c>
      <c r="I95" s="23" t="s">
        <v>49</v>
      </c>
      <c r="J95" s="36"/>
      <c r="K95" s="23">
        <v>0.8</v>
      </c>
      <c r="L95" s="23">
        <v>0.2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6"/>
      <c r="W95" s="6"/>
    </row>
    <row r="96" spans="1:23" x14ac:dyDescent="0.25">
      <c r="A96" s="19" t="s">
        <v>223</v>
      </c>
      <c r="B96" s="6" t="s">
        <v>29</v>
      </c>
      <c r="C96" s="22" t="s">
        <v>122</v>
      </c>
      <c r="D96" s="33">
        <f>4*0.6</f>
        <v>2.4</v>
      </c>
      <c r="E96" s="44">
        <v>1.6949152542372881E-2</v>
      </c>
      <c r="F96" s="7">
        <v>2</v>
      </c>
      <c r="G96" s="22" t="s">
        <v>109</v>
      </c>
      <c r="H96" s="18" t="s">
        <v>112</v>
      </c>
      <c r="I96" s="23" t="s">
        <v>49</v>
      </c>
      <c r="J96" s="36"/>
      <c r="K96" s="23">
        <v>0.8</v>
      </c>
      <c r="L96" s="23">
        <v>0.2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6"/>
      <c r="W96" s="6"/>
    </row>
    <row r="97" spans="1:23" x14ac:dyDescent="0.25">
      <c r="A97" s="19" t="s">
        <v>115</v>
      </c>
      <c r="B97" s="6" t="s">
        <v>29</v>
      </c>
      <c r="C97" s="22" t="s">
        <v>122</v>
      </c>
      <c r="D97" s="33">
        <f>2*0.6</f>
        <v>1.2</v>
      </c>
      <c r="E97" s="44">
        <v>0.12881355932203389</v>
      </c>
      <c r="F97" s="7">
        <v>2</v>
      </c>
      <c r="G97" s="22" t="s">
        <v>109</v>
      </c>
      <c r="H97" s="18" t="s">
        <v>112</v>
      </c>
      <c r="I97" s="23" t="s">
        <v>49</v>
      </c>
      <c r="J97" s="36"/>
      <c r="K97" s="23">
        <v>0.8</v>
      </c>
      <c r="L97" s="23">
        <v>0.2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6"/>
      <c r="W97" s="6"/>
    </row>
    <row r="98" spans="1:23" x14ac:dyDescent="0.25">
      <c r="A98" s="19" t="s">
        <v>116</v>
      </c>
      <c r="B98" s="6" t="s">
        <v>29</v>
      </c>
      <c r="C98" s="22" t="s">
        <v>122</v>
      </c>
      <c r="D98" s="33">
        <f>1.5*0.6</f>
        <v>0.89999999999999991</v>
      </c>
      <c r="E98" s="44">
        <v>0.73389830508474574</v>
      </c>
      <c r="F98" s="7">
        <v>2</v>
      </c>
      <c r="G98" s="22" t="s">
        <v>117</v>
      </c>
      <c r="H98" s="18" t="s">
        <v>112</v>
      </c>
      <c r="I98" s="23" t="s">
        <v>49</v>
      </c>
      <c r="J98" s="36"/>
      <c r="K98" s="23">
        <v>0.8</v>
      </c>
      <c r="L98" s="23">
        <v>0.2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6"/>
      <c r="W98" s="6"/>
    </row>
    <row r="99" spans="1:23" x14ac:dyDescent="0.25">
      <c r="A99" s="19" t="s">
        <v>118</v>
      </c>
      <c r="B99" s="6" t="s">
        <v>29</v>
      </c>
      <c r="C99" s="22" t="s">
        <v>122</v>
      </c>
      <c r="D99" s="33">
        <f>6*0.6</f>
        <v>3.5999999999999996</v>
      </c>
      <c r="E99" s="44">
        <v>2.8378378378378377</v>
      </c>
      <c r="F99" s="7">
        <v>2</v>
      </c>
      <c r="G99" s="22" t="s">
        <v>117</v>
      </c>
      <c r="H99" s="18" t="s">
        <v>112</v>
      </c>
      <c r="I99" s="23" t="s">
        <v>49</v>
      </c>
      <c r="J99" s="36"/>
      <c r="K99" s="23">
        <v>0</v>
      </c>
      <c r="L99" s="23">
        <v>0</v>
      </c>
      <c r="M99" s="23">
        <v>0</v>
      </c>
      <c r="N99" s="23">
        <v>1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6"/>
      <c r="W99" s="6"/>
    </row>
    <row r="100" spans="1:23" x14ac:dyDescent="0.25">
      <c r="A100" s="19" t="s">
        <v>119</v>
      </c>
      <c r="B100" s="6" t="s">
        <v>29</v>
      </c>
      <c r="C100" s="22" t="s">
        <v>122</v>
      </c>
      <c r="D100" s="33">
        <f>8*0.6</f>
        <v>4.8</v>
      </c>
      <c r="E100" s="44">
        <v>0.56451612903225812</v>
      </c>
      <c r="F100" s="7">
        <v>2</v>
      </c>
      <c r="G100" s="22" t="s">
        <v>117</v>
      </c>
      <c r="H100" s="18" t="s">
        <v>112</v>
      </c>
      <c r="I100" s="23" t="s">
        <v>49</v>
      </c>
      <c r="J100" s="36"/>
      <c r="K100" s="23">
        <v>0.10318257956448912</v>
      </c>
      <c r="L100" s="23">
        <v>2.579564489112228E-2</v>
      </c>
      <c r="M100" s="23">
        <v>0</v>
      </c>
      <c r="N100" s="23">
        <v>0.61976549413735338</v>
      </c>
      <c r="O100" s="23">
        <v>0</v>
      </c>
      <c r="P100" s="23">
        <v>0.10050251256281406</v>
      </c>
      <c r="Q100" s="23">
        <v>0</v>
      </c>
      <c r="R100" s="23">
        <v>0.15075376884422109</v>
      </c>
      <c r="S100" s="23">
        <v>0</v>
      </c>
      <c r="T100" s="23">
        <v>0</v>
      </c>
      <c r="U100" s="23">
        <v>0</v>
      </c>
      <c r="V100" s="6"/>
      <c r="W100" s="6"/>
    </row>
    <row r="101" spans="1:23" x14ac:dyDescent="0.25">
      <c r="A101" s="19" t="s">
        <v>224</v>
      </c>
      <c r="B101" s="6" t="s">
        <v>29</v>
      </c>
      <c r="C101" s="22" t="s">
        <v>122</v>
      </c>
      <c r="D101" s="33">
        <f>3.5*0.6</f>
        <v>2.1</v>
      </c>
      <c r="E101" s="44">
        <v>3.0508474576271188E-2</v>
      </c>
      <c r="F101" s="7">
        <v>2</v>
      </c>
      <c r="G101" s="22" t="s">
        <v>109</v>
      </c>
      <c r="H101" s="18" t="s">
        <v>112</v>
      </c>
      <c r="I101" s="23" t="s">
        <v>49</v>
      </c>
      <c r="J101" s="36"/>
      <c r="K101" s="23">
        <v>0.8</v>
      </c>
      <c r="L101" s="23">
        <v>0.2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6"/>
      <c r="W101" s="6"/>
    </row>
    <row r="102" spans="1:23" x14ac:dyDescent="0.25">
      <c r="A102" s="19" t="s">
        <v>225</v>
      </c>
      <c r="B102" s="6" t="s">
        <v>29</v>
      </c>
      <c r="C102" s="22" t="s">
        <v>122</v>
      </c>
      <c r="D102" s="33">
        <f>2.5*0.6</f>
        <v>1.5</v>
      </c>
      <c r="E102" s="44">
        <v>0.13220338983050847</v>
      </c>
      <c r="F102" s="7">
        <v>2</v>
      </c>
      <c r="G102" s="22" t="s">
        <v>109</v>
      </c>
      <c r="H102" s="18" t="s">
        <v>112</v>
      </c>
      <c r="I102" s="23" t="s">
        <v>49</v>
      </c>
      <c r="J102" s="36"/>
      <c r="K102" s="23">
        <v>0.8</v>
      </c>
      <c r="L102" s="23">
        <v>0.2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6"/>
      <c r="W102" s="6"/>
    </row>
    <row r="103" spans="1:23" x14ac:dyDescent="0.25">
      <c r="A103" s="19" t="s">
        <v>120</v>
      </c>
      <c r="B103" s="6" t="s">
        <v>29</v>
      </c>
      <c r="C103" s="22" t="s">
        <v>122</v>
      </c>
      <c r="D103" s="33">
        <f>2.5*0.6</f>
        <v>1.5</v>
      </c>
      <c r="E103" s="44">
        <v>0.38043478260869568</v>
      </c>
      <c r="F103" s="7">
        <v>2</v>
      </c>
      <c r="G103" s="22" t="s">
        <v>109</v>
      </c>
      <c r="H103" s="18" t="s">
        <v>112</v>
      </c>
      <c r="I103" s="23" t="s">
        <v>49</v>
      </c>
      <c r="J103" s="36"/>
      <c r="K103" s="23">
        <v>0.70159453302961283</v>
      </c>
      <c r="L103" s="23">
        <v>0.17539863325740321</v>
      </c>
      <c r="M103" s="23">
        <v>0</v>
      </c>
      <c r="N103" s="23">
        <v>8.4282460136674259E-2</v>
      </c>
      <c r="O103" s="23">
        <v>0</v>
      </c>
      <c r="P103" s="23">
        <v>1.366742596810934E-2</v>
      </c>
      <c r="Q103" s="23">
        <v>4.5558086560364463E-3</v>
      </c>
      <c r="R103" s="23">
        <v>2.0501138952164009E-2</v>
      </c>
      <c r="S103" s="23">
        <v>0</v>
      </c>
      <c r="T103" s="23">
        <v>0</v>
      </c>
      <c r="U103" s="23">
        <v>0</v>
      </c>
      <c r="V103" s="6"/>
      <c r="W103" s="6"/>
    </row>
    <row r="104" spans="1:23" x14ac:dyDescent="0.25">
      <c r="A104" s="19" t="s">
        <v>121</v>
      </c>
      <c r="B104" s="6" t="s">
        <v>29</v>
      </c>
      <c r="C104" s="22" t="s">
        <v>122</v>
      </c>
      <c r="D104" s="33">
        <f>4*0.6</f>
        <v>2.4</v>
      </c>
      <c r="E104" s="44">
        <v>0.12732919254658384</v>
      </c>
      <c r="F104" s="7">
        <v>2</v>
      </c>
      <c r="G104" s="22" t="s">
        <v>108</v>
      </c>
      <c r="H104" s="23" t="s">
        <v>111</v>
      </c>
      <c r="I104" s="23" t="s">
        <v>49</v>
      </c>
      <c r="J104" s="36"/>
      <c r="K104" s="23">
        <v>0.70159453302961283</v>
      </c>
      <c r="L104" s="23">
        <v>0.17539863325740321</v>
      </c>
      <c r="M104" s="23">
        <v>0</v>
      </c>
      <c r="N104" s="23">
        <v>8.4282460136674259E-2</v>
      </c>
      <c r="O104" s="23">
        <v>0</v>
      </c>
      <c r="P104" s="23">
        <v>1.366742596810934E-2</v>
      </c>
      <c r="Q104" s="23">
        <v>4.5558086560364463E-3</v>
      </c>
      <c r="R104" s="23">
        <v>2.0501138952164009E-2</v>
      </c>
      <c r="S104" s="23">
        <v>0</v>
      </c>
      <c r="T104" s="23">
        <v>0</v>
      </c>
      <c r="U104" s="23">
        <v>0</v>
      </c>
      <c r="V104" s="6"/>
      <c r="W104" s="6"/>
    </row>
    <row r="105" spans="1:23" x14ac:dyDescent="0.25">
      <c r="A105" s="16" t="s">
        <v>226</v>
      </c>
      <c r="B105" s="6" t="s">
        <v>29</v>
      </c>
      <c r="C105" s="22" t="s">
        <v>129</v>
      </c>
      <c r="D105" s="32">
        <f>2*0.6</f>
        <v>1.2</v>
      </c>
      <c r="E105" s="44">
        <v>1.5945945945945945</v>
      </c>
      <c r="F105" s="7">
        <v>2</v>
      </c>
      <c r="G105" s="22" t="s">
        <v>123</v>
      </c>
      <c r="H105" s="24" t="s">
        <v>111</v>
      </c>
      <c r="I105" s="24" t="s">
        <v>49</v>
      </c>
      <c r="J105" s="37"/>
      <c r="K105" s="24">
        <v>0</v>
      </c>
      <c r="L105" s="24">
        <v>0</v>
      </c>
      <c r="M105" s="23">
        <v>0</v>
      </c>
      <c r="N105" s="24">
        <v>1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6"/>
      <c r="W105" s="6"/>
    </row>
    <row r="106" spans="1:23" x14ac:dyDescent="0.25">
      <c r="A106" s="16" t="s">
        <v>124</v>
      </c>
      <c r="B106" s="6" t="s">
        <v>29</v>
      </c>
      <c r="C106" s="22" t="s">
        <v>129</v>
      </c>
      <c r="D106" s="32">
        <f t="shared" ref="D106:D108" si="0">2*0.6</f>
        <v>1.2</v>
      </c>
      <c r="E106" s="44">
        <v>3</v>
      </c>
      <c r="F106" s="7">
        <v>2</v>
      </c>
      <c r="G106" s="22" t="s">
        <v>109</v>
      </c>
      <c r="H106" s="24" t="s">
        <v>112</v>
      </c>
      <c r="I106" s="24" t="s">
        <v>49</v>
      </c>
      <c r="J106" s="37"/>
      <c r="K106" s="24">
        <v>0</v>
      </c>
      <c r="L106" s="24">
        <v>0</v>
      </c>
      <c r="M106" s="23">
        <v>0</v>
      </c>
      <c r="N106" s="24">
        <v>0</v>
      </c>
      <c r="O106" s="24">
        <v>0</v>
      </c>
      <c r="P106" s="24">
        <v>1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6"/>
      <c r="W106" s="6"/>
    </row>
    <row r="107" spans="1:23" x14ac:dyDescent="0.25">
      <c r="A107" s="16" t="s">
        <v>125</v>
      </c>
      <c r="B107" s="6" t="s">
        <v>29</v>
      </c>
      <c r="C107" s="22" t="s">
        <v>129</v>
      </c>
      <c r="D107" s="32">
        <f t="shared" si="0"/>
        <v>1.2</v>
      </c>
      <c r="E107" s="44">
        <v>3</v>
      </c>
      <c r="F107" s="7">
        <v>2</v>
      </c>
      <c r="G107" s="22" t="s">
        <v>109</v>
      </c>
      <c r="H107" s="24" t="s">
        <v>112</v>
      </c>
      <c r="I107" s="24" t="s">
        <v>49</v>
      </c>
      <c r="J107" s="37"/>
      <c r="K107" s="24">
        <v>0</v>
      </c>
      <c r="L107" s="24">
        <v>0</v>
      </c>
      <c r="M107" s="23">
        <v>0</v>
      </c>
      <c r="N107" s="24">
        <v>0</v>
      </c>
      <c r="O107" s="24">
        <v>0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6"/>
      <c r="W107" s="6"/>
    </row>
    <row r="108" spans="1:23" x14ac:dyDescent="0.25">
      <c r="A108" s="16" t="s">
        <v>227</v>
      </c>
      <c r="B108" s="6" t="s">
        <v>29</v>
      </c>
      <c r="C108" s="22" t="s">
        <v>129</v>
      </c>
      <c r="D108" s="32">
        <f t="shared" si="0"/>
        <v>1.2</v>
      </c>
      <c r="E108" s="44">
        <v>0.43333333333333335</v>
      </c>
      <c r="F108" s="7">
        <v>2</v>
      </c>
      <c r="G108" s="22" t="s">
        <v>123</v>
      </c>
      <c r="H108" s="24" t="s">
        <v>111</v>
      </c>
      <c r="I108" s="24" t="s">
        <v>49</v>
      </c>
      <c r="J108" s="37"/>
      <c r="K108" s="24">
        <v>0</v>
      </c>
      <c r="L108" s="24">
        <v>0</v>
      </c>
      <c r="M108" s="23">
        <v>0</v>
      </c>
      <c r="N108" s="24">
        <v>0.24183006535947713</v>
      </c>
      <c r="O108" s="24">
        <v>0.72549019607843135</v>
      </c>
      <c r="P108" s="24">
        <v>1.3071895424836602E-2</v>
      </c>
      <c r="Q108" s="24">
        <v>0</v>
      </c>
      <c r="R108" s="24">
        <v>1.9607843137254902E-2</v>
      </c>
      <c r="S108" s="24">
        <v>0</v>
      </c>
      <c r="T108" s="24">
        <v>0</v>
      </c>
      <c r="U108" s="24">
        <v>0</v>
      </c>
      <c r="V108" s="6"/>
      <c r="W108" s="6"/>
    </row>
    <row r="109" spans="1:23" x14ac:dyDescent="0.25">
      <c r="A109" s="16" t="s">
        <v>228</v>
      </c>
      <c r="B109" s="6" t="s">
        <v>29</v>
      </c>
      <c r="C109" s="22" t="s">
        <v>129</v>
      </c>
      <c r="D109" s="32">
        <f>3*0.6</f>
        <v>1.7999999999999998</v>
      </c>
      <c r="E109" s="44">
        <v>5.5</v>
      </c>
      <c r="F109" s="7">
        <v>2</v>
      </c>
      <c r="G109" s="22" t="s">
        <v>109</v>
      </c>
      <c r="H109" s="24" t="s">
        <v>112</v>
      </c>
      <c r="I109" s="24" t="s">
        <v>49</v>
      </c>
      <c r="J109" s="37"/>
      <c r="K109" s="24">
        <v>0</v>
      </c>
      <c r="L109" s="24">
        <v>0</v>
      </c>
      <c r="M109" s="23">
        <v>0</v>
      </c>
      <c r="N109" s="24">
        <v>0</v>
      </c>
      <c r="O109" s="24">
        <v>0</v>
      </c>
      <c r="P109" s="24">
        <v>1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6"/>
      <c r="W109" s="6"/>
    </row>
    <row r="110" spans="1:23" x14ac:dyDescent="0.25">
      <c r="A110" s="16" t="s">
        <v>229</v>
      </c>
      <c r="B110" s="6" t="s">
        <v>29</v>
      </c>
      <c r="C110" s="22" t="s">
        <v>129</v>
      </c>
      <c r="D110" s="32">
        <f>3*0.6</f>
        <v>1.7999999999999998</v>
      </c>
      <c r="E110" s="44">
        <v>2.5</v>
      </c>
      <c r="F110" s="7">
        <v>2</v>
      </c>
      <c r="G110" s="22" t="s">
        <v>109</v>
      </c>
      <c r="H110" s="24" t="s">
        <v>112</v>
      </c>
      <c r="I110" s="24" t="s">
        <v>49</v>
      </c>
      <c r="J110" s="37"/>
      <c r="K110" s="24">
        <v>0</v>
      </c>
      <c r="L110" s="24">
        <v>0</v>
      </c>
      <c r="M110" s="23">
        <v>0</v>
      </c>
      <c r="N110" s="24">
        <v>0</v>
      </c>
      <c r="O110" s="24">
        <v>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6"/>
      <c r="W110" s="6"/>
    </row>
    <row r="111" spans="1:23" x14ac:dyDescent="0.25">
      <c r="A111" s="16" t="s">
        <v>230</v>
      </c>
      <c r="B111" s="6" t="s">
        <v>29</v>
      </c>
      <c r="C111" s="22" t="s">
        <v>129</v>
      </c>
      <c r="D111" s="32">
        <f>2*0.6</f>
        <v>1.2</v>
      </c>
      <c r="E111" s="44">
        <v>0.4</v>
      </c>
      <c r="F111" s="7">
        <v>2</v>
      </c>
      <c r="G111" s="22" t="s">
        <v>109</v>
      </c>
      <c r="H111" s="24" t="s">
        <v>112</v>
      </c>
      <c r="I111" s="24" t="s">
        <v>49</v>
      </c>
      <c r="J111" s="37"/>
      <c r="K111" s="24">
        <v>0</v>
      </c>
      <c r="L111" s="24">
        <v>0</v>
      </c>
      <c r="M111" s="23">
        <v>0</v>
      </c>
      <c r="N111" s="24">
        <v>0</v>
      </c>
      <c r="O111" s="24">
        <v>0</v>
      </c>
      <c r="P111" s="24">
        <v>0.4</v>
      </c>
      <c r="Q111" s="24">
        <v>0</v>
      </c>
      <c r="R111" s="24">
        <v>0.6</v>
      </c>
      <c r="S111" s="24">
        <v>0</v>
      </c>
      <c r="T111" s="24">
        <v>0</v>
      </c>
      <c r="U111" s="24">
        <v>0</v>
      </c>
      <c r="V111" s="6"/>
      <c r="W111" s="6"/>
    </row>
    <row r="112" spans="1:23" x14ac:dyDescent="0.25">
      <c r="A112" s="16" t="s">
        <v>126</v>
      </c>
      <c r="B112" s="6" t="s">
        <v>29</v>
      </c>
      <c r="C112" s="22" t="s">
        <v>129</v>
      </c>
      <c r="D112" s="32">
        <f>1*0.6</f>
        <v>0.6</v>
      </c>
      <c r="E112" s="44">
        <v>1.8</v>
      </c>
      <c r="F112" s="7">
        <v>2</v>
      </c>
      <c r="G112" s="22" t="s">
        <v>109</v>
      </c>
      <c r="H112" s="24" t="s">
        <v>112</v>
      </c>
      <c r="I112" s="24" t="s">
        <v>49</v>
      </c>
      <c r="J112" s="37"/>
      <c r="K112" s="24">
        <v>0</v>
      </c>
      <c r="L112" s="24">
        <v>0</v>
      </c>
      <c r="M112" s="23">
        <v>0</v>
      </c>
      <c r="N112" s="24">
        <v>0</v>
      </c>
      <c r="O112" s="24">
        <v>0</v>
      </c>
      <c r="P112" s="24">
        <v>0.4</v>
      </c>
      <c r="Q112" s="24">
        <v>0</v>
      </c>
      <c r="R112" s="24">
        <v>0.6</v>
      </c>
      <c r="S112" s="24">
        <v>0</v>
      </c>
      <c r="T112" s="24">
        <v>0</v>
      </c>
      <c r="U112" s="24">
        <v>0</v>
      </c>
      <c r="V112" s="6"/>
      <c r="W112" s="6"/>
    </row>
    <row r="113" spans="1:23" x14ac:dyDescent="0.25">
      <c r="A113" s="16" t="s">
        <v>231</v>
      </c>
      <c r="B113" s="6" t="s">
        <v>29</v>
      </c>
      <c r="C113" s="22" t="s">
        <v>129</v>
      </c>
      <c r="D113" s="32">
        <f>2*0.6</f>
        <v>1.2</v>
      </c>
      <c r="E113" s="44">
        <v>0.4</v>
      </c>
      <c r="F113" s="7">
        <v>2</v>
      </c>
      <c r="G113" s="22" t="s">
        <v>123</v>
      </c>
      <c r="H113" s="24" t="s">
        <v>111</v>
      </c>
      <c r="I113" s="24" t="s">
        <v>49</v>
      </c>
      <c r="J113" s="37"/>
      <c r="K113" s="24">
        <v>0</v>
      </c>
      <c r="L113" s="24">
        <v>0</v>
      </c>
      <c r="M113" s="23">
        <v>0</v>
      </c>
      <c r="N113" s="24">
        <v>0</v>
      </c>
      <c r="O113" s="24">
        <v>0</v>
      </c>
      <c r="P113" s="24">
        <v>0.4</v>
      </c>
      <c r="Q113" s="24">
        <v>0</v>
      </c>
      <c r="R113" s="24">
        <v>0.6</v>
      </c>
      <c r="S113" s="24">
        <v>0</v>
      </c>
      <c r="T113" s="24">
        <v>0</v>
      </c>
      <c r="U113" s="24">
        <v>0</v>
      </c>
      <c r="V113" s="6"/>
      <c r="W113" s="6"/>
    </row>
    <row r="114" spans="1:23" x14ac:dyDescent="0.25">
      <c r="A114" s="16" t="s">
        <v>232</v>
      </c>
      <c r="B114" s="6" t="s">
        <v>29</v>
      </c>
      <c r="C114" s="22" t="s">
        <v>129</v>
      </c>
      <c r="D114" s="32">
        <f>2*0.6</f>
        <v>1.2</v>
      </c>
      <c r="E114" s="44">
        <v>0.52597402597402598</v>
      </c>
      <c r="F114" s="7">
        <v>2</v>
      </c>
      <c r="G114" s="22" t="s">
        <v>123</v>
      </c>
      <c r="H114" s="24" t="s">
        <v>111</v>
      </c>
      <c r="I114" s="24" t="s">
        <v>49</v>
      </c>
      <c r="J114" s="37"/>
      <c r="K114" s="24">
        <v>0</v>
      </c>
      <c r="L114" s="24">
        <v>0</v>
      </c>
      <c r="M114" s="23">
        <v>0</v>
      </c>
      <c r="N114" s="24">
        <v>0.72077922077922074</v>
      </c>
      <c r="O114" s="24">
        <v>0</v>
      </c>
      <c r="P114" s="24">
        <v>0.12987012987012986</v>
      </c>
      <c r="Q114" s="24">
        <v>1.2987012987012988E-2</v>
      </c>
      <c r="R114" s="24">
        <v>0.13636363636363635</v>
      </c>
      <c r="S114" s="24">
        <v>0</v>
      </c>
      <c r="T114" s="24">
        <v>0</v>
      </c>
      <c r="U114" s="24">
        <v>0</v>
      </c>
      <c r="V114" s="6"/>
      <c r="W114" s="6"/>
    </row>
    <row r="115" spans="1:23" x14ac:dyDescent="0.25">
      <c r="A115" s="16" t="s">
        <v>209</v>
      </c>
      <c r="B115" s="6" t="s">
        <v>29</v>
      </c>
      <c r="C115" s="22" t="s">
        <v>129</v>
      </c>
      <c r="D115" s="32">
        <f>0.5*0.6</f>
        <v>0.3</v>
      </c>
      <c r="E115" s="44">
        <v>0.6</v>
      </c>
      <c r="F115" s="7">
        <v>2</v>
      </c>
      <c r="G115" s="22" t="s">
        <v>109</v>
      </c>
      <c r="H115" s="24" t="s">
        <v>112</v>
      </c>
      <c r="I115" s="24" t="s">
        <v>49</v>
      </c>
      <c r="J115" s="37"/>
      <c r="K115" s="24">
        <v>0</v>
      </c>
      <c r="L115" s="24">
        <v>0</v>
      </c>
      <c r="M115" s="23">
        <v>0</v>
      </c>
      <c r="N115" s="24">
        <v>0</v>
      </c>
      <c r="O115" s="24">
        <v>0</v>
      </c>
      <c r="P115" s="24">
        <v>0.4</v>
      </c>
      <c r="Q115" s="24">
        <v>0</v>
      </c>
      <c r="R115" s="24">
        <v>0.6</v>
      </c>
      <c r="S115" s="24">
        <v>0</v>
      </c>
      <c r="T115" s="24">
        <v>0</v>
      </c>
      <c r="U115" s="24">
        <v>0</v>
      </c>
      <c r="V115" s="6"/>
      <c r="W115" s="6"/>
    </row>
    <row r="116" spans="1:23" x14ac:dyDescent="0.25">
      <c r="A116" s="16" t="s">
        <v>233</v>
      </c>
      <c r="B116" s="6" t="s">
        <v>29</v>
      </c>
      <c r="C116" s="22" t="s">
        <v>129</v>
      </c>
      <c r="D116" s="32">
        <f>1*0.6</f>
        <v>0.6</v>
      </c>
      <c r="E116" s="44">
        <v>0.1891891891891892</v>
      </c>
      <c r="F116" s="7">
        <v>2</v>
      </c>
      <c r="G116" s="22" t="s">
        <v>123</v>
      </c>
      <c r="H116" s="24" t="s">
        <v>111</v>
      </c>
      <c r="I116" s="24" t="s">
        <v>49</v>
      </c>
      <c r="J116" s="37"/>
      <c r="K116" s="24">
        <v>0</v>
      </c>
      <c r="L116" s="24">
        <v>0</v>
      </c>
      <c r="M116" s="23">
        <v>0</v>
      </c>
      <c r="N116" s="24">
        <v>1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6"/>
      <c r="W116" s="6"/>
    </row>
    <row r="117" spans="1:23" x14ac:dyDescent="0.25">
      <c r="A117" s="16" t="s">
        <v>234</v>
      </c>
      <c r="B117" s="6" t="s">
        <v>29</v>
      </c>
      <c r="C117" s="22" t="s">
        <v>129</v>
      </c>
      <c r="D117" s="32">
        <f>2*0.6</f>
        <v>1.2</v>
      </c>
      <c r="E117" s="44">
        <v>0.13513513513513514</v>
      </c>
      <c r="F117" s="7">
        <v>2</v>
      </c>
      <c r="G117" s="22" t="s">
        <v>109</v>
      </c>
      <c r="H117" s="24" t="s">
        <v>112</v>
      </c>
      <c r="I117" s="24" t="s">
        <v>49</v>
      </c>
      <c r="J117" s="37"/>
      <c r="K117" s="24">
        <v>0</v>
      </c>
      <c r="L117" s="24">
        <v>0</v>
      </c>
      <c r="M117" s="23">
        <v>0</v>
      </c>
      <c r="N117" s="24">
        <v>1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6"/>
      <c r="W117" s="6"/>
    </row>
    <row r="118" spans="1:23" x14ac:dyDescent="0.25">
      <c r="A118" s="16" t="s">
        <v>202</v>
      </c>
      <c r="B118" s="6" t="s">
        <v>29</v>
      </c>
      <c r="C118" s="22" t="s">
        <v>129</v>
      </c>
      <c r="D118" s="32">
        <f>3*0.6</f>
        <v>1.7999999999999998</v>
      </c>
      <c r="E118" s="44">
        <v>13.878743608473338</v>
      </c>
      <c r="F118" s="7">
        <v>2</v>
      </c>
      <c r="G118" s="22" t="s">
        <v>117</v>
      </c>
      <c r="H118" s="24" t="s">
        <v>112</v>
      </c>
      <c r="I118" s="24" t="s">
        <v>49</v>
      </c>
      <c r="J118" s="37"/>
      <c r="K118" s="24">
        <v>0</v>
      </c>
      <c r="L118" s="24">
        <v>0</v>
      </c>
      <c r="M118" s="23">
        <v>0</v>
      </c>
      <c r="N118" s="24">
        <v>0.26831036983321244</v>
      </c>
      <c r="O118" s="24">
        <v>0.26831036983321244</v>
      </c>
      <c r="P118" s="24">
        <v>0.14503263234227701</v>
      </c>
      <c r="Q118" s="24">
        <v>7.2516316171138503E-2</v>
      </c>
      <c r="R118" s="24">
        <v>7.1791153009427108E-2</v>
      </c>
      <c r="S118" s="24">
        <v>0</v>
      </c>
      <c r="T118" s="24">
        <v>8.7019579405366199E-2</v>
      </c>
      <c r="U118" s="24">
        <v>8.7019579405366199E-2</v>
      </c>
      <c r="V118" s="6"/>
      <c r="W118" s="6"/>
    </row>
    <row r="119" spans="1:23" x14ac:dyDescent="0.25">
      <c r="A119" s="16" t="s">
        <v>203</v>
      </c>
      <c r="B119" s="6" t="s">
        <v>29</v>
      </c>
      <c r="C119" s="22" t="s">
        <v>129</v>
      </c>
      <c r="D119" s="32">
        <f>5*0.6</f>
        <v>3</v>
      </c>
      <c r="E119" s="44">
        <v>13.878743608473338</v>
      </c>
      <c r="F119" s="7">
        <v>2</v>
      </c>
      <c r="G119" s="22" t="s">
        <v>117</v>
      </c>
      <c r="H119" s="24" t="s">
        <v>112</v>
      </c>
      <c r="I119" s="24" t="s">
        <v>49</v>
      </c>
      <c r="J119" s="37"/>
      <c r="K119" s="24">
        <v>0</v>
      </c>
      <c r="L119" s="24">
        <v>0</v>
      </c>
      <c r="M119" s="23">
        <v>0</v>
      </c>
      <c r="N119" s="24">
        <v>0.26831036983321244</v>
      </c>
      <c r="O119" s="24">
        <v>0.26831036983321244</v>
      </c>
      <c r="P119" s="24">
        <v>0.14503263234227701</v>
      </c>
      <c r="Q119" s="24">
        <v>7.2516316171138503E-2</v>
      </c>
      <c r="R119" s="24">
        <v>7.1791153009427108E-2</v>
      </c>
      <c r="S119" s="24">
        <v>0</v>
      </c>
      <c r="T119" s="24">
        <v>8.7019579405366199E-2</v>
      </c>
      <c r="U119" s="24">
        <v>8.7019579405366199E-2</v>
      </c>
      <c r="V119" s="6"/>
      <c r="W119" s="6"/>
    </row>
    <row r="120" spans="1:23" x14ac:dyDescent="0.25">
      <c r="A120" s="16" t="s">
        <v>235</v>
      </c>
      <c r="B120" s="6" t="s">
        <v>29</v>
      </c>
      <c r="C120" s="22" t="s">
        <v>129</v>
      </c>
      <c r="D120" s="32">
        <f>1*0.6</f>
        <v>0.6</v>
      </c>
      <c r="E120" s="44">
        <v>8.1081081081081086E-2</v>
      </c>
      <c r="F120" s="7">
        <v>2</v>
      </c>
      <c r="G120" s="22" t="s">
        <v>109</v>
      </c>
      <c r="H120" s="24" t="s">
        <v>112</v>
      </c>
      <c r="I120" s="24" t="s">
        <v>49</v>
      </c>
      <c r="J120" s="37"/>
      <c r="K120" s="24">
        <v>0</v>
      </c>
      <c r="L120" s="24">
        <v>0</v>
      </c>
      <c r="M120" s="23">
        <v>0</v>
      </c>
      <c r="N120" s="24">
        <v>1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6"/>
      <c r="W120" s="6"/>
    </row>
    <row r="121" spans="1:23" x14ac:dyDescent="0.25">
      <c r="A121" s="16" t="s">
        <v>236</v>
      </c>
      <c r="B121" s="6" t="s">
        <v>29</v>
      </c>
      <c r="C121" s="22" t="s">
        <v>129</v>
      </c>
      <c r="D121" s="32">
        <f>2*0.6</f>
        <v>1.2</v>
      </c>
      <c r="E121" s="44">
        <v>0.24324324324324326</v>
      </c>
      <c r="F121" s="7">
        <v>2</v>
      </c>
      <c r="G121" s="22" t="s">
        <v>109</v>
      </c>
      <c r="H121" s="24" t="s">
        <v>112</v>
      </c>
      <c r="I121" s="24" t="s">
        <v>49</v>
      </c>
      <c r="J121" s="37"/>
      <c r="K121" s="24">
        <v>0</v>
      </c>
      <c r="L121" s="24">
        <v>0</v>
      </c>
      <c r="M121" s="23">
        <v>0</v>
      </c>
      <c r="N121" s="24">
        <v>1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6"/>
      <c r="W121" s="6"/>
    </row>
    <row r="122" spans="1:23" x14ac:dyDescent="0.25">
      <c r="A122" s="16" t="s">
        <v>127</v>
      </c>
      <c r="B122" s="6" t="s">
        <v>29</v>
      </c>
      <c r="C122" s="22" t="s">
        <v>129</v>
      </c>
      <c r="D122" s="32">
        <f>1*0.6</f>
        <v>0.6</v>
      </c>
      <c r="E122" s="44">
        <v>3.7875000000000001</v>
      </c>
      <c r="F122" s="7">
        <v>2</v>
      </c>
      <c r="G122" s="22" t="s">
        <v>109</v>
      </c>
      <c r="H122" s="24" t="s">
        <v>112</v>
      </c>
      <c r="I122" s="24" t="s">
        <v>49</v>
      </c>
      <c r="J122" s="37"/>
      <c r="K122" s="24">
        <v>0</v>
      </c>
      <c r="L122" s="24">
        <v>0</v>
      </c>
      <c r="M122" s="23">
        <v>0</v>
      </c>
      <c r="N122" s="24">
        <v>0.46250000000000002</v>
      </c>
      <c r="O122" s="24">
        <v>0</v>
      </c>
      <c r="P122" s="24">
        <v>2.5000000000000001E-2</v>
      </c>
      <c r="Q122" s="24">
        <v>2.5000000000000001E-2</v>
      </c>
      <c r="R122" s="24">
        <v>3.7499999999999999E-2</v>
      </c>
      <c r="S122" s="24">
        <v>0</v>
      </c>
      <c r="T122" s="24">
        <v>0.45</v>
      </c>
      <c r="U122" s="24">
        <v>0</v>
      </c>
      <c r="V122" s="6"/>
      <c r="W122" s="6"/>
    </row>
    <row r="123" spans="1:23" x14ac:dyDescent="0.25">
      <c r="A123" s="16" t="s">
        <v>120</v>
      </c>
      <c r="B123" s="6" t="s">
        <v>29</v>
      </c>
      <c r="C123" s="22" t="s">
        <v>129</v>
      </c>
      <c r="D123" s="32">
        <f>2*0.6</f>
        <v>1.2</v>
      </c>
      <c r="E123" s="44">
        <v>0.17857142857142858</v>
      </c>
      <c r="F123" s="7">
        <v>2</v>
      </c>
      <c r="G123" s="22" t="s">
        <v>109</v>
      </c>
      <c r="H123" s="24" t="s">
        <v>112</v>
      </c>
      <c r="I123" s="24" t="s">
        <v>49</v>
      </c>
      <c r="J123" s="37"/>
      <c r="K123" s="24">
        <v>0</v>
      </c>
      <c r="L123" s="24">
        <v>0</v>
      </c>
      <c r="M123" s="23">
        <v>0</v>
      </c>
      <c r="N123" s="24">
        <v>0.43529411764705883</v>
      </c>
      <c r="O123" s="24">
        <v>0.43529411764705883</v>
      </c>
      <c r="P123" s="24">
        <v>2.3529411764705882E-2</v>
      </c>
      <c r="Q123" s="24">
        <v>2.3529411764705882E-2</v>
      </c>
      <c r="R123" s="24">
        <v>3.5294117647058823E-2</v>
      </c>
      <c r="S123" s="24">
        <v>0</v>
      </c>
      <c r="T123" s="24">
        <v>0</v>
      </c>
      <c r="U123" s="24">
        <v>4.7058823529411764E-2</v>
      </c>
      <c r="V123" s="6"/>
      <c r="W123" s="6"/>
    </row>
    <row r="124" spans="1:23" x14ac:dyDescent="0.25">
      <c r="A124" s="16" t="s">
        <v>128</v>
      </c>
      <c r="B124" s="6" t="s">
        <v>29</v>
      </c>
      <c r="C124" s="22" t="s">
        <v>129</v>
      </c>
      <c r="D124" s="32">
        <f>2*0.6</f>
        <v>1.2</v>
      </c>
      <c r="E124" s="44">
        <v>3</v>
      </c>
      <c r="F124" s="7">
        <v>2</v>
      </c>
      <c r="G124" s="22" t="s">
        <v>109</v>
      </c>
      <c r="H124" s="24" t="s">
        <v>112</v>
      </c>
      <c r="I124" s="24" t="s">
        <v>49</v>
      </c>
      <c r="J124" s="37"/>
      <c r="K124" s="24">
        <v>0</v>
      </c>
      <c r="L124" s="24">
        <v>0</v>
      </c>
      <c r="M124" s="23">
        <v>0</v>
      </c>
      <c r="N124" s="24">
        <v>0.43529411764705883</v>
      </c>
      <c r="O124" s="24">
        <v>0.43529411764705883</v>
      </c>
      <c r="P124" s="24">
        <v>2.3529411764705882E-2</v>
      </c>
      <c r="Q124" s="24">
        <v>2.3529411764705882E-2</v>
      </c>
      <c r="R124" s="24">
        <v>3.5294117647058823E-2</v>
      </c>
      <c r="S124" s="24">
        <v>0</v>
      </c>
      <c r="T124" s="24">
        <v>0</v>
      </c>
      <c r="U124" s="24">
        <v>4.7058823529411764E-2</v>
      </c>
      <c r="V124" s="6"/>
      <c r="W124" s="6"/>
    </row>
    <row r="125" spans="1:23" x14ac:dyDescent="0.25">
      <c r="A125" s="16" t="s">
        <v>121</v>
      </c>
      <c r="B125" s="6" t="s">
        <v>29</v>
      </c>
      <c r="C125" s="22" t="s">
        <v>129</v>
      </c>
      <c r="D125" s="32">
        <f>4*0.6</f>
        <v>2.4</v>
      </c>
      <c r="E125" s="44">
        <v>7.1428571428571425E-2</v>
      </c>
      <c r="F125" s="7">
        <v>2</v>
      </c>
      <c r="G125" s="22" t="s">
        <v>109</v>
      </c>
      <c r="H125" s="24" t="s">
        <v>112</v>
      </c>
      <c r="I125" s="24" t="s">
        <v>49</v>
      </c>
      <c r="J125" s="37"/>
      <c r="K125" s="24">
        <v>0</v>
      </c>
      <c r="L125" s="24">
        <v>0</v>
      </c>
      <c r="M125" s="23">
        <v>0</v>
      </c>
      <c r="N125" s="24">
        <v>0.43529411764705883</v>
      </c>
      <c r="O125" s="24">
        <v>0.43529411764705883</v>
      </c>
      <c r="P125" s="24">
        <v>2.3529411764705882E-2</v>
      </c>
      <c r="Q125" s="24">
        <v>2.3529411764705882E-2</v>
      </c>
      <c r="R125" s="24">
        <v>3.5294117647058823E-2</v>
      </c>
      <c r="S125" s="24">
        <v>0</v>
      </c>
      <c r="T125" s="24">
        <v>0</v>
      </c>
      <c r="U125" s="24">
        <v>4.7058823529411764E-2</v>
      </c>
      <c r="V125" s="6"/>
      <c r="W125" s="6"/>
    </row>
  </sheetData>
  <autoFilter ref="A1:W125"/>
  <mergeCells count="11">
    <mergeCell ref="H2:H25"/>
    <mergeCell ref="G13:G21"/>
    <mergeCell ref="G2:G8"/>
    <mergeCell ref="G53:G68"/>
    <mergeCell ref="H53:H68"/>
    <mergeCell ref="G27:G28"/>
    <mergeCell ref="H27:H28"/>
    <mergeCell ref="G29:G30"/>
    <mergeCell ref="H29:H30"/>
    <mergeCell ref="G34:G52"/>
    <mergeCell ref="H34:H52"/>
  </mergeCells>
  <dataValidations count="1">
    <dataValidation type="list" allowBlank="1" showInputMessage="1" showErrorMessage="1" sqref="B2:B125">
      <formula1>"Sí,No"</formula1>
    </dataValidation>
  </dataValidations>
  <pageMargins left="0.25" right="0.25" top="0.75" bottom="0.75" header="0.3" footer="0.3"/>
  <pageSetup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22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24.7109375" bestFit="1" customWidth="1"/>
    <col min="2" max="2" width="11.42578125" style="29"/>
    <col min="3" max="3" width="11.28515625" customWidth="1"/>
    <col min="4" max="4" width="13.28515625" customWidth="1"/>
    <col min="5" max="5" width="24.85546875" customWidth="1"/>
    <col min="6" max="6" width="17.85546875" customWidth="1"/>
    <col min="7" max="7" width="18.28515625" customWidth="1"/>
    <col min="8" max="8" width="45.7109375" bestFit="1" customWidth="1"/>
    <col min="9" max="10" width="14.28515625" customWidth="1"/>
    <col min="11" max="11" width="11" customWidth="1"/>
    <col min="12" max="12" width="10.140625" customWidth="1"/>
    <col min="13" max="13" width="7.140625" customWidth="1"/>
    <col min="14" max="14" width="7.140625" style="1" customWidth="1"/>
    <col min="15" max="15" width="7.140625" customWidth="1"/>
    <col min="16" max="16" width="7.140625" style="1" customWidth="1"/>
  </cols>
  <sheetData>
    <row r="1" spans="1:18" x14ac:dyDescent="0.25">
      <c r="M1" s="70" t="s">
        <v>25</v>
      </c>
      <c r="N1" s="71"/>
      <c r="O1" s="70" t="s">
        <v>24</v>
      </c>
      <c r="P1" s="72"/>
      <c r="Q1" s="72"/>
      <c r="R1" s="71"/>
    </row>
    <row r="2" spans="1:18" s="2" customFormat="1" ht="27.75" customHeight="1" x14ac:dyDescent="0.25">
      <c r="A2" s="3" t="s">
        <v>0</v>
      </c>
      <c r="B2" s="3" t="s">
        <v>1</v>
      </c>
      <c r="C2" s="3" t="s">
        <v>2</v>
      </c>
      <c r="D2" s="3" t="s">
        <v>16</v>
      </c>
      <c r="E2" s="3" t="s">
        <v>17</v>
      </c>
      <c r="F2" s="4" t="s">
        <v>237</v>
      </c>
      <c r="G2" s="4" t="s">
        <v>206</v>
      </c>
      <c r="H2" s="4" t="s">
        <v>26</v>
      </c>
      <c r="I2" s="3" t="s">
        <v>27</v>
      </c>
      <c r="J2" s="3" t="s">
        <v>15</v>
      </c>
      <c r="K2" s="3" t="s">
        <v>20</v>
      </c>
      <c r="L2" s="3" t="s">
        <v>21</v>
      </c>
      <c r="M2" s="3" t="s">
        <v>23</v>
      </c>
      <c r="N2" s="3" t="s">
        <v>22</v>
      </c>
      <c r="O2" s="3" t="s">
        <v>23</v>
      </c>
      <c r="P2" s="3" t="s">
        <v>22</v>
      </c>
      <c r="Q2" s="3" t="s">
        <v>18</v>
      </c>
      <c r="R2" s="3" t="s">
        <v>19</v>
      </c>
    </row>
    <row r="3" spans="1:18" s="48" customFormat="1" ht="12.75" x14ac:dyDescent="0.2">
      <c r="A3" s="45" t="s">
        <v>134</v>
      </c>
      <c r="B3" s="46" t="s">
        <v>29</v>
      </c>
      <c r="C3" s="46" t="s">
        <v>197</v>
      </c>
      <c r="D3" s="45" t="s">
        <v>133</v>
      </c>
      <c r="E3" s="45" t="s">
        <v>133</v>
      </c>
      <c r="F3" s="47">
        <v>33</v>
      </c>
      <c r="G3" s="47">
        <v>1.75</v>
      </c>
      <c r="H3" s="45" t="s">
        <v>136</v>
      </c>
      <c r="I3" s="46" t="s">
        <v>135</v>
      </c>
      <c r="J3" s="47">
        <v>1</v>
      </c>
      <c r="K3" s="47">
        <v>100</v>
      </c>
      <c r="L3" s="46" t="s">
        <v>137</v>
      </c>
      <c r="M3" s="47">
        <v>1</v>
      </c>
      <c r="N3" s="47">
        <v>1</v>
      </c>
      <c r="O3" s="46">
        <v>8</v>
      </c>
      <c r="P3" s="46">
        <v>20</v>
      </c>
      <c r="Q3" s="46"/>
      <c r="R3" s="46"/>
    </row>
    <row r="4" spans="1:18" s="48" customFormat="1" ht="12.75" x14ac:dyDescent="0.2">
      <c r="A4" s="45" t="s">
        <v>194</v>
      </c>
      <c r="B4" s="46" t="s">
        <v>29</v>
      </c>
      <c r="C4" s="46" t="s">
        <v>197</v>
      </c>
      <c r="D4" s="45" t="s">
        <v>133</v>
      </c>
      <c r="E4" s="45" t="s">
        <v>133</v>
      </c>
      <c r="F4" s="47">
        <v>33</v>
      </c>
      <c r="G4" s="47">
        <v>1.75</v>
      </c>
      <c r="H4" s="45" t="s">
        <v>136</v>
      </c>
      <c r="I4" s="46" t="s">
        <v>135</v>
      </c>
      <c r="J4" s="47">
        <v>1</v>
      </c>
      <c r="K4" s="47">
        <v>50</v>
      </c>
      <c r="L4" s="46" t="s">
        <v>137</v>
      </c>
      <c r="M4" s="47">
        <v>1</v>
      </c>
      <c r="N4" s="47">
        <v>1</v>
      </c>
      <c r="O4" s="46">
        <v>20</v>
      </c>
      <c r="P4" s="46">
        <v>24</v>
      </c>
      <c r="Q4" s="46"/>
      <c r="R4" s="46"/>
    </row>
    <row r="5" spans="1:18" s="48" customFormat="1" ht="12.75" x14ac:dyDescent="0.2">
      <c r="A5" s="45" t="s">
        <v>138</v>
      </c>
      <c r="B5" s="46" t="s">
        <v>29</v>
      </c>
      <c r="C5" s="46" t="s">
        <v>197</v>
      </c>
      <c r="D5" s="45" t="s">
        <v>133</v>
      </c>
      <c r="E5" s="45" t="s">
        <v>133</v>
      </c>
      <c r="F5" s="47">
        <v>33</v>
      </c>
      <c r="G5" s="47">
        <v>1.75</v>
      </c>
      <c r="H5" s="45" t="s">
        <v>136</v>
      </c>
      <c r="I5" s="46" t="s">
        <v>135</v>
      </c>
      <c r="J5" s="47">
        <v>1</v>
      </c>
      <c r="K5" s="47">
        <v>200</v>
      </c>
      <c r="L5" s="46" t="s">
        <v>137</v>
      </c>
      <c r="M5" s="47">
        <v>2</v>
      </c>
      <c r="N5" s="47">
        <v>2</v>
      </c>
      <c r="O5" s="46">
        <v>0</v>
      </c>
      <c r="P5" s="46">
        <v>24</v>
      </c>
      <c r="Q5" s="46"/>
      <c r="R5" s="46"/>
    </row>
    <row r="6" spans="1:18" s="48" customFormat="1" ht="12.75" x14ac:dyDescent="0.2">
      <c r="A6" s="45" t="s">
        <v>139</v>
      </c>
      <c r="B6" s="46" t="s">
        <v>29</v>
      </c>
      <c r="C6" s="46" t="s">
        <v>197</v>
      </c>
      <c r="D6" s="45" t="s">
        <v>133</v>
      </c>
      <c r="E6" s="45" t="s">
        <v>133</v>
      </c>
      <c r="F6" s="47">
        <v>33</v>
      </c>
      <c r="G6" s="47">
        <v>1.75</v>
      </c>
      <c r="H6" s="45" t="s">
        <v>136</v>
      </c>
      <c r="I6" s="46" t="s">
        <v>135</v>
      </c>
      <c r="J6" s="47">
        <v>1</v>
      </c>
      <c r="K6" s="47">
        <v>100</v>
      </c>
      <c r="L6" s="46" t="s">
        <v>137</v>
      </c>
      <c r="M6" s="47">
        <v>3</v>
      </c>
      <c r="N6" s="47">
        <v>5</v>
      </c>
      <c r="O6" s="46">
        <v>0</v>
      </c>
      <c r="P6" s="46">
        <v>24</v>
      </c>
      <c r="Q6" s="46"/>
      <c r="R6" s="46"/>
    </row>
    <row r="7" spans="1:18" s="48" customFormat="1" ht="12.75" x14ac:dyDescent="0.2">
      <c r="A7" s="45" t="s">
        <v>140</v>
      </c>
      <c r="B7" s="46" t="s">
        <v>29</v>
      </c>
      <c r="C7" s="46" t="s">
        <v>197</v>
      </c>
      <c r="D7" s="45" t="s">
        <v>133</v>
      </c>
      <c r="E7" s="45" t="s">
        <v>133</v>
      </c>
      <c r="F7" s="47">
        <v>33</v>
      </c>
      <c r="G7" s="47">
        <v>1.75</v>
      </c>
      <c r="H7" s="45" t="s">
        <v>136</v>
      </c>
      <c r="I7" s="46" t="s">
        <v>135</v>
      </c>
      <c r="J7" s="47">
        <v>2</v>
      </c>
      <c r="K7" s="47">
        <v>750</v>
      </c>
      <c r="L7" s="46" t="s">
        <v>137</v>
      </c>
      <c r="M7" s="47">
        <v>6</v>
      </c>
      <c r="N7" s="47">
        <v>30</v>
      </c>
      <c r="O7" s="46">
        <v>0</v>
      </c>
      <c r="P7" s="46">
        <v>24</v>
      </c>
      <c r="Q7" s="46"/>
      <c r="R7" s="46"/>
    </row>
    <row r="8" spans="1:18" s="48" customFormat="1" ht="12.75" x14ac:dyDescent="0.2">
      <c r="A8" s="45" t="s">
        <v>141</v>
      </c>
      <c r="B8" s="46" t="s">
        <v>29</v>
      </c>
      <c r="C8" s="46" t="s">
        <v>197</v>
      </c>
      <c r="D8" s="45" t="s">
        <v>133</v>
      </c>
      <c r="E8" s="45" t="s">
        <v>133</v>
      </c>
      <c r="F8" s="47">
        <v>33</v>
      </c>
      <c r="G8" s="47">
        <v>1.75</v>
      </c>
      <c r="H8" s="45" t="s">
        <v>136</v>
      </c>
      <c r="I8" s="46" t="s">
        <v>135</v>
      </c>
      <c r="J8" s="47">
        <v>1</v>
      </c>
      <c r="K8" s="47">
        <v>150</v>
      </c>
      <c r="L8" s="46" t="s">
        <v>137</v>
      </c>
      <c r="M8" s="47">
        <v>31</v>
      </c>
      <c r="N8" s="47">
        <v>31</v>
      </c>
      <c r="O8" s="46">
        <v>0</v>
      </c>
      <c r="P8" s="46">
        <v>24</v>
      </c>
      <c r="Q8" s="46" t="s">
        <v>195</v>
      </c>
      <c r="R8" s="46">
        <v>4</v>
      </c>
    </row>
    <row r="9" spans="1:18" s="48" customFormat="1" ht="12.75" x14ac:dyDescent="0.2">
      <c r="A9" s="45" t="s">
        <v>142</v>
      </c>
      <c r="B9" s="46" t="s">
        <v>29</v>
      </c>
      <c r="C9" s="46" t="s">
        <v>197</v>
      </c>
      <c r="D9" s="45" t="s">
        <v>133</v>
      </c>
      <c r="E9" s="45" t="s">
        <v>133</v>
      </c>
      <c r="F9" s="47">
        <v>33</v>
      </c>
      <c r="G9" s="47">
        <v>1.75</v>
      </c>
      <c r="H9" s="45" t="s">
        <v>136</v>
      </c>
      <c r="I9" s="46" t="s">
        <v>135</v>
      </c>
      <c r="J9" s="47">
        <v>1</v>
      </c>
      <c r="K9" s="47">
        <v>50</v>
      </c>
      <c r="L9" s="46" t="s">
        <v>137</v>
      </c>
      <c r="M9" s="47">
        <v>32</v>
      </c>
      <c r="N9" s="47">
        <v>32</v>
      </c>
      <c r="O9" s="46">
        <v>0</v>
      </c>
      <c r="P9" s="46">
        <v>24</v>
      </c>
      <c r="Q9" s="46"/>
      <c r="R9" s="49" t="s">
        <v>196</v>
      </c>
    </row>
    <row r="10" spans="1:18" s="48" customFormat="1" ht="12.75" x14ac:dyDescent="0.2">
      <c r="A10" s="45" t="s">
        <v>143</v>
      </c>
      <c r="B10" s="46" t="s">
        <v>29</v>
      </c>
      <c r="C10" s="46" t="s">
        <v>197</v>
      </c>
      <c r="D10" s="45" t="s">
        <v>133</v>
      </c>
      <c r="E10" s="45" t="s">
        <v>133</v>
      </c>
      <c r="F10" s="47">
        <v>33</v>
      </c>
      <c r="G10" s="47">
        <v>1.75</v>
      </c>
      <c r="H10" s="45" t="s">
        <v>136</v>
      </c>
      <c r="I10" s="46" t="s">
        <v>135</v>
      </c>
      <c r="J10" s="47">
        <v>1</v>
      </c>
      <c r="K10" s="47">
        <v>50</v>
      </c>
      <c r="L10" s="46" t="s">
        <v>137</v>
      </c>
      <c r="M10" s="47">
        <v>33</v>
      </c>
      <c r="N10" s="47">
        <v>33</v>
      </c>
      <c r="O10" s="46">
        <v>0</v>
      </c>
      <c r="P10" s="46">
        <v>24</v>
      </c>
      <c r="Q10" s="49"/>
      <c r="R10" s="49" t="s">
        <v>196</v>
      </c>
    </row>
    <row r="11" spans="1:18" s="48" customFormat="1" ht="12.75" x14ac:dyDescent="0.2">
      <c r="A11" s="45" t="s">
        <v>144</v>
      </c>
      <c r="B11" s="46" t="s">
        <v>29</v>
      </c>
      <c r="C11" s="46" t="s">
        <v>197</v>
      </c>
      <c r="D11" s="45" t="s">
        <v>133</v>
      </c>
      <c r="E11" s="45" t="s">
        <v>133</v>
      </c>
      <c r="F11" s="47">
        <v>33</v>
      </c>
      <c r="G11" s="47">
        <v>1</v>
      </c>
      <c r="H11" s="45" t="s">
        <v>146</v>
      </c>
      <c r="I11" s="46" t="s">
        <v>145</v>
      </c>
      <c r="J11" s="47">
        <v>1</v>
      </c>
      <c r="K11" s="47">
        <v>1</v>
      </c>
      <c r="L11" s="46" t="s">
        <v>147</v>
      </c>
      <c r="M11" s="47">
        <v>1</v>
      </c>
      <c r="N11" s="47">
        <v>1</v>
      </c>
      <c r="O11" s="46">
        <v>0</v>
      </c>
      <c r="P11" s="46">
        <v>24</v>
      </c>
      <c r="Q11" s="46"/>
      <c r="R11" s="46"/>
    </row>
    <row r="12" spans="1:18" s="48" customFormat="1" ht="12.75" x14ac:dyDescent="0.2">
      <c r="A12" s="45" t="s">
        <v>148</v>
      </c>
      <c r="B12" s="46" t="s">
        <v>29</v>
      </c>
      <c r="C12" s="46" t="s">
        <v>197</v>
      </c>
      <c r="D12" s="45" t="s">
        <v>133</v>
      </c>
      <c r="E12" s="45" t="s">
        <v>133</v>
      </c>
      <c r="F12" s="47">
        <v>33</v>
      </c>
      <c r="G12" s="47">
        <v>2</v>
      </c>
      <c r="H12" s="45" t="s">
        <v>146</v>
      </c>
      <c r="I12" s="46" t="s">
        <v>145</v>
      </c>
      <c r="J12" s="47">
        <v>1</v>
      </c>
      <c r="K12" s="47">
        <v>2</v>
      </c>
      <c r="L12" s="46" t="s">
        <v>147</v>
      </c>
      <c r="M12" s="47">
        <v>5</v>
      </c>
      <c r="N12" s="47">
        <v>25</v>
      </c>
      <c r="O12" s="46">
        <v>0</v>
      </c>
      <c r="P12" s="46">
        <v>24</v>
      </c>
      <c r="Q12" s="46"/>
      <c r="R12" s="46"/>
    </row>
    <row r="13" spans="1:18" s="48" customFormat="1" ht="12.75" x14ac:dyDescent="0.2">
      <c r="A13" s="45" t="s">
        <v>149</v>
      </c>
      <c r="B13" s="46" t="s">
        <v>29</v>
      </c>
      <c r="C13" s="46" t="s">
        <v>197</v>
      </c>
      <c r="D13" s="45" t="s">
        <v>133</v>
      </c>
      <c r="E13" s="45" t="s">
        <v>133</v>
      </c>
      <c r="F13" s="47">
        <v>33</v>
      </c>
      <c r="G13" s="47">
        <v>2</v>
      </c>
      <c r="H13" s="45" t="s">
        <v>146</v>
      </c>
      <c r="I13" s="46" t="s">
        <v>145</v>
      </c>
      <c r="J13" s="47">
        <v>3</v>
      </c>
      <c r="K13" s="47">
        <v>3</v>
      </c>
      <c r="L13" s="46" t="s">
        <v>147</v>
      </c>
      <c r="M13" s="47">
        <v>32</v>
      </c>
      <c r="N13" s="47">
        <v>33</v>
      </c>
      <c r="O13" s="46">
        <v>0</v>
      </c>
      <c r="P13" s="46">
        <v>24</v>
      </c>
      <c r="Q13" s="46"/>
      <c r="R13" s="46"/>
    </row>
    <row r="14" spans="1:18" s="48" customFormat="1" ht="12.75" x14ac:dyDescent="0.2">
      <c r="A14" s="45" t="s">
        <v>134</v>
      </c>
      <c r="B14" s="46" t="s">
        <v>29</v>
      </c>
      <c r="C14" s="46" t="s">
        <v>197</v>
      </c>
      <c r="D14" s="45" t="s">
        <v>150</v>
      </c>
      <c r="E14" s="45" t="s">
        <v>151</v>
      </c>
      <c r="F14" s="47">
        <v>17</v>
      </c>
      <c r="G14" s="47">
        <v>1.75</v>
      </c>
      <c r="H14" s="45" t="s">
        <v>153</v>
      </c>
      <c r="I14" s="46" t="s">
        <v>152</v>
      </c>
      <c r="J14" s="47">
        <v>1</v>
      </c>
      <c r="K14" s="47">
        <v>50</v>
      </c>
      <c r="L14" s="46" t="s">
        <v>137</v>
      </c>
      <c r="M14" s="47">
        <v>1</v>
      </c>
      <c r="N14" s="47">
        <v>1</v>
      </c>
      <c r="O14" s="46">
        <v>20</v>
      </c>
      <c r="P14" s="46">
        <v>24</v>
      </c>
      <c r="Q14" s="46"/>
      <c r="R14" s="46"/>
    </row>
    <row r="15" spans="1:18" s="48" customFormat="1" ht="12.75" x14ac:dyDescent="0.2">
      <c r="A15" s="45" t="s">
        <v>138</v>
      </c>
      <c r="B15" s="46" t="s">
        <v>29</v>
      </c>
      <c r="C15" s="46" t="s">
        <v>197</v>
      </c>
      <c r="D15" s="45" t="s">
        <v>150</v>
      </c>
      <c r="E15" s="45" t="s">
        <v>151</v>
      </c>
      <c r="F15" s="47">
        <v>17</v>
      </c>
      <c r="G15" s="47">
        <v>1.75</v>
      </c>
      <c r="H15" s="45" t="s">
        <v>153</v>
      </c>
      <c r="I15" s="46" t="s">
        <v>152</v>
      </c>
      <c r="J15" s="47">
        <v>2</v>
      </c>
      <c r="K15" s="47">
        <v>20</v>
      </c>
      <c r="L15" s="46" t="s">
        <v>137</v>
      </c>
      <c r="M15" s="47">
        <v>2</v>
      </c>
      <c r="N15" s="47">
        <v>2</v>
      </c>
      <c r="O15" s="46">
        <v>20</v>
      </c>
      <c r="P15" s="46">
        <v>24</v>
      </c>
      <c r="Q15" s="46"/>
      <c r="R15" s="46"/>
    </row>
    <row r="16" spans="1:18" s="48" customFormat="1" ht="12.75" x14ac:dyDescent="0.2">
      <c r="A16" s="45" t="s">
        <v>140</v>
      </c>
      <c r="B16" s="46" t="s">
        <v>29</v>
      </c>
      <c r="C16" s="46" t="s">
        <v>197</v>
      </c>
      <c r="D16" s="45" t="s">
        <v>150</v>
      </c>
      <c r="E16" s="45" t="s">
        <v>151</v>
      </c>
      <c r="F16" s="47">
        <v>17</v>
      </c>
      <c r="G16" s="47">
        <v>1.75</v>
      </c>
      <c r="H16" s="45" t="s">
        <v>153</v>
      </c>
      <c r="I16" s="46" t="s">
        <v>152</v>
      </c>
      <c r="J16" s="47">
        <v>3</v>
      </c>
      <c r="K16" s="47">
        <v>80</v>
      </c>
      <c r="L16" s="46" t="s">
        <v>137</v>
      </c>
      <c r="M16" s="47">
        <v>3</v>
      </c>
      <c r="N16" s="47">
        <v>10</v>
      </c>
      <c r="O16" s="46">
        <v>0</v>
      </c>
      <c r="P16" s="46">
        <v>24</v>
      </c>
      <c r="Q16" s="46"/>
      <c r="R16" s="46"/>
    </row>
    <row r="17" spans="1:18" s="48" customFormat="1" ht="12.75" x14ac:dyDescent="0.2">
      <c r="A17" s="45" t="s">
        <v>154</v>
      </c>
      <c r="B17" s="46" t="s">
        <v>29</v>
      </c>
      <c r="C17" s="46" t="s">
        <v>197</v>
      </c>
      <c r="D17" s="45" t="s">
        <v>150</v>
      </c>
      <c r="E17" s="45" t="s">
        <v>151</v>
      </c>
      <c r="F17" s="47">
        <v>17</v>
      </c>
      <c r="G17" s="47">
        <v>1.75</v>
      </c>
      <c r="H17" s="45" t="s">
        <v>136</v>
      </c>
      <c r="I17" s="46" t="s">
        <v>135</v>
      </c>
      <c r="J17" s="47">
        <v>1</v>
      </c>
      <c r="K17" s="47">
        <v>70</v>
      </c>
      <c r="L17" s="46" t="s">
        <v>137</v>
      </c>
      <c r="M17" s="47">
        <v>11</v>
      </c>
      <c r="N17" s="47">
        <v>11</v>
      </c>
      <c r="O17" s="46">
        <v>0</v>
      </c>
      <c r="P17" s="46">
        <v>24</v>
      </c>
      <c r="Q17" s="46"/>
      <c r="R17" s="46"/>
    </row>
    <row r="18" spans="1:18" s="48" customFormat="1" ht="12.75" x14ac:dyDescent="0.2">
      <c r="A18" s="45" t="s">
        <v>155</v>
      </c>
      <c r="B18" s="46" t="s">
        <v>29</v>
      </c>
      <c r="C18" s="46" t="s">
        <v>197</v>
      </c>
      <c r="D18" s="45" t="s">
        <v>150</v>
      </c>
      <c r="E18" s="45" t="s">
        <v>151</v>
      </c>
      <c r="F18" s="47">
        <v>17</v>
      </c>
      <c r="G18" s="47">
        <v>1.75</v>
      </c>
      <c r="H18" s="45" t="s">
        <v>136</v>
      </c>
      <c r="I18" s="46" t="s">
        <v>135</v>
      </c>
      <c r="J18" s="47">
        <v>1</v>
      </c>
      <c r="K18" s="47">
        <v>70</v>
      </c>
      <c r="L18" s="46" t="s">
        <v>137</v>
      </c>
      <c r="M18" s="47">
        <v>12</v>
      </c>
      <c r="N18" s="47">
        <v>12</v>
      </c>
      <c r="O18" s="46">
        <v>0</v>
      </c>
      <c r="P18" s="46">
        <v>24</v>
      </c>
      <c r="Q18" s="46" t="s">
        <v>195</v>
      </c>
      <c r="R18" s="46">
        <v>4</v>
      </c>
    </row>
    <row r="19" spans="1:18" s="48" customFormat="1" ht="12.75" x14ac:dyDescent="0.2">
      <c r="A19" s="45" t="s">
        <v>156</v>
      </c>
      <c r="B19" s="46" t="s">
        <v>29</v>
      </c>
      <c r="C19" s="46" t="s">
        <v>197</v>
      </c>
      <c r="D19" s="45" t="s">
        <v>150</v>
      </c>
      <c r="E19" s="45" t="s">
        <v>151</v>
      </c>
      <c r="F19" s="47">
        <v>17</v>
      </c>
      <c r="G19" s="47">
        <v>1.75</v>
      </c>
      <c r="H19" s="45" t="s">
        <v>136</v>
      </c>
      <c r="I19" s="46" t="s">
        <v>135</v>
      </c>
      <c r="J19" s="47">
        <v>1</v>
      </c>
      <c r="K19" s="47">
        <v>70</v>
      </c>
      <c r="L19" s="46" t="s">
        <v>137</v>
      </c>
      <c r="M19" s="47">
        <v>13</v>
      </c>
      <c r="N19" s="47">
        <v>13</v>
      </c>
      <c r="O19" s="46">
        <v>0</v>
      </c>
      <c r="P19" s="46">
        <v>24</v>
      </c>
      <c r="Q19" s="46" t="s">
        <v>195</v>
      </c>
      <c r="R19" s="46">
        <v>4</v>
      </c>
    </row>
    <row r="20" spans="1:18" s="48" customFormat="1" ht="12.75" x14ac:dyDescent="0.2">
      <c r="A20" s="45" t="s">
        <v>157</v>
      </c>
      <c r="B20" s="46" t="s">
        <v>29</v>
      </c>
      <c r="C20" s="46" t="s">
        <v>197</v>
      </c>
      <c r="D20" s="45" t="s">
        <v>150</v>
      </c>
      <c r="E20" s="45" t="s">
        <v>151</v>
      </c>
      <c r="F20" s="47">
        <v>17</v>
      </c>
      <c r="G20" s="47">
        <v>1.75</v>
      </c>
      <c r="H20" s="45" t="s">
        <v>158</v>
      </c>
      <c r="I20" s="46" t="s">
        <v>152</v>
      </c>
      <c r="J20" s="47">
        <v>1</v>
      </c>
      <c r="K20" s="47">
        <v>40</v>
      </c>
      <c r="L20" s="46" t="s">
        <v>137</v>
      </c>
      <c r="M20" s="47">
        <v>14</v>
      </c>
      <c r="N20" s="47">
        <v>14</v>
      </c>
      <c r="O20" s="46">
        <v>0</v>
      </c>
      <c r="P20" s="46">
        <v>24</v>
      </c>
      <c r="Q20" s="46" t="s">
        <v>195</v>
      </c>
      <c r="R20" s="46">
        <v>4</v>
      </c>
    </row>
    <row r="21" spans="1:18" s="48" customFormat="1" ht="12.75" x14ac:dyDescent="0.2">
      <c r="A21" s="45" t="s">
        <v>159</v>
      </c>
      <c r="B21" s="46" t="s">
        <v>29</v>
      </c>
      <c r="C21" s="46" t="s">
        <v>197</v>
      </c>
      <c r="D21" s="45" t="s">
        <v>150</v>
      </c>
      <c r="E21" s="45" t="s">
        <v>151</v>
      </c>
      <c r="F21" s="47">
        <v>17</v>
      </c>
      <c r="G21" s="47">
        <v>1.75</v>
      </c>
      <c r="H21" s="45" t="s">
        <v>158</v>
      </c>
      <c r="I21" s="46" t="s">
        <v>152</v>
      </c>
      <c r="J21" s="47">
        <v>2</v>
      </c>
      <c r="K21" s="47">
        <v>20</v>
      </c>
      <c r="L21" s="46" t="s">
        <v>137</v>
      </c>
      <c r="M21" s="47">
        <v>15</v>
      </c>
      <c r="N21" s="47">
        <v>17</v>
      </c>
      <c r="O21" s="46">
        <v>0</v>
      </c>
      <c r="P21" s="46">
        <v>24</v>
      </c>
      <c r="Q21" s="46" t="s">
        <v>195</v>
      </c>
      <c r="R21" s="46">
        <v>4</v>
      </c>
    </row>
    <row r="22" spans="1:18" s="48" customFormat="1" ht="12.75" x14ac:dyDescent="0.2">
      <c r="A22" s="45" t="s">
        <v>160</v>
      </c>
      <c r="B22" s="46" t="s">
        <v>29</v>
      </c>
      <c r="C22" s="46" t="s">
        <v>197</v>
      </c>
      <c r="D22" s="45" t="s">
        <v>150</v>
      </c>
      <c r="E22" s="45" t="s">
        <v>151</v>
      </c>
      <c r="F22" s="47">
        <v>17</v>
      </c>
      <c r="G22" s="47">
        <v>1.5</v>
      </c>
      <c r="H22" s="45" t="s">
        <v>135</v>
      </c>
      <c r="I22" s="46" t="s">
        <v>145</v>
      </c>
      <c r="J22" s="47">
        <v>1</v>
      </c>
      <c r="K22" s="47">
        <v>8</v>
      </c>
      <c r="L22" s="46" t="s">
        <v>137</v>
      </c>
      <c r="M22" s="47">
        <v>1</v>
      </c>
      <c r="N22" s="47">
        <v>2</v>
      </c>
      <c r="O22" s="46">
        <v>0</v>
      </c>
      <c r="P22" s="46">
        <v>24</v>
      </c>
      <c r="Q22" s="46"/>
      <c r="R22" s="46"/>
    </row>
    <row r="23" spans="1:18" s="48" customFormat="1" ht="12.75" x14ac:dyDescent="0.2">
      <c r="A23" s="45" t="s">
        <v>160</v>
      </c>
      <c r="B23" s="46" t="s">
        <v>29</v>
      </c>
      <c r="C23" s="46" t="s">
        <v>197</v>
      </c>
      <c r="D23" s="45" t="s">
        <v>150</v>
      </c>
      <c r="E23" s="45" t="s">
        <v>151</v>
      </c>
      <c r="F23" s="47">
        <v>17</v>
      </c>
      <c r="G23" s="47">
        <v>1.5</v>
      </c>
      <c r="H23" s="45" t="s">
        <v>135</v>
      </c>
      <c r="I23" s="46" t="s">
        <v>145</v>
      </c>
      <c r="J23" s="47">
        <v>1</v>
      </c>
      <c r="K23" s="47">
        <v>8</v>
      </c>
      <c r="L23" s="46" t="s">
        <v>137</v>
      </c>
      <c r="M23" s="47">
        <v>11</v>
      </c>
      <c r="N23" s="47">
        <v>12</v>
      </c>
      <c r="O23" s="46">
        <v>0</v>
      </c>
      <c r="P23" s="46">
        <v>24</v>
      </c>
      <c r="Q23" s="46"/>
      <c r="R23" s="46"/>
    </row>
    <row r="24" spans="1:18" s="48" customFormat="1" ht="12.75" x14ac:dyDescent="0.2">
      <c r="A24" s="45" t="s">
        <v>161</v>
      </c>
      <c r="B24" s="46" t="s">
        <v>29</v>
      </c>
      <c r="C24" s="46" t="s">
        <v>197</v>
      </c>
      <c r="D24" s="45" t="s">
        <v>150</v>
      </c>
      <c r="E24" s="45" t="s">
        <v>151</v>
      </c>
      <c r="F24" s="47">
        <v>17</v>
      </c>
      <c r="G24" s="47">
        <v>1</v>
      </c>
      <c r="H24" s="45" t="s">
        <v>146</v>
      </c>
      <c r="I24" s="46" t="s">
        <v>145</v>
      </c>
      <c r="J24" s="47">
        <v>1</v>
      </c>
      <c r="K24" s="47">
        <v>1</v>
      </c>
      <c r="L24" s="46" t="s">
        <v>147</v>
      </c>
      <c r="M24" s="47">
        <v>1</v>
      </c>
      <c r="N24" s="47">
        <v>1</v>
      </c>
      <c r="O24" s="46">
        <v>0</v>
      </c>
      <c r="P24" s="46">
        <v>8</v>
      </c>
      <c r="Q24" s="46"/>
      <c r="R24" s="46"/>
    </row>
    <row r="25" spans="1:18" s="48" customFormat="1" ht="12.75" x14ac:dyDescent="0.2">
      <c r="A25" s="45" t="s">
        <v>162</v>
      </c>
      <c r="B25" s="46" t="s">
        <v>29</v>
      </c>
      <c r="C25" s="46" t="s">
        <v>197</v>
      </c>
      <c r="D25" s="45" t="s">
        <v>150</v>
      </c>
      <c r="E25" s="45" t="s">
        <v>151</v>
      </c>
      <c r="F25" s="47">
        <v>17</v>
      </c>
      <c r="G25" s="47">
        <v>6</v>
      </c>
      <c r="H25" s="45" t="s">
        <v>146</v>
      </c>
      <c r="I25" s="46" t="s">
        <v>145</v>
      </c>
      <c r="J25" s="47">
        <v>1</v>
      </c>
      <c r="K25" s="47">
        <v>30</v>
      </c>
      <c r="L25" s="46" t="s">
        <v>147</v>
      </c>
      <c r="M25" s="47">
        <v>2</v>
      </c>
      <c r="N25" s="47">
        <v>3</v>
      </c>
      <c r="O25" s="46">
        <v>0</v>
      </c>
      <c r="P25" s="46">
        <v>24</v>
      </c>
      <c r="Q25" s="46" t="s">
        <v>195</v>
      </c>
      <c r="R25" s="46">
        <v>4</v>
      </c>
    </row>
    <row r="26" spans="1:18" s="48" customFormat="1" ht="12.75" x14ac:dyDescent="0.2">
      <c r="A26" s="45" t="s">
        <v>149</v>
      </c>
      <c r="B26" s="46" t="s">
        <v>29</v>
      </c>
      <c r="C26" s="46" t="s">
        <v>197</v>
      </c>
      <c r="D26" s="45" t="s">
        <v>150</v>
      </c>
      <c r="E26" s="45" t="s">
        <v>151</v>
      </c>
      <c r="F26" s="47">
        <v>17</v>
      </c>
      <c r="G26" s="47">
        <v>4</v>
      </c>
      <c r="H26" s="45" t="s">
        <v>146</v>
      </c>
      <c r="I26" s="46" t="s">
        <v>145</v>
      </c>
      <c r="J26" s="47">
        <v>2</v>
      </c>
      <c r="K26" s="47">
        <v>20</v>
      </c>
      <c r="L26" s="46" t="s">
        <v>147</v>
      </c>
      <c r="M26" s="47">
        <v>5</v>
      </c>
      <c r="N26" s="47">
        <v>6</v>
      </c>
      <c r="O26" s="46">
        <v>0</v>
      </c>
      <c r="P26" s="46">
        <v>24</v>
      </c>
      <c r="Q26" s="46"/>
      <c r="R26" s="46"/>
    </row>
    <row r="27" spans="1:18" s="48" customFormat="1" ht="12.75" x14ac:dyDescent="0.2">
      <c r="A27" s="45" t="s">
        <v>163</v>
      </c>
      <c r="B27" s="46" t="s">
        <v>29</v>
      </c>
      <c r="C27" s="46" t="s">
        <v>197</v>
      </c>
      <c r="D27" s="45" t="s">
        <v>150</v>
      </c>
      <c r="E27" s="45" t="s">
        <v>151</v>
      </c>
      <c r="F27" s="47">
        <v>17</v>
      </c>
      <c r="G27" s="47">
        <v>8</v>
      </c>
      <c r="H27" s="45" t="s">
        <v>146</v>
      </c>
      <c r="I27" s="46" t="s">
        <v>145</v>
      </c>
      <c r="J27" s="47">
        <v>1</v>
      </c>
      <c r="K27" s="47">
        <v>10</v>
      </c>
      <c r="L27" s="46" t="s">
        <v>147</v>
      </c>
      <c r="M27" s="47">
        <v>15</v>
      </c>
      <c r="N27" s="47">
        <v>16</v>
      </c>
      <c r="O27" s="46">
        <v>0</v>
      </c>
      <c r="P27" s="46">
        <v>24</v>
      </c>
      <c r="Q27" s="46"/>
      <c r="R27" s="46"/>
    </row>
    <row r="28" spans="1:18" s="48" customFormat="1" ht="12.75" x14ac:dyDescent="0.2">
      <c r="A28" s="45" t="s">
        <v>149</v>
      </c>
      <c r="B28" s="46" t="s">
        <v>29</v>
      </c>
      <c r="C28" s="46" t="s">
        <v>197</v>
      </c>
      <c r="D28" s="45" t="s">
        <v>150</v>
      </c>
      <c r="E28" s="45" t="s">
        <v>151</v>
      </c>
      <c r="F28" s="47">
        <v>17</v>
      </c>
      <c r="G28" s="47">
        <v>6</v>
      </c>
      <c r="H28" s="45" t="s">
        <v>146</v>
      </c>
      <c r="I28" s="46" t="s">
        <v>145</v>
      </c>
      <c r="J28" s="47">
        <v>3</v>
      </c>
      <c r="K28" s="47">
        <v>20</v>
      </c>
      <c r="L28" s="46" t="s">
        <v>147</v>
      </c>
      <c r="M28" s="47">
        <v>16</v>
      </c>
      <c r="N28" s="47">
        <v>17</v>
      </c>
      <c r="O28" s="46">
        <v>0</v>
      </c>
      <c r="P28" s="46">
        <v>24</v>
      </c>
      <c r="Q28" s="46"/>
      <c r="R28" s="46"/>
    </row>
    <row r="29" spans="1:18" s="48" customFormat="1" ht="12.75" x14ac:dyDescent="0.2">
      <c r="A29" s="45" t="s">
        <v>134</v>
      </c>
      <c r="B29" s="46" t="s">
        <v>29</v>
      </c>
      <c r="C29" s="46" t="s">
        <v>197</v>
      </c>
      <c r="D29" s="45" t="s">
        <v>150</v>
      </c>
      <c r="E29" s="50" t="s">
        <v>164</v>
      </c>
      <c r="F29" s="53">
        <v>18</v>
      </c>
      <c r="G29" s="47">
        <v>1.75</v>
      </c>
      <c r="H29" s="45" t="s">
        <v>158</v>
      </c>
      <c r="I29" s="46" t="s">
        <v>152</v>
      </c>
      <c r="J29" s="47">
        <v>1</v>
      </c>
      <c r="K29" s="51">
        <v>50</v>
      </c>
      <c r="L29" s="46" t="s">
        <v>137</v>
      </c>
      <c r="M29" s="47">
        <v>1</v>
      </c>
      <c r="N29" s="47">
        <v>1</v>
      </c>
      <c r="O29" s="46">
        <v>20</v>
      </c>
      <c r="P29" s="46">
        <v>24</v>
      </c>
      <c r="Q29" s="46"/>
      <c r="R29" s="46"/>
    </row>
    <row r="30" spans="1:18" s="48" customFormat="1" ht="12.75" x14ac:dyDescent="0.2">
      <c r="A30" s="45" t="s">
        <v>138</v>
      </c>
      <c r="B30" s="46" t="s">
        <v>29</v>
      </c>
      <c r="C30" s="46" t="s">
        <v>197</v>
      </c>
      <c r="D30" s="45" t="s">
        <v>150</v>
      </c>
      <c r="E30" s="50" t="s">
        <v>164</v>
      </c>
      <c r="F30" s="53">
        <v>18</v>
      </c>
      <c r="G30" s="47">
        <v>1.75</v>
      </c>
      <c r="H30" s="45" t="s">
        <v>158</v>
      </c>
      <c r="I30" s="46" t="s">
        <v>152</v>
      </c>
      <c r="J30" s="47">
        <v>2</v>
      </c>
      <c r="K30" s="51">
        <v>20</v>
      </c>
      <c r="L30" s="46" t="s">
        <v>137</v>
      </c>
      <c r="M30" s="47">
        <v>2</v>
      </c>
      <c r="N30" s="47">
        <v>2</v>
      </c>
      <c r="O30" s="46">
        <v>20</v>
      </c>
      <c r="P30" s="46">
        <v>24</v>
      </c>
      <c r="Q30" s="46"/>
      <c r="R30" s="46"/>
    </row>
    <row r="31" spans="1:18" s="48" customFormat="1" ht="12.75" x14ac:dyDescent="0.2">
      <c r="A31" s="45" t="s">
        <v>140</v>
      </c>
      <c r="B31" s="46" t="s">
        <v>29</v>
      </c>
      <c r="C31" s="46" t="s">
        <v>197</v>
      </c>
      <c r="D31" s="45" t="s">
        <v>150</v>
      </c>
      <c r="E31" s="50" t="s">
        <v>164</v>
      </c>
      <c r="F31" s="53">
        <v>18</v>
      </c>
      <c r="G31" s="47">
        <v>1.75</v>
      </c>
      <c r="H31" s="45" t="s">
        <v>158</v>
      </c>
      <c r="I31" s="46" t="s">
        <v>152</v>
      </c>
      <c r="J31" s="47">
        <v>3</v>
      </c>
      <c r="K31" s="47">
        <v>80</v>
      </c>
      <c r="L31" s="46" t="s">
        <v>137</v>
      </c>
      <c r="M31" s="47">
        <v>3</v>
      </c>
      <c r="N31" s="47">
        <v>15</v>
      </c>
      <c r="O31" s="46">
        <v>0</v>
      </c>
      <c r="P31" s="46">
        <v>24</v>
      </c>
      <c r="Q31" s="46"/>
      <c r="R31" s="46"/>
    </row>
    <row r="32" spans="1:18" s="48" customFormat="1" ht="12.75" x14ac:dyDescent="0.2">
      <c r="A32" s="45" t="s">
        <v>157</v>
      </c>
      <c r="B32" s="46" t="s">
        <v>29</v>
      </c>
      <c r="C32" s="46" t="s">
        <v>197</v>
      </c>
      <c r="D32" s="45" t="s">
        <v>150</v>
      </c>
      <c r="E32" s="50" t="s">
        <v>164</v>
      </c>
      <c r="F32" s="53">
        <v>18</v>
      </c>
      <c r="G32" s="47">
        <v>1.75</v>
      </c>
      <c r="H32" s="45" t="s">
        <v>158</v>
      </c>
      <c r="I32" s="46" t="s">
        <v>152</v>
      </c>
      <c r="J32" s="47">
        <v>1</v>
      </c>
      <c r="K32" s="47">
        <v>40</v>
      </c>
      <c r="L32" s="46" t="s">
        <v>137</v>
      </c>
      <c r="M32" s="47">
        <v>14</v>
      </c>
      <c r="N32" s="47">
        <v>14</v>
      </c>
      <c r="O32" s="46">
        <v>0</v>
      </c>
      <c r="P32" s="46">
        <v>24</v>
      </c>
      <c r="Q32" s="46" t="s">
        <v>195</v>
      </c>
      <c r="R32" s="46">
        <v>12</v>
      </c>
    </row>
    <row r="33" spans="1:18" s="48" customFormat="1" ht="12.75" x14ac:dyDescent="0.2">
      <c r="A33" s="45" t="s">
        <v>159</v>
      </c>
      <c r="B33" s="46" t="s">
        <v>29</v>
      </c>
      <c r="C33" s="46" t="s">
        <v>197</v>
      </c>
      <c r="D33" s="45" t="s">
        <v>150</v>
      </c>
      <c r="E33" s="50" t="s">
        <v>164</v>
      </c>
      <c r="F33" s="53">
        <v>18</v>
      </c>
      <c r="G33" s="47">
        <v>1.75</v>
      </c>
      <c r="H33" s="45" t="s">
        <v>158</v>
      </c>
      <c r="I33" s="46" t="s">
        <v>152</v>
      </c>
      <c r="J33" s="47">
        <v>2</v>
      </c>
      <c r="K33" s="47">
        <v>20</v>
      </c>
      <c r="L33" s="46" t="s">
        <v>137</v>
      </c>
      <c r="M33" s="47">
        <v>15</v>
      </c>
      <c r="N33" s="47">
        <v>17</v>
      </c>
      <c r="O33" s="46">
        <v>0</v>
      </c>
      <c r="P33" s="46">
        <v>24</v>
      </c>
      <c r="Q33" s="46" t="s">
        <v>195</v>
      </c>
      <c r="R33" s="46">
        <v>12</v>
      </c>
    </row>
    <row r="34" spans="1:18" s="48" customFormat="1" ht="12.75" x14ac:dyDescent="0.2">
      <c r="A34" s="45" t="s">
        <v>160</v>
      </c>
      <c r="B34" s="46" t="s">
        <v>29</v>
      </c>
      <c r="C34" s="46" t="s">
        <v>197</v>
      </c>
      <c r="D34" s="45" t="s">
        <v>150</v>
      </c>
      <c r="E34" s="50" t="s">
        <v>164</v>
      </c>
      <c r="F34" s="53">
        <v>18</v>
      </c>
      <c r="G34" s="47">
        <v>1.5</v>
      </c>
      <c r="H34" s="45" t="s">
        <v>135</v>
      </c>
      <c r="I34" s="46" t="s">
        <v>145</v>
      </c>
      <c r="J34" s="47">
        <v>1</v>
      </c>
      <c r="K34" s="47">
        <v>8</v>
      </c>
      <c r="L34" s="46" t="s">
        <v>137</v>
      </c>
      <c r="M34" s="47">
        <v>1</v>
      </c>
      <c r="N34" s="47">
        <v>2</v>
      </c>
      <c r="O34" s="46">
        <v>0</v>
      </c>
      <c r="P34" s="46">
        <v>24</v>
      </c>
      <c r="Q34" s="46"/>
      <c r="R34" s="46"/>
    </row>
    <row r="35" spans="1:18" s="48" customFormat="1" ht="12.75" x14ac:dyDescent="0.2">
      <c r="A35" s="45" t="s">
        <v>160</v>
      </c>
      <c r="B35" s="46" t="s">
        <v>29</v>
      </c>
      <c r="C35" s="46" t="s">
        <v>197</v>
      </c>
      <c r="D35" s="45" t="s">
        <v>150</v>
      </c>
      <c r="E35" s="50" t="s">
        <v>164</v>
      </c>
      <c r="F35" s="53">
        <v>18</v>
      </c>
      <c r="G35" s="47">
        <v>1.5</v>
      </c>
      <c r="H35" s="45" t="s">
        <v>135</v>
      </c>
      <c r="I35" s="46" t="s">
        <v>145</v>
      </c>
      <c r="J35" s="47">
        <v>1</v>
      </c>
      <c r="K35" s="47">
        <v>8</v>
      </c>
      <c r="L35" s="46" t="s">
        <v>137</v>
      </c>
      <c r="M35" s="47">
        <v>11</v>
      </c>
      <c r="N35" s="47">
        <v>12</v>
      </c>
      <c r="O35" s="46">
        <v>0</v>
      </c>
      <c r="P35" s="46">
        <v>24</v>
      </c>
      <c r="Q35" s="46"/>
      <c r="R35" s="46"/>
    </row>
    <row r="36" spans="1:18" s="48" customFormat="1" ht="12.75" x14ac:dyDescent="0.2">
      <c r="A36" s="45" t="s">
        <v>161</v>
      </c>
      <c r="B36" s="46" t="s">
        <v>29</v>
      </c>
      <c r="C36" s="46" t="s">
        <v>197</v>
      </c>
      <c r="D36" s="45" t="s">
        <v>150</v>
      </c>
      <c r="E36" s="50" t="s">
        <v>164</v>
      </c>
      <c r="F36" s="53">
        <v>18</v>
      </c>
      <c r="G36" s="47">
        <v>1</v>
      </c>
      <c r="H36" s="45" t="s">
        <v>146</v>
      </c>
      <c r="I36" s="46" t="s">
        <v>145</v>
      </c>
      <c r="J36" s="47">
        <v>1</v>
      </c>
      <c r="K36" s="47">
        <v>1</v>
      </c>
      <c r="L36" s="46" t="s">
        <v>147</v>
      </c>
      <c r="M36" s="47">
        <v>1</v>
      </c>
      <c r="N36" s="47">
        <v>2</v>
      </c>
      <c r="O36" s="46">
        <v>0</v>
      </c>
      <c r="P36" s="46">
        <v>8</v>
      </c>
      <c r="Q36" s="46"/>
      <c r="R36" s="46"/>
    </row>
    <row r="37" spans="1:18" s="48" customFormat="1" ht="12.75" x14ac:dyDescent="0.2">
      <c r="A37" s="45" t="s">
        <v>162</v>
      </c>
      <c r="B37" s="46" t="s">
        <v>29</v>
      </c>
      <c r="C37" s="46" t="s">
        <v>197</v>
      </c>
      <c r="D37" s="45" t="s">
        <v>150</v>
      </c>
      <c r="E37" s="50" t="s">
        <v>164</v>
      </c>
      <c r="F37" s="53">
        <v>18</v>
      </c>
      <c r="G37" s="47">
        <v>6</v>
      </c>
      <c r="H37" s="45" t="s">
        <v>146</v>
      </c>
      <c r="I37" s="46" t="s">
        <v>145</v>
      </c>
      <c r="J37" s="47">
        <v>1</v>
      </c>
      <c r="K37" s="47">
        <v>30</v>
      </c>
      <c r="L37" s="46" t="s">
        <v>147</v>
      </c>
      <c r="M37" s="47">
        <v>2</v>
      </c>
      <c r="N37" s="47">
        <v>3</v>
      </c>
      <c r="O37" s="46">
        <v>0</v>
      </c>
      <c r="P37" s="46">
        <v>24</v>
      </c>
      <c r="Q37" s="46" t="s">
        <v>195</v>
      </c>
      <c r="R37" s="46">
        <v>4</v>
      </c>
    </row>
    <row r="38" spans="1:18" s="48" customFormat="1" ht="12.75" x14ac:dyDescent="0.2">
      <c r="A38" s="45" t="s">
        <v>149</v>
      </c>
      <c r="B38" s="46" t="s">
        <v>29</v>
      </c>
      <c r="C38" s="46" t="s">
        <v>197</v>
      </c>
      <c r="D38" s="45" t="s">
        <v>150</v>
      </c>
      <c r="E38" s="50" t="s">
        <v>164</v>
      </c>
      <c r="F38" s="53">
        <v>18</v>
      </c>
      <c r="G38" s="47">
        <v>4</v>
      </c>
      <c r="H38" s="45" t="s">
        <v>146</v>
      </c>
      <c r="I38" s="46" t="s">
        <v>145</v>
      </c>
      <c r="J38" s="47">
        <v>2</v>
      </c>
      <c r="K38" s="47">
        <v>20</v>
      </c>
      <c r="L38" s="46" t="s">
        <v>147</v>
      </c>
      <c r="M38" s="47">
        <v>5</v>
      </c>
      <c r="N38" s="47">
        <v>6</v>
      </c>
      <c r="O38" s="46">
        <v>0</v>
      </c>
      <c r="P38" s="46">
        <v>24</v>
      </c>
      <c r="Q38" s="46"/>
      <c r="R38" s="46"/>
    </row>
    <row r="39" spans="1:18" s="48" customFormat="1" ht="12.75" x14ac:dyDescent="0.2">
      <c r="A39" s="45" t="s">
        <v>163</v>
      </c>
      <c r="B39" s="46" t="s">
        <v>29</v>
      </c>
      <c r="C39" s="46" t="s">
        <v>197</v>
      </c>
      <c r="D39" s="45" t="s">
        <v>150</v>
      </c>
      <c r="E39" s="50" t="s">
        <v>164</v>
      </c>
      <c r="F39" s="53">
        <v>18</v>
      </c>
      <c r="G39" s="47">
        <v>8</v>
      </c>
      <c r="H39" s="45" t="s">
        <v>146</v>
      </c>
      <c r="I39" s="46" t="s">
        <v>145</v>
      </c>
      <c r="J39" s="47">
        <v>1</v>
      </c>
      <c r="K39" s="47">
        <v>10</v>
      </c>
      <c r="L39" s="46" t="s">
        <v>147</v>
      </c>
      <c r="M39" s="47">
        <v>15</v>
      </c>
      <c r="N39" s="47">
        <v>16</v>
      </c>
      <c r="O39" s="46">
        <v>0</v>
      </c>
      <c r="P39" s="46">
        <v>24</v>
      </c>
      <c r="Q39" s="46"/>
      <c r="R39" s="46"/>
    </row>
    <row r="40" spans="1:18" s="48" customFormat="1" ht="12.75" x14ac:dyDescent="0.2">
      <c r="A40" s="45" t="s">
        <v>149</v>
      </c>
      <c r="B40" s="46" t="s">
        <v>29</v>
      </c>
      <c r="C40" s="46" t="s">
        <v>197</v>
      </c>
      <c r="D40" s="45" t="s">
        <v>150</v>
      </c>
      <c r="E40" s="50" t="s">
        <v>164</v>
      </c>
      <c r="F40" s="53">
        <v>18</v>
      </c>
      <c r="G40" s="47">
        <v>6</v>
      </c>
      <c r="H40" s="45" t="s">
        <v>146</v>
      </c>
      <c r="I40" s="46" t="s">
        <v>145</v>
      </c>
      <c r="J40" s="47">
        <v>3</v>
      </c>
      <c r="K40" s="47">
        <v>20</v>
      </c>
      <c r="L40" s="46" t="s">
        <v>147</v>
      </c>
      <c r="M40" s="47">
        <v>17</v>
      </c>
      <c r="N40" s="47">
        <v>18</v>
      </c>
      <c r="O40" s="46">
        <v>0</v>
      </c>
      <c r="P40" s="46">
        <v>24</v>
      </c>
      <c r="Q40" s="46"/>
      <c r="R40" s="46"/>
    </row>
    <row r="41" spans="1:18" s="48" customFormat="1" ht="12.75" x14ac:dyDescent="0.2">
      <c r="A41" s="45" t="s">
        <v>134</v>
      </c>
      <c r="B41" s="46" t="s">
        <v>29</v>
      </c>
      <c r="C41" s="46" t="s">
        <v>197</v>
      </c>
      <c r="D41" s="45" t="s">
        <v>150</v>
      </c>
      <c r="E41" s="50" t="s">
        <v>165</v>
      </c>
      <c r="F41" s="53">
        <v>16</v>
      </c>
      <c r="G41" s="47">
        <v>1.75</v>
      </c>
      <c r="H41" s="45" t="s">
        <v>153</v>
      </c>
      <c r="I41" s="46" t="s">
        <v>152</v>
      </c>
      <c r="J41" s="47">
        <v>1</v>
      </c>
      <c r="K41" s="51">
        <v>60</v>
      </c>
      <c r="L41" s="46" t="s">
        <v>137</v>
      </c>
      <c r="M41" s="47">
        <v>1</v>
      </c>
      <c r="N41" s="47">
        <v>1</v>
      </c>
      <c r="O41" s="46">
        <v>20</v>
      </c>
      <c r="P41" s="46">
        <v>24</v>
      </c>
      <c r="Q41" s="46"/>
      <c r="R41" s="46"/>
    </row>
    <row r="42" spans="1:18" s="48" customFormat="1" ht="12.75" x14ac:dyDescent="0.2">
      <c r="A42" s="45" t="s">
        <v>138</v>
      </c>
      <c r="B42" s="46" t="s">
        <v>29</v>
      </c>
      <c r="C42" s="46" t="s">
        <v>197</v>
      </c>
      <c r="D42" s="45" t="s">
        <v>150</v>
      </c>
      <c r="E42" s="50" t="s">
        <v>165</v>
      </c>
      <c r="F42" s="53">
        <v>16</v>
      </c>
      <c r="G42" s="47">
        <v>1.75</v>
      </c>
      <c r="H42" s="45" t="s">
        <v>153</v>
      </c>
      <c r="I42" s="46" t="s">
        <v>152</v>
      </c>
      <c r="J42" s="47">
        <v>1</v>
      </c>
      <c r="K42" s="51">
        <v>20</v>
      </c>
      <c r="L42" s="46" t="s">
        <v>137</v>
      </c>
      <c r="M42" s="47">
        <v>2</v>
      </c>
      <c r="N42" s="47">
        <v>2</v>
      </c>
      <c r="O42" s="46">
        <v>20</v>
      </c>
      <c r="P42" s="46">
        <v>24</v>
      </c>
      <c r="Q42" s="46"/>
      <c r="R42" s="46"/>
    </row>
    <row r="43" spans="1:18" s="48" customFormat="1" ht="12.75" x14ac:dyDescent="0.2">
      <c r="A43" s="45" t="s">
        <v>140</v>
      </c>
      <c r="B43" s="46" t="s">
        <v>29</v>
      </c>
      <c r="C43" s="46" t="s">
        <v>197</v>
      </c>
      <c r="D43" s="45" t="s">
        <v>150</v>
      </c>
      <c r="E43" s="50" t="s">
        <v>165</v>
      </c>
      <c r="F43" s="53">
        <v>16</v>
      </c>
      <c r="G43" s="47">
        <v>1.75</v>
      </c>
      <c r="H43" s="45" t="s">
        <v>153</v>
      </c>
      <c r="I43" s="46" t="s">
        <v>152</v>
      </c>
      <c r="J43" s="47">
        <v>3</v>
      </c>
      <c r="K43" s="51">
        <v>80</v>
      </c>
      <c r="L43" s="46" t="s">
        <v>137</v>
      </c>
      <c r="M43" s="47">
        <v>3</v>
      </c>
      <c r="N43" s="47">
        <v>10</v>
      </c>
      <c r="O43" s="46">
        <v>0</v>
      </c>
      <c r="P43" s="46">
        <v>24</v>
      </c>
      <c r="Q43" s="46"/>
      <c r="R43" s="46"/>
    </row>
    <row r="44" spans="1:18" s="48" customFormat="1" ht="12.75" x14ac:dyDescent="0.2">
      <c r="A44" s="45" t="s">
        <v>154</v>
      </c>
      <c r="B44" s="46" t="s">
        <v>29</v>
      </c>
      <c r="C44" s="46" t="s">
        <v>197</v>
      </c>
      <c r="D44" s="45" t="s">
        <v>150</v>
      </c>
      <c r="E44" s="50" t="s">
        <v>165</v>
      </c>
      <c r="F44" s="53">
        <v>16</v>
      </c>
      <c r="G44" s="47">
        <v>1.75</v>
      </c>
      <c r="H44" s="45" t="s">
        <v>136</v>
      </c>
      <c r="I44" s="46" t="s">
        <v>135</v>
      </c>
      <c r="J44" s="47">
        <v>1</v>
      </c>
      <c r="K44" s="51">
        <v>60</v>
      </c>
      <c r="L44" s="46" t="s">
        <v>137</v>
      </c>
      <c r="M44" s="47">
        <v>11</v>
      </c>
      <c r="N44" s="47">
        <v>11</v>
      </c>
      <c r="O44" s="46">
        <v>0</v>
      </c>
      <c r="P44" s="46">
        <v>24</v>
      </c>
      <c r="Q44" s="46"/>
      <c r="R44" s="46"/>
    </row>
    <row r="45" spans="1:18" s="48" customFormat="1" ht="12.75" x14ac:dyDescent="0.2">
      <c r="A45" s="45" t="s">
        <v>155</v>
      </c>
      <c r="B45" s="46" t="s">
        <v>29</v>
      </c>
      <c r="C45" s="46" t="s">
        <v>197</v>
      </c>
      <c r="D45" s="45" t="s">
        <v>150</v>
      </c>
      <c r="E45" s="50" t="s">
        <v>165</v>
      </c>
      <c r="F45" s="53">
        <v>16</v>
      </c>
      <c r="G45" s="47">
        <v>1.75</v>
      </c>
      <c r="H45" s="45" t="s">
        <v>136</v>
      </c>
      <c r="I45" s="46" t="s">
        <v>135</v>
      </c>
      <c r="J45" s="47">
        <v>1</v>
      </c>
      <c r="K45" s="51">
        <v>60</v>
      </c>
      <c r="L45" s="46" t="s">
        <v>137</v>
      </c>
      <c r="M45" s="47">
        <v>12</v>
      </c>
      <c r="N45" s="47">
        <v>12</v>
      </c>
      <c r="O45" s="46">
        <v>0</v>
      </c>
      <c r="P45" s="46">
        <v>24</v>
      </c>
      <c r="Q45" s="46" t="s">
        <v>195</v>
      </c>
      <c r="R45" s="46">
        <v>4</v>
      </c>
    </row>
    <row r="46" spans="1:18" s="48" customFormat="1" ht="12.75" x14ac:dyDescent="0.2">
      <c r="A46" s="45" t="s">
        <v>156</v>
      </c>
      <c r="B46" s="46" t="s">
        <v>29</v>
      </c>
      <c r="C46" s="46" t="s">
        <v>197</v>
      </c>
      <c r="D46" s="45" t="s">
        <v>150</v>
      </c>
      <c r="E46" s="50" t="s">
        <v>165</v>
      </c>
      <c r="F46" s="53">
        <v>16</v>
      </c>
      <c r="G46" s="47">
        <v>1.75</v>
      </c>
      <c r="H46" s="45" t="s">
        <v>136</v>
      </c>
      <c r="I46" s="46" t="s">
        <v>135</v>
      </c>
      <c r="J46" s="47">
        <v>1</v>
      </c>
      <c r="K46" s="51">
        <v>60</v>
      </c>
      <c r="L46" s="46" t="s">
        <v>137</v>
      </c>
      <c r="M46" s="47">
        <v>13</v>
      </c>
      <c r="N46" s="47">
        <v>13</v>
      </c>
      <c r="O46" s="46">
        <v>0</v>
      </c>
      <c r="P46" s="46">
        <v>24</v>
      </c>
      <c r="Q46" s="46" t="s">
        <v>195</v>
      </c>
      <c r="R46" s="46">
        <v>4</v>
      </c>
    </row>
    <row r="47" spans="1:18" s="48" customFormat="1" ht="12.75" x14ac:dyDescent="0.2">
      <c r="A47" s="45" t="s">
        <v>166</v>
      </c>
      <c r="B47" s="46" t="s">
        <v>29</v>
      </c>
      <c r="C47" s="46" t="s">
        <v>197</v>
      </c>
      <c r="D47" s="45" t="s">
        <v>150</v>
      </c>
      <c r="E47" s="50" t="s">
        <v>165</v>
      </c>
      <c r="F47" s="53">
        <v>16</v>
      </c>
      <c r="G47" s="47">
        <v>1.75</v>
      </c>
      <c r="H47" s="45" t="s">
        <v>158</v>
      </c>
      <c r="I47" s="46" t="s">
        <v>152</v>
      </c>
      <c r="J47" s="47">
        <v>1</v>
      </c>
      <c r="K47" s="47">
        <v>40</v>
      </c>
      <c r="L47" s="46" t="s">
        <v>137</v>
      </c>
      <c r="M47" s="47">
        <v>14</v>
      </c>
      <c r="N47" s="47">
        <v>16</v>
      </c>
      <c r="O47" s="46">
        <v>0</v>
      </c>
      <c r="P47" s="46">
        <v>24</v>
      </c>
      <c r="Q47" s="46" t="s">
        <v>195</v>
      </c>
      <c r="R47" s="46">
        <v>4</v>
      </c>
    </row>
    <row r="48" spans="1:18" s="48" customFormat="1" ht="12.75" x14ac:dyDescent="0.2">
      <c r="A48" s="45" t="s">
        <v>160</v>
      </c>
      <c r="B48" s="46" t="s">
        <v>29</v>
      </c>
      <c r="C48" s="46" t="s">
        <v>197</v>
      </c>
      <c r="D48" s="45" t="s">
        <v>150</v>
      </c>
      <c r="E48" s="50" t="s">
        <v>165</v>
      </c>
      <c r="F48" s="53">
        <v>16</v>
      </c>
      <c r="G48" s="47">
        <v>1.5</v>
      </c>
      <c r="H48" s="45" t="s">
        <v>135</v>
      </c>
      <c r="I48" s="46" t="s">
        <v>145</v>
      </c>
      <c r="J48" s="47">
        <v>1</v>
      </c>
      <c r="K48" s="47">
        <v>8</v>
      </c>
      <c r="L48" s="46" t="s">
        <v>137</v>
      </c>
      <c r="M48" s="47">
        <v>1</v>
      </c>
      <c r="N48" s="47">
        <v>2</v>
      </c>
      <c r="O48" s="46">
        <v>0</v>
      </c>
      <c r="P48" s="46">
        <v>24</v>
      </c>
      <c r="Q48" s="46"/>
      <c r="R48" s="46"/>
    </row>
    <row r="49" spans="1:18" s="48" customFormat="1" ht="12.75" x14ac:dyDescent="0.2">
      <c r="A49" s="50" t="s">
        <v>160</v>
      </c>
      <c r="B49" s="46" t="s">
        <v>29</v>
      </c>
      <c r="C49" s="46" t="s">
        <v>197</v>
      </c>
      <c r="D49" s="50" t="s">
        <v>150</v>
      </c>
      <c r="E49" s="50" t="s">
        <v>165</v>
      </c>
      <c r="F49" s="53">
        <v>16</v>
      </c>
      <c r="G49" s="47">
        <v>1.5</v>
      </c>
      <c r="H49" s="50" t="s">
        <v>135</v>
      </c>
      <c r="I49" s="52" t="s">
        <v>145</v>
      </c>
      <c r="J49" s="53">
        <v>1</v>
      </c>
      <c r="K49" s="53">
        <v>8</v>
      </c>
      <c r="L49" s="52" t="s">
        <v>137</v>
      </c>
      <c r="M49" s="53">
        <v>11</v>
      </c>
      <c r="N49" s="53">
        <v>12</v>
      </c>
      <c r="O49" s="52">
        <v>0</v>
      </c>
      <c r="P49" s="52">
        <v>24</v>
      </c>
      <c r="Q49" s="52"/>
      <c r="R49" s="52"/>
    </row>
    <row r="50" spans="1:18" s="48" customFormat="1" ht="12.75" x14ac:dyDescent="0.2">
      <c r="A50" s="50" t="s">
        <v>161</v>
      </c>
      <c r="B50" s="46" t="s">
        <v>29</v>
      </c>
      <c r="C50" s="46" t="s">
        <v>197</v>
      </c>
      <c r="D50" s="50" t="s">
        <v>150</v>
      </c>
      <c r="E50" s="50" t="s">
        <v>165</v>
      </c>
      <c r="F50" s="53">
        <v>16</v>
      </c>
      <c r="G50" s="53">
        <v>1</v>
      </c>
      <c r="H50" s="50" t="s">
        <v>146</v>
      </c>
      <c r="I50" s="52" t="s">
        <v>145</v>
      </c>
      <c r="J50" s="53">
        <v>1</v>
      </c>
      <c r="K50" s="53">
        <v>1</v>
      </c>
      <c r="L50" s="52" t="s">
        <v>147</v>
      </c>
      <c r="M50" s="53">
        <v>1</v>
      </c>
      <c r="N50" s="53">
        <v>2</v>
      </c>
      <c r="O50" s="52">
        <v>0</v>
      </c>
      <c r="P50" s="52">
        <v>8</v>
      </c>
      <c r="Q50" s="52"/>
      <c r="R50" s="52"/>
    </row>
    <row r="51" spans="1:18" s="48" customFormat="1" ht="12.75" x14ac:dyDescent="0.2">
      <c r="A51" s="50" t="s">
        <v>162</v>
      </c>
      <c r="B51" s="46" t="s">
        <v>29</v>
      </c>
      <c r="C51" s="46" t="s">
        <v>197</v>
      </c>
      <c r="D51" s="50" t="s">
        <v>150</v>
      </c>
      <c r="E51" s="50" t="s">
        <v>165</v>
      </c>
      <c r="F51" s="53">
        <v>16</v>
      </c>
      <c r="G51" s="53">
        <v>6</v>
      </c>
      <c r="H51" s="50" t="s">
        <v>146</v>
      </c>
      <c r="I51" s="52" t="s">
        <v>145</v>
      </c>
      <c r="J51" s="53">
        <v>1</v>
      </c>
      <c r="K51" s="53">
        <v>30</v>
      </c>
      <c r="L51" s="52" t="s">
        <v>147</v>
      </c>
      <c r="M51" s="53">
        <v>2</v>
      </c>
      <c r="N51" s="53">
        <v>3</v>
      </c>
      <c r="O51" s="52">
        <v>0</v>
      </c>
      <c r="P51" s="52">
        <v>24</v>
      </c>
      <c r="Q51" s="46" t="s">
        <v>195</v>
      </c>
      <c r="R51" s="52">
        <v>4</v>
      </c>
    </row>
    <row r="52" spans="1:18" s="48" customFormat="1" ht="12.75" x14ac:dyDescent="0.2">
      <c r="A52" s="50" t="s">
        <v>149</v>
      </c>
      <c r="B52" s="46" t="s">
        <v>29</v>
      </c>
      <c r="C52" s="46" t="s">
        <v>197</v>
      </c>
      <c r="D52" s="50" t="s">
        <v>150</v>
      </c>
      <c r="E52" s="50" t="s">
        <v>165</v>
      </c>
      <c r="F52" s="53">
        <v>16</v>
      </c>
      <c r="G52" s="53">
        <v>4</v>
      </c>
      <c r="H52" s="50" t="s">
        <v>146</v>
      </c>
      <c r="I52" s="52" t="s">
        <v>145</v>
      </c>
      <c r="J52" s="53">
        <v>2</v>
      </c>
      <c r="K52" s="53">
        <v>20</v>
      </c>
      <c r="L52" s="52" t="s">
        <v>147</v>
      </c>
      <c r="M52" s="53">
        <v>5</v>
      </c>
      <c r="N52" s="53">
        <v>6</v>
      </c>
      <c r="O52" s="52">
        <v>0</v>
      </c>
      <c r="P52" s="52">
        <v>24</v>
      </c>
      <c r="Q52" s="52"/>
      <c r="R52" s="52"/>
    </row>
    <row r="53" spans="1:18" s="48" customFormat="1" ht="12.75" x14ac:dyDescent="0.2">
      <c r="A53" s="45" t="s">
        <v>163</v>
      </c>
      <c r="B53" s="46" t="s">
        <v>29</v>
      </c>
      <c r="C53" s="46" t="s">
        <v>197</v>
      </c>
      <c r="D53" s="45" t="s">
        <v>150</v>
      </c>
      <c r="E53" s="50" t="s">
        <v>165</v>
      </c>
      <c r="F53" s="53">
        <v>16</v>
      </c>
      <c r="G53" s="47">
        <v>8</v>
      </c>
      <c r="H53" s="45" t="s">
        <v>146</v>
      </c>
      <c r="I53" s="46" t="s">
        <v>145</v>
      </c>
      <c r="J53" s="47">
        <v>1</v>
      </c>
      <c r="K53" s="47">
        <v>10</v>
      </c>
      <c r="L53" s="46" t="s">
        <v>147</v>
      </c>
      <c r="M53" s="47">
        <v>14</v>
      </c>
      <c r="N53" s="47">
        <v>15</v>
      </c>
      <c r="O53" s="46">
        <v>0</v>
      </c>
      <c r="P53" s="46">
        <v>24</v>
      </c>
      <c r="Q53" s="46"/>
      <c r="R53" s="46"/>
    </row>
    <row r="54" spans="1:18" s="48" customFormat="1" ht="12.75" x14ac:dyDescent="0.2">
      <c r="A54" s="45" t="s">
        <v>149</v>
      </c>
      <c r="B54" s="46" t="s">
        <v>29</v>
      </c>
      <c r="C54" s="46" t="s">
        <v>197</v>
      </c>
      <c r="D54" s="45" t="s">
        <v>150</v>
      </c>
      <c r="E54" s="50" t="s">
        <v>165</v>
      </c>
      <c r="F54" s="53">
        <v>16</v>
      </c>
      <c r="G54" s="47">
        <v>6</v>
      </c>
      <c r="H54" s="45" t="s">
        <v>146</v>
      </c>
      <c r="I54" s="46" t="s">
        <v>145</v>
      </c>
      <c r="J54" s="47">
        <v>3</v>
      </c>
      <c r="K54" s="47">
        <v>20</v>
      </c>
      <c r="L54" s="46" t="s">
        <v>147</v>
      </c>
      <c r="M54" s="47">
        <v>15</v>
      </c>
      <c r="N54" s="47">
        <v>16</v>
      </c>
      <c r="O54" s="46">
        <v>0</v>
      </c>
      <c r="P54" s="46">
        <v>24</v>
      </c>
      <c r="Q54" s="46"/>
      <c r="R54" s="46"/>
    </row>
    <row r="55" spans="1:18" s="48" customFormat="1" ht="12.75" x14ac:dyDescent="0.2">
      <c r="A55" s="45" t="s">
        <v>134</v>
      </c>
      <c r="B55" s="46" t="s">
        <v>29</v>
      </c>
      <c r="C55" s="46" t="s">
        <v>197</v>
      </c>
      <c r="D55" s="45" t="s">
        <v>150</v>
      </c>
      <c r="E55" s="50" t="s">
        <v>167</v>
      </c>
      <c r="F55" s="53">
        <v>12</v>
      </c>
      <c r="G55" s="47">
        <v>1.75</v>
      </c>
      <c r="H55" s="45" t="s">
        <v>158</v>
      </c>
      <c r="I55" s="46" t="s">
        <v>152</v>
      </c>
      <c r="J55" s="47">
        <v>1</v>
      </c>
      <c r="K55" s="51">
        <v>50</v>
      </c>
      <c r="L55" s="46" t="s">
        <v>137</v>
      </c>
      <c r="M55" s="47">
        <v>1</v>
      </c>
      <c r="N55" s="47">
        <v>1</v>
      </c>
      <c r="O55" s="46">
        <v>20</v>
      </c>
      <c r="P55" s="46">
        <v>24</v>
      </c>
      <c r="Q55" s="46"/>
      <c r="R55" s="46"/>
    </row>
    <row r="56" spans="1:18" s="48" customFormat="1" ht="12.75" x14ac:dyDescent="0.2">
      <c r="A56" s="45" t="s">
        <v>138</v>
      </c>
      <c r="B56" s="46" t="s">
        <v>29</v>
      </c>
      <c r="C56" s="46" t="s">
        <v>197</v>
      </c>
      <c r="D56" s="45" t="s">
        <v>150</v>
      </c>
      <c r="E56" s="50" t="s">
        <v>167</v>
      </c>
      <c r="F56" s="53">
        <v>12</v>
      </c>
      <c r="G56" s="47">
        <v>1.75</v>
      </c>
      <c r="H56" s="45" t="s">
        <v>158</v>
      </c>
      <c r="I56" s="46" t="s">
        <v>152</v>
      </c>
      <c r="J56" s="47">
        <v>2</v>
      </c>
      <c r="K56" s="51">
        <v>20</v>
      </c>
      <c r="L56" s="46" t="s">
        <v>137</v>
      </c>
      <c r="M56" s="47">
        <v>2</v>
      </c>
      <c r="N56" s="47">
        <v>2</v>
      </c>
      <c r="O56" s="46">
        <v>20</v>
      </c>
      <c r="P56" s="46">
        <v>24</v>
      </c>
      <c r="Q56" s="46"/>
      <c r="R56" s="46"/>
    </row>
    <row r="57" spans="1:18" s="48" customFormat="1" ht="12.75" x14ac:dyDescent="0.2">
      <c r="A57" s="45" t="s">
        <v>140</v>
      </c>
      <c r="B57" s="46" t="s">
        <v>29</v>
      </c>
      <c r="C57" s="46" t="s">
        <v>197</v>
      </c>
      <c r="D57" s="45" t="s">
        <v>150</v>
      </c>
      <c r="E57" s="50" t="s">
        <v>167</v>
      </c>
      <c r="F57" s="53">
        <v>12</v>
      </c>
      <c r="G57" s="47">
        <v>1.75</v>
      </c>
      <c r="H57" s="45" t="s">
        <v>158</v>
      </c>
      <c r="I57" s="46" t="s">
        <v>152</v>
      </c>
      <c r="J57" s="47">
        <v>3</v>
      </c>
      <c r="K57" s="47">
        <v>80</v>
      </c>
      <c r="L57" s="46" t="s">
        <v>137</v>
      </c>
      <c r="M57" s="47">
        <v>3</v>
      </c>
      <c r="N57" s="47">
        <v>10</v>
      </c>
      <c r="O57" s="46">
        <v>0</v>
      </c>
      <c r="P57" s="46">
        <v>24</v>
      </c>
      <c r="Q57" s="46"/>
      <c r="R57" s="46"/>
    </row>
    <row r="58" spans="1:18" s="48" customFormat="1" ht="12.75" x14ac:dyDescent="0.2">
      <c r="A58" s="45" t="s">
        <v>166</v>
      </c>
      <c r="B58" s="46" t="s">
        <v>29</v>
      </c>
      <c r="C58" s="46" t="s">
        <v>197</v>
      </c>
      <c r="D58" s="45" t="s">
        <v>150</v>
      </c>
      <c r="E58" s="50" t="s">
        <v>167</v>
      </c>
      <c r="F58" s="53">
        <v>12</v>
      </c>
      <c r="G58" s="47">
        <v>1.75</v>
      </c>
      <c r="H58" s="45" t="s">
        <v>158</v>
      </c>
      <c r="I58" s="46" t="s">
        <v>152</v>
      </c>
      <c r="J58" s="47">
        <v>1</v>
      </c>
      <c r="K58" s="47">
        <v>60</v>
      </c>
      <c r="L58" s="46" t="s">
        <v>137</v>
      </c>
      <c r="M58" s="47">
        <v>11</v>
      </c>
      <c r="N58" s="47">
        <v>12</v>
      </c>
      <c r="O58" s="46">
        <v>0</v>
      </c>
      <c r="P58" s="46">
        <v>24</v>
      </c>
      <c r="Q58" s="46" t="s">
        <v>195</v>
      </c>
      <c r="R58" s="46">
        <v>6</v>
      </c>
    </row>
    <row r="59" spans="1:18" s="48" customFormat="1" ht="12.75" x14ac:dyDescent="0.2">
      <c r="A59" s="45" t="s">
        <v>160</v>
      </c>
      <c r="B59" s="46" t="s">
        <v>29</v>
      </c>
      <c r="C59" s="46" t="s">
        <v>197</v>
      </c>
      <c r="D59" s="45" t="s">
        <v>150</v>
      </c>
      <c r="E59" s="50" t="s">
        <v>167</v>
      </c>
      <c r="F59" s="53">
        <v>12</v>
      </c>
      <c r="G59" s="47">
        <v>1.5</v>
      </c>
      <c r="H59" s="45" t="s">
        <v>135</v>
      </c>
      <c r="I59" s="46" t="s">
        <v>145</v>
      </c>
      <c r="J59" s="47">
        <v>1</v>
      </c>
      <c r="K59" s="47">
        <v>8</v>
      </c>
      <c r="L59" s="46" t="s">
        <v>137</v>
      </c>
      <c r="M59" s="47">
        <v>1</v>
      </c>
      <c r="N59" s="47">
        <v>2</v>
      </c>
      <c r="O59" s="46">
        <v>0</v>
      </c>
      <c r="P59" s="46">
        <v>24</v>
      </c>
      <c r="Q59" s="46"/>
      <c r="R59" s="46"/>
    </row>
    <row r="60" spans="1:18" s="48" customFormat="1" ht="12.75" x14ac:dyDescent="0.2">
      <c r="A60" s="45" t="s">
        <v>160</v>
      </c>
      <c r="B60" s="46" t="s">
        <v>29</v>
      </c>
      <c r="C60" s="46" t="s">
        <v>197</v>
      </c>
      <c r="D60" s="45" t="s">
        <v>150</v>
      </c>
      <c r="E60" s="50" t="s">
        <v>167</v>
      </c>
      <c r="F60" s="53">
        <v>12</v>
      </c>
      <c r="G60" s="47">
        <v>1.5</v>
      </c>
      <c r="H60" s="45" t="s">
        <v>135</v>
      </c>
      <c r="I60" s="46" t="s">
        <v>145</v>
      </c>
      <c r="J60" s="47">
        <v>1</v>
      </c>
      <c r="K60" s="47">
        <v>8</v>
      </c>
      <c r="L60" s="46" t="s">
        <v>137</v>
      </c>
      <c r="M60" s="47">
        <v>11</v>
      </c>
      <c r="N60" s="47">
        <v>12</v>
      </c>
      <c r="O60" s="46">
        <v>0</v>
      </c>
      <c r="P60" s="46">
        <v>24</v>
      </c>
      <c r="Q60" s="46"/>
      <c r="R60" s="46"/>
    </row>
    <row r="61" spans="1:18" s="48" customFormat="1" ht="12.75" x14ac:dyDescent="0.2">
      <c r="A61" s="45" t="s">
        <v>161</v>
      </c>
      <c r="B61" s="46" t="s">
        <v>29</v>
      </c>
      <c r="C61" s="46" t="s">
        <v>197</v>
      </c>
      <c r="D61" s="45" t="s">
        <v>150</v>
      </c>
      <c r="E61" s="50" t="s">
        <v>167</v>
      </c>
      <c r="F61" s="53">
        <v>12</v>
      </c>
      <c r="G61" s="47">
        <v>1</v>
      </c>
      <c r="H61" s="45" t="s">
        <v>146</v>
      </c>
      <c r="I61" s="46" t="s">
        <v>145</v>
      </c>
      <c r="J61" s="47">
        <v>1</v>
      </c>
      <c r="K61" s="47">
        <v>1</v>
      </c>
      <c r="L61" s="46" t="s">
        <v>147</v>
      </c>
      <c r="M61" s="47">
        <v>1</v>
      </c>
      <c r="N61" s="47">
        <v>2</v>
      </c>
      <c r="O61" s="46">
        <v>0</v>
      </c>
      <c r="P61" s="46">
        <v>8</v>
      </c>
      <c r="Q61" s="46"/>
      <c r="R61" s="46"/>
    </row>
    <row r="62" spans="1:18" s="48" customFormat="1" ht="12.75" x14ac:dyDescent="0.2">
      <c r="A62" s="45" t="s">
        <v>162</v>
      </c>
      <c r="B62" s="46" t="s">
        <v>29</v>
      </c>
      <c r="C62" s="46" t="s">
        <v>197</v>
      </c>
      <c r="D62" s="45" t="s">
        <v>150</v>
      </c>
      <c r="E62" s="50" t="s">
        <v>167</v>
      </c>
      <c r="F62" s="53">
        <v>12</v>
      </c>
      <c r="G62" s="47">
        <v>6</v>
      </c>
      <c r="H62" s="45" t="s">
        <v>146</v>
      </c>
      <c r="I62" s="46" t="s">
        <v>145</v>
      </c>
      <c r="J62" s="47">
        <v>1</v>
      </c>
      <c r="K62" s="47">
        <v>30</v>
      </c>
      <c r="L62" s="46" t="s">
        <v>147</v>
      </c>
      <c r="M62" s="47">
        <v>2</v>
      </c>
      <c r="N62" s="47">
        <v>3</v>
      </c>
      <c r="O62" s="46">
        <v>0</v>
      </c>
      <c r="P62" s="46">
        <v>24</v>
      </c>
      <c r="Q62" s="46" t="s">
        <v>195</v>
      </c>
      <c r="R62" s="46">
        <v>4</v>
      </c>
    </row>
    <row r="63" spans="1:18" s="48" customFormat="1" ht="12.75" x14ac:dyDescent="0.2">
      <c r="A63" s="45" t="s">
        <v>149</v>
      </c>
      <c r="B63" s="46" t="s">
        <v>29</v>
      </c>
      <c r="C63" s="46" t="s">
        <v>197</v>
      </c>
      <c r="D63" s="45" t="s">
        <v>150</v>
      </c>
      <c r="E63" s="50" t="s">
        <v>167</v>
      </c>
      <c r="F63" s="53">
        <v>12</v>
      </c>
      <c r="G63" s="47">
        <v>4</v>
      </c>
      <c r="H63" s="45" t="s">
        <v>146</v>
      </c>
      <c r="I63" s="46" t="s">
        <v>145</v>
      </c>
      <c r="J63" s="47">
        <v>2</v>
      </c>
      <c r="K63" s="47">
        <v>20</v>
      </c>
      <c r="L63" s="46" t="s">
        <v>147</v>
      </c>
      <c r="M63" s="47">
        <v>4</v>
      </c>
      <c r="N63" s="47">
        <v>5</v>
      </c>
      <c r="O63" s="46">
        <v>0</v>
      </c>
      <c r="P63" s="46">
        <v>24</v>
      </c>
      <c r="Q63" s="46"/>
      <c r="R63" s="46"/>
    </row>
    <row r="64" spans="1:18" s="48" customFormat="1" ht="12.75" x14ac:dyDescent="0.2">
      <c r="A64" s="45" t="s">
        <v>163</v>
      </c>
      <c r="B64" s="46" t="s">
        <v>29</v>
      </c>
      <c r="C64" s="46" t="s">
        <v>197</v>
      </c>
      <c r="D64" s="45" t="s">
        <v>150</v>
      </c>
      <c r="E64" s="50" t="s">
        <v>167</v>
      </c>
      <c r="F64" s="53">
        <v>12</v>
      </c>
      <c r="G64" s="47">
        <v>8</v>
      </c>
      <c r="H64" s="45" t="s">
        <v>146</v>
      </c>
      <c r="I64" s="46" t="s">
        <v>145</v>
      </c>
      <c r="J64" s="47">
        <v>1</v>
      </c>
      <c r="K64" s="47">
        <v>10</v>
      </c>
      <c r="L64" s="46" t="s">
        <v>147</v>
      </c>
      <c r="M64" s="47">
        <v>10</v>
      </c>
      <c r="N64" s="47">
        <v>11</v>
      </c>
      <c r="O64" s="46">
        <v>0</v>
      </c>
      <c r="P64" s="46">
        <v>24</v>
      </c>
      <c r="Q64" s="46"/>
      <c r="R64" s="46"/>
    </row>
    <row r="65" spans="1:18" s="48" customFormat="1" ht="12.75" x14ac:dyDescent="0.2">
      <c r="A65" s="45" t="s">
        <v>149</v>
      </c>
      <c r="B65" s="46" t="s">
        <v>29</v>
      </c>
      <c r="C65" s="46" t="s">
        <v>197</v>
      </c>
      <c r="D65" s="45" t="s">
        <v>150</v>
      </c>
      <c r="E65" s="50" t="s">
        <v>167</v>
      </c>
      <c r="F65" s="53">
        <v>12</v>
      </c>
      <c r="G65" s="47">
        <v>6</v>
      </c>
      <c r="H65" s="45" t="s">
        <v>146</v>
      </c>
      <c r="I65" s="46" t="s">
        <v>145</v>
      </c>
      <c r="J65" s="47">
        <v>3</v>
      </c>
      <c r="K65" s="47">
        <v>20</v>
      </c>
      <c r="L65" s="46" t="s">
        <v>147</v>
      </c>
      <c r="M65" s="47">
        <v>11</v>
      </c>
      <c r="N65" s="47">
        <v>12</v>
      </c>
      <c r="O65" s="46">
        <v>0</v>
      </c>
      <c r="P65" s="46">
        <v>24</v>
      </c>
      <c r="Q65" s="46"/>
      <c r="R65" s="46"/>
    </row>
    <row r="66" spans="1:18" s="48" customFormat="1" ht="12.75" x14ac:dyDescent="0.2">
      <c r="A66" s="45" t="s">
        <v>134</v>
      </c>
      <c r="B66" s="46" t="s">
        <v>29</v>
      </c>
      <c r="C66" s="46" t="s">
        <v>197</v>
      </c>
      <c r="D66" s="45" t="s">
        <v>150</v>
      </c>
      <c r="E66" s="45" t="s">
        <v>168</v>
      </c>
      <c r="F66" s="47">
        <v>18</v>
      </c>
      <c r="G66" s="47">
        <v>1.75</v>
      </c>
      <c r="H66" s="45" t="s">
        <v>153</v>
      </c>
      <c r="I66" s="46" t="s">
        <v>152</v>
      </c>
      <c r="J66" s="47">
        <v>1</v>
      </c>
      <c r="K66" s="51">
        <v>50</v>
      </c>
      <c r="L66" s="46" t="s">
        <v>137</v>
      </c>
      <c r="M66" s="47">
        <v>1</v>
      </c>
      <c r="N66" s="47">
        <v>1</v>
      </c>
      <c r="O66" s="46">
        <v>20</v>
      </c>
      <c r="P66" s="46">
        <v>24</v>
      </c>
      <c r="Q66" s="46"/>
      <c r="R66" s="46"/>
    </row>
    <row r="67" spans="1:18" s="48" customFormat="1" ht="12.75" x14ac:dyDescent="0.2">
      <c r="A67" s="45" t="s">
        <v>138</v>
      </c>
      <c r="B67" s="46" t="s">
        <v>29</v>
      </c>
      <c r="C67" s="46" t="s">
        <v>197</v>
      </c>
      <c r="D67" s="45" t="s">
        <v>150</v>
      </c>
      <c r="E67" s="45" t="s">
        <v>168</v>
      </c>
      <c r="F67" s="47">
        <v>18</v>
      </c>
      <c r="G67" s="47">
        <v>1.75</v>
      </c>
      <c r="H67" s="45" t="s">
        <v>153</v>
      </c>
      <c r="I67" s="46" t="s">
        <v>152</v>
      </c>
      <c r="J67" s="47">
        <v>1</v>
      </c>
      <c r="K67" s="51">
        <v>20</v>
      </c>
      <c r="L67" s="46" t="s">
        <v>137</v>
      </c>
      <c r="M67" s="47">
        <v>2</v>
      </c>
      <c r="N67" s="47">
        <v>2</v>
      </c>
      <c r="O67" s="46">
        <v>20</v>
      </c>
      <c r="P67" s="46">
        <v>24</v>
      </c>
      <c r="Q67" s="46"/>
      <c r="R67" s="46"/>
    </row>
    <row r="68" spans="1:18" s="48" customFormat="1" ht="12.75" x14ac:dyDescent="0.2">
      <c r="A68" s="45" t="s">
        <v>140</v>
      </c>
      <c r="B68" s="46" t="s">
        <v>29</v>
      </c>
      <c r="C68" s="46" t="s">
        <v>197</v>
      </c>
      <c r="D68" s="45" t="s">
        <v>150</v>
      </c>
      <c r="E68" s="45" t="s">
        <v>168</v>
      </c>
      <c r="F68" s="47">
        <v>18</v>
      </c>
      <c r="G68" s="47">
        <v>1.75</v>
      </c>
      <c r="H68" s="45" t="s">
        <v>153</v>
      </c>
      <c r="I68" s="46" t="s">
        <v>152</v>
      </c>
      <c r="J68" s="47">
        <v>3</v>
      </c>
      <c r="K68" s="47">
        <v>80</v>
      </c>
      <c r="L68" s="46" t="s">
        <v>137</v>
      </c>
      <c r="M68" s="47">
        <v>3</v>
      </c>
      <c r="N68" s="47">
        <v>10</v>
      </c>
      <c r="O68" s="46">
        <v>0</v>
      </c>
      <c r="P68" s="46">
        <v>24</v>
      </c>
      <c r="Q68" s="46"/>
      <c r="R68" s="46"/>
    </row>
    <row r="69" spans="1:18" s="48" customFormat="1" ht="12.75" x14ac:dyDescent="0.2">
      <c r="A69" s="45" t="s">
        <v>154</v>
      </c>
      <c r="B69" s="46" t="s">
        <v>29</v>
      </c>
      <c r="C69" s="46" t="s">
        <v>197</v>
      </c>
      <c r="D69" s="45" t="s">
        <v>150</v>
      </c>
      <c r="E69" s="45" t="s">
        <v>168</v>
      </c>
      <c r="F69" s="47">
        <v>18</v>
      </c>
      <c r="G69" s="47">
        <v>1.75</v>
      </c>
      <c r="H69" s="45" t="s">
        <v>136</v>
      </c>
      <c r="I69" s="46" t="s">
        <v>135</v>
      </c>
      <c r="J69" s="47">
        <v>1</v>
      </c>
      <c r="K69" s="47">
        <v>70</v>
      </c>
      <c r="L69" s="46" t="s">
        <v>137</v>
      </c>
      <c r="M69" s="47">
        <v>11</v>
      </c>
      <c r="N69" s="47">
        <v>14</v>
      </c>
      <c r="O69" s="46">
        <v>0</v>
      </c>
      <c r="P69" s="46">
        <v>24</v>
      </c>
      <c r="Q69" s="46"/>
      <c r="R69" s="46"/>
    </row>
    <row r="70" spans="1:18" s="48" customFormat="1" ht="12.75" x14ac:dyDescent="0.2">
      <c r="A70" s="45" t="s">
        <v>155</v>
      </c>
      <c r="B70" s="46" t="s">
        <v>29</v>
      </c>
      <c r="C70" s="46" t="s">
        <v>197</v>
      </c>
      <c r="D70" s="45" t="s">
        <v>150</v>
      </c>
      <c r="E70" s="45" t="s">
        <v>168</v>
      </c>
      <c r="F70" s="47">
        <v>18</v>
      </c>
      <c r="G70" s="47">
        <v>1.75</v>
      </c>
      <c r="H70" s="45" t="s">
        <v>136</v>
      </c>
      <c r="I70" s="46" t="s">
        <v>135</v>
      </c>
      <c r="J70" s="47">
        <v>1</v>
      </c>
      <c r="K70" s="47">
        <v>70</v>
      </c>
      <c r="L70" s="46" t="s">
        <v>137</v>
      </c>
      <c r="M70" s="47">
        <v>11</v>
      </c>
      <c r="N70" s="47">
        <v>14</v>
      </c>
      <c r="O70" s="46">
        <v>0</v>
      </c>
      <c r="P70" s="46">
        <v>24</v>
      </c>
      <c r="Q70" s="46" t="s">
        <v>195</v>
      </c>
      <c r="R70" s="46">
        <v>4</v>
      </c>
    </row>
    <row r="71" spans="1:18" s="48" customFormat="1" ht="12.75" x14ac:dyDescent="0.2">
      <c r="A71" s="45" t="s">
        <v>156</v>
      </c>
      <c r="B71" s="46" t="s">
        <v>29</v>
      </c>
      <c r="C71" s="46" t="s">
        <v>197</v>
      </c>
      <c r="D71" s="45" t="s">
        <v>150</v>
      </c>
      <c r="E71" s="45" t="s">
        <v>168</v>
      </c>
      <c r="F71" s="47">
        <v>18</v>
      </c>
      <c r="G71" s="47">
        <v>1.75</v>
      </c>
      <c r="H71" s="45" t="s">
        <v>136</v>
      </c>
      <c r="I71" s="46" t="s">
        <v>135</v>
      </c>
      <c r="J71" s="47">
        <v>1</v>
      </c>
      <c r="K71" s="47">
        <v>70</v>
      </c>
      <c r="L71" s="46" t="s">
        <v>137</v>
      </c>
      <c r="M71" s="47">
        <v>11</v>
      </c>
      <c r="N71" s="47">
        <v>14</v>
      </c>
      <c r="O71" s="46">
        <v>0</v>
      </c>
      <c r="P71" s="46">
        <v>24</v>
      </c>
      <c r="Q71" s="46" t="s">
        <v>195</v>
      </c>
      <c r="R71" s="46">
        <v>4</v>
      </c>
    </row>
    <row r="72" spans="1:18" s="48" customFormat="1" ht="12.75" x14ac:dyDescent="0.2">
      <c r="A72" s="45" t="s">
        <v>157</v>
      </c>
      <c r="B72" s="46" t="s">
        <v>29</v>
      </c>
      <c r="C72" s="46" t="s">
        <v>197</v>
      </c>
      <c r="D72" s="45" t="s">
        <v>150</v>
      </c>
      <c r="E72" s="45" t="s">
        <v>168</v>
      </c>
      <c r="F72" s="47">
        <v>18</v>
      </c>
      <c r="G72" s="47">
        <v>1.75</v>
      </c>
      <c r="H72" s="45" t="s">
        <v>158</v>
      </c>
      <c r="I72" s="46" t="s">
        <v>152</v>
      </c>
      <c r="J72" s="47">
        <v>3</v>
      </c>
      <c r="K72" s="47">
        <v>40</v>
      </c>
      <c r="L72" s="46" t="s">
        <v>137</v>
      </c>
      <c r="M72" s="47">
        <v>15</v>
      </c>
      <c r="N72" s="47">
        <v>16</v>
      </c>
      <c r="O72" s="46">
        <v>0</v>
      </c>
      <c r="P72" s="46">
        <v>24</v>
      </c>
      <c r="Q72" s="46" t="s">
        <v>195</v>
      </c>
      <c r="R72" s="46">
        <v>6</v>
      </c>
    </row>
    <row r="73" spans="1:18" s="48" customFormat="1" ht="12.75" x14ac:dyDescent="0.2">
      <c r="A73" s="45" t="s">
        <v>159</v>
      </c>
      <c r="B73" s="46" t="s">
        <v>29</v>
      </c>
      <c r="C73" s="46" t="s">
        <v>197</v>
      </c>
      <c r="D73" s="45" t="s">
        <v>150</v>
      </c>
      <c r="E73" s="45" t="s">
        <v>168</v>
      </c>
      <c r="F73" s="47">
        <v>18</v>
      </c>
      <c r="G73" s="47">
        <v>1.75</v>
      </c>
      <c r="H73" s="45" t="s">
        <v>158</v>
      </c>
      <c r="I73" s="46" t="s">
        <v>152</v>
      </c>
      <c r="J73" s="47">
        <v>3</v>
      </c>
      <c r="K73" s="47">
        <v>20</v>
      </c>
      <c r="L73" s="46" t="s">
        <v>137</v>
      </c>
      <c r="M73" s="47">
        <v>17</v>
      </c>
      <c r="N73" s="47">
        <v>18</v>
      </c>
      <c r="O73" s="46">
        <v>0</v>
      </c>
      <c r="P73" s="46">
        <v>24</v>
      </c>
      <c r="Q73" s="46" t="s">
        <v>195</v>
      </c>
      <c r="R73" s="46">
        <v>6</v>
      </c>
    </row>
    <row r="74" spans="1:18" s="48" customFormat="1" ht="12.75" x14ac:dyDescent="0.2">
      <c r="A74" s="45" t="s">
        <v>160</v>
      </c>
      <c r="B74" s="46" t="s">
        <v>29</v>
      </c>
      <c r="C74" s="46" t="s">
        <v>197</v>
      </c>
      <c r="D74" s="45" t="s">
        <v>150</v>
      </c>
      <c r="E74" s="45" t="s">
        <v>168</v>
      </c>
      <c r="F74" s="47">
        <v>18</v>
      </c>
      <c r="G74" s="47">
        <v>1.5</v>
      </c>
      <c r="H74" s="45" t="s">
        <v>135</v>
      </c>
      <c r="I74" s="46" t="s">
        <v>145</v>
      </c>
      <c r="J74" s="47">
        <v>1</v>
      </c>
      <c r="K74" s="47">
        <v>8</v>
      </c>
      <c r="L74" s="46" t="s">
        <v>137</v>
      </c>
      <c r="M74" s="47">
        <v>1</v>
      </c>
      <c r="N74" s="47">
        <v>2</v>
      </c>
      <c r="O74" s="46">
        <v>0</v>
      </c>
      <c r="P74" s="46">
        <v>24</v>
      </c>
      <c r="Q74" s="46"/>
      <c r="R74" s="46"/>
    </row>
    <row r="75" spans="1:18" s="48" customFormat="1" ht="12.75" x14ac:dyDescent="0.2">
      <c r="A75" s="45" t="s">
        <v>160</v>
      </c>
      <c r="B75" s="46" t="s">
        <v>29</v>
      </c>
      <c r="C75" s="46" t="s">
        <v>197</v>
      </c>
      <c r="D75" s="45" t="s">
        <v>150</v>
      </c>
      <c r="E75" s="45" t="s">
        <v>168</v>
      </c>
      <c r="F75" s="47">
        <v>18</v>
      </c>
      <c r="G75" s="47">
        <v>1.5</v>
      </c>
      <c r="H75" s="45" t="s">
        <v>135</v>
      </c>
      <c r="I75" s="46" t="s">
        <v>145</v>
      </c>
      <c r="J75" s="47">
        <v>1</v>
      </c>
      <c r="K75" s="47">
        <v>8</v>
      </c>
      <c r="L75" s="46" t="s">
        <v>137</v>
      </c>
      <c r="M75" s="47">
        <v>11</v>
      </c>
      <c r="N75" s="47">
        <v>12</v>
      </c>
      <c r="O75" s="46">
        <v>0</v>
      </c>
      <c r="P75" s="46">
        <v>24</v>
      </c>
      <c r="Q75" s="46"/>
      <c r="R75" s="46"/>
    </row>
    <row r="76" spans="1:18" s="48" customFormat="1" ht="12.75" x14ac:dyDescent="0.2">
      <c r="A76" s="45" t="s">
        <v>161</v>
      </c>
      <c r="B76" s="46" t="s">
        <v>29</v>
      </c>
      <c r="C76" s="46" t="s">
        <v>197</v>
      </c>
      <c r="D76" s="45" t="s">
        <v>150</v>
      </c>
      <c r="E76" s="45" t="s">
        <v>168</v>
      </c>
      <c r="F76" s="47">
        <v>18</v>
      </c>
      <c r="G76" s="47">
        <v>1</v>
      </c>
      <c r="H76" s="45" t="s">
        <v>146</v>
      </c>
      <c r="I76" s="46" t="s">
        <v>145</v>
      </c>
      <c r="J76" s="47">
        <v>1</v>
      </c>
      <c r="K76" s="47">
        <v>1</v>
      </c>
      <c r="L76" s="46" t="s">
        <v>147</v>
      </c>
      <c r="M76" s="47">
        <v>1</v>
      </c>
      <c r="N76" s="47">
        <v>2</v>
      </c>
      <c r="O76" s="46">
        <v>0</v>
      </c>
      <c r="P76" s="46">
        <v>8</v>
      </c>
      <c r="Q76" s="46"/>
      <c r="R76" s="46"/>
    </row>
    <row r="77" spans="1:18" s="48" customFormat="1" ht="12.75" x14ac:dyDescent="0.2">
      <c r="A77" s="45" t="s">
        <v>162</v>
      </c>
      <c r="B77" s="46" t="s">
        <v>29</v>
      </c>
      <c r="C77" s="46" t="s">
        <v>197</v>
      </c>
      <c r="D77" s="45" t="s">
        <v>150</v>
      </c>
      <c r="E77" s="45" t="s">
        <v>168</v>
      </c>
      <c r="F77" s="47">
        <v>18</v>
      </c>
      <c r="G77" s="47">
        <v>6</v>
      </c>
      <c r="H77" s="45" t="s">
        <v>146</v>
      </c>
      <c r="I77" s="46" t="s">
        <v>145</v>
      </c>
      <c r="J77" s="47">
        <v>1</v>
      </c>
      <c r="K77" s="47">
        <v>30</v>
      </c>
      <c r="L77" s="46" t="s">
        <v>147</v>
      </c>
      <c r="M77" s="47">
        <v>2</v>
      </c>
      <c r="N77" s="47">
        <v>3</v>
      </c>
      <c r="O77" s="46">
        <v>0</v>
      </c>
      <c r="P77" s="46">
        <v>24</v>
      </c>
      <c r="Q77" s="46" t="s">
        <v>195</v>
      </c>
      <c r="R77" s="46">
        <v>4</v>
      </c>
    </row>
    <row r="78" spans="1:18" s="48" customFormat="1" ht="12.75" x14ac:dyDescent="0.2">
      <c r="A78" s="45" t="s">
        <v>149</v>
      </c>
      <c r="B78" s="46" t="s">
        <v>29</v>
      </c>
      <c r="C78" s="46" t="s">
        <v>197</v>
      </c>
      <c r="D78" s="45" t="s">
        <v>150</v>
      </c>
      <c r="E78" s="45" t="s">
        <v>168</v>
      </c>
      <c r="F78" s="47">
        <v>18</v>
      </c>
      <c r="G78" s="47">
        <v>4</v>
      </c>
      <c r="H78" s="45" t="s">
        <v>146</v>
      </c>
      <c r="I78" s="46" t="s">
        <v>145</v>
      </c>
      <c r="J78" s="47">
        <v>2</v>
      </c>
      <c r="K78" s="47">
        <v>20</v>
      </c>
      <c r="L78" s="46" t="s">
        <v>147</v>
      </c>
      <c r="M78" s="47">
        <v>5</v>
      </c>
      <c r="N78" s="47">
        <v>6</v>
      </c>
      <c r="O78" s="46">
        <v>0</v>
      </c>
      <c r="P78" s="46">
        <v>24</v>
      </c>
      <c r="Q78" s="46"/>
      <c r="R78" s="46"/>
    </row>
    <row r="79" spans="1:18" s="48" customFormat="1" ht="12.75" x14ac:dyDescent="0.2">
      <c r="A79" s="45" t="s">
        <v>163</v>
      </c>
      <c r="B79" s="46" t="s">
        <v>29</v>
      </c>
      <c r="C79" s="46" t="s">
        <v>197</v>
      </c>
      <c r="D79" s="45" t="s">
        <v>150</v>
      </c>
      <c r="E79" s="45" t="s">
        <v>168</v>
      </c>
      <c r="F79" s="47">
        <v>18</v>
      </c>
      <c r="G79" s="47">
        <v>8</v>
      </c>
      <c r="H79" s="45" t="s">
        <v>146</v>
      </c>
      <c r="I79" s="46" t="s">
        <v>145</v>
      </c>
      <c r="J79" s="47">
        <v>1</v>
      </c>
      <c r="K79" s="47">
        <v>10</v>
      </c>
      <c r="L79" s="46" t="s">
        <v>147</v>
      </c>
      <c r="M79" s="47">
        <v>15</v>
      </c>
      <c r="N79" s="47">
        <v>16</v>
      </c>
      <c r="O79" s="46">
        <v>0</v>
      </c>
      <c r="P79" s="46">
        <v>24</v>
      </c>
      <c r="Q79" s="46"/>
      <c r="R79" s="46"/>
    </row>
    <row r="80" spans="1:18" s="48" customFormat="1" ht="12.75" x14ac:dyDescent="0.2">
      <c r="A80" s="45" t="s">
        <v>149</v>
      </c>
      <c r="B80" s="46" t="s">
        <v>29</v>
      </c>
      <c r="C80" s="46" t="s">
        <v>197</v>
      </c>
      <c r="D80" s="45" t="s">
        <v>150</v>
      </c>
      <c r="E80" s="45" t="s">
        <v>168</v>
      </c>
      <c r="F80" s="47">
        <v>18</v>
      </c>
      <c r="G80" s="47">
        <v>6</v>
      </c>
      <c r="H80" s="45" t="s">
        <v>146</v>
      </c>
      <c r="I80" s="46" t="s">
        <v>145</v>
      </c>
      <c r="J80" s="47">
        <v>3</v>
      </c>
      <c r="K80" s="47">
        <v>20</v>
      </c>
      <c r="L80" s="46" t="s">
        <v>147</v>
      </c>
      <c r="M80" s="47">
        <v>17</v>
      </c>
      <c r="N80" s="47">
        <v>18</v>
      </c>
      <c r="O80" s="46">
        <v>0</v>
      </c>
      <c r="P80" s="46">
        <v>24</v>
      </c>
      <c r="Q80" s="46"/>
      <c r="R80" s="46"/>
    </row>
    <row r="81" spans="1:18" s="48" customFormat="1" ht="12.75" x14ac:dyDescent="0.2">
      <c r="A81" s="54" t="s">
        <v>134</v>
      </c>
      <c r="B81" s="46" t="s">
        <v>29</v>
      </c>
      <c r="C81" s="46" t="s">
        <v>197</v>
      </c>
      <c r="D81" s="45" t="s">
        <v>150</v>
      </c>
      <c r="E81" s="55" t="s">
        <v>169</v>
      </c>
      <c r="F81" s="73">
        <v>5</v>
      </c>
      <c r="G81" s="47">
        <v>1.75</v>
      </c>
      <c r="H81" s="54" t="s">
        <v>153</v>
      </c>
      <c r="I81" s="56" t="s">
        <v>152</v>
      </c>
      <c r="J81" s="51">
        <v>1</v>
      </c>
      <c r="K81" s="51">
        <v>30</v>
      </c>
      <c r="L81" s="46" t="s">
        <v>137</v>
      </c>
      <c r="M81" s="51">
        <v>1</v>
      </c>
      <c r="N81" s="51">
        <v>1</v>
      </c>
      <c r="O81" s="56">
        <v>20</v>
      </c>
      <c r="P81" s="56">
        <v>24</v>
      </c>
      <c r="Q81" s="56"/>
      <c r="R81" s="46"/>
    </row>
    <row r="82" spans="1:18" s="48" customFormat="1" ht="12.75" x14ac:dyDescent="0.2">
      <c r="A82" s="54" t="s">
        <v>138</v>
      </c>
      <c r="B82" s="46" t="s">
        <v>29</v>
      </c>
      <c r="C82" s="46" t="s">
        <v>197</v>
      </c>
      <c r="D82" s="45" t="s">
        <v>150</v>
      </c>
      <c r="E82" s="55" t="s">
        <v>169</v>
      </c>
      <c r="F82" s="73">
        <v>5</v>
      </c>
      <c r="G82" s="47">
        <v>1.75</v>
      </c>
      <c r="H82" s="54" t="s">
        <v>153</v>
      </c>
      <c r="I82" s="56" t="s">
        <v>152</v>
      </c>
      <c r="J82" s="51">
        <v>2</v>
      </c>
      <c r="K82" s="51">
        <v>10</v>
      </c>
      <c r="L82" s="46" t="s">
        <v>137</v>
      </c>
      <c r="M82" s="51">
        <v>2</v>
      </c>
      <c r="N82" s="51">
        <v>2</v>
      </c>
      <c r="O82" s="56">
        <v>20</v>
      </c>
      <c r="P82" s="56">
        <v>24</v>
      </c>
      <c r="Q82" s="56"/>
      <c r="R82" s="46"/>
    </row>
    <row r="83" spans="1:18" s="48" customFormat="1" ht="12.75" x14ac:dyDescent="0.2">
      <c r="A83" s="45" t="s">
        <v>140</v>
      </c>
      <c r="B83" s="46" t="s">
        <v>29</v>
      </c>
      <c r="C83" s="46" t="s">
        <v>197</v>
      </c>
      <c r="D83" s="45" t="s">
        <v>150</v>
      </c>
      <c r="E83" s="50" t="s">
        <v>169</v>
      </c>
      <c r="F83" s="73">
        <v>5</v>
      </c>
      <c r="G83" s="47">
        <v>1.75</v>
      </c>
      <c r="H83" s="45" t="s">
        <v>158</v>
      </c>
      <c r="I83" s="46" t="s">
        <v>152</v>
      </c>
      <c r="J83" s="47">
        <v>3</v>
      </c>
      <c r="K83" s="47">
        <v>20</v>
      </c>
      <c r="L83" s="46" t="s">
        <v>137</v>
      </c>
      <c r="M83" s="47">
        <v>3</v>
      </c>
      <c r="N83" s="47">
        <v>4</v>
      </c>
      <c r="O83" s="46">
        <v>0</v>
      </c>
      <c r="P83" s="46">
        <v>24</v>
      </c>
      <c r="Q83" s="46"/>
      <c r="R83" s="46"/>
    </row>
    <row r="84" spans="1:18" s="48" customFormat="1" ht="12.75" x14ac:dyDescent="0.2">
      <c r="A84" s="45" t="s">
        <v>170</v>
      </c>
      <c r="B84" s="46" t="s">
        <v>29</v>
      </c>
      <c r="C84" s="46" t="s">
        <v>197</v>
      </c>
      <c r="D84" s="45" t="s">
        <v>150</v>
      </c>
      <c r="E84" s="50" t="s">
        <v>169</v>
      </c>
      <c r="F84" s="73">
        <v>5</v>
      </c>
      <c r="G84" s="47">
        <v>1.75</v>
      </c>
      <c r="H84" s="45" t="s">
        <v>158</v>
      </c>
      <c r="I84" s="46" t="s">
        <v>152</v>
      </c>
      <c r="J84" s="47">
        <v>1</v>
      </c>
      <c r="K84" s="47">
        <v>30</v>
      </c>
      <c r="L84" s="46" t="s">
        <v>137</v>
      </c>
      <c r="M84" s="47">
        <v>4</v>
      </c>
      <c r="N84" s="47">
        <v>5</v>
      </c>
      <c r="O84" s="52">
        <v>0</v>
      </c>
      <c r="P84" s="52">
        <v>24</v>
      </c>
      <c r="Q84" s="52"/>
      <c r="R84" s="46"/>
    </row>
    <row r="85" spans="1:18" s="48" customFormat="1" ht="12.75" x14ac:dyDescent="0.2">
      <c r="A85" s="45" t="s">
        <v>160</v>
      </c>
      <c r="B85" s="46" t="s">
        <v>29</v>
      </c>
      <c r="C85" s="46" t="s">
        <v>197</v>
      </c>
      <c r="D85" s="45" t="s">
        <v>150</v>
      </c>
      <c r="E85" s="50" t="s">
        <v>169</v>
      </c>
      <c r="F85" s="73">
        <v>5</v>
      </c>
      <c r="G85" s="47">
        <v>1.5</v>
      </c>
      <c r="H85" s="45" t="s">
        <v>135</v>
      </c>
      <c r="I85" s="46" t="s">
        <v>145</v>
      </c>
      <c r="J85" s="47">
        <v>1</v>
      </c>
      <c r="K85" s="47">
        <v>8</v>
      </c>
      <c r="L85" s="46" t="s">
        <v>137</v>
      </c>
      <c r="M85" s="47">
        <v>1</v>
      </c>
      <c r="N85" s="47">
        <v>2</v>
      </c>
      <c r="O85" s="52">
        <v>0</v>
      </c>
      <c r="P85" s="52">
        <v>24</v>
      </c>
      <c r="Q85" s="52"/>
      <c r="R85" s="46"/>
    </row>
    <row r="86" spans="1:18" s="48" customFormat="1" ht="12.75" x14ac:dyDescent="0.2">
      <c r="A86" s="45" t="s">
        <v>161</v>
      </c>
      <c r="B86" s="46" t="s">
        <v>29</v>
      </c>
      <c r="C86" s="46" t="s">
        <v>197</v>
      </c>
      <c r="D86" s="45" t="s">
        <v>150</v>
      </c>
      <c r="E86" s="50" t="s">
        <v>169</v>
      </c>
      <c r="F86" s="73">
        <v>5</v>
      </c>
      <c r="G86" s="47">
        <v>1</v>
      </c>
      <c r="H86" s="45" t="s">
        <v>146</v>
      </c>
      <c r="I86" s="46" t="s">
        <v>145</v>
      </c>
      <c r="J86" s="47">
        <v>1</v>
      </c>
      <c r="K86" s="47">
        <v>1</v>
      </c>
      <c r="L86" s="46" t="s">
        <v>147</v>
      </c>
      <c r="M86" s="47">
        <v>1</v>
      </c>
      <c r="N86" s="47">
        <v>2</v>
      </c>
      <c r="O86" s="52">
        <v>0</v>
      </c>
      <c r="P86" s="52">
        <v>8</v>
      </c>
      <c r="Q86" s="52"/>
      <c r="R86" s="46"/>
    </row>
    <row r="87" spans="1:18" s="48" customFormat="1" ht="12.75" x14ac:dyDescent="0.2">
      <c r="A87" s="45" t="s">
        <v>162</v>
      </c>
      <c r="B87" s="46" t="s">
        <v>29</v>
      </c>
      <c r="C87" s="46" t="s">
        <v>197</v>
      </c>
      <c r="D87" s="45" t="s">
        <v>150</v>
      </c>
      <c r="E87" s="50" t="s">
        <v>169</v>
      </c>
      <c r="F87" s="73">
        <v>5</v>
      </c>
      <c r="G87" s="47">
        <v>6</v>
      </c>
      <c r="H87" s="45" t="s">
        <v>146</v>
      </c>
      <c r="I87" s="46" t="s">
        <v>145</v>
      </c>
      <c r="J87" s="47">
        <v>1</v>
      </c>
      <c r="K87" s="47">
        <v>15</v>
      </c>
      <c r="L87" s="46" t="s">
        <v>147</v>
      </c>
      <c r="M87" s="47">
        <v>2</v>
      </c>
      <c r="N87" s="47">
        <v>3</v>
      </c>
      <c r="O87" s="52">
        <v>0</v>
      </c>
      <c r="P87" s="52">
        <v>24</v>
      </c>
      <c r="Q87" s="52" t="s">
        <v>195</v>
      </c>
      <c r="R87" s="46">
        <v>4</v>
      </c>
    </row>
    <row r="88" spans="1:18" s="48" customFormat="1" ht="12.75" x14ac:dyDescent="0.2">
      <c r="A88" s="45" t="s">
        <v>149</v>
      </c>
      <c r="B88" s="46" t="s">
        <v>29</v>
      </c>
      <c r="C88" s="46" t="s">
        <v>197</v>
      </c>
      <c r="D88" s="45" t="s">
        <v>150</v>
      </c>
      <c r="E88" s="50" t="s">
        <v>169</v>
      </c>
      <c r="F88" s="73">
        <v>5</v>
      </c>
      <c r="G88" s="47">
        <v>4</v>
      </c>
      <c r="H88" s="45" t="s">
        <v>146</v>
      </c>
      <c r="I88" s="46" t="s">
        <v>145</v>
      </c>
      <c r="J88" s="47">
        <v>2</v>
      </c>
      <c r="K88" s="47">
        <v>10</v>
      </c>
      <c r="L88" s="46" t="s">
        <v>147</v>
      </c>
      <c r="M88" s="47">
        <v>3</v>
      </c>
      <c r="N88" s="47">
        <v>4</v>
      </c>
      <c r="O88" s="52">
        <v>0</v>
      </c>
      <c r="P88" s="52">
        <v>24</v>
      </c>
      <c r="Q88" s="52"/>
      <c r="R88" s="46"/>
    </row>
    <row r="89" spans="1:18" s="48" customFormat="1" ht="12.75" x14ac:dyDescent="0.2">
      <c r="A89" s="45" t="s">
        <v>149</v>
      </c>
      <c r="B89" s="46" t="s">
        <v>29</v>
      </c>
      <c r="C89" s="46" t="s">
        <v>197</v>
      </c>
      <c r="D89" s="45" t="s">
        <v>150</v>
      </c>
      <c r="E89" s="50" t="s">
        <v>169</v>
      </c>
      <c r="F89" s="73">
        <v>5</v>
      </c>
      <c r="G89" s="47">
        <v>6</v>
      </c>
      <c r="H89" s="45" t="s">
        <v>146</v>
      </c>
      <c r="I89" s="46" t="s">
        <v>145</v>
      </c>
      <c r="J89" s="47">
        <v>3</v>
      </c>
      <c r="K89" s="47">
        <v>5</v>
      </c>
      <c r="L89" s="46" t="s">
        <v>147</v>
      </c>
      <c r="M89" s="47">
        <v>4</v>
      </c>
      <c r="N89" s="47">
        <v>5</v>
      </c>
      <c r="O89" s="52">
        <v>0</v>
      </c>
      <c r="P89" s="52">
        <v>24</v>
      </c>
      <c r="Q89" s="52"/>
      <c r="R89" s="46"/>
    </row>
    <row r="90" spans="1:18" s="48" customFormat="1" ht="12.75" x14ac:dyDescent="0.2">
      <c r="A90" s="45" t="s">
        <v>134</v>
      </c>
      <c r="B90" s="46" t="s">
        <v>29</v>
      </c>
      <c r="C90" s="46" t="s">
        <v>197</v>
      </c>
      <c r="D90" s="45" t="s">
        <v>150</v>
      </c>
      <c r="E90" s="45" t="s">
        <v>171</v>
      </c>
      <c r="F90" s="47">
        <v>18</v>
      </c>
      <c r="G90" s="47">
        <v>1.75</v>
      </c>
      <c r="H90" s="45" t="s">
        <v>153</v>
      </c>
      <c r="I90" s="46" t="s">
        <v>152</v>
      </c>
      <c r="J90" s="47">
        <v>1</v>
      </c>
      <c r="K90" s="51">
        <v>30</v>
      </c>
      <c r="L90" s="46" t="s">
        <v>137</v>
      </c>
      <c r="M90" s="47">
        <v>1</v>
      </c>
      <c r="N90" s="47">
        <v>1</v>
      </c>
      <c r="O90" s="52">
        <v>20</v>
      </c>
      <c r="P90" s="52">
        <v>24</v>
      </c>
      <c r="Q90" s="52"/>
      <c r="R90" s="46"/>
    </row>
    <row r="91" spans="1:18" s="48" customFormat="1" ht="12.75" x14ac:dyDescent="0.2">
      <c r="A91" s="45" t="s">
        <v>138</v>
      </c>
      <c r="B91" s="46" t="s">
        <v>29</v>
      </c>
      <c r="C91" s="46" t="s">
        <v>197</v>
      </c>
      <c r="D91" s="45" t="s">
        <v>150</v>
      </c>
      <c r="E91" s="45" t="s">
        <v>171</v>
      </c>
      <c r="F91" s="47">
        <v>18</v>
      </c>
      <c r="G91" s="47">
        <v>1.75</v>
      </c>
      <c r="H91" s="45" t="s">
        <v>153</v>
      </c>
      <c r="I91" s="46" t="s">
        <v>152</v>
      </c>
      <c r="J91" s="47">
        <v>1</v>
      </c>
      <c r="K91" s="51">
        <v>10</v>
      </c>
      <c r="L91" s="46" t="s">
        <v>137</v>
      </c>
      <c r="M91" s="47">
        <v>2</v>
      </c>
      <c r="N91" s="47">
        <v>2</v>
      </c>
      <c r="O91" s="52">
        <v>20</v>
      </c>
      <c r="P91" s="52">
        <v>24</v>
      </c>
      <c r="Q91" s="52"/>
      <c r="R91" s="46"/>
    </row>
    <row r="92" spans="1:18" s="48" customFormat="1" ht="12.75" x14ac:dyDescent="0.2">
      <c r="A92" s="45" t="s">
        <v>170</v>
      </c>
      <c r="B92" s="46" t="s">
        <v>29</v>
      </c>
      <c r="C92" s="46" t="s">
        <v>197</v>
      </c>
      <c r="D92" s="45" t="s">
        <v>150</v>
      </c>
      <c r="E92" s="45" t="s">
        <v>171</v>
      </c>
      <c r="F92" s="47">
        <v>18</v>
      </c>
      <c r="G92" s="47">
        <v>1.75</v>
      </c>
      <c r="H92" s="45" t="s">
        <v>158</v>
      </c>
      <c r="I92" s="46" t="s">
        <v>152</v>
      </c>
      <c r="J92" s="47">
        <v>1</v>
      </c>
      <c r="K92" s="47">
        <v>20</v>
      </c>
      <c r="L92" s="46" t="s">
        <v>137</v>
      </c>
      <c r="M92" s="47">
        <v>11</v>
      </c>
      <c r="N92" s="47">
        <v>12</v>
      </c>
      <c r="O92" s="52">
        <v>0</v>
      </c>
      <c r="P92" s="52">
        <v>24</v>
      </c>
      <c r="Q92" s="52"/>
      <c r="R92" s="46"/>
    </row>
    <row r="93" spans="1:18" s="48" customFormat="1" ht="12.75" x14ac:dyDescent="0.2">
      <c r="A93" s="45" t="s">
        <v>160</v>
      </c>
      <c r="B93" s="46" t="s">
        <v>29</v>
      </c>
      <c r="C93" s="46" t="s">
        <v>197</v>
      </c>
      <c r="D93" s="45" t="s">
        <v>150</v>
      </c>
      <c r="E93" s="45" t="s">
        <v>171</v>
      </c>
      <c r="F93" s="47">
        <v>18</v>
      </c>
      <c r="G93" s="47">
        <v>1.5</v>
      </c>
      <c r="H93" s="45" t="s">
        <v>135</v>
      </c>
      <c r="I93" s="46" t="s">
        <v>145</v>
      </c>
      <c r="J93" s="47">
        <v>1</v>
      </c>
      <c r="K93" s="47">
        <v>8</v>
      </c>
      <c r="L93" s="46" t="s">
        <v>137</v>
      </c>
      <c r="M93" s="47">
        <v>1</v>
      </c>
      <c r="N93" s="47">
        <v>2</v>
      </c>
      <c r="O93" s="46">
        <v>0</v>
      </c>
      <c r="P93" s="46">
        <v>24</v>
      </c>
      <c r="Q93" s="46"/>
      <c r="R93" s="46"/>
    </row>
    <row r="94" spans="1:18" s="48" customFormat="1" ht="12.75" x14ac:dyDescent="0.2">
      <c r="A94" s="45" t="s">
        <v>160</v>
      </c>
      <c r="B94" s="46" t="s">
        <v>29</v>
      </c>
      <c r="C94" s="46" t="s">
        <v>197</v>
      </c>
      <c r="D94" s="45" t="s">
        <v>150</v>
      </c>
      <c r="E94" s="45" t="s">
        <v>171</v>
      </c>
      <c r="F94" s="47">
        <v>18</v>
      </c>
      <c r="G94" s="47">
        <v>1.5</v>
      </c>
      <c r="H94" s="45" t="s">
        <v>135</v>
      </c>
      <c r="I94" s="46" t="s">
        <v>145</v>
      </c>
      <c r="J94" s="47">
        <v>1</v>
      </c>
      <c r="K94" s="47">
        <v>8</v>
      </c>
      <c r="L94" s="46" t="s">
        <v>137</v>
      </c>
      <c r="M94" s="47">
        <v>10</v>
      </c>
      <c r="N94" s="47">
        <v>11</v>
      </c>
      <c r="O94" s="46">
        <v>0</v>
      </c>
      <c r="P94" s="46">
        <v>24</v>
      </c>
      <c r="Q94" s="46"/>
      <c r="R94" s="46"/>
    </row>
    <row r="95" spans="1:18" s="48" customFormat="1" ht="12.75" x14ac:dyDescent="0.2">
      <c r="A95" s="45" t="s">
        <v>161</v>
      </c>
      <c r="B95" s="46" t="s">
        <v>29</v>
      </c>
      <c r="C95" s="46" t="s">
        <v>197</v>
      </c>
      <c r="D95" s="45" t="s">
        <v>150</v>
      </c>
      <c r="E95" s="45" t="s">
        <v>171</v>
      </c>
      <c r="F95" s="47">
        <v>18</v>
      </c>
      <c r="G95" s="47">
        <v>1</v>
      </c>
      <c r="H95" s="45" t="s">
        <v>146</v>
      </c>
      <c r="I95" s="46" t="s">
        <v>145</v>
      </c>
      <c r="J95" s="47">
        <v>1</v>
      </c>
      <c r="K95" s="47">
        <v>1</v>
      </c>
      <c r="L95" s="46" t="s">
        <v>147</v>
      </c>
      <c r="M95" s="47">
        <v>1</v>
      </c>
      <c r="N95" s="47">
        <v>2</v>
      </c>
      <c r="O95" s="46">
        <v>0</v>
      </c>
      <c r="P95" s="46">
        <v>8</v>
      </c>
      <c r="Q95" s="46"/>
      <c r="R95" s="46"/>
    </row>
    <row r="96" spans="1:18" s="48" customFormat="1" ht="12.75" x14ac:dyDescent="0.2">
      <c r="A96" s="45" t="s">
        <v>162</v>
      </c>
      <c r="B96" s="46" t="s">
        <v>29</v>
      </c>
      <c r="C96" s="46" t="s">
        <v>197</v>
      </c>
      <c r="D96" s="45" t="s">
        <v>150</v>
      </c>
      <c r="E96" s="45" t="s">
        <v>171</v>
      </c>
      <c r="F96" s="47">
        <v>18</v>
      </c>
      <c r="G96" s="47">
        <v>6</v>
      </c>
      <c r="H96" s="45" t="s">
        <v>146</v>
      </c>
      <c r="I96" s="46" t="s">
        <v>145</v>
      </c>
      <c r="J96" s="47">
        <v>1</v>
      </c>
      <c r="K96" s="47">
        <v>20</v>
      </c>
      <c r="L96" s="46" t="s">
        <v>147</v>
      </c>
      <c r="M96" s="47">
        <v>2</v>
      </c>
      <c r="N96" s="47">
        <v>3</v>
      </c>
      <c r="O96" s="46">
        <v>0</v>
      </c>
      <c r="P96" s="46">
        <v>24</v>
      </c>
      <c r="Q96" s="46" t="s">
        <v>195</v>
      </c>
      <c r="R96" s="46">
        <v>4</v>
      </c>
    </row>
    <row r="97" spans="1:18" s="48" customFormat="1" ht="12.75" x14ac:dyDescent="0.2">
      <c r="A97" s="45" t="s">
        <v>149</v>
      </c>
      <c r="B97" s="46" t="s">
        <v>29</v>
      </c>
      <c r="C97" s="46" t="s">
        <v>197</v>
      </c>
      <c r="D97" s="45" t="s">
        <v>150</v>
      </c>
      <c r="E97" s="45" t="s">
        <v>171</v>
      </c>
      <c r="F97" s="47">
        <v>18</v>
      </c>
      <c r="G97" s="47">
        <v>4</v>
      </c>
      <c r="H97" s="45" t="s">
        <v>146</v>
      </c>
      <c r="I97" s="46" t="s">
        <v>145</v>
      </c>
      <c r="J97" s="47">
        <v>2</v>
      </c>
      <c r="K97" s="47">
        <v>10</v>
      </c>
      <c r="L97" s="46" t="s">
        <v>147</v>
      </c>
      <c r="M97" s="47">
        <v>5</v>
      </c>
      <c r="N97" s="47">
        <v>6</v>
      </c>
      <c r="O97" s="46">
        <v>0</v>
      </c>
      <c r="P97" s="46">
        <v>24</v>
      </c>
      <c r="Q97" s="46"/>
      <c r="R97" s="46"/>
    </row>
    <row r="98" spans="1:18" s="48" customFormat="1" ht="12.75" x14ac:dyDescent="0.2">
      <c r="A98" s="45" t="s">
        <v>163</v>
      </c>
      <c r="B98" s="46" t="s">
        <v>29</v>
      </c>
      <c r="C98" s="46" t="s">
        <v>197</v>
      </c>
      <c r="D98" s="45" t="s">
        <v>150</v>
      </c>
      <c r="E98" s="45" t="s">
        <v>171</v>
      </c>
      <c r="F98" s="47">
        <v>18</v>
      </c>
      <c r="G98" s="47">
        <v>8</v>
      </c>
      <c r="H98" s="45" t="s">
        <v>146</v>
      </c>
      <c r="I98" s="46" t="s">
        <v>145</v>
      </c>
      <c r="J98" s="47">
        <v>1</v>
      </c>
      <c r="K98" s="47">
        <v>5</v>
      </c>
      <c r="L98" s="46" t="s">
        <v>147</v>
      </c>
      <c r="M98" s="47">
        <v>10</v>
      </c>
      <c r="N98" s="47">
        <v>11</v>
      </c>
      <c r="O98" s="46">
        <v>0</v>
      </c>
      <c r="P98" s="46">
        <v>24</v>
      </c>
      <c r="Q98" s="46"/>
      <c r="R98" s="46"/>
    </row>
    <row r="99" spans="1:18" s="48" customFormat="1" ht="12.75" x14ac:dyDescent="0.2">
      <c r="A99" s="45" t="s">
        <v>149</v>
      </c>
      <c r="B99" s="46" t="s">
        <v>29</v>
      </c>
      <c r="C99" s="46" t="s">
        <v>197</v>
      </c>
      <c r="D99" s="45" t="s">
        <v>150</v>
      </c>
      <c r="E99" s="45" t="s">
        <v>171</v>
      </c>
      <c r="F99" s="47">
        <v>18</v>
      </c>
      <c r="G99" s="47">
        <v>6</v>
      </c>
      <c r="H99" s="45" t="s">
        <v>146</v>
      </c>
      <c r="I99" s="46" t="s">
        <v>145</v>
      </c>
      <c r="J99" s="47">
        <v>3</v>
      </c>
      <c r="K99" s="47">
        <v>10</v>
      </c>
      <c r="L99" s="46" t="s">
        <v>147</v>
      </c>
      <c r="M99" s="47">
        <v>11</v>
      </c>
      <c r="N99" s="47">
        <v>12</v>
      </c>
      <c r="O99" s="46">
        <v>0</v>
      </c>
      <c r="P99" s="46">
        <v>24</v>
      </c>
      <c r="Q99" s="46"/>
      <c r="R99" s="46"/>
    </row>
    <row r="100" spans="1:18" s="48" customFormat="1" ht="12.75" x14ac:dyDescent="0.2">
      <c r="A100" s="45" t="s">
        <v>173</v>
      </c>
      <c r="B100" s="46" t="s">
        <v>29</v>
      </c>
      <c r="C100" s="46" t="s">
        <v>197</v>
      </c>
      <c r="D100" s="45" t="s">
        <v>172</v>
      </c>
      <c r="E100" s="45" t="s">
        <v>172</v>
      </c>
      <c r="F100" s="47">
        <v>4</v>
      </c>
      <c r="G100" s="47">
        <v>2</v>
      </c>
      <c r="H100" s="45" t="s">
        <v>174</v>
      </c>
      <c r="I100" s="46" t="s">
        <v>152</v>
      </c>
      <c r="J100" s="47">
        <v>1</v>
      </c>
      <c r="K100" s="47">
        <v>4</v>
      </c>
      <c r="L100" s="46" t="s">
        <v>137</v>
      </c>
      <c r="M100" s="47">
        <v>1</v>
      </c>
      <c r="N100" s="47">
        <v>1</v>
      </c>
      <c r="O100" s="46">
        <v>0</v>
      </c>
      <c r="P100" s="46">
        <v>24</v>
      </c>
      <c r="Q100" s="46" t="s">
        <v>195</v>
      </c>
      <c r="R100" s="46">
        <v>3</v>
      </c>
    </row>
    <row r="101" spans="1:18" s="48" customFormat="1" ht="12.75" x14ac:dyDescent="0.2">
      <c r="A101" s="45" t="s">
        <v>175</v>
      </c>
      <c r="B101" s="46" t="s">
        <v>29</v>
      </c>
      <c r="C101" s="46" t="s">
        <v>197</v>
      </c>
      <c r="D101" s="45" t="s">
        <v>172</v>
      </c>
      <c r="E101" s="45" t="s">
        <v>172</v>
      </c>
      <c r="F101" s="47">
        <v>4</v>
      </c>
      <c r="G101" s="47">
        <v>2</v>
      </c>
      <c r="H101" s="45" t="s">
        <v>176</v>
      </c>
      <c r="I101" s="46" t="s">
        <v>145</v>
      </c>
      <c r="J101" s="47">
        <v>2</v>
      </c>
      <c r="K101" s="47">
        <v>1</v>
      </c>
      <c r="L101" s="46" t="s">
        <v>147</v>
      </c>
      <c r="M101" s="47">
        <v>1</v>
      </c>
      <c r="N101" s="47">
        <v>2</v>
      </c>
      <c r="O101" s="46">
        <v>0</v>
      </c>
      <c r="P101" s="46">
        <v>24</v>
      </c>
      <c r="Q101" s="46"/>
      <c r="R101" s="46"/>
    </row>
    <row r="102" spans="1:18" s="48" customFormat="1" ht="12.75" x14ac:dyDescent="0.2">
      <c r="A102" s="45" t="s">
        <v>160</v>
      </c>
      <c r="B102" s="46" t="s">
        <v>29</v>
      </c>
      <c r="C102" s="46" t="s">
        <v>197</v>
      </c>
      <c r="D102" s="45" t="s">
        <v>172</v>
      </c>
      <c r="E102" s="45" t="s">
        <v>172</v>
      </c>
      <c r="F102" s="47">
        <v>4</v>
      </c>
      <c r="G102" s="47">
        <v>0.5</v>
      </c>
      <c r="H102" s="45" t="s">
        <v>135</v>
      </c>
      <c r="I102" s="46" t="s">
        <v>145</v>
      </c>
      <c r="J102" s="47">
        <v>1</v>
      </c>
      <c r="K102" s="47">
        <v>2</v>
      </c>
      <c r="L102" s="46" t="s">
        <v>137</v>
      </c>
      <c r="M102" s="47">
        <v>1</v>
      </c>
      <c r="N102" s="47">
        <v>2</v>
      </c>
      <c r="O102" s="46">
        <v>0</v>
      </c>
      <c r="P102" s="46">
        <v>24</v>
      </c>
      <c r="Q102" s="46"/>
      <c r="R102" s="46"/>
    </row>
    <row r="103" spans="1:18" s="48" customFormat="1" ht="12.75" x14ac:dyDescent="0.2">
      <c r="A103" s="45" t="s">
        <v>161</v>
      </c>
      <c r="B103" s="46" t="s">
        <v>29</v>
      </c>
      <c r="C103" s="46" t="s">
        <v>197</v>
      </c>
      <c r="D103" s="45" t="s">
        <v>172</v>
      </c>
      <c r="E103" s="45" t="s">
        <v>172</v>
      </c>
      <c r="F103" s="47">
        <v>4</v>
      </c>
      <c r="G103" s="47">
        <v>1</v>
      </c>
      <c r="H103" s="45" t="s">
        <v>146</v>
      </c>
      <c r="I103" s="46" t="s">
        <v>145</v>
      </c>
      <c r="J103" s="47">
        <v>1</v>
      </c>
      <c r="K103" s="47">
        <v>1</v>
      </c>
      <c r="L103" s="46" t="s">
        <v>147</v>
      </c>
      <c r="M103" s="47">
        <v>1</v>
      </c>
      <c r="N103" s="47">
        <v>2</v>
      </c>
      <c r="O103" s="46">
        <v>0</v>
      </c>
      <c r="P103" s="46">
        <v>24</v>
      </c>
      <c r="Q103" s="46" t="s">
        <v>195</v>
      </c>
      <c r="R103" s="46">
        <v>6</v>
      </c>
    </row>
    <row r="104" spans="1:18" s="48" customFormat="1" ht="12.75" x14ac:dyDescent="0.2">
      <c r="A104" s="45" t="s">
        <v>162</v>
      </c>
      <c r="B104" s="46" t="s">
        <v>29</v>
      </c>
      <c r="C104" s="46" t="s">
        <v>197</v>
      </c>
      <c r="D104" s="45" t="s">
        <v>172</v>
      </c>
      <c r="E104" s="45" t="s">
        <v>172</v>
      </c>
      <c r="F104" s="47">
        <v>4</v>
      </c>
      <c r="G104" s="47">
        <v>2</v>
      </c>
      <c r="H104" s="45" t="s">
        <v>146</v>
      </c>
      <c r="I104" s="46" t="s">
        <v>145</v>
      </c>
      <c r="J104" s="47">
        <v>1</v>
      </c>
      <c r="K104" s="47">
        <v>2</v>
      </c>
      <c r="L104" s="46" t="s">
        <v>147</v>
      </c>
      <c r="M104" s="47">
        <v>2</v>
      </c>
      <c r="N104" s="47">
        <v>3</v>
      </c>
      <c r="O104" s="46">
        <v>0</v>
      </c>
      <c r="P104" s="46">
        <v>24</v>
      </c>
      <c r="Q104" s="46"/>
      <c r="R104" s="46"/>
    </row>
    <row r="105" spans="1:18" s="48" customFormat="1" ht="12.75" x14ac:dyDescent="0.2">
      <c r="A105" s="45" t="s">
        <v>149</v>
      </c>
      <c r="B105" s="46" t="s">
        <v>29</v>
      </c>
      <c r="C105" s="46" t="s">
        <v>197</v>
      </c>
      <c r="D105" s="45" t="s">
        <v>172</v>
      </c>
      <c r="E105" s="45" t="s">
        <v>172</v>
      </c>
      <c r="F105" s="47">
        <v>4</v>
      </c>
      <c r="G105" s="47">
        <v>4</v>
      </c>
      <c r="H105" s="45" t="s">
        <v>146</v>
      </c>
      <c r="I105" s="46" t="s">
        <v>145</v>
      </c>
      <c r="J105" s="47">
        <v>1</v>
      </c>
      <c r="K105" s="47">
        <v>2</v>
      </c>
      <c r="L105" s="46" t="s">
        <v>147</v>
      </c>
      <c r="M105" s="47">
        <v>2</v>
      </c>
      <c r="N105" s="47">
        <v>3</v>
      </c>
      <c r="O105" s="46">
        <v>0</v>
      </c>
      <c r="P105" s="46">
        <v>24</v>
      </c>
      <c r="Q105" s="46"/>
      <c r="R105" s="46"/>
    </row>
    <row r="106" spans="1:18" s="48" customFormat="1" ht="12.75" x14ac:dyDescent="0.2">
      <c r="A106" s="45" t="s">
        <v>177</v>
      </c>
      <c r="B106" s="46" t="s">
        <v>29</v>
      </c>
      <c r="C106" s="46" t="s">
        <v>197</v>
      </c>
      <c r="D106" s="45" t="s">
        <v>172</v>
      </c>
      <c r="E106" s="45" t="s">
        <v>172</v>
      </c>
      <c r="F106" s="47">
        <v>4</v>
      </c>
      <c r="G106" s="47">
        <v>2</v>
      </c>
      <c r="H106" s="45" t="s">
        <v>174</v>
      </c>
      <c r="I106" s="46" t="s">
        <v>152</v>
      </c>
      <c r="J106" s="47">
        <v>1</v>
      </c>
      <c r="K106" s="47">
        <v>4</v>
      </c>
      <c r="L106" s="46" t="s">
        <v>137</v>
      </c>
      <c r="M106" s="47">
        <v>1</v>
      </c>
      <c r="N106" s="47">
        <v>2</v>
      </c>
      <c r="O106" s="46">
        <v>0</v>
      </c>
      <c r="P106" s="46">
        <v>24</v>
      </c>
      <c r="Q106" s="46" t="s">
        <v>195</v>
      </c>
      <c r="R106" s="46">
        <v>2</v>
      </c>
    </row>
    <row r="107" spans="1:18" s="48" customFormat="1" ht="12.75" x14ac:dyDescent="0.2">
      <c r="A107" s="45" t="s">
        <v>163</v>
      </c>
      <c r="B107" s="46" t="s">
        <v>29</v>
      </c>
      <c r="C107" s="46" t="s">
        <v>197</v>
      </c>
      <c r="D107" s="45" t="s">
        <v>172</v>
      </c>
      <c r="E107" s="45" t="s">
        <v>172</v>
      </c>
      <c r="F107" s="47">
        <v>4</v>
      </c>
      <c r="G107" s="47">
        <v>4</v>
      </c>
      <c r="H107" s="45" t="s">
        <v>146</v>
      </c>
      <c r="I107" s="46" t="s">
        <v>145</v>
      </c>
      <c r="J107" s="47">
        <v>2</v>
      </c>
      <c r="K107" s="47">
        <v>2</v>
      </c>
      <c r="L107" s="46" t="s">
        <v>147</v>
      </c>
      <c r="M107" s="47">
        <v>3</v>
      </c>
      <c r="N107" s="47">
        <v>4</v>
      </c>
      <c r="O107" s="46">
        <v>0</v>
      </c>
      <c r="P107" s="46">
        <v>24</v>
      </c>
      <c r="Q107" s="46"/>
      <c r="R107" s="46"/>
    </row>
    <row r="108" spans="1:18" s="48" customFormat="1" ht="12.75" x14ac:dyDescent="0.2">
      <c r="A108" s="45" t="s">
        <v>178</v>
      </c>
      <c r="B108" s="46" t="s">
        <v>29</v>
      </c>
      <c r="C108" s="46" t="s">
        <v>197</v>
      </c>
      <c r="D108" s="45" t="s">
        <v>172</v>
      </c>
      <c r="E108" s="45" t="s">
        <v>172</v>
      </c>
      <c r="F108" s="47">
        <v>4</v>
      </c>
      <c r="G108" s="47">
        <v>2</v>
      </c>
      <c r="H108" s="45" t="s">
        <v>174</v>
      </c>
      <c r="I108" s="46" t="s">
        <v>152</v>
      </c>
      <c r="J108" s="47">
        <v>1</v>
      </c>
      <c r="K108" s="47">
        <v>4</v>
      </c>
      <c r="L108" s="46" t="s">
        <v>137</v>
      </c>
      <c r="M108" s="47">
        <v>1</v>
      </c>
      <c r="N108" s="47">
        <v>2</v>
      </c>
      <c r="O108" s="46">
        <v>0</v>
      </c>
      <c r="P108" s="46">
        <v>24</v>
      </c>
      <c r="Q108" s="46" t="s">
        <v>195</v>
      </c>
      <c r="R108" s="46">
        <v>2</v>
      </c>
    </row>
    <row r="109" spans="1:18" s="48" customFormat="1" ht="12.75" x14ac:dyDescent="0.2">
      <c r="A109" s="45" t="s">
        <v>149</v>
      </c>
      <c r="B109" s="46" t="s">
        <v>29</v>
      </c>
      <c r="C109" s="46" t="s">
        <v>197</v>
      </c>
      <c r="D109" s="45" t="s">
        <v>172</v>
      </c>
      <c r="E109" s="45" t="s">
        <v>172</v>
      </c>
      <c r="F109" s="47">
        <v>4</v>
      </c>
      <c r="G109" s="47">
        <v>4</v>
      </c>
      <c r="H109" s="45" t="s">
        <v>146</v>
      </c>
      <c r="I109" s="46" t="s">
        <v>145</v>
      </c>
      <c r="J109" s="47">
        <v>3</v>
      </c>
      <c r="K109" s="47">
        <v>2</v>
      </c>
      <c r="L109" s="46" t="s">
        <v>147</v>
      </c>
      <c r="M109" s="47">
        <v>3</v>
      </c>
      <c r="N109" s="47">
        <v>4</v>
      </c>
      <c r="O109" s="46">
        <v>0</v>
      </c>
      <c r="P109" s="46">
        <v>24</v>
      </c>
      <c r="Q109" s="46"/>
      <c r="R109" s="46"/>
    </row>
    <row r="110" spans="1:18" s="48" customFormat="1" ht="12.75" x14ac:dyDescent="0.2">
      <c r="A110" s="45" t="s">
        <v>179</v>
      </c>
      <c r="B110" s="46" t="s">
        <v>29</v>
      </c>
      <c r="C110" s="46" t="s">
        <v>197</v>
      </c>
      <c r="D110" s="45" t="s">
        <v>172</v>
      </c>
      <c r="E110" s="45" t="s">
        <v>172</v>
      </c>
      <c r="F110" s="47">
        <v>4</v>
      </c>
      <c r="G110" s="47">
        <v>2</v>
      </c>
      <c r="H110" s="45" t="s">
        <v>176</v>
      </c>
      <c r="I110" s="46" t="s">
        <v>145</v>
      </c>
      <c r="J110" s="47">
        <v>2</v>
      </c>
      <c r="K110" s="47">
        <v>1</v>
      </c>
      <c r="L110" s="46" t="s">
        <v>147</v>
      </c>
      <c r="M110" s="47">
        <v>3</v>
      </c>
      <c r="N110" s="47">
        <v>4</v>
      </c>
      <c r="O110" s="46">
        <v>0</v>
      </c>
      <c r="P110" s="46">
        <v>24</v>
      </c>
      <c r="Q110" s="46"/>
      <c r="R110" s="46"/>
    </row>
    <row r="111" spans="1:18" s="48" customFormat="1" ht="12.75" x14ac:dyDescent="0.2">
      <c r="A111" s="45" t="s">
        <v>181</v>
      </c>
      <c r="B111" s="46" t="s">
        <v>29</v>
      </c>
      <c r="C111" s="46" t="s">
        <v>197</v>
      </c>
      <c r="D111" s="45" t="s">
        <v>180</v>
      </c>
      <c r="E111" s="45" t="s">
        <v>180</v>
      </c>
      <c r="F111" s="47">
        <v>5</v>
      </c>
      <c r="G111" s="47">
        <v>2</v>
      </c>
      <c r="H111" s="45" t="s">
        <v>174</v>
      </c>
      <c r="I111" s="46" t="s">
        <v>152</v>
      </c>
      <c r="J111" s="47">
        <v>2</v>
      </c>
      <c r="K111" s="47">
        <v>8</v>
      </c>
      <c r="L111" s="46" t="s">
        <v>137</v>
      </c>
      <c r="M111" s="47">
        <v>1</v>
      </c>
      <c r="N111" s="47">
        <v>2</v>
      </c>
      <c r="O111" s="46">
        <v>0</v>
      </c>
      <c r="P111" s="46">
        <v>24</v>
      </c>
      <c r="Q111" s="46" t="s">
        <v>195</v>
      </c>
      <c r="R111" s="46">
        <v>4</v>
      </c>
    </row>
    <row r="112" spans="1:18" s="48" customFormat="1" ht="12.75" x14ac:dyDescent="0.2">
      <c r="A112" s="45" t="s">
        <v>182</v>
      </c>
      <c r="B112" s="46" t="s">
        <v>29</v>
      </c>
      <c r="C112" s="46" t="s">
        <v>197</v>
      </c>
      <c r="D112" s="45" t="s">
        <v>180</v>
      </c>
      <c r="E112" s="45" t="s">
        <v>180</v>
      </c>
      <c r="F112" s="47">
        <v>5</v>
      </c>
      <c r="G112" s="47">
        <v>4</v>
      </c>
      <c r="H112" s="45" t="s">
        <v>176</v>
      </c>
      <c r="I112" s="46" t="s">
        <v>145</v>
      </c>
      <c r="J112" s="47">
        <v>1</v>
      </c>
      <c r="K112" s="47">
        <v>10</v>
      </c>
      <c r="L112" s="46" t="s">
        <v>147</v>
      </c>
      <c r="M112" s="47">
        <v>1</v>
      </c>
      <c r="N112" s="47">
        <v>2</v>
      </c>
      <c r="O112" s="46">
        <v>8</v>
      </c>
      <c r="P112" s="46">
        <v>20</v>
      </c>
      <c r="Q112" s="46"/>
      <c r="R112" s="46"/>
    </row>
    <row r="113" spans="1:18" s="48" customFormat="1" ht="12.75" x14ac:dyDescent="0.2">
      <c r="A113" s="45" t="s">
        <v>160</v>
      </c>
      <c r="B113" s="46" t="s">
        <v>29</v>
      </c>
      <c r="C113" s="46" t="s">
        <v>197</v>
      </c>
      <c r="D113" s="45" t="s">
        <v>180</v>
      </c>
      <c r="E113" s="45" t="s">
        <v>180</v>
      </c>
      <c r="F113" s="47">
        <v>5</v>
      </c>
      <c r="G113" s="47">
        <v>0.5</v>
      </c>
      <c r="H113" s="45" t="s">
        <v>135</v>
      </c>
      <c r="I113" s="46" t="s">
        <v>145</v>
      </c>
      <c r="J113" s="47">
        <v>1</v>
      </c>
      <c r="K113" s="47">
        <v>2</v>
      </c>
      <c r="L113" s="46" t="s">
        <v>137</v>
      </c>
      <c r="M113" s="47">
        <v>1</v>
      </c>
      <c r="N113" s="47">
        <v>2</v>
      </c>
      <c r="O113" s="46">
        <v>0</v>
      </c>
      <c r="P113" s="46">
        <v>24</v>
      </c>
      <c r="Q113" s="46"/>
      <c r="R113" s="46"/>
    </row>
    <row r="114" spans="1:18" s="48" customFormat="1" ht="12.75" x14ac:dyDescent="0.2">
      <c r="A114" s="45" t="s">
        <v>183</v>
      </c>
      <c r="B114" s="46" t="s">
        <v>29</v>
      </c>
      <c r="C114" s="46" t="s">
        <v>197</v>
      </c>
      <c r="D114" s="45" t="s">
        <v>180</v>
      </c>
      <c r="E114" s="45" t="s">
        <v>180</v>
      </c>
      <c r="F114" s="47">
        <v>5</v>
      </c>
      <c r="G114" s="47">
        <v>2</v>
      </c>
      <c r="H114" s="45" t="s">
        <v>146</v>
      </c>
      <c r="I114" s="46" t="s">
        <v>145</v>
      </c>
      <c r="J114" s="47">
        <v>1</v>
      </c>
      <c r="K114" s="47">
        <v>1</v>
      </c>
      <c r="L114" s="46" t="s">
        <v>147</v>
      </c>
      <c r="M114" s="47">
        <v>1</v>
      </c>
      <c r="N114" s="47">
        <v>2</v>
      </c>
      <c r="O114" s="46">
        <v>0</v>
      </c>
      <c r="P114" s="46">
        <v>24</v>
      </c>
      <c r="Q114" s="46" t="s">
        <v>195</v>
      </c>
      <c r="R114" s="46">
        <v>6</v>
      </c>
    </row>
    <row r="115" spans="1:18" s="48" customFormat="1" ht="12.75" x14ac:dyDescent="0.2">
      <c r="A115" s="45" t="s">
        <v>181</v>
      </c>
      <c r="B115" s="46" t="s">
        <v>29</v>
      </c>
      <c r="C115" s="46" t="s">
        <v>197</v>
      </c>
      <c r="D115" s="45" t="s">
        <v>180</v>
      </c>
      <c r="E115" s="45" t="s">
        <v>180</v>
      </c>
      <c r="F115" s="47">
        <v>5</v>
      </c>
      <c r="G115" s="47">
        <v>2</v>
      </c>
      <c r="H115" s="45" t="s">
        <v>174</v>
      </c>
      <c r="I115" s="46" t="s">
        <v>152</v>
      </c>
      <c r="J115" s="47">
        <v>2</v>
      </c>
      <c r="K115" s="47">
        <v>8</v>
      </c>
      <c r="L115" s="46" t="s">
        <v>137</v>
      </c>
      <c r="M115" s="47">
        <v>2</v>
      </c>
      <c r="N115" s="47">
        <v>3</v>
      </c>
      <c r="O115" s="46">
        <v>0</v>
      </c>
      <c r="P115" s="46">
        <v>24</v>
      </c>
      <c r="Q115" s="46" t="s">
        <v>195</v>
      </c>
      <c r="R115" s="46">
        <v>4</v>
      </c>
    </row>
    <row r="116" spans="1:18" s="48" customFormat="1" ht="12.75" x14ac:dyDescent="0.2">
      <c r="A116" s="45" t="s">
        <v>149</v>
      </c>
      <c r="B116" s="46" t="s">
        <v>29</v>
      </c>
      <c r="C116" s="46" t="s">
        <v>197</v>
      </c>
      <c r="D116" s="45" t="s">
        <v>180</v>
      </c>
      <c r="E116" s="45" t="s">
        <v>180</v>
      </c>
      <c r="F116" s="47">
        <v>5</v>
      </c>
      <c r="G116" s="47">
        <v>2</v>
      </c>
      <c r="H116" s="45" t="s">
        <v>146</v>
      </c>
      <c r="I116" s="46" t="s">
        <v>145</v>
      </c>
      <c r="J116" s="47">
        <v>3</v>
      </c>
      <c r="K116" s="47">
        <v>2</v>
      </c>
      <c r="L116" s="46" t="s">
        <v>147</v>
      </c>
      <c r="M116" s="47">
        <v>4</v>
      </c>
      <c r="N116" s="47">
        <v>5</v>
      </c>
      <c r="O116" s="46">
        <v>0</v>
      </c>
      <c r="P116" s="46">
        <v>24</v>
      </c>
      <c r="Q116" s="46"/>
      <c r="R116" s="46"/>
    </row>
    <row r="117" spans="1:18" s="48" customFormat="1" ht="12.75" x14ac:dyDescent="0.2">
      <c r="A117" s="45" t="s">
        <v>184</v>
      </c>
      <c r="B117" s="46" t="s">
        <v>29</v>
      </c>
      <c r="C117" s="46" t="s">
        <v>197</v>
      </c>
      <c r="D117" s="45" t="s">
        <v>180</v>
      </c>
      <c r="E117" s="45" t="s">
        <v>180</v>
      </c>
      <c r="F117" s="47">
        <v>5</v>
      </c>
      <c r="G117" s="47">
        <v>2</v>
      </c>
      <c r="H117" s="45" t="s">
        <v>176</v>
      </c>
      <c r="I117" s="46" t="s">
        <v>145</v>
      </c>
      <c r="J117" s="47">
        <v>1</v>
      </c>
      <c r="K117" s="47">
        <v>10</v>
      </c>
      <c r="L117" s="46" t="s">
        <v>147</v>
      </c>
      <c r="M117" s="47">
        <v>2</v>
      </c>
      <c r="N117" s="47">
        <v>3</v>
      </c>
      <c r="O117" s="46">
        <v>8</v>
      </c>
      <c r="P117" s="46">
        <v>20</v>
      </c>
      <c r="Q117" s="46"/>
      <c r="R117" s="46"/>
    </row>
    <row r="118" spans="1:18" s="48" customFormat="1" ht="12.75" x14ac:dyDescent="0.2">
      <c r="A118" s="45" t="s">
        <v>186</v>
      </c>
      <c r="B118" s="46" t="s">
        <v>29</v>
      </c>
      <c r="C118" s="46" t="s">
        <v>197</v>
      </c>
      <c r="D118" s="45" t="s">
        <v>162</v>
      </c>
      <c r="E118" s="45" t="s">
        <v>185</v>
      </c>
      <c r="F118" s="47">
        <v>1</v>
      </c>
      <c r="G118" s="47">
        <v>3</v>
      </c>
      <c r="H118" s="45" t="s">
        <v>146</v>
      </c>
      <c r="I118" s="46" t="s">
        <v>145</v>
      </c>
      <c r="J118" s="47">
        <v>1</v>
      </c>
      <c r="K118" s="47">
        <v>2</v>
      </c>
      <c r="L118" s="46" t="s">
        <v>147</v>
      </c>
      <c r="M118" s="47">
        <v>1</v>
      </c>
      <c r="N118" s="47">
        <v>1</v>
      </c>
      <c r="O118" s="46">
        <v>8</v>
      </c>
      <c r="P118" s="46">
        <v>18</v>
      </c>
      <c r="Q118" s="46"/>
      <c r="R118" s="46"/>
    </row>
    <row r="119" spans="1:18" s="48" customFormat="1" ht="12.75" x14ac:dyDescent="0.2">
      <c r="A119" s="45" t="s">
        <v>189</v>
      </c>
      <c r="B119" s="46" t="s">
        <v>29</v>
      </c>
      <c r="C119" s="46" t="s">
        <v>197</v>
      </c>
      <c r="D119" s="45" t="s">
        <v>187</v>
      </c>
      <c r="E119" s="45" t="s">
        <v>188</v>
      </c>
      <c r="F119" s="47">
        <v>1</v>
      </c>
      <c r="G119" s="47">
        <v>1</v>
      </c>
      <c r="H119" s="45" t="s">
        <v>146</v>
      </c>
      <c r="I119" s="46" t="s">
        <v>145</v>
      </c>
      <c r="J119" s="47">
        <v>1</v>
      </c>
      <c r="K119" s="47">
        <v>2</v>
      </c>
      <c r="L119" s="46" t="s">
        <v>147</v>
      </c>
      <c r="M119" s="47">
        <v>1</v>
      </c>
      <c r="N119" s="47">
        <v>1</v>
      </c>
      <c r="O119" s="46">
        <v>8</v>
      </c>
      <c r="P119" s="46">
        <v>18</v>
      </c>
      <c r="Q119" s="46"/>
      <c r="R119" s="46"/>
    </row>
    <row r="120" spans="1:18" s="48" customFormat="1" ht="12.75" x14ac:dyDescent="0.2">
      <c r="A120" s="45" t="s">
        <v>191</v>
      </c>
      <c r="B120" s="46" t="s">
        <v>29</v>
      </c>
      <c r="C120" s="46" t="s">
        <v>197</v>
      </c>
      <c r="D120" s="45" t="s">
        <v>190</v>
      </c>
      <c r="E120" s="45" t="s">
        <v>190</v>
      </c>
      <c r="F120" s="47">
        <v>1</v>
      </c>
      <c r="G120" s="47">
        <v>3</v>
      </c>
      <c r="H120" s="45" t="s">
        <v>158</v>
      </c>
      <c r="I120" s="46" t="s">
        <v>152</v>
      </c>
      <c r="J120" s="47">
        <v>3</v>
      </c>
      <c r="K120" s="47">
        <v>8</v>
      </c>
      <c r="L120" s="46" t="s">
        <v>137</v>
      </c>
      <c r="M120" s="47">
        <v>1</v>
      </c>
      <c r="N120" s="47">
        <v>1</v>
      </c>
      <c r="O120" s="46">
        <v>0</v>
      </c>
      <c r="P120" s="46">
        <v>24</v>
      </c>
      <c r="Q120" s="46"/>
      <c r="R120" s="46"/>
    </row>
    <row r="121" spans="1:18" s="48" customFormat="1" ht="12.75" x14ac:dyDescent="0.2">
      <c r="A121" s="45" t="s">
        <v>193</v>
      </c>
      <c r="B121" s="46" t="s">
        <v>29</v>
      </c>
      <c r="C121" s="46" t="s">
        <v>197</v>
      </c>
      <c r="D121" s="45" t="s">
        <v>192</v>
      </c>
      <c r="E121" s="45" t="s">
        <v>192</v>
      </c>
      <c r="F121" s="47">
        <v>1</v>
      </c>
      <c r="G121" s="47">
        <v>1</v>
      </c>
      <c r="H121" s="45" t="s">
        <v>158</v>
      </c>
      <c r="I121" s="46" t="s">
        <v>152</v>
      </c>
      <c r="J121" s="47">
        <v>3</v>
      </c>
      <c r="K121" s="47">
        <v>8</v>
      </c>
      <c r="L121" s="46" t="s">
        <v>137</v>
      </c>
      <c r="M121" s="47">
        <v>1</v>
      </c>
      <c r="N121" s="47">
        <v>1</v>
      </c>
      <c r="O121" s="46">
        <v>8</v>
      </c>
      <c r="P121" s="46">
        <v>20</v>
      </c>
      <c r="Q121" s="46"/>
      <c r="R121" s="46"/>
    </row>
    <row r="122" spans="1:18" s="48" customFormat="1" ht="12.75" x14ac:dyDescent="0.2">
      <c r="A122" s="50" t="s">
        <v>193</v>
      </c>
      <c r="B122" s="46" t="s">
        <v>29</v>
      </c>
      <c r="C122" s="46" t="s">
        <v>197</v>
      </c>
      <c r="D122" s="50" t="s">
        <v>192</v>
      </c>
      <c r="E122" s="50" t="s">
        <v>192</v>
      </c>
      <c r="F122" s="53">
        <v>1</v>
      </c>
      <c r="G122" s="53">
        <v>3</v>
      </c>
      <c r="H122" s="50" t="s">
        <v>174</v>
      </c>
      <c r="I122" s="52" t="s">
        <v>152</v>
      </c>
      <c r="J122" s="53">
        <v>3</v>
      </c>
      <c r="K122" s="53">
        <v>4</v>
      </c>
      <c r="L122" s="52" t="s">
        <v>137</v>
      </c>
      <c r="M122" s="53">
        <v>1</v>
      </c>
      <c r="N122" s="53">
        <v>1</v>
      </c>
      <c r="O122" s="52">
        <v>8</v>
      </c>
      <c r="P122" s="52">
        <v>20</v>
      </c>
      <c r="Q122" s="52"/>
      <c r="R122" s="52"/>
    </row>
  </sheetData>
  <autoFilter ref="A2:R122"/>
  <mergeCells count="2">
    <mergeCell ref="M1:N1"/>
    <mergeCell ref="O1:R1"/>
  </mergeCells>
  <dataValidations disablePrompts="1" count="1">
    <dataValidation type="list" allowBlank="1" showInputMessage="1" showErrorMessage="1" sqref="B3:B122">
      <formula1>"Sí,No"</formula1>
    </dataValidation>
  </dataValidations>
  <pageMargins left="0.25" right="0.25" top="0.75" bottom="0.75" header="0.3" footer="0.3"/>
  <pageSetup scale="6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workbookViewId="0"/>
  </sheetViews>
  <sheetFormatPr baseColWidth="10" defaultRowHeight="15" x14ac:dyDescent="0.25"/>
  <cols>
    <col min="1" max="2" width="14" customWidth="1"/>
  </cols>
  <sheetData>
    <row r="1" spans="1:4" ht="30" x14ac:dyDescent="0.25">
      <c r="A1" s="26" t="s">
        <v>16</v>
      </c>
      <c r="B1" s="26" t="s">
        <v>198</v>
      </c>
      <c r="C1" s="26" t="s">
        <v>199</v>
      </c>
      <c r="D1" s="26" t="s">
        <v>200</v>
      </c>
    </row>
    <row r="2" spans="1:4" x14ac:dyDescent="0.25">
      <c r="A2" s="27" t="s">
        <v>133</v>
      </c>
      <c r="B2" s="28">
        <v>1</v>
      </c>
      <c r="C2" s="28">
        <f>+ROUND(B2*D2,0)</f>
        <v>11</v>
      </c>
      <c r="D2" s="28">
        <v>11</v>
      </c>
    </row>
    <row r="3" spans="1:4" x14ac:dyDescent="0.25">
      <c r="A3" s="27" t="s">
        <v>150</v>
      </c>
      <c r="B3" s="28">
        <v>6</v>
      </c>
      <c r="C3" s="28">
        <f>+ROUND(B3*D3,0)</f>
        <v>120</v>
      </c>
      <c r="D3" s="28">
        <v>20</v>
      </c>
    </row>
    <row r="4" spans="1:4" x14ac:dyDescent="0.25">
      <c r="A4" s="27" t="s">
        <v>172</v>
      </c>
      <c r="B4" s="28">
        <v>400</v>
      </c>
      <c r="C4" s="28">
        <f>+ROUND(B4*D4,0)</f>
        <v>344</v>
      </c>
      <c r="D4" s="28">
        <v>0.86</v>
      </c>
    </row>
    <row r="5" spans="1:4" x14ac:dyDescent="0.25">
      <c r="A5" s="27" t="s">
        <v>180</v>
      </c>
      <c r="B5" s="28">
        <v>90</v>
      </c>
      <c r="C5" s="28">
        <f>+ROUND(B5*D5,0)</f>
        <v>25</v>
      </c>
      <c r="D5" s="30">
        <v>0.27777800000000002</v>
      </c>
    </row>
    <row r="6" spans="1:4" x14ac:dyDescent="0.25">
      <c r="A6" s="27" t="s">
        <v>162</v>
      </c>
      <c r="B6" s="28">
        <v>1</v>
      </c>
      <c r="C6" s="31">
        <v>102</v>
      </c>
      <c r="D6" s="31">
        <f>C6</f>
        <v>102</v>
      </c>
    </row>
    <row r="7" spans="1:4" x14ac:dyDescent="0.25">
      <c r="A7" s="27" t="s">
        <v>187</v>
      </c>
      <c r="B7" s="28">
        <v>1</v>
      </c>
      <c r="C7" s="31">
        <v>488</v>
      </c>
      <c r="D7" s="28">
        <f>C7</f>
        <v>488</v>
      </c>
    </row>
    <row r="8" spans="1:4" x14ac:dyDescent="0.25">
      <c r="A8" s="27" t="s">
        <v>190</v>
      </c>
      <c r="B8" s="28">
        <v>240</v>
      </c>
      <c r="C8" s="28">
        <f>+ROUND(B8*D8,0)</f>
        <v>240</v>
      </c>
      <c r="D8" s="28">
        <v>1</v>
      </c>
    </row>
    <row r="9" spans="1:4" x14ac:dyDescent="0.25">
      <c r="A9" s="27" t="s">
        <v>192</v>
      </c>
      <c r="B9" s="28">
        <v>240</v>
      </c>
      <c r="C9" s="28">
        <f>+ROUND(B9*D9,0)</f>
        <v>960</v>
      </c>
      <c r="D9" s="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 RSM</vt:lpstr>
      <vt:lpstr>Tareas L</vt:lpstr>
      <vt:lpstr>Backup Logística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Martin Ferrari</cp:lastModifiedBy>
  <cp:lastPrinted>2016-10-19T14:41:45Z</cp:lastPrinted>
  <dcterms:created xsi:type="dcterms:W3CDTF">2016-10-19T13:55:25Z</dcterms:created>
  <dcterms:modified xsi:type="dcterms:W3CDTF">2017-02-06T14:30:18Z</dcterms:modified>
</cp:coreProperties>
</file>