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nseunglee/Desktop/데이터마케팅공부방/블로그/데이터마케팅시리즈/002_선형추세활용_마케팅분석/"/>
    </mc:Choice>
  </mc:AlternateContent>
  <xr:revisionPtr revIDLastSave="0" documentId="13_ncr:1_{F3EF7302-DBED-614C-89D2-5A8069C9518A}" xr6:coauthVersionLast="47" xr6:coauthVersionMax="47" xr10:uidLastSave="{00000000-0000-0000-0000-000000000000}"/>
  <bookViews>
    <workbookView xWindow="28800" yWindow="500" windowWidth="38400" windowHeight="21100" xr2:uid="{8FEEBCFE-A993-A449-9AC0-D234DD1696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8" i="1" l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7" i="1"/>
  <c r="AA7" i="1" s="1"/>
  <c r="V8" i="1"/>
  <c r="W8" i="1" s="1"/>
  <c r="V9" i="1"/>
  <c r="W9" i="1" s="1"/>
  <c r="V10" i="1"/>
  <c r="W10" i="1" s="1"/>
  <c r="V11" i="1"/>
  <c r="W11" i="1" s="1"/>
  <c r="V12" i="1"/>
  <c r="W12" i="1" s="1"/>
  <c r="V13" i="1"/>
  <c r="W13" i="1" s="1"/>
  <c r="V14" i="1"/>
  <c r="W14" i="1" s="1"/>
  <c r="V15" i="1"/>
  <c r="W15" i="1" s="1"/>
  <c r="V16" i="1"/>
  <c r="W16" i="1" s="1"/>
  <c r="V17" i="1"/>
  <c r="W17" i="1" s="1"/>
  <c r="V18" i="1"/>
  <c r="W18" i="1" s="1"/>
  <c r="V19" i="1"/>
  <c r="W19" i="1" s="1"/>
  <c r="V20" i="1"/>
  <c r="W20" i="1" s="1"/>
  <c r="V21" i="1"/>
  <c r="W21" i="1" s="1"/>
  <c r="V22" i="1"/>
  <c r="W22" i="1" s="1"/>
  <c r="V23" i="1"/>
  <c r="W23" i="1" s="1"/>
  <c r="V24" i="1"/>
  <c r="W24" i="1" s="1"/>
  <c r="V25" i="1"/>
  <c r="W25" i="1" s="1"/>
  <c r="V26" i="1"/>
  <c r="W26" i="1" s="1"/>
  <c r="V27" i="1"/>
  <c r="W27" i="1" s="1"/>
  <c r="V28" i="1"/>
  <c r="W28" i="1" s="1"/>
  <c r="V29" i="1"/>
  <c r="W29" i="1" s="1"/>
  <c r="V30" i="1"/>
  <c r="W30" i="1" s="1"/>
  <c r="V31" i="1"/>
  <c r="W31" i="1" s="1"/>
  <c r="V32" i="1"/>
  <c r="W32" i="1" s="1"/>
  <c r="V33" i="1"/>
  <c r="W33" i="1" s="1"/>
  <c r="V34" i="1"/>
  <c r="W34" i="1" s="1"/>
  <c r="V35" i="1"/>
  <c r="W35" i="1" s="1"/>
  <c r="V36" i="1"/>
  <c r="W36" i="1" s="1"/>
  <c r="V37" i="1"/>
  <c r="W37" i="1" s="1"/>
  <c r="V38" i="1"/>
  <c r="W38" i="1" s="1"/>
  <c r="V39" i="1"/>
  <c r="W39" i="1" s="1"/>
  <c r="V40" i="1"/>
  <c r="W40" i="1" s="1"/>
  <c r="V41" i="1"/>
  <c r="W41" i="1" s="1"/>
  <c r="V42" i="1"/>
  <c r="W42" i="1" s="1"/>
  <c r="V43" i="1"/>
  <c r="W43" i="1" s="1"/>
  <c r="V44" i="1"/>
  <c r="W44" i="1" s="1"/>
  <c r="V7" i="1"/>
  <c r="W7" i="1" s="1"/>
  <c r="R26" i="1"/>
  <c r="S26" i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8" i="1"/>
  <c r="S8" i="1" s="1"/>
  <c r="R9" i="1"/>
  <c r="S9" i="1" s="1"/>
  <c r="R10" i="1"/>
  <c r="S10" i="1" s="1"/>
  <c r="R11" i="1"/>
  <c r="S11" i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/>
  <c r="R18" i="1"/>
  <c r="S18" i="1" s="1"/>
  <c r="R7" i="1"/>
  <c r="S7" i="1" s="1"/>
  <c r="D2" i="1"/>
  <c r="P7" i="1" s="1"/>
  <c r="T7" i="1" l="1"/>
  <c r="AB7" i="1"/>
  <c r="X7" i="1"/>
  <c r="D4" i="1"/>
  <c r="P9" i="1" s="1"/>
  <c r="T9" i="1" s="1"/>
  <c r="D3" i="1"/>
  <c r="P8" i="1" s="1"/>
  <c r="X8" i="1" s="1"/>
  <c r="D5" i="1"/>
  <c r="P10" i="1" s="1"/>
  <c r="T10" i="1" s="1"/>
  <c r="AB8" i="1" l="1"/>
  <c r="X10" i="1"/>
  <c r="T8" i="1"/>
  <c r="X9" i="1"/>
  <c r="AB10" i="1"/>
  <c r="AB9" i="1"/>
  <c r="D6" i="1"/>
  <c r="P11" i="1" s="1"/>
  <c r="T11" i="1" l="1"/>
  <c r="X11" i="1"/>
  <c r="AB11" i="1"/>
  <c r="D7" i="1"/>
  <c r="P12" i="1" s="1"/>
  <c r="AB12" i="1" l="1"/>
  <c r="T12" i="1"/>
  <c r="X12" i="1"/>
  <c r="D8" i="1"/>
  <c r="P13" i="1" s="1"/>
  <c r="AB13" i="1" l="1"/>
  <c r="X13" i="1"/>
  <c r="T13" i="1"/>
  <c r="D9" i="1"/>
  <c r="P14" i="1" s="1"/>
  <c r="AB14" i="1" l="1"/>
  <c r="X14" i="1"/>
  <c r="T14" i="1"/>
  <c r="D10" i="1"/>
  <c r="P15" i="1" s="1"/>
  <c r="X15" i="1" l="1"/>
  <c r="AB15" i="1"/>
  <c r="T15" i="1"/>
  <c r="D11" i="1"/>
  <c r="P16" i="1" s="1"/>
  <c r="X16" i="1" l="1"/>
  <c r="T16" i="1"/>
  <c r="AB16" i="1"/>
  <c r="D12" i="1"/>
  <c r="P17" i="1" s="1"/>
  <c r="AB17" i="1" l="1"/>
  <c r="T17" i="1"/>
  <c r="X17" i="1"/>
  <c r="D13" i="1"/>
  <c r="P18" i="1" s="1"/>
  <c r="X18" i="1" l="1"/>
  <c r="T18" i="1"/>
  <c r="AB18" i="1"/>
  <c r="D14" i="1"/>
  <c r="P19" i="1" s="1"/>
  <c r="T19" i="1" l="1"/>
  <c r="AB19" i="1"/>
  <c r="X19" i="1"/>
  <c r="D15" i="1"/>
  <c r="P20" i="1" s="1"/>
  <c r="AB20" i="1" l="1"/>
  <c r="X20" i="1"/>
  <c r="T20" i="1"/>
  <c r="D16" i="1"/>
  <c r="P21" i="1" s="1"/>
  <c r="T21" i="1" l="1"/>
  <c r="AB21" i="1"/>
  <c r="X21" i="1"/>
  <c r="D17" i="1"/>
  <c r="P22" i="1" s="1"/>
  <c r="AB22" i="1" l="1"/>
  <c r="T22" i="1"/>
  <c r="X22" i="1"/>
  <c r="D18" i="1"/>
  <c r="P23" i="1" s="1"/>
  <c r="T23" i="1" l="1"/>
  <c r="X23" i="1"/>
  <c r="AB23" i="1"/>
  <c r="D19" i="1"/>
  <c r="P24" i="1" s="1"/>
  <c r="T24" i="1" l="1"/>
  <c r="X24" i="1"/>
  <c r="AB24" i="1"/>
  <c r="D20" i="1"/>
  <c r="P25" i="1" s="1"/>
  <c r="T25" i="1" l="1"/>
  <c r="X25" i="1"/>
  <c r="AB25" i="1"/>
  <c r="D21" i="1"/>
  <c r="P26" i="1" s="1"/>
  <c r="T26" i="1" l="1"/>
  <c r="X26" i="1"/>
  <c r="AB26" i="1"/>
  <c r="D22" i="1"/>
  <c r="P27" i="1" s="1"/>
  <c r="T27" i="1" l="1"/>
  <c r="AB27" i="1"/>
  <c r="X27" i="1"/>
  <c r="D23" i="1"/>
  <c r="P28" i="1" s="1"/>
  <c r="T28" i="1" l="1"/>
  <c r="X28" i="1"/>
  <c r="AB28" i="1"/>
  <c r="D24" i="1"/>
  <c r="P29" i="1" s="1"/>
  <c r="T29" i="1" l="1"/>
  <c r="X29" i="1"/>
  <c r="AB29" i="1"/>
  <c r="D25" i="1"/>
  <c r="P30" i="1" s="1"/>
  <c r="AB30" i="1" l="1"/>
  <c r="T30" i="1"/>
  <c r="X30" i="1"/>
  <c r="D26" i="1"/>
  <c r="P31" i="1" s="1"/>
  <c r="T31" i="1" l="1"/>
  <c r="AB31" i="1"/>
  <c r="X31" i="1"/>
  <c r="D27" i="1"/>
  <c r="P32" i="1" s="1"/>
  <c r="T32" i="1" l="1"/>
  <c r="X32" i="1"/>
  <c r="AB32" i="1"/>
  <c r="D28" i="1"/>
  <c r="P33" i="1" s="1"/>
  <c r="X33" i="1" l="1"/>
  <c r="T33" i="1"/>
  <c r="AB33" i="1"/>
  <c r="D29" i="1"/>
  <c r="P34" i="1" s="1"/>
  <c r="T34" i="1" l="1"/>
  <c r="AB34" i="1"/>
  <c r="X34" i="1"/>
  <c r="D30" i="1"/>
  <c r="P35" i="1" s="1"/>
  <c r="T35" i="1" l="1"/>
  <c r="AB35" i="1"/>
  <c r="X35" i="1"/>
  <c r="D31" i="1"/>
  <c r="P36" i="1" s="1"/>
  <c r="X36" i="1" l="1"/>
  <c r="T36" i="1"/>
  <c r="AB36" i="1"/>
  <c r="D32" i="1"/>
  <c r="P37" i="1" s="1"/>
  <c r="X37" i="1" l="1"/>
  <c r="T37" i="1"/>
  <c r="AB37" i="1"/>
  <c r="D33" i="1"/>
  <c r="P38" i="1" s="1"/>
  <c r="AB38" i="1" l="1"/>
  <c r="X38" i="1"/>
  <c r="T38" i="1"/>
  <c r="D34" i="1"/>
  <c r="P39" i="1" s="1"/>
  <c r="T39" i="1" l="1"/>
  <c r="X39" i="1"/>
  <c r="AB39" i="1"/>
  <c r="D35" i="1"/>
  <c r="P40" i="1" s="1"/>
  <c r="X40" i="1" l="1"/>
  <c r="T40" i="1"/>
  <c r="AB40" i="1"/>
  <c r="D36" i="1"/>
  <c r="P41" i="1" s="1"/>
  <c r="T41" i="1" l="1"/>
  <c r="X41" i="1"/>
  <c r="AB41" i="1"/>
  <c r="D37" i="1"/>
  <c r="P42" i="1" s="1"/>
  <c r="X42" i="1" l="1"/>
  <c r="T42" i="1"/>
  <c r="AB42" i="1"/>
  <c r="D38" i="1"/>
  <c r="P43" i="1" s="1"/>
  <c r="D39" i="1"/>
  <c r="P44" i="1" s="1"/>
  <c r="X44" i="1" l="1"/>
  <c r="AB44" i="1"/>
  <c r="T44" i="1"/>
  <c r="T43" i="1"/>
  <c r="AB43" i="1"/>
  <c r="X43" i="1"/>
</calcChain>
</file>

<file path=xl/sharedStrings.xml><?xml version="1.0" encoding="utf-8"?>
<sst xmlns="http://schemas.openxmlformats.org/spreadsheetml/2006/main" count="101" uniqueCount="52">
  <si>
    <t>연월</t>
    <phoneticPr fontId="2" type="noConversion"/>
  </si>
  <si>
    <t>VIP회원수</t>
    <phoneticPr fontId="2" type="noConversion"/>
  </si>
  <si>
    <t>누적회원수</t>
    <phoneticPr fontId="2" type="noConversion"/>
  </si>
  <si>
    <t>VIP비중</t>
    <phoneticPr fontId="2" type="noConversion"/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</si>
  <si>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</si>
  <si>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</si>
  <si>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</si>
  <si>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</si>
  <si>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</si>
  <si>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</si>
  <si>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</si>
  <si>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</si>
  <si>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</si>
  <si>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</si>
  <si>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</si>
  <si>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</si>
  <si>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</si>
  <si>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</si>
  <si>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</si>
  <si>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</si>
  <si>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</si>
  <si>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</si>
  <si>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</si>
  <si>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</si>
  <si>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</si>
  <si>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</si>
  <si>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</si>
  <si>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</si>
  <si>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</si>
  <si>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</si>
  <si>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</si>
  <si>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</si>
  <si>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</si>
  <si>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</si>
  <si>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</si>
  <si>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</si>
  <si>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</si>
  <si>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</si>
  <si>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</si>
  <si>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</si>
  <si>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</si>
  <si>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</si>
  <si>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2017년(1년치)</t>
    <phoneticPr fontId="2" type="noConversion"/>
  </si>
  <si>
    <t>연월(숫자)</t>
    <phoneticPr fontId="2" type="noConversion"/>
  </si>
  <si>
    <t>기울기(a)</t>
    <phoneticPr fontId="2" type="noConversion"/>
  </si>
  <si>
    <t>aX</t>
    <phoneticPr fontId="2" type="noConversion"/>
  </si>
  <si>
    <t>예측치(ax+b)</t>
    <phoneticPr fontId="2" type="noConversion"/>
  </si>
  <si>
    <t>Y절편(b)</t>
    <phoneticPr fontId="2" type="noConversion"/>
  </si>
  <si>
    <t>실제 데이터</t>
    <phoneticPr fontId="2" type="noConversion"/>
  </si>
  <si>
    <t>diff(예측-실제)</t>
    <phoneticPr fontId="2" type="noConversion"/>
  </si>
  <si>
    <t>2017~2018년 (2년치)</t>
    <phoneticPr fontId="2" type="noConversion"/>
  </si>
  <si>
    <t>2017~2020년 (전체)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</si>
</sst>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5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3" fontId="0" fillId="0" borderId="0" xfId="0" applyNumberFormat="1">
      <alignment vertical="center"/>
    </xf>
    <xf numFmtId="3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3" fontId="0" fillId="0" borderId="0" xfId="0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ko-KR"/>
              <a:t>VIP</a:t>
            </a:r>
            <a:r>
              <a:rPr lang="ko-KR" altLang="en-US"/>
              <a:t>비중 </a:t>
            </a:r>
            <a:r>
              <a:rPr lang="en-US" altLang="ko-KR"/>
              <a:t>-</a:t>
            </a:r>
            <a:r>
              <a:rPr lang="ko-KR" altLang="en-US"/>
              <a:t> </a:t>
            </a:r>
            <a:r>
              <a:rPr lang="en-US" altLang="ko-KR"/>
              <a:t>2017</a:t>
            </a:r>
            <a:r>
              <a:rPr lang="ko-KR" altLang="en-US"/>
              <a:t>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VIP비중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144653071262023E-2"/>
                  <c:y val="6.97768577848764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ore-KR"/>
                </a:p>
              </c:txPr>
            </c:trendlineLbl>
          </c:trendline>
          <c:cat>
            <c:strRef>
              <c:f>Sheet1!$A$2:$A$13</c:f>
              <c:strCache>
                <c:ptCount val="12"/>
                <c:pt idx="0">
                  <c:v>2017-01</c:v>
                </c:pt>
                <c:pt idx="1">
                  <c:v>2017-02</c:v>
                </c:pt>
                <c:pt idx="2">
                  <c:v>2017-03</c:v>
                </c:pt>
                <c:pt idx="3">
                  <c:v>2017-04</c:v>
                </c:pt>
                <c:pt idx="4">
                  <c:v>2017-05</c:v>
                </c:pt>
                <c:pt idx="5">
                  <c:v>2017-06</c:v>
                </c:pt>
                <c:pt idx="6">
                  <c:v>2017-07</c:v>
                </c:pt>
                <c:pt idx="7">
                  <c:v>2017-08</c:v>
                </c:pt>
                <c:pt idx="8">
                  <c:v>2017-09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</c:strCache>
            </c:strRef>
          </c:cat>
          <c:val>
            <c:numRef>
              <c:f>Sheet1!$D$2:$D$13</c:f>
              <c:numCache>
                <c:formatCode>0.0%</c:formatCode>
                <c:ptCount val="12"/>
                <c:pt idx="0">
                  <c:v>3.1166991322826281E-2</c:v>
                </c:pt>
                <c:pt idx="1">
                  <c:v>3.1508537229361026E-2</c:v>
                </c:pt>
                <c:pt idx="2">
                  <c:v>3.1829310947883875E-2</c:v>
                </c:pt>
                <c:pt idx="3">
                  <c:v>3.2313806808363571E-2</c:v>
                </c:pt>
                <c:pt idx="4">
                  <c:v>3.3000507700118462E-2</c:v>
                </c:pt>
                <c:pt idx="5">
                  <c:v>3.3593879926825214E-2</c:v>
                </c:pt>
                <c:pt idx="6">
                  <c:v>3.452188006482982E-2</c:v>
                </c:pt>
                <c:pt idx="7">
                  <c:v>3.5680603583778683E-2</c:v>
                </c:pt>
                <c:pt idx="8">
                  <c:v>3.675461339026994E-2</c:v>
                </c:pt>
                <c:pt idx="9">
                  <c:v>3.7660017862459066E-2</c:v>
                </c:pt>
                <c:pt idx="10">
                  <c:v>3.8326506729081333E-2</c:v>
                </c:pt>
                <c:pt idx="11">
                  <c:v>3.9221341023792357E-2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F-3B4B-A5C8-4AEE438F3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610816"/>
        <c:axId val="400639536"/>
      </c:lineChart>
      <c:catAx>
        <c:axId val="40061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00639536"/>
        <c:crosses val="autoZero"/>
        <c:auto val="1"/>
        <c:lblAlgn val="ctr"/>
        <c:lblOffset val="100"/>
        <c:noMultiLvlLbl val="0"/>
      </c:catAx>
      <c:valAx>
        <c:axId val="40063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0061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ko-KR"/>
              <a:t>VIP</a:t>
            </a:r>
            <a:r>
              <a:rPr lang="ko-KR" altLang="en-US"/>
              <a:t>비중 </a:t>
            </a:r>
            <a:r>
              <a:rPr lang="en-US" altLang="ko-KR"/>
              <a:t>-</a:t>
            </a:r>
            <a:r>
              <a:rPr lang="ko-KR" altLang="en-US"/>
              <a:t> </a:t>
            </a:r>
            <a:r>
              <a:rPr lang="en-US" altLang="ko-KR"/>
              <a:t>2017</a:t>
            </a:r>
            <a:r>
              <a:rPr lang="ko-KR" altLang="en-US"/>
              <a:t>부터 </a:t>
            </a:r>
            <a:r>
              <a:rPr lang="en-US" altLang="ko-KR"/>
              <a:t>2018</a:t>
            </a:r>
            <a:r>
              <a:rPr lang="ko-KR" altLang="en-US"/>
              <a:t>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VIP비중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846330187520716E-2"/>
                  <c:y val="9.93624925428532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ore-KR"/>
                </a:p>
              </c:txPr>
            </c:trendlineLbl>
          </c:trendline>
          <c:cat>
            <c:strRef>
              <c:f>Sheet1!$A$2:$A$25</c:f>
              <c:strCache>
                <c:ptCount val="24"/>
                <c:pt idx="0">
                  <c:v>2017-01</c:v>
                </c:pt>
                <c:pt idx="1">
                  <c:v>2017-02</c:v>
                </c:pt>
                <c:pt idx="2">
                  <c:v>2017-03</c:v>
                </c:pt>
                <c:pt idx="3">
                  <c:v>2017-04</c:v>
                </c:pt>
                <c:pt idx="4">
                  <c:v>2017-05</c:v>
                </c:pt>
                <c:pt idx="5">
                  <c:v>2017-06</c:v>
                </c:pt>
                <c:pt idx="6">
                  <c:v>2017-07</c:v>
                </c:pt>
                <c:pt idx="7">
                  <c:v>2017-08</c:v>
                </c:pt>
                <c:pt idx="8">
                  <c:v>2017-09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2018-01</c:v>
                </c:pt>
                <c:pt idx="13">
                  <c:v>2018-02</c:v>
                </c:pt>
                <c:pt idx="14">
                  <c:v>2018-03</c:v>
                </c:pt>
                <c:pt idx="15">
                  <c:v>2018-04</c:v>
                </c:pt>
                <c:pt idx="16">
                  <c:v>2018-05</c:v>
                </c:pt>
                <c:pt idx="17">
                  <c:v>2018-06</c:v>
                </c:pt>
                <c:pt idx="18">
                  <c:v>2018-07</c:v>
                </c:pt>
                <c:pt idx="19">
                  <c:v>2018-08</c:v>
                </c:pt>
                <c:pt idx="20">
                  <c:v>2018-09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</c:strCache>
            </c:strRef>
          </c:cat>
          <c:val>
            <c:numRef>
              <c:f>Sheet1!$D$2:$D$25</c:f>
              <c:numCache>
                <c:formatCode>0.0%</c:formatCode>
                <c:ptCount val="24"/>
                <c:pt idx="0">
                  <c:v>3.1166991322826281E-2</c:v>
                </c:pt>
                <c:pt idx="1">
                  <c:v>3.1508537229361026E-2</c:v>
                </c:pt>
                <c:pt idx="2">
                  <c:v>3.1829310947883875E-2</c:v>
                </c:pt>
                <c:pt idx="3">
                  <c:v>3.2313806808363571E-2</c:v>
                </c:pt>
                <c:pt idx="4">
                  <c:v>3.3000507700118462E-2</c:v>
                </c:pt>
                <c:pt idx="5">
                  <c:v>3.3593879926825214E-2</c:v>
                </c:pt>
                <c:pt idx="6">
                  <c:v>3.452188006482982E-2</c:v>
                </c:pt>
                <c:pt idx="7">
                  <c:v>3.5680603583778683E-2</c:v>
                </c:pt>
                <c:pt idx="8">
                  <c:v>3.675461339026994E-2</c:v>
                </c:pt>
                <c:pt idx="9">
                  <c:v>3.7660017862459066E-2</c:v>
                </c:pt>
                <c:pt idx="10">
                  <c:v>3.8326506729081333E-2</c:v>
                </c:pt>
                <c:pt idx="11">
                  <c:v>3.9221341023792357E-2</c:v>
                </c:pt>
                <c:pt idx="12">
                  <c:v>4.027226318774816E-2</c:v>
                </c:pt>
                <c:pt idx="13">
                  <c:v>4.139949818790075E-2</c:v>
                </c:pt>
                <c:pt idx="14">
                  <c:v>4.2591070939468637E-2</c:v>
                </c:pt>
                <c:pt idx="15">
                  <c:v>4.3718052192628462E-2</c:v>
                </c:pt>
                <c:pt idx="16">
                  <c:v>4.5412783829898939E-2</c:v>
                </c:pt>
                <c:pt idx="17">
                  <c:v>4.6798662895345844E-2</c:v>
                </c:pt>
                <c:pt idx="18">
                  <c:v>4.8046529270451381E-2</c:v>
                </c:pt>
                <c:pt idx="19">
                  <c:v>4.9341287596321157E-2</c:v>
                </c:pt>
                <c:pt idx="20">
                  <c:v>5.0683927699071811E-2</c:v>
                </c:pt>
                <c:pt idx="21">
                  <c:v>5.206333973128599E-2</c:v>
                </c:pt>
                <c:pt idx="22">
                  <c:v>5.2839851024208566E-2</c:v>
                </c:pt>
                <c:pt idx="23">
                  <c:v>5.3722266020948303E-2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A-F347-9674-CC82BEAE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545744"/>
        <c:axId val="544547392"/>
      </c:lineChart>
      <c:catAx>
        <c:axId val="54454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544547392"/>
        <c:crosses val="autoZero"/>
        <c:auto val="1"/>
        <c:lblAlgn val="ctr"/>
        <c:lblOffset val="100"/>
        <c:noMultiLvlLbl val="0"/>
      </c:catAx>
      <c:valAx>
        <c:axId val="54454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54454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ko-KR"/>
              <a:t>VIP</a:t>
            </a:r>
            <a:r>
              <a:rPr lang="ko-KR" altLang="en-US"/>
              <a:t>비중 </a:t>
            </a:r>
            <a:r>
              <a:rPr lang="en-US" altLang="ko-KR"/>
              <a:t>-</a:t>
            </a:r>
            <a:r>
              <a:rPr lang="ko-KR" altLang="en-US"/>
              <a:t> 전체 데이터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VIP비중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576587161166212E-2"/>
                  <c:y val="9.7743873691422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ore-KR"/>
                </a:p>
              </c:txPr>
            </c:trendlineLbl>
          </c:trendline>
          <c:cat>
            <c:strRef>
              <c:f>Sheet1!$A$2:$A$39</c:f>
              <c:strCache>
                <c:ptCount val="38"/>
                <c:pt idx="0">
                  <c:v>2017-01</c:v>
                </c:pt>
                <c:pt idx="1">
                  <c:v>2017-02</c:v>
                </c:pt>
                <c:pt idx="2">
                  <c:v>2017-03</c:v>
                </c:pt>
                <c:pt idx="3">
                  <c:v>2017-04</c:v>
                </c:pt>
                <c:pt idx="4">
                  <c:v>2017-05</c:v>
                </c:pt>
                <c:pt idx="5">
                  <c:v>2017-06</c:v>
                </c:pt>
                <c:pt idx="6">
                  <c:v>2017-07</c:v>
                </c:pt>
                <c:pt idx="7">
                  <c:v>2017-08</c:v>
                </c:pt>
                <c:pt idx="8">
                  <c:v>2017-09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2018-01</c:v>
                </c:pt>
                <c:pt idx="13">
                  <c:v>2018-02</c:v>
                </c:pt>
                <c:pt idx="14">
                  <c:v>2018-03</c:v>
                </c:pt>
                <c:pt idx="15">
                  <c:v>2018-04</c:v>
                </c:pt>
                <c:pt idx="16">
                  <c:v>2018-05</c:v>
                </c:pt>
                <c:pt idx="17">
                  <c:v>2018-06</c:v>
                </c:pt>
                <c:pt idx="18">
                  <c:v>2018-07</c:v>
                </c:pt>
                <c:pt idx="19">
                  <c:v>2018-08</c:v>
                </c:pt>
                <c:pt idx="20">
                  <c:v>2018-09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2019-01</c:v>
                </c:pt>
                <c:pt idx="25">
                  <c:v>2019-02</c:v>
                </c:pt>
                <c:pt idx="26">
                  <c:v>2019-03</c:v>
                </c:pt>
                <c:pt idx="27">
                  <c:v>2019-04</c:v>
                </c:pt>
                <c:pt idx="28">
                  <c:v>2019-05</c:v>
                </c:pt>
                <c:pt idx="29">
                  <c:v>2019-06</c:v>
                </c:pt>
                <c:pt idx="30">
                  <c:v>2019-07</c:v>
                </c:pt>
                <c:pt idx="31">
                  <c:v>2019-08</c:v>
                </c:pt>
                <c:pt idx="32">
                  <c:v>2019-09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2020-01</c:v>
                </c:pt>
                <c:pt idx="37">
                  <c:v>2020-02</c:v>
                </c:pt>
              </c:strCache>
            </c:strRef>
          </c:cat>
          <c:val>
            <c:numRef>
              <c:f>Sheet1!$D$2:$D$39</c:f>
              <c:numCache>
                <c:formatCode>0.0%</c:formatCode>
                <c:ptCount val="38"/>
                <c:pt idx="0">
                  <c:v>3.1166991322826281E-2</c:v>
                </c:pt>
                <c:pt idx="1">
                  <c:v>3.1508537229361026E-2</c:v>
                </c:pt>
                <c:pt idx="2">
                  <c:v>3.1829310947883875E-2</c:v>
                </c:pt>
                <c:pt idx="3">
                  <c:v>3.2313806808363571E-2</c:v>
                </c:pt>
                <c:pt idx="4">
                  <c:v>3.3000507700118462E-2</c:v>
                </c:pt>
                <c:pt idx="5">
                  <c:v>3.3593879926825214E-2</c:v>
                </c:pt>
                <c:pt idx="6">
                  <c:v>3.452188006482982E-2</c:v>
                </c:pt>
                <c:pt idx="7">
                  <c:v>3.5680603583778683E-2</c:v>
                </c:pt>
                <c:pt idx="8">
                  <c:v>3.675461339026994E-2</c:v>
                </c:pt>
                <c:pt idx="9">
                  <c:v>3.7660017862459066E-2</c:v>
                </c:pt>
                <c:pt idx="10">
                  <c:v>3.8326506729081333E-2</c:v>
                </c:pt>
                <c:pt idx="11">
                  <c:v>3.9221341023792357E-2</c:v>
                </c:pt>
                <c:pt idx="12">
                  <c:v>4.027226318774816E-2</c:v>
                </c:pt>
                <c:pt idx="13">
                  <c:v>4.139949818790075E-2</c:v>
                </c:pt>
                <c:pt idx="14">
                  <c:v>4.2591070939468637E-2</c:v>
                </c:pt>
                <c:pt idx="15">
                  <c:v>4.3718052192628462E-2</c:v>
                </c:pt>
                <c:pt idx="16">
                  <c:v>4.5412783829898939E-2</c:v>
                </c:pt>
                <c:pt idx="17">
                  <c:v>4.6798662895345844E-2</c:v>
                </c:pt>
                <c:pt idx="18">
                  <c:v>4.8046529270451381E-2</c:v>
                </c:pt>
                <c:pt idx="19">
                  <c:v>4.9341287596321157E-2</c:v>
                </c:pt>
                <c:pt idx="20">
                  <c:v>5.0683927699071811E-2</c:v>
                </c:pt>
                <c:pt idx="21">
                  <c:v>5.206333973128599E-2</c:v>
                </c:pt>
                <c:pt idx="22">
                  <c:v>5.2839851024208566E-2</c:v>
                </c:pt>
                <c:pt idx="23">
                  <c:v>5.3722266020948303E-2</c:v>
                </c:pt>
                <c:pt idx="24">
                  <c:v>5.4678139636205207E-2</c:v>
                </c:pt>
                <c:pt idx="25">
                  <c:v>5.5684210526315787E-2</c:v>
                </c:pt>
                <c:pt idx="26">
                  <c:v>5.6730378202521352E-2</c:v>
                </c:pt>
                <c:pt idx="27">
                  <c:v>5.7737627651217593E-2</c:v>
                </c:pt>
                <c:pt idx="28">
                  <c:v>5.8762202634821341E-2</c:v>
                </c:pt>
                <c:pt idx="29">
                  <c:v>5.9882976778204422E-2</c:v>
                </c:pt>
                <c:pt idx="30">
                  <c:v>6.0985282453511938E-2</c:v>
                </c:pt>
                <c:pt idx="31">
                  <c:v>6.219243169862549E-2</c:v>
                </c:pt>
                <c:pt idx="32">
                  <c:v>6.3387175721977482E-2</c:v>
                </c:pt>
                <c:pt idx="33">
                  <c:v>6.4670377047895272E-2</c:v>
                </c:pt>
                <c:pt idx="34">
                  <c:v>6.6014301844185178E-2</c:v>
                </c:pt>
                <c:pt idx="35">
                  <c:v>6.7251250090586273E-2</c:v>
                </c:pt>
                <c:pt idx="36">
                  <c:v>6.8566650407637098E-2</c:v>
                </c:pt>
                <c:pt idx="37">
                  <c:v>6.9969869434214932E-2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9-B649-8159-F56474B22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320847"/>
        <c:axId val="392322495"/>
      </c:lineChart>
      <c:catAx>
        <c:axId val="39232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392322495"/>
        <c:crosses val="autoZero"/>
        <c:auto val="1"/>
        <c:lblAlgn val="ctr"/>
        <c:lblOffset val="100"/>
        <c:noMultiLvlLbl val="0"/>
      </c:catAx>
      <c:valAx>
        <c:axId val="39232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39232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VIP</a:t>
            </a:r>
            <a:r>
              <a:rPr lang="ko-KR" altLang="en-US"/>
              <a:t>비중 </a:t>
            </a:r>
            <a:r>
              <a:rPr lang="en-US" altLang="ko-KR"/>
              <a:t>-</a:t>
            </a:r>
            <a:r>
              <a:rPr lang="ko-KR" altLang="en-US"/>
              <a:t> </a:t>
            </a:r>
            <a:r>
              <a:rPr lang="en-US" altLang="ko-KR"/>
              <a:t>24</a:t>
            </a:r>
            <a:r>
              <a:rPr lang="ko-KR" altLang="en-US"/>
              <a:t>개월치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VIP비중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176902841112988E-3"/>
                  <c:y val="7.81608102827329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ore-KR"/>
                </a:p>
              </c:txPr>
            </c:trendlineLbl>
          </c:trendline>
          <c:cat>
            <c:strRef>
              <c:f>Sheet1!$A$8:$A$31</c:f>
              <c:strCache>
                <c:ptCount val="24"/>
                <c:pt idx="0">
                  <c:v>2017-07</c:v>
                </c:pt>
                <c:pt idx="1">
                  <c:v>2017-08</c:v>
                </c:pt>
                <c:pt idx="2">
                  <c:v>2017-09</c:v>
                </c:pt>
                <c:pt idx="3">
                  <c:v>2017-10</c:v>
                </c:pt>
                <c:pt idx="4">
                  <c:v>2017-11</c:v>
                </c:pt>
                <c:pt idx="5">
                  <c:v>2017-12</c:v>
                </c:pt>
                <c:pt idx="6">
                  <c:v>2018-01</c:v>
                </c:pt>
                <c:pt idx="7">
                  <c:v>2018-02</c:v>
                </c:pt>
                <c:pt idx="8">
                  <c:v>2018-03</c:v>
                </c:pt>
                <c:pt idx="9">
                  <c:v>2018-04</c:v>
                </c:pt>
                <c:pt idx="10">
                  <c:v>2018-05</c:v>
                </c:pt>
                <c:pt idx="11">
                  <c:v>2018-06</c:v>
                </c:pt>
                <c:pt idx="12">
                  <c:v>2018-07</c:v>
                </c:pt>
                <c:pt idx="13">
                  <c:v>2018-08</c:v>
                </c:pt>
                <c:pt idx="14">
                  <c:v>2018-09</c:v>
                </c:pt>
                <c:pt idx="15">
                  <c:v>2018-10</c:v>
                </c:pt>
                <c:pt idx="16">
                  <c:v>2018-11</c:v>
                </c:pt>
                <c:pt idx="17">
                  <c:v>2018-12</c:v>
                </c:pt>
                <c:pt idx="18">
                  <c:v>2019-01</c:v>
                </c:pt>
                <c:pt idx="19">
                  <c:v>2019-02</c:v>
                </c:pt>
                <c:pt idx="20">
                  <c:v>2019-03</c:v>
                </c:pt>
                <c:pt idx="21">
                  <c:v>2019-04</c:v>
                </c:pt>
                <c:pt idx="22">
                  <c:v>2019-05</c:v>
                </c:pt>
                <c:pt idx="23">
                  <c:v>2019-06</c:v>
                </c:pt>
              </c:strCache>
            </c:strRef>
          </c:cat>
          <c:val>
            <c:numRef>
              <c:f>Sheet1!$D$8:$D$31</c:f>
              <c:numCache>
                <c:formatCode>0.0%</c:formatCode>
                <c:ptCount val="24"/>
                <c:pt idx="0">
                  <c:v>3.452188006482982E-2</c:v>
                </c:pt>
                <c:pt idx="1">
                  <c:v>3.5680603583778683E-2</c:v>
                </c:pt>
                <c:pt idx="2">
                  <c:v>3.675461339026994E-2</c:v>
                </c:pt>
                <c:pt idx="3">
                  <c:v>3.7660017862459066E-2</c:v>
                </c:pt>
                <c:pt idx="4">
                  <c:v>3.8326506729081333E-2</c:v>
                </c:pt>
                <c:pt idx="5">
                  <c:v>3.9221341023792357E-2</c:v>
                </c:pt>
                <c:pt idx="6">
                  <c:v>4.027226318774816E-2</c:v>
                </c:pt>
                <c:pt idx="7">
                  <c:v>4.139949818790075E-2</c:v>
                </c:pt>
                <c:pt idx="8">
                  <c:v>4.2591070939468637E-2</c:v>
                </c:pt>
                <c:pt idx="9">
                  <c:v>4.3718052192628462E-2</c:v>
                </c:pt>
                <c:pt idx="10">
                  <c:v>4.5412783829898939E-2</c:v>
                </c:pt>
                <c:pt idx="11">
                  <c:v>4.6798662895345844E-2</c:v>
                </c:pt>
                <c:pt idx="12">
                  <c:v>4.8046529270451381E-2</c:v>
                </c:pt>
                <c:pt idx="13">
                  <c:v>4.9341287596321157E-2</c:v>
                </c:pt>
                <c:pt idx="14">
                  <c:v>5.0683927699071811E-2</c:v>
                </c:pt>
                <c:pt idx="15">
                  <c:v>5.206333973128599E-2</c:v>
                </c:pt>
                <c:pt idx="16">
                  <c:v>5.2839851024208566E-2</c:v>
                </c:pt>
                <c:pt idx="17">
                  <c:v>5.3722266020948303E-2</c:v>
                </c:pt>
                <c:pt idx="18">
                  <c:v>5.4678139636205207E-2</c:v>
                </c:pt>
                <c:pt idx="19">
                  <c:v>5.5684210526315787E-2</c:v>
                </c:pt>
                <c:pt idx="20">
                  <c:v>5.6730378202521352E-2</c:v>
                </c:pt>
                <c:pt idx="21">
                  <c:v>5.7737627651217593E-2</c:v>
                </c:pt>
                <c:pt idx="22">
                  <c:v>5.8762202634821341E-2</c:v>
                </c:pt>
                <c:pt idx="23">
                  <c:v>5.9882976778204422E-2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5441-8A61-AB8B2E48D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714496"/>
        <c:axId val="528716176"/>
      </c:lineChart>
      <c:catAx>
        <c:axId val="52871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528716176"/>
        <c:crosses val="autoZero"/>
        <c:auto val="1"/>
        <c:lblAlgn val="ctr"/>
        <c:lblOffset val="100"/>
        <c:noMultiLvlLbl val="0"/>
      </c:catAx>
      <c:valAx>
        <c:axId val="5287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52871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777511</xdr:colOff>
      <xdr:row>1</xdr:row>
      <xdr:rowOff>9889</xdr:rowOff>
    </xdr:from>
    <xdr:to>
      <xdr:col>12</xdr:col>
      <xdr:colOff>203588</xdr:colOff>
      <xdr:row>16</xdr:row>
      <xdr:rowOff>9695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71F21C0-875A-034D-AF56-F4662D065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855067</xdr:colOff>
      <xdr:row>18</xdr:row>
      <xdr:rowOff>145614</xdr:rowOff>
    </xdr:from>
    <xdr:to>
      <xdr:col>12</xdr:col>
      <xdr:colOff>184197</xdr:colOff>
      <xdr:row>37</xdr:row>
      <xdr:rowOff>19389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648BC7D-CE9C-CC42-8D46-D1680BDDB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913235</xdr:colOff>
      <xdr:row>38</xdr:row>
      <xdr:rowOff>38971</xdr:rowOff>
    </xdr:from>
    <xdr:to>
      <xdr:col>12</xdr:col>
      <xdr:colOff>126031</xdr:colOff>
      <xdr:row>56</xdr:row>
      <xdr:rowOff>48473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A410E4D-AC4F-ED4B-A96C-4B64D4E74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916722</xdr:colOff>
      <xdr:row>57</xdr:row>
      <xdr:rowOff>151033</xdr:rowOff>
    </xdr:from>
    <xdr:to>
      <xdr:col>12</xdr:col>
      <xdr:colOff>101600</xdr:colOff>
      <xdr:row>76</xdr:row>
      <xdr:rowOff>95591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AAE7D67-B55F-8247-9916-36A25127A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19422-7080-B845-A2AC-AFE0A8AA1563}">
  <dimension ref="A1:AB80"/>
  <sheetViews>
    <sheetView showGridLines="0" tabSelected="1" topLeftCell="G1" workbookViewId="0">
      <selection activeCell="U19" sqref="U19"/>
    </sheetView>
  </sheetViews>
  <sheetFormatPr baseColWidth="10" defaultRowHeight="18"/>
  <cols>
    <col min="2" max="3" width="10.7109375" style="4"/>
    <col min="18" max="18" width="13" bestFit="1" customWidth="1"/>
    <col min="19" max="19" width="12.28515625" bestFit="1" customWidth="1"/>
    <col min="20" max="20" width="13.42578125" bestFit="1" customWidth="1"/>
    <col min="21" max="21" width="2.85546875" customWidth="1"/>
    <col min="22" max="22" width="19.5703125" bestFit="1" customWidth="1"/>
    <col min="23" max="23" width="12.28515625" bestFit="1" customWidth="1"/>
    <col min="24" max="24" width="13.42578125" bestFit="1" customWidth="1"/>
    <col min="25" max="25" width="1.85546875" customWidth="1"/>
    <col min="26" max="26" width="18.42578125" bestFit="1" customWidth="1"/>
    <col min="27" max="27" width="12.28515625" bestFit="1" customWidth="1"/>
    <col min="28" max="28" width="13.42578125" bestFit="1" customWidth="1"/>
  </cols>
  <sheetData>
    <row r="1" spans="1:28">
      <c r="A1" s="8" t="s">
        <v>0</v>
      </c>
      <c r="B1" s="9" t="s">
        <v>1</v>
      </c>
      <c r="C1" s="9" t="s">
        <v>2</v>
      </c>
      <c r="D1" s="8" t="s">
        <v>3</v>
      </c>
    </row>
    <row r="2" spans="1:28">
      <c r="A2" t="s">
        <v>4</v>
      </c>
      <c r="B2" s="5">
        <v>176</v>
      </c>
      <c r="C2" s="5">
        <v>5647</v>
      </c>
      <c r="D2" s="1">
        <f>B2/C2</f>
        <v>3.1166991322826281E-2</v>
      </c>
    </row>
    <row r="3" spans="1:28">
      <c r="A3" t="s">
        <v>5</v>
      </c>
      <c r="B3" s="5">
        <v>179</v>
      </c>
      <c r="C3" s="5">
        <v>5681</v>
      </c>
      <c r="D3" s="1">
        <f t="shared" ref="D3:D39" si="0">B3/C3</f>
        <v>3.1508537229361026E-2</v>
      </c>
      <c r="E3" s="2"/>
      <c r="F3" s="2"/>
      <c r="N3" s="6"/>
      <c r="O3" s="6"/>
      <c r="P3" s="6"/>
      <c r="Q3" s="6"/>
      <c r="R3" s="6" t="s">
        <v>42</v>
      </c>
      <c r="S3" s="6"/>
      <c r="T3" s="6"/>
      <c r="V3" s="6" t="s">
        <v>50</v>
      </c>
      <c r="Z3" s="6" t="s">
        <v>51</v>
      </c>
    </row>
    <row r="4" spans="1:28">
      <c r="A4" t="s">
        <v>6</v>
      </c>
      <c r="B4" s="5">
        <v>182</v>
      </c>
      <c r="C4" s="5">
        <v>5718</v>
      </c>
      <c r="D4" s="1">
        <f t="shared" si="0"/>
        <v>3.1829310947883875E-2</v>
      </c>
      <c r="E4" s="2"/>
      <c r="F4" s="2"/>
      <c r="N4" s="6"/>
      <c r="O4" s="6"/>
      <c r="P4" s="6"/>
      <c r="Q4" s="6"/>
      <c r="R4" s="6" t="s">
        <v>44</v>
      </c>
      <c r="S4" s="6" t="s">
        <v>47</v>
      </c>
      <c r="T4" s="6"/>
      <c r="V4" s="6" t="s">
        <v>44</v>
      </c>
      <c r="W4" s="6" t="s">
        <v>47</v>
      </c>
      <c r="Z4" s="6" t="s">
        <v>44</v>
      </c>
      <c r="AA4" s="6" t="s">
        <v>47</v>
      </c>
    </row>
    <row r="5" spans="1:28">
      <c r="A5" t="s">
        <v>7</v>
      </c>
      <c r="B5" s="5">
        <v>187</v>
      </c>
      <c r="C5" s="5">
        <v>5787</v>
      </c>
      <c r="D5" s="1">
        <f t="shared" si="0"/>
        <v>3.2313806808363571E-2</v>
      </c>
      <c r="E5" s="2"/>
      <c r="F5" s="2"/>
      <c r="N5" s="6"/>
      <c r="O5" s="6"/>
      <c r="P5" s="6"/>
      <c r="Q5" s="6"/>
      <c r="R5" s="8">
        <v>8.0000000000000004E-4</v>
      </c>
      <c r="S5" s="8">
        <v>2.9600000000000001E-2</v>
      </c>
      <c r="T5" s="8"/>
      <c r="U5" s="8"/>
      <c r="V5" s="8">
        <v>1E-3</v>
      </c>
      <c r="W5" s="8">
        <v>2.7900000000000001E-2</v>
      </c>
      <c r="Z5">
        <v>1.1000000000000001E-3</v>
      </c>
      <c r="AA5">
        <v>2.7400000000000001E-2</v>
      </c>
    </row>
    <row r="6" spans="1:28">
      <c r="A6" t="s">
        <v>8</v>
      </c>
      <c r="B6" s="5">
        <v>195</v>
      </c>
      <c r="C6" s="5">
        <v>5909</v>
      </c>
      <c r="D6" s="1">
        <f t="shared" si="0"/>
        <v>3.3000507700118462E-2</v>
      </c>
      <c r="E6" s="2"/>
      <c r="F6" s="2"/>
      <c r="N6" s="6" t="s">
        <v>0</v>
      </c>
      <c r="O6" s="6" t="s">
        <v>43</v>
      </c>
      <c r="P6" s="7" t="s">
        <v>48</v>
      </c>
      <c r="Q6" s="6"/>
      <c r="R6" s="7" t="s">
        <v>45</v>
      </c>
      <c r="S6" s="6" t="s">
        <v>46</v>
      </c>
      <c r="T6" s="6" t="s">
        <v>49</v>
      </c>
      <c r="V6" s="7" t="s">
        <v>45</v>
      </c>
      <c r="W6" s="6" t="s">
        <v>46</v>
      </c>
      <c r="X6" s="6" t="s">
        <v>49</v>
      </c>
      <c r="Z6" s="7" t="s">
        <v>45</v>
      </c>
      <c r="AA6" s="6" t="s">
        <v>46</v>
      </c>
      <c r="AB6" s="6" t="s">
        <v>49</v>
      </c>
    </row>
    <row r="7" spans="1:28">
      <c r="A7" t="s">
        <v>9</v>
      </c>
      <c r="B7" s="5">
        <v>202</v>
      </c>
      <c r="C7" s="5">
        <v>6013</v>
      </c>
      <c r="D7" s="1">
        <f t="shared" si="0"/>
        <v>3.3593879926825214E-2</v>
      </c>
      <c r="E7" s="2"/>
      <c r="F7" s="2"/>
      <c r="N7" t="s">
        <v>4</v>
      </c>
      <c r="O7">
        <v>1</v>
      </c>
      <c r="P7" s="3">
        <f>D2</f>
        <v>3.1166991322826281E-2</v>
      </c>
      <c r="R7">
        <f t="shared" ref="R7:R44" si="1">$R$5*O7</f>
        <v>8.0000000000000004E-4</v>
      </c>
      <c r="S7" s="1">
        <f t="shared" ref="S7:S44" si="2">R7+$S$5</f>
        <v>3.04E-2</v>
      </c>
      <c r="T7" s="3">
        <f>S7-P7</f>
        <v>-7.6699132282628119E-4</v>
      </c>
      <c r="U7" s="3"/>
      <c r="V7">
        <f>O7*$V$5</f>
        <v>1E-3</v>
      </c>
      <c r="W7" s="1">
        <f>V7+$W$5</f>
        <v>2.8900000000000002E-2</v>
      </c>
      <c r="X7" s="3">
        <f>W7-P7</f>
        <v>-2.266991322826279E-3</v>
      </c>
      <c r="Z7">
        <f>O7*$Z$5</f>
        <v>1.1000000000000001E-3</v>
      </c>
      <c r="AA7" s="1">
        <f>Z7+$AA$5</f>
        <v>2.8500000000000001E-2</v>
      </c>
      <c r="AB7" s="3">
        <f>AA7-P7</f>
        <v>-2.6669913228262801E-3</v>
      </c>
    </row>
    <row r="8" spans="1:28">
      <c r="A8" t="s">
        <v>10</v>
      </c>
      <c r="B8" s="5">
        <v>213</v>
      </c>
      <c r="C8" s="5">
        <v>6170</v>
      </c>
      <c r="D8" s="1">
        <f t="shared" si="0"/>
        <v>3.452188006482982E-2</v>
      </c>
      <c r="E8" s="2"/>
      <c r="F8" s="2"/>
      <c r="N8" t="s">
        <v>5</v>
      </c>
      <c r="O8">
        <v>2</v>
      </c>
      <c r="P8" s="3">
        <f>D3</f>
        <v>3.1508537229361026E-2</v>
      </c>
      <c r="R8">
        <f t="shared" si="1"/>
        <v>1.6000000000000001E-3</v>
      </c>
      <c r="S8" s="1">
        <f t="shared" si="2"/>
        <v>3.1200000000000002E-2</v>
      </c>
      <c r="T8" s="3">
        <f>S8-P8</f>
        <v>-3.0853722936102432E-4</v>
      </c>
      <c r="U8" s="3"/>
      <c r="V8">
        <f>O8*$V$5</f>
        <v>2E-3</v>
      </c>
      <c r="W8" s="1">
        <f>V8+$W$5</f>
        <v>2.9900000000000003E-2</v>
      </c>
      <c r="X8" s="3">
        <f>W8-P8</f>
        <v>-1.6085372293610234E-3</v>
      </c>
      <c r="Z8">
        <f>O8*$Z$5</f>
        <v>2.2000000000000001E-3</v>
      </c>
      <c r="AA8" s="1">
        <f>Z8+$AA$5</f>
        <v>2.9600000000000001E-2</v>
      </c>
      <c r="AB8" s="3">
        <f>AA8-P8</f>
        <v>-1.908537229361025E-3</v>
      </c>
    </row>
    <row r="9" spans="1:28">
      <c r="A9" t="s">
        <v>11</v>
      </c>
      <c r="B9" s="5">
        <v>227</v>
      </c>
      <c r="C9" s="5">
        <v>6362</v>
      </c>
      <c r="D9" s="1">
        <f t="shared" si="0"/>
        <v>3.5680603583778683E-2</v>
      </c>
      <c r="E9" s="2"/>
      <c r="F9" s="2"/>
      <c r="N9" t="s">
        <v>6</v>
      </c>
      <c r="O9">
        <v>3</v>
      </c>
      <c r="P9" s="3">
        <f>D4</f>
        <v>3.1829310947883875E-2</v>
      </c>
      <c r="R9">
        <f t="shared" si="1"/>
        <v>2.4000000000000002E-3</v>
      </c>
      <c r="S9" s="1">
        <f t="shared" si="2"/>
        <v>3.2000000000000001E-2</v>
      </c>
      <c r="T9" s="3">
        <f>S9-P9</f>
        <v>1.7068905211612556E-4</v>
      </c>
      <c r="U9" s="3"/>
      <c r="V9">
        <f>O9*$V$5</f>
        <v>3.0000000000000001E-3</v>
      </c>
      <c r="W9" s="1">
        <f>V9+$W$5</f>
        <v>3.09E-2</v>
      </c>
      <c r="X9" s="3">
        <f>W9-P9</f>
        <v>-9.2931094788387472E-4</v>
      </c>
      <c r="Z9">
        <f>O9*$Z$5</f>
        <v>3.3E-3</v>
      </c>
      <c r="AA9" s="1">
        <f>Z9+$AA$5</f>
        <v>3.0700000000000002E-2</v>
      </c>
      <c r="AB9" s="3">
        <f>AA9-P9</f>
        <v>-1.1293109478838735E-3</v>
      </c>
    </row>
    <row r="10" spans="1:28">
      <c r="A10" t="s">
        <v>12</v>
      </c>
      <c r="B10" s="5">
        <v>241</v>
      </c>
      <c r="C10" s="5">
        <v>6557</v>
      </c>
      <c r="D10" s="1">
        <f t="shared" si="0"/>
        <v>3.675461339026994E-2</v>
      </c>
      <c r="E10" s="2"/>
      <c r="F10" s="2"/>
      <c r="N10" t="s">
        <v>7</v>
      </c>
      <c r="O10">
        <v>4</v>
      </c>
      <c r="P10" s="3">
        <f>D5</f>
        <v>3.2313806808363571E-2</v>
      </c>
      <c r="R10">
        <f t="shared" si="1"/>
        <v>3.2000000000000002E-3</v>
      </c>
      <c r="S10" s="1">
        <f t="shared" si="2"/>
        <v>3.2800000000000003E-2</v>
      </c>
      <c r="T10" s="3">
        <f>S10-P10</f>
        <v>4.8619319163643177E-4</v>
      </c>
      <c r="U10" s="3"/>
      <c r="V10">
        <f>O10*$V$5</f>
        <v>4.0000000000000001E-3</v>
      </c>
      <c r="W10" s="1">
        <f>V10+$W$5</f>
        <v>3.1899999999999998E-2</v>
      </c>
      <c r="X10" s="3">
        <f>W10-P10</f>
        <v>-4.138068083635732E-4</v>
      </c>
      <c r="Z10">
        <f>O10*$Z$5</f>
        <v>4.4000000000000003E-3</v>
      </c>
      <c r="AA10" s="1">
        <f>Z10+$AA$5</f>
        <v>3.1800000000000002E-2</v>
      </c>
      <c r="AB10" s="3">
        <f>AA10-P10</f>
        <v>-5.1380680836356912E-4</v>
      </c>
    </row>
    <row r="11" spans="1:28">
      <c r="A11" t="s">
        <v>13</v>
      </c>
      <c r="B11" s="5">
        <v>253</v>
      </c>
      <c r="C11" s="5">
        <v>6718</v>
      </c>
      <c r="D11" s="1">
        <f t="shared" si="0"/>
        <v>3.7660017862459066E-2</v>
      </c>
      <c r="E11" s="2"/>
      <c r="F11" s="2"/>
      <c r="N11" t="s">
        <v>8</v>
      </c>
      <c r="O11">
        <v>5</v>
      </c>
      <c r="P11" s="3">
        <f>D6</f>
        <v>3.3000507700118462E-2</v>
      </c>
      <c r="R11">
        <f t="shared" si="1"/>
        <v>4.0000000000000001E-3</v>
      </c>
      <c r="S11" s="1">
        <f t="shared" si="2"/>
        <v>3.3600000000000005E-2</v>
      </c>
      <c r="T11" s="3">
        <f>S11-P11</f>
        <v>5.9949229988154329E-4</v>
      </c>
      <c r="U11" s="3"/>
      <c r="V11">
        <f>O11*$V$5</f>
        <v>5.0000000000000001E-3</v>
      </c>
      <c r="W11" s="1">
        <f>V11+$W$5</f>
        <v>3.2899999999999999E-2</v>
      </c>
      <c r="X11" s="3">
        <f>W11-P11</f>
        <v>-1.0050770011846288E-4</v>
      </c>
      <c r="Z11">
        <f>O11*$Z$5</f>
        <v>5.5000000000000005E-3</v>
      </c>
      <c r="AA11" s="1">
        <f>Z11+$AA$5</f>
        <v>3.2899999999999999E-2</v>
      </c>
      <c r="AB11" s="3">
        <f>AA11-P11</f>
        <v>-1.0050770011846288E-4</v>
      </c>
    </row>
    <row r="12" spans="1:28">
      <c r="A12" t="s">
        <v>14</v>
      </c>
      <c r="B12" s="5">
        <v>262</v>
      </c>
      <c r="C12" s="5">
        <v>6836</v>
      </c>
      <c r="D12" s="1">
        <f t="shared" si="0"/>
        <v>3.8326506729081333E-2</v>
      </c>
      <c r="E12" s="2"/>
      <c r="F12" s="2"/>
      <c r="N12" t="s">
        <v>9</v>
      </c>
      <c r="O12">
        <v>6</v>
      </c>
      <c r="P12" s="3">
        <f>D7</f>
        <v>3.3593879926825214E-2</v>
      </c>
      <c r="R12">
        <f t="shared" si="1"/>
        <v>4.8000000000000004E-3</v>
      </c>
      <c r="S12" s="1">
        <f t="shared" si="2"/>
        <v>3.44E-2</v>
      </c>
      <c r="T12" s="3">
        <f>S12-P12</f>
        <v>8.0612007317478612E-4</v>
      </c>
      <c r="U12" s="3"/>
      <c r="V12">
        <f>O12*$V$5</f>
        <v>6.0000000000000001E-3</v>
      </c>
      <c r="W12" s="1">
        <f>V12+$W$5</f>
        <v>3.39E-2</v>
      </c>
      <c r="X12" s="3">
        <f>W12-P12</f>
        <v>3.0612007317478568E-4</v>
      </c>
      <c r="Z12">
        <f>O12*$Z$5</f>
        <v>6.6E-3</v>
      </c>
      <c r="AA12" s="1">
        <f>Z12+$AA$5</f>
        <v>3.4000000000000002E-2</v>
      </c>
      <c r="AB12" s="3">
        <f>AA12-P12</f>
        <v>4.0612007317478854E-4</v>
      </c>
    </row>
    <row r="13" spans="1:28">
      <c r="A13" t="s">
        <v>15</v>
      </c>
      <c r="B13" s="5">
        <v>272</v>
      </c>
      <c r="C13" s="5">
        <v>6935</v>
      </c>
      <c r="D13" s="1">
        <f t="shared" si="0"/>
        <v>3.9221341023792357E-2</v>
      </c>
      <c r="E13" s="2"/>
      <c r="F13" s="2"/>
      <c r="N13" t="s">
        <v>10</v>
      </c>
      <c r="O13">
        <v>7</v>
      </c>
      <c r="P13" s="3">
        <f>D8</f>
        <v>3.452188006482982E-2</v>
      </c>
      <c r="R13">
        <f t="shared" si="1"/>
        <v>5.5999999999999999E-3</v>
      </c>
      <c r="S13" s="1">
        <f t="shared" si="2"/>
        <v>3.5200000000000002E-2</v>
      </c>
      <c r="T13" s="3">
        <f>S13-P13</f>
        <v>6.7811993517018221E-4</v>
      </c>
      <c r="U13" s="3"/>
      <c r="V13">
        <f>O13*$V$5</f>
        <v>7.0000000000000001E-3</v>
      </c>
      <c r="W13" s="1">
        <f>V13+$W$5</f>
        <v>3.49E-2</v>
      </c>
      <c r="X13" s="3">
        <f>W13-P13</f>
        <v>3.7811993517018055E-4</v>
      </c>
      <c r="Z13">
        <f>O13*$Z$5</f>
        <v>7.7000000000000002E-3</v>
      </c>
      <c r="AA13" s="1">
        <f>Z13+$AA$5</f>
        <v>3.5099999999999999E-2</v>
      </c>
      <c r="AB13" s="3">
        <f>AA13-P13</f>
        <v>5.7811993517017934E-4</v>
      </c>
    </row>
    <row r="14" spans="1:28">
      <c r="A14" t="s">
        <v>16</v>
      </c>
      <c r="B14" s="5">
        <v>284</v>
      </c>
      <c r="C14" s="5">
        <v>7052</v>
      </c>
      <c r="D14" s="1">
        <f t="shared" si="0"/>
        <v>4.027226318774816E-2</v>
      </c>
      <c r="E14" s="2"/>
      <c r="F14" s="2"/>
      <c r="N14" t="s">
        <v>11</v>
      </c>
      <c r="O14">
        <v>8</v>
      </c>
      <c r="P14" s="3">
        <f>D9</f>
        <v>3.5680603583778683E-2</v>
      </c>
      <c r="R14">
        <f t="shared" si="1"/>
        <v>6.4000000000000003E-3</v>
      </c>
      <c r="S14" s="1">
        <f t="shared" si="2"/>
        <v>3.6000000000000004E-2</v>
      </c>
      <c r="T14" s="3">
        <f>S14-P14</f>
        <v>3.1939641622132087E-4</v>
      </c>
      <c r="U14" s="3"/>
      <c r="V14">
        <f>O14*$V$5</f>
        <v>8.0000000000000002E-3</v>
      </c>
      <c r="W14" s="1">
        <f>V14+$W$5</f>
        <v>3.5900000000000001E-2</v>
      </c>
      <c r="X14" s="3">
        <f>W14-P14</f>
        <v>2.19396416221318E-4</v>
      </c>
      <c r="Z14">
        <f>O14*$Z$5</f>
        <v>8.8000000000000005E-3</v>
      </c>
      <c r="AA14" s="1">
        <f>Z14+$AA$5</f>
        <v>3.6200000000000003E-2</v>
      </c>
      <c r="AB14" s="3">
        <f>AA14-P14</f>
        <v>5.1939641622131966E-4</v>
      </c>
    </row>
    <row r="15" spans="1:28">
      <c r="A15" t="s">
        <v>17</v>
      </c>
      <c r="B15" s="5">
        <v>297</v>
      </c>
      <c r="C15" s="5">
        <v>7174</v>
      </c>
      <c r="D15" s="1">
        <f t="shared" si="0"/>
        <v>4.139949818790075E-2</v>
      </c>
      <c r="E15" s="2"/>
      <c r="F15" s="2"/>
      <c r="N15" t="s">
        <v>12</v>
      </c>
      <c r="O15">
        <v>9</v>
      </c>
      <c r="P15" s="3">
        <f>D10</f>
        <v>3.675461339026994E-2</v>
      </c>
      <c r="R15">
        <f t="shared" si="1"/>
        <v>7.2000000000000007E-3</v>
      </c>
      <c r="S15" s="1">
        <f t="shared" si="2"/>
        <v>3.6799999999999999E-2</v>
      </c>
      <c r="T15" s="3">
        <f>S15-P15</f>
        <v>4.5386609730059535E-5</v>
      </c>
      <c r="U15" s="3"/>
      <c r="V15">
        <f>O15*$V$5</f>
        <v>9.0000000000000011E-3</v>
      </c>
      <c r="W15" s="1">
        <f>V15+$W$5</f>
        <v>3.6900000000000002E-2</v>
      </c>
      <c r="X15" s="3">
        <f>W15-P15</f>
        <v>1.453866097300624E-4</v>
      </c>
      <c r="Z15">
        <f>O15*$Z$5</f>
        <v>9.9000000000000008E-3</v>
      </c>
      <c r="AA15" s="1">
        <f>Z15+$AA$5</f>
        <v>3.73E-2</v>
      </c>
      <c r="AB15" s="3">
        <f>AA15-P15</f>
        <v>5.4538660973005998E-4</v>
      </c>
    </row>
    <row r="16" spans="1:28">
      <c r="A16" t="s">
        <v>18</v>
      </c>
      <c r="B16" s="5">
        <v>311</v>
      </c>
      <c r="C16" s="5">
        <v>7302</v>
      </c>
      <c r="D16" s="1">
        <f t="shared" si="0"/>
        <v>4.2591070939468637E-2</v>
      </c>
      <c r="E16" s="2"/>
      <c r="F16" s="2"/>
      <c r="N16" t="s">
        <v>13</v>
      </c>
      <c r="O16">
        <v>10</v>
      </c>
      <c r="P16" s="3">
        <f>D11</f>
        <v>3.7660017862459066E-2</v>
      </c>
      <c r="R16">
        <f t="shared" si="1"/>
        <v>8.0000000000000002E-3</v>
      </c>
      <c r="S16" s="1">
        <f t="shared" si="2"/>
        <v>3.7600000000000001E-2</v>
      </c>
      <c r="T16" s="3">
        <f>S16-P16</f>
        <v>-6.0017862459064986E-5</v>
      </c>
      <c r="U16" s="3"/>
      <c r="V16">
        <f>O16*$V$5</f>
        <v>0.01</v>
      </c>
      <c r="W16" s="1">
        <f>V16+$W$5</f>
        <v>3.7900000000000003E-2</v>
      </c>
      <c r="X16" s="3">
        <f>W16-P16</f>
        <v>2.3998213754093667E-4</v>
      </c>
      <c r="Z16">
        <f>O16*$Z$5</f>
        <v>1.1000000000000001E-2</v>
      </c>
      <c r="AA16" s="1">
        <f>Z16+$AA$5</f>
        <v>3.8400000000000004E-2</v>
      </c>
      <c r="AB16" s="3">
        <f>AA16-P16</f>
        <v>7.3998213754093711E-4</v>
      </c>
    </row>
    <row r="17" spans="1:28">
      <c r="A17" t="s">
        <v>19</v>
      </c>
      <c r="B17" s="5">
        <v>325</v>
      </c>
      <c r="C17" s="5">
        <v>7434</v>
      </c>
      <c r="D17" s="1">
        <f t="shared" si="0"/>
        <v>4.3718052192628462E-2</v>
      </c>
      <c r="E17" s="2"/>
      <c r="F17" s="2"/>
      <c r="N17" t="s">
        <v>14</v>
      </c>
      <c r="O17">
        <v>11</v>
      </c>
      <c r="P17" s="3">
        <f>D12</f>
        <v>3.8326506729081333E-2</v>
      </c>
      <c r="R17">
        <f t="shared" si="1"/>
        <v>8.8000000000000005E-3</v>
      </c>
      <c r="S17" s="1">
        <f t="shared" si="2"/>
        <v>3.8400000000000004E-2</v>
      </c>
      <c r="T17" s="3">
        <f>S17-P17</f>
        <v>7.3493270918670306E-5</v>
      </c>
      <c r="U17" s="3"/>
      <c r="V17">
        <f>O17*$V$5</f>
        <v>1.0999999999999999E-2</v>
      </c>
      <c r="W17" s="1">
        <f>V17+$W$5</f>
        <v>3.8900000000000004E-2</v>
      </c>
      <c r="X17" s="3">
        <f>W17-P17</f>
        <v>5.7349327091867075E-4</v>
      </c>
      <c r="Z17">
        <f>O17*$Z$5</f>
        <v>1.2100000000000001E-2</v>
      </c>
      <c r="AA17" s="1">
        <f>Z17+$AA$5</f>
        <v>3.95E-2</v>
      </c>
      <c r="AB17" s="3">
        <f>AA17-P17</f>
        <v>1.1734932709186671E-3</v>
      </c>
    </row>
    <row r="18" spans="1:28">
      <c r="A18" t="s">
        <v>20</v>
      </c>
      <c r="B18" s="5">
        <v>346</v>
      </c>
      <c r="C18" s="5">
        <v>7619</v>
      </c>
      <c r="D18" s="1">
        <f t="shared" si="0"/>
        <v>4.5412783829898939E-2</v>
      </c>
      <c r="E18" s="2"/>
      <c r="F18" s="2"/>
      <c r="N18" t="s">
        <v>15</v>
      </c>
      <c r="O18">
        <v>12</v>
      </c>
      <c r="P18" s="3">
        <f>D13</f>
        <v>3.9221341023792357E-2</v>
      </c>
      <c r="R18">
        <f t="shared" si="1"/>
        <v>9.6000000000000009E-3</v>
      </c>
      <c r="S18" s="1">
        <f t="shared" si="2"/>
        <v>3.9199999999999999E-2</v>
      </c>
      <c r="T18" s="3">
        <f>S18-P18</f>
        <v>-2.1341023792358083E-5</v>
      </c>
      <c r="U18" s="3"/>
      <c r="V18">
        <f>O18*$V$5</f>
        <v>1.2E-2</v>
      </c>
      <c r="W18" s="1">
        <f>V18+$W$5</f>
        <v>3.9900000000000005E-2</v>
      </c>
      <c r="X18" s="3">
        <f>W18-P18</f>
        <v>6.7865897620764809E-4</v>
      </c>
      <c r="Z18">
        <f>O18*$Z$5</f>
        <v>1.32E-2</v>
      </c>
      <c r="AA18" s="1">
        <f>Z18+$AA$5</f>
        <v>4.0599999999999997E-2</v>
      </c>
      <c r="AB18" s="3">
        <f>AA18-P18</f>
        <v>1.3786589762076404E-3</v>
      </c>
    </row>
    <row r="19" spans="1:28">
      <c r="A19" t="s">
        <v>21</v>
      </c>
      <c r="B19" s="5">
        <v>364</v>
      </c>
      <c r="C19" s="5">
        <v>7778</v>
      </c>
      <c r="D19" s="1">
        <f t="shared" si="0"/>
        <v>4.6798662895345844E-2</v>
      </c>
      <c r="E19" s="2"/>
      <c r="F19" s="2"/>
      <c r="N19" t="s">
        <v>16</v>
      </c>
      <c r="O19">
        <v>13</v>
      </c>
      <c r="P19" s="3">
        <f>D14</f>
        <v>4.027226318774816E-2</v>
      </c>
      <c r="R19">
        <f t="shared" si="1"/>
        <v>1.0400000000000001E-2</v>
      </c>
      <c r="S19" s="1">
        <f t="shared" si="2"/>
        <v>0.04</v>
      </c>
      <c r="T19" s="3">
        <f>S19-P19</f>
        <v>-2.7226318774815905E-4</v>
      </c>
      <c r="U19" s="3"/>
      <c r="V19">
        <f>O19*$V$5</f>
        <v>1.3000000000000001E-2</v>
      </c>
      <c r="W19" s="1">
        <f>V19+$W$5</f>
        <v>4.0900000000000006E-2</v>
      </c>
      <c r="X19" s="3">
        <f>W19-P19</f>
        <v>6.2773681225184591E-4</v>
      </c>
      <c r="Z19">
        <f>O19*$Z$5</f>
        <v>1.43E-2</v>
      </c>
      <c r="AA19" s="1">
        <f>Z19+$AA$5</f>
        <v>4.1700000000000001E-2</v>
      </c>
      <c r="AB19" s="3">
        <f>AA19-P19</f>
        <v>1.4277368122518411E-3</v>
      </c>
    </row>
    <row r="20" spans="1:28">
      <c r="A20" t="s">
        <v>22</v>
      </c>
      <c r="B20" s="5">
        <v>380</v>
      </c>
      <c r="C20" s="5">
        <v>7909</v>
      </c>
      <c r="D20" s="1">
        <f t="shared" si="0"/>
        <v>4.8046529270451381E-2</v>
      </c>
      <c r="E20" s="2"/>
      <c r="F20" s="2"/>
      <c r="N20" t="s">
        <v>17</v>
      </c>
      <c r="O20">
        <v>14</v>
      </c>
      <c r="P20" s="3">
        <f>D15</f>
        <v>4.139949818790075E-2</v>
      </c>
      <c r="R20">
        <f t="shared" si="1"/>
        <v>1.12E-2</v>
      </c>
      <c r="S20" s="1">
        <f t="shared" si="2"/>
        <v>4.0800000000000003E-2</v>
      </c>
      <c r="T20" s="3">
        <f>S20-P20</f>
        <v>-5.9949818790074744E-4</v>
      </c>
      <c r="U20" s="3"/>
      <c r="V20">
        <f>O20*$V$5</f>
        <v>1.4E-2</v>
      </c>
      <c r="W20" s="1">
        <f>V20+$W$5</f>
        <v>4.19E-2</v>
      </c>
      <c r="X20" s="3">
        <f>W20-P20</f>
        <v>5.0050181209924938E-4</v>
      </c>
      <c r="Z20">
        <f>O20*$Z$5</f>
        <v>1.54E-2</v>
      </c>
      <c r="AA20" s="1">
        <f>Z20+$AA$5</f>
        <v>4.2800000000000005E-2</v>
      </c>
      <c r="AB20" s="3">
        <f>AA20-P20</f>
        <v>1.4005018120992543E-3</v>
      </c>
    </row>
    <row r="21" spans="1:28">
      <c r="A21" t="s">
        <v>23</v>
      </c>
      <c r="B21" s="5">
        <v>397</v>
      </c>
      <c r="C21" s="5">
        <v>8046</v>
      </c>
      <c r="D21" s="1">
        <f t="shared" si="0"/>
        <v>4.9341287596321157E-2</v>
      </c>
      <c r="E21" s="2"/>
      <c r="F21" s="2"/>
      <c r="N21" t="s">
        <v>18</v>
      </c>
      <c r="O21">
        <v>15</v>
      </c>
      <c r="P21" s="3">
        <f>D16</f>
        <v>4.2591070939468637E-2</v>
      </c>
      <c r="R21">
        <f t="shared" si="1"/>
        <v>1.2E-2</v>
      </c>
      <c r="S21" s="1">
        <f t="shared" si="2"/>
        <v>4.1599999999999998E-2</v>
      </c>
      <c r="T21" s="3">
        <f>S21-P21</f>
        <v>-9.9107093946863845E-4</v>
      </c>
      <c r="U21" s="3"/>
      <c r="V21">
        <f>O21*$V$5</f>
        <v>1.4999999999999999E-2</v>
      </c>
      <c r="W21" s="1">
        <f>V21+$W$5</f>
        <v>4.2900000000000001E-2</v>
      </c>
      <c r="X21" s="3">
        <f>W21-P21</f>
        <v>3.089290605313641E-4</v>
      </c>
      <c r="Z21">
        <f>O21*$Z$5</f>
        <v>1.6500000000000001E-2</v>
      </c>
      <c r="AA21" s="1">
        <f>Z21+$AA$5</f>
        <v>4.3900000000000002E-2</v>
      </c>
      <c r="AB21" s="3">
        <f>AA21-P21</f>
        <v>1.308929060531365E-3</v>
      </c>
    </row>
    <row r="22" spans="1:28">
      <c r="A22" t="s">
        <v>24</v>
      </c>
      <c r="B22" s="5">
        <v>415</v>
      </c>
      <c r="C22" s="5">
        <v>8188</v>
      </c>
      <c r="D22" s="1">
        <f t="shared" si="0"/>
        <v>5.0683927699071811E-2</v>
      </c>
      <c r="E22" s="2"/>
      <c r="F22" s="2"/>
      <c r="N22" t="s">
        <v>19</v>
      </c>
      <c r="O22">
        <v>16</v>
      </c>
      <c r="P22" s="3">
        <f>D17</f>
        <v>4.3718052192628462E-2</v>
      </c>
      <c r="R22">
        <f t="shared" si="1"/>
        <v>1.2800000000000001E-2</v>
      </c>
      <c r="S22" s="1">
        <f t="shared" si="2"/>
        <v>4.24E-2</v>
      </c>
      <c r="T22" s="3">
        <f>S22-P22</f>
        <v>-1.3180521926284619E-3</v>
      </c>
      <c r="U22" s="3"/>
      <c r="V22">
        <f>O22*$V$5</f>
        <v>1.6E-2</v>
      </c>
      <c r="W22" s="1">
        <f>V22+$W$5</f>
        <v>4.3900000000000002E-2</v>
      </c>
      <c r="X22" s="3">
        <f>W22-P22</f>
        <v>1.8194780737153943E-4</v>
      </c>
      <c r="Z22">
        <f>O22*$Z$5</f>
        <v>1.7600000000000001E-2</v>
      </c>
      <c r="AA22" s="1">
        <f>Z22+$AA$5</f>
        <v>4.4999999999999998E-2</v>
      </c>
      <c r="AB22" s="3">
        <f>AA22-P22</f>
        <v>1.2819478073715362E-3</v>
      </c>
    </row>
    <row r="23" spans="1:28">
      <c r="A23" t="s">
        <v>25</v>
      </c>
      <c r="B23" s="5">
        <v>434</v>
      </c>
      <c r="C23" s="5">
        <v>8336</v>
      </c>
      <c r="D23" s="1">
        <f t="shared" si="0"/>
        <v>5.206333973128599E-2</v>
      </c>
      <c r="E23" s="2"/>
      <c r="F23" s="2"/>
      <c r="N23" t="s">
        <v>20</v>
      </c>
      <c r="O23">
        <v>17</v>
      </c>
      <c r="P23" s="3">
        <f>D18</f>
        <v>4.5412783829898939E-2</v>
      </c>
      <c r="R23">
        <f t="shared" si="1"/>
        <v>1.3600000000000001E-2</v>
      </c>
      <c r="S23" s="1">
        <f t="shared" si="2"/>
        <v>4.3200000000000002E-2</v>
      </c>
      <c r="T23" s="3">
        <f>S23-P23</f>
        <v>-2.2127838298989372E-3</v>
      </c>
      <c r="U23" s="3"/>
      <c r="V23">
        <f>O23*$V$5</f>
        <v>1.7000000000000001E-2</v>
      </c>
      <c r="W23" s="1">
        <f>V23+$W$5</f>
        <v>4.4900000000000002E-2</v>
      </c>
      <c r="X23" s="3">
        <f>W23-P23</f>
        <v>-5.1278382989893706E-4</v>
      </c>
      <c r="Z23">
        <f>O23*$Z$5</f>
        <v>1.8700000000000001E-2</v>
      </c>
      <c r="AA23" s="1">
        <f>Z23+$AA$5</f>
        <v>4.6100000000000002E-2</v>
      </c>
      <c r="AB23" s="3">
        <f>AA23-P23</f>
        <v>6.8721617010106262E-4</v>
      </c>
    </row>
    <row r="24" spans="1:28">
      <c r="A24" t="s">
        <v>26</v>
      </c>
      <c r="B24" s="5">
        <v>454</v>
      </c>
      <c r="C24" s="5">
        <v>8592</v>
      </c>
      <c r="D24" s="1">
        <f t="shared" si="0"/>
        <v>5.2839851024208566E-2</v>
      </c>
      <c r="E24" s="2"/>
      <c r="F24" s="2"/>
      <c r="N24" t="s">
        <v>21</v>
      </c>
      <c r="O24">
        <v>18</v>
      </c>
      <c r="P24" s="3">
        <f>D19</f>
        <v>4.6798662895345844E-2</v>
      </c>
      <c r="R24">
        <f t="shared" si="1"/>
        <v>1.4400000000000001E-2</v>
      </c>
      <c r="S24" s="1">
        <f t="shared" si="2"/>
        <v>4.4000000000000004E-2</v>
      </c>
      <c r="T24" s="3">
        <f>S24-P24</f>
        <v>-2.7986628953458395E-3</v>
      </c>
      <c r="U24" s="3"/>
      <c r="V24">
        <f>O24*$V$5</f>
        <v>1.8000000000000002E-2</v>
      </c>
      <c r="W24" s="1">
        <f>V24+$W$5</f>
        <v>4.5900000000000003E-2</v>
      </c>
      <c r="X24" s="3">
        <f>W24-P24</f>
        <v>-8.986628953458406E-4</v>
      </c>
      <c r="Z24">
        <f>O24*$Z$5</f>
        <v>1.9800000000000002E-2</v>
      </c>
      <c r="AA24" s="1">
        <f>Z24+$AA$5</f>
        <v>4.7200000000000006E-2</v>
      </c>
      <c r="AB24" s="3">
        <f>AA24-P24</f>
        <v>4.0133710465416195E-4</v>
      </c>
    </row>
    <row r="25" spans="1:28">
      <c r="A25" t="s">
        <v>27</v>
      </c>
      <c r="B25" s="5">
        <v>477</v>
      </c>
      <c r="C25" s="5">
        <v>8879</v>
      </c>
      <c r="D25" s="1">
        <f t="shared" si="0"/>
        <v>5.3722266020948303E-2</v>
      </c>
      <c r="E25" s="2"/>
      <c r="F25" s="2"/>
      <c r="N25" t="s">
        <v>22</v>
      </c>
      <c r="O25">
        <v>19</v>
      </c>
      <c r="P25" s="3">
        <f>D20</f>
        <v>4.8046529270451381E-2</v>
      </c>
      <c r="R25">
        <f t="shared" si="1"/>
        <v>1.52E-2</v>
      </c>
      <c r="S25" s="1">
        <f t="shared" si="2"/>
        <v>4.48E-2</v>
      </c>
      <c r="T25" s="3">
        <f>S25-P25</f>
        <v>-3.2465292704513815E-3</v>
      </c>
      <c r="U25" s="3"/>
      <c r="V25">
        <f>O25*$V$5</f>
        <v>1.9E-2</v>
      </c>
      <c r="W25" s="1">
        <f>V25+$W$5</f>
        <v>4.6899999999999997E-2</v>
      </c>
      <c r="X25" s="3">
        <f>W25-P25</f>
        <v>-1.1465292704513838E-3</v>
      </c>
      <c r="Z25">
        <f>O25*$Z$5</f>
        <v>2.0900000000000002E-2</v>
      </c>
      <c r="AA25" s="1">
        <f>Z25+$AA$5</f>
        <v>4.8300000000000003E-2</v>
      </c>
      <c r="AB25" s="3">
        <f>AA25-P25</f>
        <v>2.534707295486216E-4</v>
      </c>
    </row>
    <row r="26" spans="1:28">
      <c r="A26" t="s">
        <v>28</v>
      </c>
      <c r="B26" s="5">
        <v>502</v>
      </c>
      <c r="C26" s="5">
        <v>9181</v>
      </c>
      <c r="D26" s="1">
        <f t="shared" si="0"/>
        <v>5.4678139636205207E-2</v>
      </c>
      <c r="E26" s="2"/>
      <c r="F26" s="2"/>
      <c r="N26" t="s">
        <v>23</v>
      </c>
      <c r="O26">
        <v>20</v>
      </c>
      <c r="P26" s="3">
        <f>D21</f>
        <v>4.9341287596321157E-2</v>
      </c>
      <c r="R26">
        <f t="shared" si="1"/>
        <v>1.6E-2</v>
      </c>
      <c r="S26" s="1">
        <f t="shared" si="2"/>
        <v>4.5600000000000002E-2</v>
      </c>
      <c r="T26" s="3">
        <f>S26-P26</f>
        <v>-3.741287596321155E-3</v>
      </c>
      <c r="U26" s="3"/>
      <c r="V26">
        <f>O26*$V$5</f>
        <v>0.02</v>
      </c>
      <c r="W26" s="1">
        <f>V26+$W$5</f>
        <v>4.7899999999999998E-2</v>
      </c>
      <c r="X26" s="3">
        <f>W26-P26</f>
        <v>-1.4412875963211585E-3</v>
      </c>
      <c r="Z26">
        <f>O26*$Z$5</f>
        <v>2.2000000000000002E-2</v>
      </c>
      <c r="AA26" s="1">
        <f>Z26+$AA$5</f>
        <v>4.9399999999999999E-2</v>
      </c>
      <c r="AB26" s="3">
        <f>AA26-P26</f>
        <v>5.8712403678842784E-5</v>
      </c>
    </row>
    <row r="27" spans="1:28">
      <c r="A27" t="s">
        <v>29</v>
      </c>
      <c r="B27" s="5">
        <v>529</v>
      </c>
      <c r="C27" s="5">
        <v>9500</v>
      </c>
      <c r="D27" s="1">
        <f t="shared" si="0"/>
        <v>5.5684210526315787E-2</v>
      </c>
      <c r="E27" s="2"/>
      <c r="F27" s="2"/>
      <c r="N27" t="s">
        <v>24</v>
      </c>
      <c r="O27">
        <v>21</v>
      </c>
      <c r="P27" s="3">
        <f>D22</f>
        <v>5.0683927699071811E-2</v>
      </c>
      <c r="R27">
        <f t="shared" si="1"/>
        <v>1.6800000000000002E-2</v>
      </c>
      <c r="S27" s="1">
        <f t="shared" si="2"/>
        <v>4.6400000000000004E-2</v>
      </c>
      <c r="T27" s="3">
        <f>S27-P27</f>
        <v>-4.2839276990718073E-3</v>
      </c>
      <c r="U27" s="3"/>
      <c r="V27">
        <f>O27*$V$5</f>
        <v>2.1000000000000001E-2</v>
      </c>
      <c r="W27" s="1">
        <f>V27+$W$5</f>
        <v>4.8899999999999999E-2</v>
      </c>
      <c r="X27" s="3">
        <f>W27-P27</f>
        <v>-1.783927699071812E-3</v>
      </c>
      <c r="Z27">
        <f>O27*$Z$5</f>
        <v>2.3100000000000002E-2</v>
      </c>
      <c r="AA27" s="1">
        <f>Z27+$AA$5</f>
        <v>5.0500000000000003E-2</v>
      </c>
      <c r="AB27" s="3">
        <f>AA27-P27</f>
        <v>-1.8392769907180778E-4</v>
      </c>
    </row>
    <row r="28" spans="1:28">
      <c r="A28" t="s">
        <v>30</v>
      </c>
      <c r="B28" s="5">
        <v>558</v>
      </c>
      <c r="C28" s="5">
        <v>9836</v>
      </c>
      <c r="D28" s="1">
        <f t="shared" si="0"/>
        <v>5.6730378202521352E-2</v>
      </c>
      <c r="E28" s="2"/>
      <c r="F28" s="2"/>
      <c r="N28" t="s">
        <v>25</v>
      </c>
      <c r="O28">
        <v>22</v>
      </c>
      <c r="P28" s="3">
        <f>D23</f>
        <v>5.206333973128599E-2</v>
      </c>
      <c r="R28">
        <f t="shared" si="1"/>
        <v>1.7600000000000001E-2</v>
      </c>
      <c r="S28" s="1">
        <f t="shared" si="2"/>
        <v>4.7200000000000006E-2</v>
      </c>
      <c r="T28" s="3">
        <f>S28-P28</f>
        <v>-4.8633397312859844E-3</v>
      </c>
      <c r="U28" s="3"/>
      <c r="V28">
        <f>O28*$V$5</f>
        <v>2.1999999999999999E-2</v>
      </c>
      <c r="W28" s="1">
        <f>V28+$W$5</f>
        <v>4.99E-2</v>
      </c>
      <c r="X28" s="3">
        <f>W28-P28</f>
        <v>-2.1633397312859903E-3</v>
      </c>
      <c r="Z28">
        <f>O28*$Z$5</f>
        <v>2.4200000000000003E-2</v>
      </c>
      <c r="AA28" s="1">
        <f>Z28+$AA$5</f>
        <v>5.1600000000000007E-2</v>
      </c>
      <c r="AB28" s="3">
        <f>AA28-P28</f>
        <v>-4.6333973128598327E-4</v>
      </c>
    </row>
    <row r="29" spans="1:28">
      <c r="A29" t="s">
        <v>31</v>
      </c>
      <c r="B29" s="5">
        <v>588</v>
      </c>
      <c r="C29" s="5">
        <v>10184</v>
      </c>
      <c r="D29" s="1">
        <f t="shared" si="0"/>
        <v>5.7737627651217593E-2</v>
      </c>
      <c r="E29" s="2"/>
      <c r="F29" s="2"/>
      <c r="N29" t="s">
        <v>26</v>
      </c>
      <c r="O29">
        <v>23</v>
      </c>
      <c r="P29" s="3">
        <f>D24</f>
        <v>5.2839851024208566E-2</v>
      </c>
      <c r="R29">
        <f t="shared" si="1"/>
        <v>1.84E-2</v>
      </c>
      <c r="S29" s="1">
        <f t="shared" si="2"/>
        <v>4.8000000000000001E-2</v>
      </c>
      <c r="T29" s="3">
        <f>S29-P29</f>
        <v>-4.8398510242085649E-3</v>
      </c>
      <c r="U29" s="3"/>
      <c r="V29">
        <f>O29*$V$5</f>
        <v>2.3E-2</v>
      </c>
      <c r="W29" s="1">
        <f>V29+$W$5</f>
        <v>5.0900000000000001E-2</v>
      </c>
      <c r="X29" s="3">
        <f>W29-P29</f>
        <v>-1.9398510242085651E-3</v>
      </c>
      <c r="Z29">
        <f>O29*$Z$5</f>
        <v>2.5300000000000003E-2</v>
      </c>
      <c r="AA29" s="1">
        <f>Z29+$AA$5</f>
        <v>5.2700000000000004E-2</v>
      </c>
      <c r="AB29" s="3">
        <f>AA29-P29</f>
        <v>-1.398510242085621E-4</v>
      </c>
    </row>
    <row r="30" spans="1:28">
      <c r="A30" t="s">
        <v>32</v>
      </c>
      <c r="B30" s="5">
        <v>620</v>
      </c>
      <c r="C30" s="5">
        <v>10551</v>
      </c>
      <c r="D30" s="1">
        <f t="shared" si="0"/>
        <v>5.8762202634821341E-2</v>
      </c>
      <c r="E30" s="2"/>
      <c r="F30" s="2"/>
      <c r="N30" t="s">
        <v>27</v>
      </c>
      <c r="O30">
        <v>24</v>
      </c>
      <c r="P30" s="3">
        <f>D25</f>
        <v>5.3722266020948303E-2</v>
      </c>
      <c r="R30">
        <f t="shared" si="1"/>
        <v>1.9200000000000002E-2</v>
      </c>
      <c r="S30" s="1">
        <f t="shared" si="2"/>
        <v>4.8800000000000003E-2</v>
      </c>
      <c r="T30" s="3">
        <f>S30-P30</f>
        <v>-4.9222660209483002E-3</v>
      </c>
      <c r="U30" s="3"/>
      <c r="V30">
        <f>O30*$V$5</f>
        <v>2.4E-2</v>
      </c>
      <c r="W30" s="1">
        <f>V30+$W$5</f>
        <v>5.1900000000000002E-2</v>
      </c>
      <c r="X30" s="3">
        <f>W30-P30</f>
        <v>-1.8222660209483016E-3</v>
      </c>
      <c r="Z30">
        <f>O30*$Z$5</f>
        <v>2.64E-2</v>
      </c>
      <c r="AA30" s="1">
        <f>Z30+$AA$5</f>
        <v>5.3800000000000001E-2</v>
      </c>
      <c r="AB30" s="3">
        <f>AA30-P30</f>
        <v>7.7733979051697322E-5</v>
      </c>
    </row>
    <row r="31" spans="1:28">
      <c r="A31" t="s">
        <v>33</v>
      </c>
      <c r="B31" s="5">
        <v>655</v>
      </c>
      <c r="C31" s="5">
        <v>10938</v>
      </c>
      <c r="D31" s="1">
        <f t="shared" si="0"/>
        <v>5.9882976778204422E-2</v>
      </c>
      <c r="E31" s="2"/>
      <c r="F31" s="2"/>
      <c r="N31" t="s">
        <v>28</v>
      </c>
      <c r="O31">
        <v>25</v>
      </c>
      <c r="P31" s="3">
        <f>D26</f>
        <v>5.4678139636205207E-2</v>
      </c>
      <c r="R31">
        <f t="shared" si="1"/>
        <v>0.02</v>
      </c>
      <c r="S31" s="1">
        <f t="shared" si="2"/>
        <v>4.9600000000000005E-2</v>
      </c>
      <c r="T31" s="3">
        <f>S31-P31</f>
        <v>-5.078139636205202E-3</v>
      </c>
      <c r="U31" s="3"/>
      <c r="V31">
        <f>O31*$V$5</f>
        <v>2.5000000000000001E-2</v>
      </c>
      <c r="W31" s="1">
        <f>V31+$W$5</f>
        <v>5.2900000000000003E-2</v>
      </c>
      <c r="X31" s="3">
        <f>W31-P31</f>
        <v>-1.7781396362052046E-3</v>
      </c>
      <c r="Z31">
        <f>O31*$Z$5</f>
        <v>2.75E-2</v>
      </c>
      <c r="AA31" s="1">
        <f>Z31+$AA$5</f>
        <v>5.4900000000000004E-2</v>
      </c>
      <c r="AB31" s="3">
        <f>AA31-P31</f>
        <v>2.2186036379479718E-4</v>
      </c>
    </row>
    <row r="32" spans="1:28">
      <c r="A32" t="s">
        <v>34</v>
      </c>
      <c r="B32" s="5">
        <v>692</v>
      </c>
      <c r="C32" s="5">
        <v>11347</v>
      </c>
      <c r="D32" s="1">
        <f t="shared" si="0"/>
        <v>6.0985282453511938E-2</v>
      </c>
      <c r="E32" s="2"/>
      <c r="F32" s="2"/>
      <c r="N32" t="s">
        <v>29</v>
      </c>
      <c r="O32">
        <v>26</v>
      </c>
      <c r="P32" s="3">
        <f>D27</f>
        <v>5.5684210526315787E-2</v>
      </c>
      <c r="R32">
        <f t="shared" si="1"/>
        <v>2.0800000000000003E-2</v>
      </c>
      <c r="S32" s="1">
        <f t="shared" si="2"/>
        <v>5.04E-2</v>
      </c>
      <c r="T32" s="3">
        <f>S32-P32</f>
        <v>-5.2842105263157871E-3</v>
      </c>
      <c r="U32" s="3"/>
      <c r="V32">
        <f>O32*$V$5</f>
        <v>2.6000000000000002E-2</v>
      </c>
      <c r="W32" s="1">
        <f>V32+$W$5</f>
        <v>5.3900000000000003E-2</v>
      </c>
      <c r="X32" s="3">
        <f>W32-P32</f>
        <v>-1.784210526315784E-3</v>
      </c>
      <c r="Z32">
        <f>O32*$Z$5</f>
        <v>2.86E-2</v>
      </c>
      <c r="AA32" s="1">
        <f>Z32+$AA$5</f>
        <v>5.6000000000000001E-2</v>
      </c>
      <c r="AB32" s="3">
        <f>AA32-P32</f>
        <v>3.1578947368421373E-4</v>
      </c>
    </row>
    <row r="33" spans="1:28">
      <c r="A33" t="s">
        <v>35</v>
      </c>
      <c r="B33" s="5">
        <v>733</v>
      </c>
      <c r="C33" s="5">
        <v>11786</v>
      </c>
      <c r="D33" s="1">
        <f t="shared" si="0"/>
        <v>6.219243169862549E-2</v>
      </c>
      <c r="E33" s="2"/>
      <c r="F33" s="2"/>
      <c r="N33" t="s">
        <v>30</v>
      </c>
      <c r="O33">
        <v>27</v>
      </c>
      <c r="P33" s="3">
        <f>D28</f>
        <v>5.6730378202521352E-2</v>
      </c>
      <c r="R33">
        <f t="shared" si="1"/>
        <v>2.1600000000000001E-2</v>
      </c>
      <c r="S33" s="1">
        <f t="shared" si="2"/>
        <v>5.1200000000000002E-2</v>
      </c>
      <c r="T33" s="3">
        <f>S33-P33</f>
        <v>-5.5303782025213494E-3</v>
      </c>
      <c r="U33" s="3"/>
      <c r="V33">
        <f>O33*$V$5</f>
        <v>2.7E-2</v>
      </c>
      <c r="W33" s="1">
        <f>V33+$W$5</f>
        <v>5.4900000000000004E-2</v>
      </c>
      <c r="X33" s="3">
        <f>W33-P33</f>
        <v>-1.8303782025213475E-3</v>
      </c>
      <c r="Z33">
        <f>O33*$Z$5</f>
        <v>2.9700000000000001E-2</v>
      </c>
      <c r="AA33" s="1">
        <f>Z33+$AA$5</f>
        <v>5.7099999999999998E-2</v>
      </c>
      <c r="AB33" s="3">
        <f>AA33-P33</f>
        <v>3.6962179747864615E-4</v>
      </c>
    </row>
    <row r="34" spans="1:28">
      <c r="A34" t="s">
        <v>36</v>
      </c>
      <c r="B34" s="5">
        <v>777</v>
      </c>
      <c r="C34" s="5">
        <v>12258</v>
      </c>
      <c r="D34" s="1">
        <f t="shared" si="0"/>
        <v>6.3387175721977482E-2</v>
      </c>
      <c r="E34" s="2"/>
      <c r="F34" s="2"/>
      <c r="N34" t="s">
        <v>31</v>
      </c>
      <c r="O34">
        <v>28</v>
      </c>
      <c r="P34" s="3">
        <f>D29</f>
        <v>5.7737627651217593E-2</v>
      </c>
      <c r="R34">
        <f t="shared" si="1"/>
        <v>2.24E-2</v>
      </c>
      <c r="S34" s="1">
        <f t="shared" si="2"/>
        <v>5.2000000000000005E-2</v>
      </c>
      <c r="T34" s="3">
        <f>S34-P34</f>
        <v>-5.7376276512175889E-3</v>
      </c>
      <c r="U34" s="3"/>
      <c r="V34">
        <f>O34*$V$5</f>
        <v>2.8000000000000001E-2</v>
      </c>
      <c r="W34" s="1">
        <f>V34+$W$5</f>
        <v>5.5900000000000005E-2</v>
      </c>
      <c r="X34" s="3">
        <f>W34-P34</f>
        <v>-1.8376276512175882E-3</v>
      </c>
      <c r="Z34">
        <f>O34*$Z$5</f>
        <v>3.0800000000000001E-2</v>
      </c>
      <c r="AA34" s="1">
        <f>Z34+$AA$5</f>
        <v>5.8200000000000002E-2</v>
      </c>
      <c r="AB34" s="3">
        <f>AA34-P34</f>
        <v>4.6237234878240829E-4</v>
      </c>
    </row>
    <row r="35" spans="1:28">
      <c r="A35" t="s">
        <v>37</v>
      </c>
      <c r="B35" s="5">
        <v>825</v>
      </c>
      <c r="C35" s="5">
        <v>12757</v>
      </c>
      <c r="D35" s="1">
        <f t="shared" si="0"/>
        <v>6.4670377047895272E-2</v>
      </c>
      <c r="E35" s="2"/>
      <c r="F35" s="2"/>
      <c r="N35" t="s">
        <v>32</v>
      </c>
      <c r="O35">
        <v>29</v>
      </c>
      <c r="P35" s="3">
        <f>D30</f>
        <v>5.8762202634821341E-2</v>
      </c>
      <c r="R35">
        <f t="shared" si="1"/>
        <v>2.3200000000000002E-2</v>
      </c>
      <c r="S35" s="1">
        <f t="shared" si="2"/>
        <v>5.28E-2</v>
      </c>
      <c r="T35" s="3">
        <f>S35-P35</f>
        <v>-5.9622026348213411E-3</v>
      </c>
      <c r="U35" s="3"/>
      <c r="V35">
        <f>O35*$V$5</f>
        <v>2.9000000000000001E-2</v>
      </c>
      <c r="W35" s="1">
        <f>V35+$W$5</f>
        <v>5.6900000000000006E-2</v>
      </c>
      <c r="X35" s="3">
        <f>W35-P35</f>
        <v>-1.8622026348213347E-3</v>
      </c>
      <c r="Z35">
        <f>O35*$Z$5</f>
        <v>3.1900000000000005E-2</v>
      </c>
      <c r="AA35" s="1">
        <f>Z35+$AA$5</f>
        <v>5.9300000000000005E-2</v>
      </c>
      <c r="AB35" s="3">
        <f>AA35-P35</f>
        <v>5.3779736517866467E-4</v>
      </c>
    </row>
    <row r="36" spans="1:28">
      <c r="A36" t="s">
        <v>38</v>
      </c>
      <c r="B36" s="5">
        <v>877</v>
      </c>
      <c r="C36" s="5">
        <v>13285</v>
      </c>
      <c r="D36" s="1">
        <f t="shared" si="0"/>
        <v>6.6014301844185178E-2</v>
      </c>
      <c r="E36" s="2"/>
      <c r="F36" s="2"/>
      <c r="N36" t="s">
        <v>33</v>
      </c>
      <c r="O36">
        <v>30</v>
      </c>
      <c r="P36" s="3">
        <f>D31</f>
        <v>5.9882976778204422E-2</v>
      </c>
      <c r="R36">
        <f t="shared" si="1"/>
        <v>2.4E-2</v>
      </c>
      <c r="S36" s="1">
        <f t="shared" si="2"/>
        <v>5.3600000000000002E-2</v>
      </c>
      <c r="T36" s="3">
        <f>S36-P36</f>
        <v>-6.2829767782044202E-3</v>
      </c>
      <c r="U36" s="3"/>
      <c r="V36">
        <f>O36*$V$5</f>
        <v>0.03</v>
      </c>
      <c r="W36" s="1">
        <f>V36+$W$5</f>
        <v>5.79E-2</v>
      </c>
      <c r="X36" s="3">
        <f>W36-P36</f>
        <v>-1.9829767782044219E-3</v>
      </c>
      <c r="Z36">
        <f>O36*$Z$5</f>
        <v>3.3000000000000002E-2</v>
      </c>
      <c r="AA36" s="1">
        <f>Z36+$AA$5</f>
        <v>6.0400000000000002E-2</v>
      </c>
      <c r="AB36" s="3">
        <f>AA36-P36</f>
        <v>5.170232217955803E-4</v>
      </c>
    </row>
    <row r="37" spans="1:28">
      <c r="A37" t="s">
        <v>39</v>
      </c>
      <c r="B37" s="5">
        <v>928</v>
      </c>
      <c r="C37" s="5">
        <v>13799</v>
      </c>
      <c r="D37" s="1">
        <f t="shared" si="0"/>
        <v>6.7251250090586273E-2</v>
      </c>
      <c r="E37" s="2"/>
      <c r="F37" s="2"/>
      <c r="N37" t="s">
        <v>34</v>
      </c>
      <c r="O37">
        <v>31</v>
      </c>
      <c r="P37" s="3">
        <f>D32</f>
        <v>6.0985282453511938E-2</v>
      </c>
      <c r="R37">
        <f t="shared" si="1"/>
        <v>2.4800000000000003E-2</v>
      </c>
      <c r="S37" s="1">
        <f t="shared" si="2"/>
        <v>5.4400000000000004E-2</v>
      </c>
      <c r="T37" s="3">
        <f>S37-P37</f>
        <v>-6.5852824535119342E-3</v>
      </c>
      <c r="U37" s="3"/>
      <c r="V37">
        <f>O37*$V$5</f>
        <v>3.1E-2</v>
      </c>
      <c r="W37" s="1">
        <f>V37+$W$5</f>
        <v>5.8900000000000001E-2</v>
      </c>
      <c r="X37" s="3">
        <f>W37-P37</f>
        <v>-2.0852824535119371E-3</v>
      </c>
      <c r="Z37">
        <f>O37*$Z$5</f>
        <v>3.4100000000000005E-2</v>
      </c>
      <c r="AA37" s="1">
        <f>Z37+$AA$5</f>
        <v>6.1500000000000006E-2</v>
      </c>
      <c r="AB37" s="3">
        <f>AA37-P37</f>
        <v>5.1471754648806795E-4</v>
      </c>
    </row>
    <row r="38" spans="1:28">
      <c r="A38" t="s">
        <v>40</v>
      </c>
      <c r="B38" s="5">
        <v>984</v>
      </c>
      <c r="C38" s="5">
        <v>14351</v>
      </c>
      <c r="D38" s="1">
        <f t="shared" si="0"/>
        <v>6.8566650407637098E-2</v>
      </c>
      <c r="E38" s="2"/>
      <c r="F38" s="2"/>
      <c r="N38" t="s">
        <v>35</v>
      </c>
      <c r="O38">
        <v>32</v>
      </c>
      <c r="P38" s="3">
        <f>D33</f>
        <v>6.219243169862549E-2</v>
      </c>
      <c r="R38">
        <f t="shared" si="1"/>
        <v>2.5600000000000001E-2</v>
      </c>
      <c r="S38" s="1">
        <f t="shared" si="2"/>
        <v>5.5199999999999999E-2</v>
      </c>
      <c r="T38" s="3">
        <f>S38-P38</f>
        <v>-6.9924316986254911E-3</v>
      </c>
      <c r="U38" s="3"/>
      <c r="V38">
        <f>O38*$V$5</f>
        <v>3.2000000000000001E-2</v>
      </c>
      <c r="W38" s="1">
        <f>V38+$W$5</f>
        <v>5.9900000000000002E-2</v>
      </c>
      <c r="X38" s="3">
        <f>W38-P38</f>
        <v>-2.2924316986254883E-3</v>
      </c>
      <c r="Z38">
        <f>O38*$Z$5</f>
        <v>3.5200000000000002E-2</v>
      </c>
      <c r="AA38" s="1">
        <f>Z38+$AA$5</f>
        <v>6.2600000000000003E-2</v>
      </c>
      <c r="AB38" s="3">
        <f>AA38-P38</f>
        <v>4.0756830137451266E-4</v>
      </c>
    </row>
    <row r="39" spans="1:28">
      <c r="A39" t="s">
        <v>41</v>
      </c>
      <c r="B39" s="5">
        <v>1045</v>
      </c>
      <c r="C39" s="5">
        <v>14935</v>
      </c>
      <c r="D39" s="1">
        <f t="shared" si="0"/>
        <v>6.9969869434214932E-2</v>
      </c>
      <c r="E39" s="2"/>
      <c r="F39" s="2"/>
      <c r="N39" t="s">
        <v>36</v>
      </c>
      <c r="O39">
        <v>33</v>
      </c>
      <c r="P39" s="3">
        <f>D34</f>
        <v>6.3387175721977482E-2</v>
      </c>
      <c r="R39">
        <f t="shared" si="1"/>
        <v>2.64E-2</v>
      </c>
      <c r="S39" s="1">
        <f t="shared" si="2"/>
        <v>5.6000000000000001E-2</v>
      </c>
      <c r="T39" s="3">
        <f>S39-P39</f>
        <v>-7.3871757219774806E-3</v>
      </c>
      <c r="U39" s="3"/>
      <c r="V39">
        <f>O39*$V$5</f>
        <v>3.3000000000000002E-2</v>
      </c>
      <c r="W39" s="1">
        <f>V39+$W$5</f>
        <v>6.0900000000000003E-2</v>
      </c>
      <c r="X39" s="3">
        <f>W39-P39</f>
        <v>-2.487175721977479E-3</v>
      </c>
      <c r="Z39">
        <f>O39*$Z$5</f>
        <v>3.6299999999999999E-2</v>
      </c>
      <c r="AA39" s="1">
        <f>Z39+$AA$5</f>
        <v>6.3700000000000007E-2</v>
      </c>
      <c r="AB39" s="3">
        <f>AA39-P39</f>
        <v>3.1282427802252488E-4</v>
      </c>
    </row>
    <row r="40" spans="1:28">
      <c r="N40" t="s">
        <v>37</v>
      </c>
      <c r="O40">
        <v>34</v>
      </c>
      <c r="P40" s="3">
        <f>D35</f>
        <v>6.4670377047895272E-2</v>
      </c>
      <c r="R40">
        <f t="shared" si="1"/>
        <v>2.7200000000000002E-2</v>
      </c>
      <c r="S40" s="1">
        <f t="shared" si="2"/>
        <v>5.6800000000000003E-2</v>
      </c>
      <c r="T40" s="3">
        <f>S40-P40</f>
        <v>-7.8703770478952689E-3</v>
      </c>
      <c r="U40" s="3"/>
      <c r="V40">
        <f>O40*$V$5</f>
        <v>3.4000000000000002E-2</v>
      </c>
      <c r="W40" s="1">
        <f>V40+$W$5</f>
        <v>6.1900000000000004E-2</v>
      </c>
      <c r="X40" s="3">
        <f>W40-P40</f>
        <v>-2.7703770478952686E-3</v>
      </c>
      <c r="Z40">
        <f>O40*$Z$5</f>
        <v>3.7400000000000003E-2</v>
      </c>
      <c r="AA40" s="1">
        <f>Z40+$AA$5</f>
        <v>6.4799999999999996E-2</v>
      </c>
      <c r="AB40" s="3">
        <f>AA40-P40</f>
        <v>1.296229521047243E-4</v>
      </c>
    </row>
    <row r="41" spans="1:28">
      <c r="N41" t="s">
        <v>38</v>
      </c>
      <c r="O41">
        <v>35</v>
      </c>
      <c r="P41" s="3">
        <f>D36</f>
        <v>6.6014301844185178E-2</v>
      </c>
      <c r="R41">
        <f t="shared" si="1"/>
        <v>2.8000000000000001E-2</v>
      </c>
      <c r="S41" s="1">
        <f t="shared" si="2"/>
        <v>5.7599999999999998E-2</v>
      </c>
      <c r="T41" s="3">
        <f>S41-P41</f>
        <v>-8.4143018441851791E-3</v>
      </c>
      <c r="U41" s="3"/>
      <c r="V41">
        <f>O41*$V$5</f>
        <v>3.5000000000000003E-2</v>
      </c>
      <c r="W41" s="1">
        <f>V41+$W$5</f>
        <v>6.2900000000000011E-2</v>
      </c>
      <c r="X41" s="3">
        <f>W41-P41</f>
        <v>-3.1143018441851661E-3</v>
      </c>
      <c r="Z41">
        <f>O41*$Z$5</f>
        <v>3.85E-2</v>
      </c>
      <c r="AA41" s="1">
        <f>Z41+$AA$5</f>
        <v>6.59E-2</v>
      </c>
      <c r="AB41" s="3">
        <f>AA41-P41</f>
        <v>-1.143018441851773E-4</v>
      </c>
    </row>
    <row r="42" spans="1:28">
      <c r="N42" t="s">
        <v>39</v>
      </c>
      <c r="O42">
        <v>36</v>
      </c>
      <c r="P42" s="3">
        <f>D37</f>
        <v>6.7251250090586273E-2</v>
      </c>
      <c r="R42">
        <f t="shared" si="1"/>
        <v>2.8800000000000003E-2</v>
      </c>
      <c r="S42" s="1">
        <f t="shared" si="2"/>
        <v>5.8400000000000007E-2</v>
      </c>
      <c r="T42" s="3">
        <f>S42-P42</f>
        <v>-8.8512500905862657E-3</v>
      </c>
      <c r="U42" s="3"/>
      <c r="V42">
        <f>O42*$V$5</f>
        <v>3.6000000000000004E-2</v>
      </c>
      <c r="W42" s="1">
        <f>V42+$W$5</f>
        <v>6.3900000000000012E-2</v>
      </c>
      <c r="X42" s="3">
        <f>W42-P42</f>
        <v>-3.3512500905862608E-3</v>
      </c>
      <c r="Z42">
        <f>O42*$Z$5</f>
        <v>3.9600000000000003E-2</v>
      </c>
      <c r="AA42" s="1">
        <f>Z42+$AA$5</f>
        <v>6.7000000000000004E-2</v>
      </c>
      <c r="AB42" s="3">
        <f>AA42-P42</f>
        <v>-2.5125009058626913E-4</v>
      </c>
    </row>
    <row r="43" spans="1:28">
      <c r="N43" t="s">
        <v>40</v>
      </c>
      <c r="O43">
        <v>37</v>
      </c>
      <c r="P43" s="3">
        <f>D38</f>
        <v>6.8566650407637098E-2</v>
      </c>
      <c r="R43">
        <f t="shared" si="1"/>
        <v>2.9600000000000001E-2</v>
      </c>
      <c r="S43" s="1">
        <f t="shared" si="2"/>
        <v>5.9200000000000003E-2</v>
      </c>
      <c r="T43" s="3">
        <f>S43-P43</f>
        <v>-9.3666504076370949E-3</v>
      </c>
      <c r="U43" s="3"/>
      <c r="V43">
        <f>O43*$V$5</f>
        <v>3.6999999999999998E-2</v>
      </c>
      <c r="W43" s="1">
        <f>V43+$W$5</f>
        <v>6.4899999999999999E-2</v>
      </c>
      <c r="X43" s="3">
        <f>W43-P43</f>
        <v>-3.6666504076370982E-3</v>
      </c>
      <c r="Z43">
        <f>O43*$Z$5</f>
        <v>4.07E-2</v>
      </c>
      <c r="AA43" s="1">
        <f>Z43+$AA$5</f>
        <v>6.8099999999999994E-2</v>
      </c>
      <c r="AB43" s="3">
        <f>AA43-P43</f>
        <v>-4.6665040763710364E-4</v>
      </c>
    </row>
    <row r="44" spans="1:28">
      <c r="N44" t="s">
        <v>41</v>
      </c>
      <c r="O44">
        <v>38</v>
      </c>
      <c r="P44" s="3">
        <f>D39</f>
        <v>6.9969869434214932E-2</v>
      </c>
      <c r="R44">
        <f t="shared" si="1"/>
        <v>3.04E-2</v>
      </c>
      <c r="S44" s="1">
        <f t="shared" si="2"/>
        <v>0.06</v>
      </c>
      <c r="T44" s="3">
        <f>S44-P44</f>
        <v>-9.9698694342149341E-3</v>
      </c>
      <c r="U44" s="3"/>
      <c r="V44">
        <f>O44*$V$5</f>
        <v>3.7999999999999999E-2</v>
      </c>
      <c r="W44" s="1">
        <f>V44+$W$5</f>
        <v>6.59E-2</v>
      </c>
      <c r="X44" s="3">
        <f>W44-P44</f>
        <v>-4.0698694342149316E-3</v>
      </c>
      <c r="Z44">
        <f>O44*$Z$5</f>
        <v>4.1800000000000004E-2</v>
      </c>
      <c r="AA44" s="1">
        <f>Z44+$AA$5</f>
        <v>6.9200000000000012E-2</v>
      </c>
      <c r="AB44" s="3">
        <f>AA44-P44</f>
        <v>-7.6986943421492038E-4</v>
      </c>
    </row>
    <row r="80" spans="8:8">
      <c r="H80">
        <v>1.1000000000000001E-3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 건승</dc:creator>
  <cp:lastModifiedBy>이 건승</cp:lastModifiedBy>
  <dcterms:created xsi:type="dcterms:W3CDTF">2022-02-04T07:53:05Z</dcterms:created>
  <dcterms:modified xsi:type="dcterms:W3CDTF">2022-02-09T00:41:23Z</dcterms:modified>
</cp:coreProperties>
</file>