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ryAnn\Documents\"/>
    </mc:Choice>
  </mc:AlternateContent>
  <xr:revisionPtr revIDLastSave="0" documentId="13_ncr:1_{E7A1746D-E0E7-4AA3-8AD4-F94EAD78DA1A}" xr6:coauthVersionLast="45" xr6:coauthVersionMax="45" xr10:uidLastSave="{00000000-0000-0000-0000-000000000000}"/>
  <bookViews>
    <workbookView xWindow="31920" yWindow="3120" windowWidth="18000" windowHeight="9360" firstSheet="5" activeTab="9" xr2:uid="{97EE3A6D-9E40-423A-B056-C4ED6B404F31}"/>
  </bookViews>
  <sheets>
    <sheet name="CT5310" sheetId="1" r:id="rId1"/>
    <sheet name="Sheet2" sheetId="2" r:id="rId2"/>
    <sheet name="B1000-CALC-TAX" sheetId="3" r:id="rId3"/>
    <sheet name="RATE" sheetId="4" r:id="rId4"/>
    <sheet name="After Y9999-INIT-TAX" sheetId="11" r:id="rId5"/>
    <sheet name="DECISION" sheetId="7" r:id="rId6"/>
    <sheet name="Sheet1" sheetId="12" r:id="rId7"/>
    <sheet name="RATE ARRAY" sheetId="13" r:id="rId8"/>
    <sheet name="Sheet4" sheetId="14" r:id="rId9"/>
    <sheet name="Sheet3" sheetId="15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23" i="15" l="1"/>
  <c r="N4" i="15" l="1"/>
  <c r="M85" i="14"/>
  <c r="M82" i="14"/>
  <c r="M72" i="14"/>
  <c r="M70" i="14"/>
  <c r="M67" i="14"/>
  <c r="M25" i="14" l="1"/>
  <c r="M23" i="14"/>
  <c r="P25" i="14"/>
  <c r="Q23" i="14"/>
  <c r="T5" i="14"/>
  <c r="K32" i="14" l="1"/>
  <c r="A3" i="13" l="1"/>
  <c r="A4" i="13" s="1"/>
  <c r="A5" i="13" s="1"/>
  <c r="A6" i="13" s="1"/>
  <c r="A7" i="13" s="1"/>
  <c r="A8" i="13" s="1"/>
  <c r="A9" i="13" s="1"/>
  <c r="A10" i="13" s="1"/>
  <c r="A11" i="13" s="1"/>
  <c r="A12" i="13" s="1"/>
  <c r="A13" i="13" s="1"/>
  <c r="A14" i="13" s="1"/>
  <c r="D3" i="12"/>
  <c r="D4" i="12" s="1"/>
  <c r="D5" i="12" s="1"/>
  <c r="D6" i="12" s="1"/>
  <c r="D7" i="12" s="1"/>
  <c r="D8" i="12" s="1"/>
  <c r="D9" i="12" s="1"/>
  <c r="D10" i="12" s="1"/>
  <c r="D11" i="12" s="1"/>
  <c r="D12" i="12" s="1"/>
  <c r="D13" i="12" s="1"/>
  <c r="D14" i="12" s="1"/>
  <c r="A3" i="11" l="1"/>
  <c r="A4" i="11" s="1"/>
  <c r="A5" i="11" s="1"/>
  <c r="A6" i="11" s="1"/>
  <c r="A7" i="11" s="1"/>
  <c r="A8" i="11" s="1"/>
  <c r="A9" i="11" s="1"/>
  <c r="A3" i="7"/>
  <c r="A4" i="7" s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9" i="4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</calcChain>
</file>

<file path=xl/sharedStrings.xml><?xml version="1.0" encoding="utf-8"?>
<sst xmlns="http://schemas.openxmlformats.org/spreadsheetml/2006/main" count="503" uniqueCount="408">
  <si>
    <t>DESCRIPTION</t>
  </si>
  <si>
    <t>A0000-START</t>
  </si>
  <si>
    <t>PERFORMED</t>
  </si>
  <si>
    <t>SECTION</t>
  </si>
  <si>
    <t>PARAGRAPHS</t>
  </si>
  <si>
    <t>A0000-GEO</t>
  </si>
  <si>
    <t>A0000-BUNDLE</t>
  </si>
  <si>
    <t>A0000-SKIP</t>
  </si>
  <si>
    <t>A0000-DONE</t>
  </si>
  <si>
    <t>B0000-OPEN-FILES</t>
  </si>
  <si>
    <t>B0000-START</t>
  </si>
  <si>
    <t>B0000-OPEN-REGISTER-FILE</t>
  </si>
  <si>
    <t>B0000-CODES</t>
  </si>
  <si>
    <t>B0005-PROCESS-CONFIG-FILE</t>
  </si>
  <si>
    <t>B0005-START</t>
  </si>
  <si>
    <t>B0005-READ</t>
  </si>
  <si>
    <t>B0005-EOP</t>
  </si>
  <si>
    <t xml:space="preserve"> </t>
  </si>
  <si>
    <t>B0010-DETERMINE-TAXED-GEO</t>
  </si>
  <si>
    <t>B0010-START</t>
  </si>
  <si>
    <t xml:space="preserve">B0011-TAXING-JURIS-OVERRIDES </t>
  </si>
  <si>
    <t xml:space="preserve">B0020-CONVERT-TO-GEO </t>
  </si>
  <si>
    <t>B0011-START</t>
  </si>
  <si>
    <t>B0020-START</t>
  </si>
  <si>
    <t>B0020-TERMINATION</t>
  </si>
  <si>
    <t>B0020-CHARGE-TO</t>
  </si>
  <si>
    <t>B0030-CHECK-FOR-MCC-CALL</t>
  </si>
  <si>
    <t>B0030-START</t>
  </si>
  <si>
    <t>B0040-INIT-MCC-WORK-AREAS</t>
  </si>
  <si>
    <t>B0040-START</t>
  </si>
  <si>
    <t>B0050-CHECK-MCC-TWO-OF-THREE</t>
  </si>
  <si>
    <t>B0050-START</t>
  </si>
  <si>
    <t>B0060-GET-DATA-FROM-FILES</t>
  </si>
  <si>
    <t>B0060-START</t>
  </si>
  <si>
    <t>B0070-ACCUM-RATES</t>
  </si>
  <si>
    <t>B0070-START</t>
  </si>
  <si>
    <t>B0075-GET-CORRESPONDING-RATE</t>
  </si>
  <si>
    <t>B0075-START</t>
  </si>
  <si>
    <t>B0080-DETERMINE-MCC-TAXED-GEO</t>
  </si>
  <si>
    <t>B0080-START</t>
  </si>
  <si>
    <t>B0080-DONE</t>
  </si>
  <si>
    <t>B0100-CLOSE-FILES</t>
  </si>
  <si>
    <t>B0100-START</t>
  </si>
  <si>
    <t>B1000-CALC-TAX</t>
  </si>
  <si>
    <t>B1000-START</t>
  </si>
  <si>
    <t>B1000-LOOP</t>
  </si>
  <si>
    <t>B1000-CONT</t>
  </si>
  <si>
    <t>B3000-GET-TAXED-DSC</t>
  </si>
  <si>
    <t>B3000-START</t>
  </si>
  <si>
    <t>B3000-READ</t>
  </si>
  <si>
    <t>B3000-DONE</t>
  </si>
  <si>
    <t>B8000-LOAD-BUNDLE-COMP</t>
  </si>
  <si>
    <t>B8000-START</t>
  </si>
  <si>
    <t>B8000-EOR</t>
  </si>
  <si>
    <t>B8100-COMPLETE-COMPONENT</t>
  </si>
  <si>
    <t xml:space="preserve">B8200-SEQUENCE-COMPONENTS </t>
  </si>
  <si>
    <t>B8100-START</t>
  </si>
  <si>
    <t>B8200-START</t>
  </si>
  <si>
    <t>B8200-SUB</t>
  </si>
  <si>
    <t>B9000-RETURN-NEXT-DETAIL</t>
  </si>
  <si>
    <t>B9000-START</t>
  </si>
  <si>
    <t>B9999-UNLOCK-ACC</t>
  </si>
  <si>
    <t>B9999-START</t>
  </si>
  <si>
    <t>C0010-INITIALIZE-LINKAGE</t>
  </si>
  <si>
    <t>C0010-START</t>
  </si>
  <si>
    <t>C0010-FINISH</t>
  </si>
  <si>
    <t xml:space="preserve">C0050-PROCESS-ZIP-ACCESS </t>
  </si>
  <si>
    <t>C0050-START</t>
  </si>
  <si>
    <t>C0050-READ</t>
  </si>
  <si>
    <t>C0050-DONE</t>
  </si>
  <si>
    <t xml:space="preserve">C0100-PROCESS-LINKED-TAXES </t>
  </si>
  <si>
    <t>C0100-START</t>
  </si>
  <si>
    <t>C0100-TAXES</t>
  </si>
  <si>
    <t>C0100-APP</t>
  </si>
  <si>
    <t>C0100-SET</t>
  </si>
  <si>
    <t>C0100-CALC</t>
  </si>
  <si>
    <t>C0200-PROCESS-CONFIG-RECORD</t>
  </si>
  <si>
    <t>C0200-START</t>
  </si>
  <si>
    <t>C0200-VALUE</t>
  </si>
  <si>
    <t>C0910-LOAD-SERVICES</t>
  </si>
  <si>
    <t>C0910-START</t>
  </si>
  <si>
    <t>C0915-LOAD-LINE-TYPES</t>
  </si>
  <si>
    <t>C0915-START</t>
  </si>
  <si>
    <t>D0100-LOCATE-LINKED-BUCKET</t>
  </si>
  <si>
    <t>D0100-START</t>
  </si>
  <si>
    <t>D1000-BUILD-C5MT</t>
  </si>
  <si>
    <t>D1000-START</t>
  </si>
  <si>
    <t>D1000-READ</t>
  </si>
  <si>
    <t>D2000-GET-TAX-LINE-RULES</t>
  </si>
  <si>
    <t>D2000-START</t>
  </si>
  <si>
    <t>D2000-LOOP</t>
  </si>
  <si>
    <t>D2000-SELECT</t>
  </si>
  <si>
    <t>E2000-APPLY-LTM-CRITERIA</t>
  </si>
  <si>
    <t>E2000-START</t>
  </si>
  <si>
    <t>E2000-STD</t>
  </si>
  <si>
    <t>E2100-LOAD-DEFAULT-RULES</t>
  </si>
  <si>
    <t>E2100-START</t>
  </si>
  <si>
    <t>E2100-LOOP</t>
  </si>
  <si>
    <t>E2200-APPLY-EXEMPTIONS</t>
  </si>
  <si>
    <t>E2200-START</t>
  </si>
  <si>
    <t>E2300-CHECK-FOR-OVERRIDE</t>
  </si>
  <si>
    <t>E2300-START</t>
  </si>
  <si>
    <t>E2300-LOOP</t>
  </si>
  <si>
    <t>E2300-FINISH</t>
  </si>
  <si>
    <t xml:space="preserve">L0000-SET-COMPARE-LOCATIONS </t>
  </si>
  <si>
    <t>L0000-START</t>
  </si>
  <si>
    <t>M6000-CALC-MAX-TIER</t>
  </si>
  <si>
    <t>M6000-START</t>
  </si>
  <si>
    <t>M6000-STEP</t>
  </si>
  <si>
    <t>M6000-TIER</t>
  </si>
  <si>
    <t>M6000-FINISH</t>
  </si>
  <si>
    <t>M6100-CALC-LINE-TAX</t>
  </si>
  <si>
    <t>M6100-START</t>
  </si>
  <si>
    <t>M6100-CALC</t>
  </si>
  <si>
    <t>M6100-FINISH</t>
  </si>
  <si>
    <t>M7000-START</t>
  </si>
  <si>
    <t>M7000-SET</t>
  </si>
  <si>
    <t>N0000-CALC-PERIOD-TAXABLE</t>
  </si>
  <si>
    <t>N0000-START</t>
  </si>
  <si>
    <t>N0000-ANNUAL</t>
  </si>
  <si>
    <t>N0000-QUARTERLY</t>
  </si>
  <si>
    <t>N0000-SEMIANNUAL</t>
  </si>
  <si>
    <t>N0010-WHAT-IS-ACCUMAS-OFFSET</t>
  </si>
  <si>
    <t>N0010-START</t>
  </si>
  <si>
    <t>N0010-ANNUAL</t>
  </si>
  <si>
    <t>N0010-QUARTERLY</t>
  </si>
  <si>
    <t>N0010-SEMIANNUAL</t>
  </si>
  <si>
    <t>N1000-RECALC-TAX</t>
  </si>
  <si>
    <t>N1000-START</t>
  </si>
  <si>
    <t>N2000-BUILD-LINE-C5MT</t>
  </si>
  <si>
    <t>N2000-START</t>
  </si>
  <si>
    <t>N2000-READ</t>
  </si>
  <si>
    <t>N6100-TIER-CALCULATION</t>
  </si>
  <si>
    <t>N6100-START</t>
  </si>
  <si>
    <t>N6110-STEP-CALCULATION</t>
  </si>
  <si>
    <t>N6110-START</t>
  </si>
  <si>
    <t>O0200-SAVE-OVERIDES</t>
  </si>
  <si>
    <t>00200-START</t>
  </si>
  <si>
    <t>O6100-CALC-PERIOD-LINES</t>
  </si>
  <si>
    <t>O6100-START</t>
  </si>
  <si>
    <t>O6100-ANNUAL</t>
  </si>
  <si>
    <t>O6100-QUARTERLY</t>
  </si>
  <si>
    <t>O6100-SEMIANNUAL</t>
  </si>
  <si>
    <t>O6200-CALCULATE-TAXED-LINES</t>
  </si>
  <si>
    <t>O6200-START</t>
  </si>
  <si>
    <t>O6200-4</t>
  </si>
  <si>
    <t>O6200-1</t>
  </si>
  <si>
    <t>O6200-2</t>
  </si>
  <si>
    <t>O6200-3</t>
  </si>
  <si>
    <t>P1000-ID-ACCUMAS-TAXES</t>
  </si>
  <si>
    <t>P1000-START</t>
  </si>
  <si>
    <t>Q0000-FIND-MA-ENTRY</t>
  </si>
  <si>
    <t>Q0000-START</t>
  </si>
  <si>
    <t>Q1000-WHAT-IS-ACCUMAS-GEOCODE</t>
  </si>
  <si>
    <t>Q1000-START</t>
  </si>
  <si>
    <t>Q1000-GEO</t>
  </si>
  <si>
    <t>R0010-READ-NPANXX</t>
  </si>
  <si>
    <t>R0010-START</t>
  </si>
  <si>
    <t>R0020-READ-C5ZIP4R</t>
  </si>
  <si>
    <t>R0020-START</t>
  </si>
  <si>
    <t>R0020-READ</t>
  </si>
  <si>
    <t>R0030-READ-C5MT</t>
  </si>
  <si>
    <t>R0030-START</t>
  </si>
  <si>
    <t>R0030-LOOP</t>
  </si>
  <si>
    <t>R0040-READ-C5ACC</t>
  </si>
  <si>
    <t>R0040-START</t>
  </si>
  <si>
    <t>R0050-READ-C5BDL</t>
  </si>
  <si>
    <t>R0050-START</t>
  </si>
  <si>
    <t>R0050-NEXT</t>
  </si>
  <si>
    <t>R0050-GET</t>
  </si>
  <si>
    <t>S0000-SET-DEC-INDX</t>
  </si>
  <si>
    <t>S0000-START</t>
  </si>
  <si>
    <t>S0000-LOOP</t>
  </si>
  <si>
    <t>X0000-WRITE-REGISTER-FILE</t>
  </si>
  <si>
    <t>X0000-START</t>
  </si>
  <si>
    <t>X0000-TAX-RESULTS</t>
  </si>
  <si>
    <t>X0000-LINE-RESULTS</t>
  </si>
  <si>
    <t>X0100-WRITE-ACCUM-RECORDS</t>
  </si>
  <si>
    <t>X0100-START</t>
  </si>
  <si>
    <t>X1000-GET-RATE-RECORD</t>
  </si>
  <si>
    <t>X1000-START</t>
  </si>
  <si>
    <t>X1000-LOOP</t>
  </si>
  <si>
    <t>X1000-READ</t>
  </si>
  <si>
    <t>X1000-FINISH</t>
  </si>
  <si>
    <t>X1100-GET-FAID-RATES</t>
  </si>
  <si>
    <t>X1100-START</t>
  </si>
  <si>
    <t>X1100-READ</t>
  </si>
  <si>
    <t>X1100-FINISH</t>
  </si>
  <si>
    <t>X2000-GET-DECISION-RECORD</t>
  </si>
  <si>
    <t>X2000-START</t>
  </si>
  <si>
    <t>X2000-LOOP</t>
  </si>
  <si>
    <t>X2000-FINISH</t>
  </si>
  <si>
    <t>X2100-GET-FAID-DECISIONS</t>
  </si>
  <si>
    <t>X2100-START</t>
  </si>
  <si>
    <t>X2100-LOOP</t>
  </si>
  <si>
    <t>X2100-FINISH</t>
  </si>
  <si>
    <t>Y0000-FIND-PARENT</t>
  </si>
  <si>
    <t>Y0000-START</t>
  </si>
  <si>
    <t>Y0001-OPEN-REGISTER</t>
  </si>
  <si>
    <t>Y0001-START</t>
  </si>
  <si>
    <t>Y0002-OPEN-NPANXX</t>
  </si>
  <si>
    <t>Y0002-START</t>
  </si>
  <si>
    <t>Y0003-OPEN-ZIP</t>
  </si>
  <si>
    <t>Y0003-START</t>
  </si>
  <si>
    <t>Y0004-OPEN-C5ZIP4R</t>
  </si>
  <si>
    <t>Y0004-START</t>
  </si>
  <si>
    <t>Y0005-OPEN-DESC</t>
  </si>
  <si>
    <t>Y0005-START</t>
  </si>
  <si>
    <t>Y0006-OPEN-C5MT</t>
  </si>
  <si>
    <t>Y0006-START</t>
  </si>
  <si>
    <t>Y0007-OPEN-C5ACC</t>
  </si>
  <si>
    <t>Y0007-START</t>
  </si>
  <si>
    <t>Y0008-OPEN-C5BDL</t>
  </si>
  <si>
    <t>Y0008-START</t>
  </si>
  <si>
    <t>Y1000-LOG-LINKAGE</t>
  </si>
  <si>
    <t>Y1000-START</t>
  </si>
  <si>
    <t>Y2000-LOG-CONFIG</t>
  </si>
  <si>
    <t>Y2000-START</t>
  </si>
  <si>
    <t>Y2100-POPULATE-DECISION</t>
  </si>
  <si>
    <t>Y2100-START</t>
  </si>
  <si>
    <t>Y9999-INIT-TAX-ENTRY</t>
  </si>
  <si>
    <t>Y9999-START</t>
  </si>
  <si>
    <t>Z0000-Y2K-GET-6-DIGIT-DATE</t>
  </si>
  <si>
    <t>Z0000-Y2K-START</t>
  </si>
  <si>
    <t>Z1000-CALL-DPI</t>
  </si>
  <si>
    <t>Z1000-START</t>
  </si>
  <si>
    <t>Z2000-WRITE-LOG-ENTRY</t>
  </si>
  <si>
    <t>Z2000-START</t>
  </si>
  <si>
    <t xml:space="preserve">B0005-PROCESS-CONFIG-FILE </t>
  </si>
  <si>
    <t xml:space="preserve">B0000-OPEN-FILES </t>
  </si>
  <si>
    <t xml:space="preserve">B9000-RETURN-NEXT-DETAIL </t>
  </si>
  <si>
    <t>B8200-SEQUENCE-COMPONENTS</t>
  </si>
  <si>
    <t>B0020-CONVERT-TO-GEO</t>
  </si>
  <si>
    <t>Test data;DEO code 04000000000, Serv/cat 01/01 amt - 100.00;minutes-5.26</t>
  </si>
  <si>
    <t>PERFORM</t>
  </si>
  <si>
    <t>FLOW</t>
  </si>
  <si>
    <t>BEGIN LOGGING</t>
  </si>
  <si>
    <t xml:space="preserve">Z2000-START- PERFORMS 1) Z20000-WRITE-LOG-ENTRY MULTIPLE TIMES
                                                    2)B0005-PROCESS-CONFIG-FILE-CONFORG-REC-&gt;PW-TEMP-REC(PW-TR-CHAR ARRAY)-&gt;PW-TC-CHAR(WS-TEMP-CODE)-&gt;PW-PR-CODE in array- checked if MT, SHARED,CTZ4A,DCM,DCMF,DCML
3)B0000-OPEN-FILES
4)Y2000-LOG-CONFIG
5)Y1000-LOG-LINKAGE
6)B0020-CONVERT-TO-GEO
7)A0000-GEO
A0000-BUNDLE
A0000-SKIP
A0000-DONE
</t>
  </si>
  <si>
    <t>1)X1000-GET-RATE-RECORD- C5RATE fields populate PW-RATE-TAX-TYPE;PW-RATE-TAX-AUTH; PW-RATE-TAX-RATE
2)LK5-FAID Not equal spaces X1100-GET-FAID-RATES  
3)X2000-GET-DECISION-RECORD- Get EXACT rec using C5DEC-KEY-populates PW-DEC-TAX-TYPE;PW-DEC-TAX-AUTH-Y2100-populate-DECISION-PW-DEC-LINKED-ONLY,PW-DEC-PRORATE,PW-DEC-LINKALL ,PW-DEC-COMPDIST
4)X2100-GET-FAID-&gt; X2100-LOOP- DECISIONS- file id "TD"Get EXACT rec using C5DEC-KEY-
5)</t>
  </si>
  <si>
    <t>x1000-read</t>
  </si>
  <si>
    <t>Perform varying til PW-CTAX-RATE-INDX &gt; 25 or =SPACES
Each rec has an array of C5RATE-TAC-type auth and rate</t>
  </si>
  <si>
    <t>Tax type</t>
  </si>
  <si>
    <t>Tax auth</t>
  </si>
  <si>
    <t>Tax rate</t>
  </si>
  <si>
    <t>bypassed</t>
  </si>
  <si>
    <t>Array #</t>
  </si>
  <si>
    <t>Added in PW array</t>
  </si>
  <si>
    <t>Y</t>
  </si>
  <si>
    <t>Function Code</t>
  </si>
  <si>
    <t>Added in PW array-PW-DEC-FUNCTION-CODE;C5DEC-LINK-TAXES-&gt;PW-TEMP-DEC-LTT,PW-DEC-OVERRIDE-TAX,PW-DEC-LINKED-ONLY,PW-DEC-PRORATE,PW-DEC-LINKALL,PW-DEC-COMPDIST</t>
  </si>
  <si>
    <t>y</t>
  </si>
  <si>
    <t>LK5-TAX-TYPE</t>
  </si>
  <si>
    <t>LK5-TAX-RATE</t>
  </si>
  <si>
    <t>LK5-TAX-RATE-AUTH</t>
  </si>
  <si>
    <t>PW-RATE-TAX-TYPE 0001 03</t>
  </si>
  <si>
    <t xml:space="preserve">PW-RATE-TAX-AUTH 0001 1   </t>
  </si>
  <si>
    <t xml:space="preserve">PW-RATE-TAX-RATE 0001 01650000  </t>
  </si>
  <si>
    <t xml:space="preserve">PW-RATE-TAX-TYPE 0002 03   </t>
  </si>
  <si>
    <t xml:space="preserve">PW-RATE-TAX-AUTH 0002 3  </t>
  </si>
  <si>
    <t xml:space="preserve">PW-RATE-TAX-RATE 0002 00000000   </t>
  </si>
  <si>
    <t>PW-RATE-TAX-TYPE 0003 05</t>
  </si>
  <si>
    <t xml:space="preserve">PW-RATE-TAX-AUTH 0003 1  </t>
  </si>
  <si>
    <t xml:space="preserve">PW-RATE-TAX-RATE 0003 06000000  </t>
  </si>
  <si>
    <t xml:space="preserve">PW-RATE-TAX-TYPE 0004 05 </t>
  </si>
  <si>
    <t>PW-RATE-TAX-TYPE 0005 06</t>
  </si>
  <si>
    <t>PW-RATE-TAX-TYPE 0006 40</t>
  </si>
  <si>
    <t xml:space="preserve">PW-RATE-TAX-TYPE 0007 41 </t>
  </si>
  <si>
    <t xml:space="preserve">PW-RATE-TAX-TYPE 0008 41 </t>
  </si>
  <si>
    <t>PW-RATE-TAX-TYPE 0009 51</t>
  </si>
  <si>
    <t>PW-RATE-TAX-TYPE 0010 58</t>
  </si>
  <si>
    <t>PW-RATE-TAX-TYPE 0011 70</t>
  </si>
  <si>
    <t>W-RATE-TAX-TYPE 0012 75</t>
  </si>
  <si>
    <t>PW-RATE-TAX-TYPE 0013 99</t>
  </si>
  <si>
    <t xml:space="preserve">PW-RATE-TAX-TYPE 0014 99 </t>
  </si>
  <si>
    <t xml:space="preserve">pW-RATE-TAX-AUTH 0010 0  </t>
  </si>
  <si>
    <t xml:space="preserve">PW-RATE-TAX-AUTH 0011 0 </t>
  </si>
  <si>
    <t>PW-RATE-TAX-AUTH 0012 0</t>
  </si>
  <si>
    <t>PW-RATE-TAX-AUTH 0013 1</t>
  </si>
  <si>
    <t xml:space="preserve">PW-RATE-TAX-AUTH 0014 3 </t>
  </si>
  <si>
    <t xml:space="preserve">PW-RATE-TAX-AUTH 0004 3 </t>
  </si>
  <si>
    <t>PW-RATE-TAX-AUTH 0005 1</t>
  </si>
  <si>
    <t>PW-RATE-TAX-AUTH 0006 0</t>
  </si>
  <si>
    <t xml:space="preserve"> PW-RATE-TAX-AUTH 0007 0 </t>
  </si>
  <si>
    <t xml:space="preserve">PW-RATE-TAX-AUTH 0008 1 </t>
  </si>
  <si>
    <t xml:space="preserve">PW-RATE-TAX-AUTH 0009 1 </t>
  </si>
  <si>
    <t xml:space="preserve">PW-RATE-TAX-RATE 0008 00080000 </t>
  </si>
  <si>
    <t>PW-RATE-TAX-RATE 0007 00000000</t>
  </si>
  <si>
    <t>PW-RATE-TAX-RATE 0006 24400000</t>
  </si>
  <si>
    <t xml:space="preserve">PW-RATE-TAX-RATE 0005 05000000 </t>
  </si>
  <si>
    <t>PW-RATE-TAX-RATE 0004 02000000</t>
  </si>
  <si>
    <t xml:space="preserve">PW-RATE-TAX-RATE 0009 05000000 </t>
  </si>
  <si>
    <t xml:space="preserve">PW-RATE-TAX-RATE 0011 03000000  </t>
  </si>
  <si>
    <t xml:space="preserve">PW-RATE-TAX-RATE 0010 00040000 </t>
  </si>
  <si>
    <t xml:space="preserve"> PW-RATE-TAX-RATE 0013 06000000 </t>
  </si>
  <si>
    <t>PW-RATE-TAX-RATE 0012 00060000</t>
  </si>
  <si>
    <t xml:space="preserve"> PW-RATE-TAX-RATE 0014 02000000</t>
  </si>
  <si>
    <t>Type</t>
  </si>
  <si>
    <t>Auth</t>
  </si>
  <si>
    <t>Rate</t>
  </si>
  <si>
    <t>Curr Auth</t>
  </si>
  <si>
    <t>Curr Type</t>
  </si>
  <si>
    <t>PW-TEMP-AUTH</t>
  </si>
  <si>
    <t>PW-TEMP-TYPE</t>
  </si>
  <si>
    <t>S0000-Loop checks if it's a new Auth, type or FAID</t>
  </si>
  <si>
    <t>PW-RATE-TAX-TYPE</t>
  </si>
  <si>
    <t>PW_RATE-TAX_AUTH</t>
  </si>
  <si>
    <t>PW-RATE-TAX-AUTH - from C5RATE-TAX-AUTH</t>
  </si>
  <si>
    <t>PW-RATE-TAX-RATE - from C5RATE-TAX-RATE</t>
  </si>
  <si>
    <t>c0010-start POPULATES THE FF: PW-RATE-TAX-TYPE - from C5RATE-TAX-TYPE</t>
  </si>
  <si>
    <t>BYPASSED</t>
  </si>
  <si>
    <t>LK5 array</t>
  </si>
  <si>
    <t>pw RATE,AUTH, TYPE POPULATES lk5 FIELDS</t>
  </si>
  <si>
    <t>s000-CHECK dec VS rate</t>
  </si>
  <si>
    <t>bypassed; NO DEC</t>
  </si>
  <si>
    <t>BYPASSED ; NODEC</t>
  </si>
  <si>
    <t>BYPASSED;NO DEC</t>
  </si>
  <si>
    <t xml:space="preserve">LK5-TAX-AMT </t>
  </si>
  <si>
    <t>LK5-LINKED-TAX-AMT</t>
  </si>
  <si>
    <t>IF PW_CHECK-RATE:</t>
  </si>
  <si>
    <t>1)PW-TEMP-TAX-AMT Rounded = Multiply taxable-amt($100) * LK5-TAX-RATE</t>
  </si>
  <si>
    <t>For Array#2, PW-TEMP-TAX-AMT = 100 * .06</t>
  </si>
  <si>
    <t>Move PW-TEMP-TAX-AMT to LK5-TAX-AMT</t>
  </si>
  <si>
    <t xml:space="preserve">                   MOVE PW-LTM-FIRST   TO PW-LTM-TMP</t>
  </si>
  <si>
    <t xml:space="preserve">                   SUBTRACT 1 FROM LK5-IN-LINE-COUNT (PW-LTI)</t>
  </si>
  <si>
    <t xml:space="preserve">                            GIVING PW-LTM-REM</t>
  </si>
  <si>
    <t xml:space="preserve">                   MULTIPLY PW-LTM-REM BY PW-LTM-ADDTL</t>
  </si>
  <si>
    <t xml:space="preserve">                   ADD PW-LTM-REM TO PW-LTM-TMP</t>
  </si>
  <si>
    <t>In M6100-START</t>
  </si>
  <si>
    <t>PW-LTM-TMP</t>
  </si>
  <si>
    <t>PW-LTM-ADDTL</t>
  </si>
  <si>
    <t>PW-LTM-REM=pw-ltm-rem(LK5-IN-LINE-COUNT - 1) 
* PW-LTM-ADDTL</t>
  </si>
  <si>
    <t>New PW-LTM-REM= PW-LTM-REM + 
PW-LTM-TMP</t>
  </si>
  <si>
    <t>PW-LTM-RATE(C5LTM-RATE *100)</t>
  </si>
  <si>
    <t>PW-RATE-
TAX-RATE</t>
  </si>
  <si>
    <t>PW-TEMP-RATE
PW-LTM-RATE /100</t>
  </si>
  <si>
    <t>LK5-RES-LINE-RATE=
 PW-LTM-RATE/100</t>
  </si>
  <si>
    <t>LK5-RES-LINE-TAXED=
PW-LTM-TMP</t>
  </si>
  <si>
    <t>PW-LTM-AMT = 
PW-LTM-TMP *
PW-LTM-RATE</t>
  </si>
  <si>
    <t>PW-TEMP-TAX-AMT</t>
  </si>
  <si>
    <t>100*.06</t>
  </si>
  <si>
    <t>2)LK5-TAX-AMT = LK5-TAX-AMT + PW-TEMP-TAX-AMT</t>
  </si>
  <si>
    <t>LK5-tax-credit = +</t>
  </si>
  <si>
    <t>Auth-5;Type-5</t>
  </si>
  <si>
    <t xml:space="preserve">               MULTIPLY LK5-TAX-RATE(PW-CUR-LK-INDX) BY</t>
  </si>
  <si>
    <t xml:space="preserve">                       PW-SELF-LINKED-AMT (PW-CUR-LK-INDX)</t>
  </si>
  <si>
    <t xml:space="preserve">                       GIVING PW-TEMP-TAX-AMT ROUNDED</t>
  </si>
  <si>
    <t xml:space="preserve">               MOVE LK5-TAX-AMT (PW-CUR-LK-INDX) TO PW-TMP-TAX</t>
  </si>
  <si>
    <t xml:space="preserve">               IF LK5-TAX-CREDIT (PW-CUR-LK-INDX) EQUAL "-"</t>
  </si>
  <si>
    <t xml:space="preserve">                   MULTIPLY PW-TMP-TAX BY -1</t>
  </si>
  <si>
    <t xml:space="preserve">                            GIVING PW-TMP-TAX</t>
  </si>
  <si>
    <t xml:space="preserve">               END-IF</t>
  </si>
  <si>
    <t xml:space="preserve">               ADD PW-TEMP-TAX-AMT TO PW-TMP-TAX ROUNDED</t>
  </si>
  <si>
    <t xml:space="preserve">               MOVE PW-TMP-TAX TO LK5-TAX-AMT (PW-CUR-LK-INDX)</t>
  </si>
  <si>
    <t xml:space="preserve">               IF PW-TMP-TAX &lt; ZEROS</t>
  </si>
  <si>
    <t xml:space="preserve">                   MOVE "-"        TO LK5-TAX-CREDIT (PW-CUR-LK-INDX)</t>
  </si>
  <si>
    <t xml:space="preserve">               ELSE</t>
  </si>
  <si>
    <t xml:space="preserve">                   MOVE "+"        TO LK5-TAX-CREDIT (PW-CUR-LK-INDX).</t>
  </si>
  <si>
    <t xml:space="preserve">4)MOVE LK5-TAX-AMT (PW-CUR-LK-INDX) TO PW-TMP-TAX </t>
  </si>
  <si>
    <t>5)ADD PW-TEMP-TAX-AMT TO PW-TMP-TAX ROUNDED</t>
  </si>
  <si>
    <t>pw-self-linked-amt            MOVE LK5-TAX-AMT (PW-CUR-LK-INDX)
                               TO PW-SELF-LINKED-AMT (PW-CUR-LK-INDX).
           IF LK5-TAX-CREDIT (PW-CUR-LK-INDX) EQUAL "-"
               MULTIPLY PW-SELF-LINKED-AMT (PW-CUR-LK-INDX)
                        BY -1
                        GIVING PW-SELF-LINKED-AMT (PW-CUR-LK-INDX).</t>
  </si>
  <si>
    <t>0 + 6</t>
  </si>
  <si>
    <t>3)PW-TEMP-TAX-AMT ROUNDED = LK5-TAX-RATE(PW-CUR-LK-INDX) * 
PW-SELF-LINKED-AMT (PW-CUR-LK-INDX)</t>
  </si>
  <si>
    <t xml:space="preserve">Array </t>
  </si>
  <si>
    <t>Array # 5</t>
  </si>
  <si>
    <t>LK-TAX-AMT = 100 * .05==&gt;  PW-SELF-LINKED-amt</t>
  </si>
  <si>
    <t>Tax code = R</t>
  </si>
  <si>
    <t xml:space="preserve">               MULTIPLY LK5-TAX-RATE(PW-CUR-LK-INDX) BY
                       PW-SELF-LINKED-AMT (PW-CUR-LK-INDX)
                       GIVING PW-TEMP-TAX-AMT ROUNDED
               MOVE LK5-TAX-AMT (PW-CUR-LK-INDX) TO PW-TMP-TAX</t>
  </si>
  <si>
    <t>PW-TEMP-TAX-AMT=.05 * 5.00000</t>
  </si>
  <si>
    <t>Move LK5-TAX-AMT to PW-TMP-TAX</t>
  </si>
  <si>
    <t>Add PW-TEMP-TAX-AMT tp PW-TMP-TAX  -  .25 + 5</t>
  </si>
  <si>
    <t>Array #4</t>
  </si>
  <si>
    <t xml:space="preserve">MOVE PW-LTM-FIRST   TO PW-LTM-TMP         </t>
  </si>
  <si>
    <t>SUBTRACT 1 FROM LK5-IN-LINE-COUNT (PW-LTI)</t>
  </si>
  <si>
    <t xml:space="preserve">         GIVING PW-LTM-REM                </t>
  </si>
  <si>
    <t xml:space="preserve">MULTIPLY PW-LTM-REM BY PW-LTM-ADDTL       </t>
  </si>
  <si>
    <t xml:space="preserve">ADD PW-LTM-REM TO PW-LTM-TMP              </t>
  </si>
  <si>
    <t>149+1=150</t>
  </si>
  <si>
    <t>PW-LTM-RATE</t>
  </si>
  <si>
    <t>PW-LTM-RATE=   C5LTM-RATE * 100 = .0008*100 =  .08</t>
  </si>
  <si>
    <t>lk5-res-line-rate = pw-ltm-rate/100</t>
  </si>
  <si>
    <t xml:space="preserve">               MOVE PW-LTM-TMP
                   TO LK5-RES-LINE-TAXED (PW-CTAX-LK-INDX, PW-LTI)</t>
  </si>
  <si>
    <t xml:space="preserve">               MULTIPLY PW-LTM-TMP
                        BY PW-LTM-RATE (PW-CTAX-LK-INDX, PW-LTI)
                        GIVING PW-LTM-AMT
= 150 *.08 </t>
  </si>
  <si>
    <t>Array #5</t>
  </si>
  <si>
    <t xml:space="preserve">           IF PW-CHECK-RATE
              MULTIPLY PW-TAXABLE-AMT BY LK5-TAX-RATE (PW-CTAX-LK-INDX)
                                      GIVING PW-TEMP-TAX-AMT ROUNDED
100 * .05</t>
  </si>
  <si>
    <t>ADD PW-TEMP-TAX-AMT TO LK5-TAX-AMT (PW-CTAX-LK-INDX)   (5 + 0)</t>
  </si>
  <si>
    <t>Array #6</t>
  </si>
  <si>
    <t>This is in B1000-LOOP - PW-TEMP-TAX-AMT = PW-Taxable-amt * lk5-tax-rate ;100 * .03(LK5-TAX-RATE)</t>
  </si>
  <si>
    <t>B1000-CONT-  Auth, TYPE, CODE, LK5-TAX-AMT populated. LK5-TAX-AMT = Rate * 100</t>
  </si>
  <si>
    <t>C0100-PROCESS-LINKED-TAXES</t>
  </si>
  <si>
    <t>LK-TAX-AMT = 5.000</t>
  </si>
  <si>
    <t>LK5-TAX-AMT = 6.00  LK-TAX-AMT fopr array #6 = 3.00</t>
  </si>
  <si>
    <t>Array #5 in C0100-taxes-
           MOVE LK5-TAX-AMT (PW-CUR-LK-INDX)
                               TO PW-SELF-LINKED-AMT (PW-CUR-LK-INDX).
ELSE of this is satisfied  :
           IF (PW-SAVE-FUNC-CODE-6(PW-CUR-LK-INDX) EQUAL "M"
             AND PW-MT-ON = "Y"
             AND PW-RANGE-INV
             AND LK5-INVOICE-NO NOT EQUAL SPACES)
           OR (PW-SAVE-FUNC-CODE-6(PW-CUR-LK-INDX) EQUAL "M"
             AND PW-MT-ON = "Y"
             AND PW-RANGE-CUS
             AND LK5-CUSTOMER-REFERENCE NOT = SPACE)
===
PERFORM this==&gt;
               MULTIPLY LK5-TAX-RATE(PW-CUR-LK-INDX) BY
                       PW-SELF-LINKED-AMT (PW-CUR-LK-INDX)
                       GIVING PW-TEMP-TAX-AMT ROUNDED
                   LK5-TAX-RATE (.05) * (PW-SELF-LINKED-AMT(5.00000000)= .25(PW_TEMP-TAX-AMT rounded)
               MOVE LK5-TAX-AMT (PW-CUR-LK-INDX) TO PW-TMP-TAX= 
              PW-TMP-TAX = 5.00000000
               IF LK5-TAX-CREDIT (PW-CUR-LK-INDX) EQUAL "-"
                   MULTIPLY PW-TMP-TAX BY -1
                            GIVING PW-TMP-TAX
               END-IF
               ADD PW-TEMP-TAX-AMT TO PW-TMP-TAX ROUNDED=
               PW-TMP-TAX-ROUNDED = .25 + 5.000000 = 5.25000000
               MOVE PW-TMP-TAX TO LK5-TAX-AMT (PW-CUR-LK-INDX)=
LK5-TAX-AMT becomes 5.25then
           MOVE LK5-TAX-AMT (PW-CUR-LK-INDX)
                               TO PW-APP-LINKED-AMT (PW-CUR-LK-INDX).
           MOVE LK5-TAX-CREDIT (PW-CUR-LK-INDX)
                               TO LK5-LINKED-CREDIT (PW-CUR-LK-INDX).
====
C0100-APP
==
C0100-SET</t>
  </si>
  <si>
    <t>Array2 tax code = R===&gt; in C0100-taxes==&gt;           
This applies to array #2, #3IF PW-DEC-LINK-TAX-TYPES (PW-DEC-INDX, 1) EQUAL SPACES
           AND PW-SAVE-LINKALL (PW-CUR-LK-INDX) NOT EQUAL "Y"
               MOVE LK5-TAX-AMT (PW-CUR-LK-INDX)  TO PW-APP-LINKED-AMT (PW-CUR-LK-INDX) 
====C0100-APP
==
C0100-SET
==</t>
  </si>
  <si>
    <t>Array #1 byppassesd in C0010-taxes bec  tax code  = "k";C0100-SET bypassed</t>
  </si>
  <si>
    <t>Array # 4 in C0100-SET:
           IF PW-SAVE-LINKALL (PW-CUR-LK-INDX) NOT EQUAL "Y"
               IF PW-DEC-LINK-TAX-TYPES (PW-DEC-INDX, 1) EQUAL SPACES
=&gt;D0100-LOCATE-LINKED-BUCKET</t>
  </si>
  <si>
    <t>Initial LK5-TAXABLE-AMT</t>
  </si>
  <si>
    <t>PW-TAXABLE-AMT</t>
  </si>
  <si>
    <t xml:space="preserve">to C0010-INITIALIZE-LINKAGE </t>
  </si>
  <si>
    <t>auth</t>
  </si>
  <si>
    <t>type</t>
  </si>
  <si>
    <t>df8</t>
  </si>
  <si>
    <t>TAX CODE</t>
  </si>
  <si>
    <t>K</t>
  </si>
  <si>
    <t>d200 TO GET ltm</t>
  </si>
  <si>
    <t>d200- USES C5LTM TO POPULATE LK5-TAX-TYPE,LK5-TAX-AUTH, C5LTM-LINE-TYPE L01</t>
  </si>
  <si>
    <t xml:space="preserve">D2000-SELECT, PW-LTM-911 &gt; SPACES,MOVE PW-LTM-911     TO C5LTM-RECORD    </t>
  </si>
  <si>
    <t>COMPUTE: PW-LTM-RATE = C5LTM-RATE * 100; .01650000 * 100</t>
  </si>
  <si>
    <t>test again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</si>
</sst>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0" fillId="0" borderId="0" xfId="0" applyFon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0BF19-3FB2-43A8-B802-1EE3CEAF9808}">
  <dimension ref="A1:D231"/>
  <sheetViews>
    <sheetView workbookViewId="0">
      <pane ySplit="1" topLeftCell="A71" activePane="bottomLeft" state="frozen"/>
      <selection pane="bottomLeft" activeCell="A48" sqref="A48"/>
    </sheetView>
  </sheetViews>
  <sheetFormatPr defaultRowHeight="15" x14ac:dyDescent="0.25"/>
  <cols>
    <col min="1" max="1" width="33.5703125" bestFit="1" customWidth="1"/>
    <col min="2" max="2" width="46" customWidth="1"/>
    <col min="3" max="3" width="24.85546875" customWidth="1"/>
    <col min="4" max="4" width="71.28515625" customWidth="1"/>
  </cols>
  <sheetData>
    <row r="1" spans="1:4" x14ac:dyDescent="0.25">
      <c r="A1" s="1" t="s">
        <v>3</v>
      </c>
      <c r="B1" s="1" t="s">
        <v>2</v>
      </c>
      <c r="C1" s="1" t="s">
        <v>4</v>
      </c>
      <c r="D1" s="1" t="s">
        <v>0</v>
      </c>
    </row>
    <row r="2" spans="1:4" x14ac:dyDescent="0.25">
      <c r="A2" t="s">
        <v>1</v>
      </c>
      <c r="B2" t="s">
        <v>222</v>
      </c>
      <c r="C2" t="s">
        <v>5</v>
      </c>
    </row>
    <row r="3" spans="1:4" x14ac:dyDescent="0.25">
      <c r="B3" t="s">
        <v>226</v>
      </c>
      <c r="C3" t="s">
        <v>6</v>
      </c>
    </row>
    <row r="4" spans="1:4" x14ac:dyDescent="0.25">
      <c r="B4" t="s">
        <v>228</v>
      </c>
      <c r="C4" t="s">
        <v>7</v>
      </c>
    </row>
    <row r="5" spans="1:4" x14ac:dyDescent="0.25">
      <c r="B5" t="s">
        <v>214</v>
      </c>
      <c r="C5" t="s">
        <v>8</v>
      </c>
    </row>
    <row r="6" spans="1:4" x14ac:dyDescent="0.25">
      <c r="B6" t="s">
        <v>173</v>
      </c>
    </row>
    <row r="7" spans="1:4" s="2" customFormat="1" x14ac:dyDescent="0.25">
      <c r="B7" s="3" t="s">
        <v>229</v>
      </c>
    </row>
    <row r="8" spans="1:4" x14ac:dyDescent="0.25">
      <c r="B8" t="s">
        <v>230</v>
      </c>
    </row>
    <row r="9" spans="1:4" x14ac:dyDescent="0.25">
      <c r="B9" t="s">
        <v>216</v>
      </c>
    </row>
    <row r="10" spans="1:4" x14ac:dyDescent="0.25">
      <c r="B10" t="s">
        <v>224</v>
      </c>
    </row>
    <row r="11" spans="1:4" x14ac:dyDescent="0.25">
      <c r="B11" t="s">
        <v>51</v>
      </c>
    </row>
    <row r="12" spans="1:4" x14ac:dyDescent="0.25">
      <c r="B12" t="s">
        <v>231</v>
      </c>
    </row>
    <row r="13" spans="1:4" x14ac:dyDescent="0.25">
      <c r="B13" t="s">
        <v>232</v>
      </c>
    </row>
    <row r="15" spans="1:4" x14ac:dyDescent="0.25">
      <c r="A15" t="s">
        <v>9</v>
      </c>
      <c r="C15" t="s">
        <v>10</v>
      </c>
    </row>
    <row r="16" spans="1:4" x14ac:dyDescent="0.25">
      <c r="C16" t="s">
        <v>11</v>
      </c>
    </row>
    <row r="17" spans="1:3" x14ac:dyDescent="0.25">
      <c r="C17" t="s">
        <v>12</v>
      </c>
    </row>
    <row r="19" spans="1:3" x14ac:dyDescent="0.25">
      <c r="A19" t="s">
        <v>13</v>
      </c>
      <c r="C19" t="s">
        <v>14</v>
      </c>
    </row>
    <row r="20" spans="1:3" x14ac:dyDescent="0.25">
      <c r="C20" t="s">
        <v>15</v>
      </c>
    </row>
    <row r="21" spans="1:3" x14ac:dyDescent="0.25">
      <c r="C21" t="s">
        <v>16</v>
      </c>
    </row>
    <row r="22" spans="1:3" x14ac:dyDescent="0.25">
      <c r="C22" t="s">
        <v>17</v>
      </c>
    </row>
    <row r="23" spans="1:3" x14ac:dyDescent="0.25">
      <c r="A23" t="s">
        <v>18</v>
      </c>
      <c r="C23" t="s">
        <v>19</v>
      </c>
    </row>
    <row r="25" spans="1:3" x14ac:dyDescent="0.25">
      <c r="A25" t="s">
        <v>20</v>
      </c>
      <c r="C25" t="s">
        <v>22</v>
      </c>
    </row>
    <row r="27" spans="1:3" x14ac:dyDescent="0.25">
      <c r="A27" t="s">
        <v>21</v>
      </c>
      <c r="C27" t="s">
        <v>23</v>
      </c>
    </row>
    <row r="28" spans="1:3" x14ac:dyDescent="0.25">
      <c r="C28" t="s">
        <v>24</v>
      </c>
    </row>
    <row r="29" spans="1:3" x14ac:dyDescent="0.25">
      <c r="C29" t="s">
        <v>25</v>
      </c>
    </row>
    <row r="31" spans="1:3" x14ac:dyDescent="0.25">
      <c r="A31" t="s">
        <v>26</v>
      </c>
      <c r="C31" t="s">
        <v>27</v>
      </c>
    </row>
    <row r="33" spans="1:3" x14ac:dyDescent="0.25">
      <c r="A33" t="s">
        <v>28</v>
      </c>
      <c r="C33" t="s">
        <v>29</v>
      </c>
    </row>
    <row r="35" spans="1:3" x14ac:dyDescent="0.25">
      <c r="A35" t="s">
        <v>30</v>
      </c>
      <c r="C35" t="s">
        <v>31</v>
      </c>
    </row>
    <row r="37" spans="1:3" x14ac:dyDescent="0.25">
      <c r="A37" t="s">
        <v>32</v>
      </c>
      <c r="C37" t="s">
        <v>33</v>
      </c>
    </row>
    <row r="39" spans="1:3" x14ac:dyDescent="0.25">
      <c r="A39" t="s">
        <v>34</v>
      </c>
      <c r="C39" t="s">
        <v>35</v>
      </c>
    </row>
    <row r="41" spans="1:3" x14ac:dyDescent="0.25">
      <c r="A41" t="s">
        <v>36</v>
      </c>
      <c r="C41" t="s">
        <v>37</v>
      </c>
    </row>
    <row r="43" spans="1:3" x14ac:dyDescent="0.25">
      <c r="A43" t="s">
        <v>38</v>
      </c>
      <c r="C43" t="s">
        <v>39</v>
      </c>
    </row>
    <row r="44" spans="1:3" x14ac:dyDescent="0.25">
      <c r="C44" t="s">
        <v>40</v>
      </c>
    </row>
    <row r="46" spans="1:3" x14ac:dyDescent="0.25">
      <c r="A46" t="s">
        <v>41</v>
      </c>
      <c r="C46" t="s">
        <v>42</v>
      </c>
    </row>
    <row r="48" spans="1:3" x14ac:dyDescent="0.25">
      <c r="A48" t="s">
        <v>43</v>
      </c>
      <c r="C48" t="s">
        <v>44</v>
      </c>
    </row>
    <row r="49" spans="1:3" x14ac:dyDescent="0.25">
      <c r="C49" t="s">
        <v>45</v>
      </c>
    </row>
    <row r="50" spans="1:3" x14ac:dyDescent="0.25">
      <c r="C50" t="s">
        <v>46</v>
      </c>
    </row>
    <row r="52" spans="1:3" x14ac:dyDescent="0.25">
      <c r="A52" t="s">
        <v>47</v>
      </c>
      <c r="C52" t="s">
        <v>48</v>
      </c>
    </row>
    <row r="53" spans="1:3" x14ac:dyDescent="0.25">
      <c r="C53" t="s">
        <v>49</v>
      </c>
    </row>
    <row r="54" spans="1:3" x14ac:dyDescent="0.25">
      <c r="C54" t="s">
        <v>50</v>
      </c>
    </row>
    <row r="56" spans="1:3" x14ac:dyDescent="0.25">
      <c r="A56" t="s">
        <v>51</v>
      </c>
      <c r="C56" t="s">
        <v>52</v>
      </c>
    </row>
    <row r="57" spans="1:3" x14ac:dyDescent="0.25">
      <c r="C57" t="s">
        <v>53</v>
      </c>
    </row>
    <row r="59" spans="1:3" x14ac:dyDescent="0.25">
      <c r="A59" t="s">
        <v>54</v>
      </c>
      <c r="C59" t="s">
        <v>56</v>
      </c>
    </row>
    <row r="61" spans="1:3" x14ac:dyDescent="0.25">
      <c r="A61" t="s">
        <v>55</v>
      </c>
      <c r="C61" t="s">
        <v>57</v>
      </c>
    </row>
    <row r="62" spans="1:3" x14ac:dyDescent="0.25">
      <c r="C62" t="s">
        <v>58</v>
      </c>
    </row>
    <row r="64" spans="1:3" x14ac:dyDescent="0.25">
      <c r="A64" t="s">
        <v>59</v>
      </c>
      <c r="C64" t="s">
        <v>60</v>
      </c>
    </row>
    <row r="66" spans="1:3" x14ac:dyDescent="0.25">
      <c r="A66" t="s">
        <v>61</v>
      </c>
      <c r="C66" t="s">
        <v>62</v>
      </c>
    </row>
    <row r="68" spans="1:3" x14ac:dyDescent="0.25">
      <c r="A68" t="s">
        <v>63</v>
      </c>
      <c r="C68" t="s">
        <v>64</v>
      </c>
    </row>
    <row r="69" spans="1:3" x14ac:dyDescent="0.25">
      <c r="C69" t="s">
        <v>65</v>
      </c>
    </row>
    <row r="71" spans="1:3" x14ac:dyDescent="0.25">
      <c r="A71" t="s">
        <v>66</v>
      </c>
      <c r="C71" t="s">
        <v>67</v>
      </c>
    </row>
    <row r="72" spans="1:3" x14ac:dyDescent="0.25">
      <c r="C72" t="s">
        <v>68</v>
      </c>
    </row>
    <row r="73" spans="1:3" x14ac:dyDescent="0.25">
      <c r="C73" t="s">
        <v>69</v>
      </c>
    </row>
    <row r="75" spans="1:3" x14ac:dyDescent="0.25">
      <c r="A75" t="s">
        <v>70</v>
      </c>
      <c r="C75" t="s">
        <v>71</v>
      </c>
    </row>
    <row r="76" spans="1:3" x14ac:dyDescent="0.25">
      <c r="C76" t="s">
        <v>72</v>
      </c>
    </row>
    <row r="77" spans="1:3" x14ac:dyDescent="0.25">
      <c r="C77" t="s">
        <v>73</v>
      </c>
    </row>
    <row r="78" spans="1:3" x14ac:dyDescent="0.25">
      <c r="C78" t="s">
        <v>74</v>
      </c>
    </row>
    <row r="79" spans="1:3" x14ac:dyDescent="0.25">
      <c r="C79" t="s">
        <v>75</v>
      </c>
    </row>
    <row r="81" spans="1:3" x14ac:dyDescent="0.25">
      <c r="A81" t="s">
        <v>76</v>
      </c>
      <c r="C81" t="s">
        <v>77</v>
      </c>
    </row>
    <row r="82" spans="1:3" x14ac:dyDescent="0.25">
      <c r="C82" t="s">
        <v>78</v>
      </c>
    </row>
    <row r="84" spans="1:3" x14ac:dyDescent="0.25">
      <c r="A84" t="s">
        <v>79</v>
      </c>
      <c r="C84" t="s">
        <v>80</v>
      </c>
    </row>
    <row r="86" spans="1:3" x14ac:dyDescent="0.25">
      <c r="A86" t="s">
        <v>81</v>
      </c>
      <c r="C86" t="s">
        <v>82</v>
      </c>
    </row>
    <row r="88" spans="1:3" x14ac:dyDescent="0.25">
      <c r="A88" t="s">
        <v>83</v>
      </c>
      <c r="C88" t="s">
        <v>84</v>
      </c>
    </row>
    <row r="90" spans="1:3" x14ac:dyDescent="0.25">
      <c r="A90" t="s">
        <v>85</v>
      </c>
      <c r="C90" t="s">
        <v>86</v>
      </c>
    </row>
    <row r="91" spans="1:3" x14ac:dyDescent="0.25">
      <c r="C91" t="s">
        <v>87</v>
      </c>
    </row>
    <row r="93" spans="1:3" x14ac:dyDescent="0.25">
      <c r="A93" t="s">
        <v>88</v>
      </c>
      <c r="C93" t="s">
        <v>89</v>
      </c>
    </row>
    <row r="94" spans="1:3" x14ac:dyDescent="0.25">
      <c r="C94" t="s">
        <v>90</v>
      </c>
    </row>
    <row r="95" spans="1:3" x14ac:dyDescent="0.25">
      <c r="C95" t="s">
        <v>91</v>
      </c>
    </row>
    <row r="97" spans="1:3" x14ac:dyDescent="0.25">
      <c r="A97" t="s">
        <v>92</v>
      </c>
      <c r="C97" t="s">
        <v>93</v>
      </c>
    </row>
    <row r="98" spans="1:3" x14ac:dyDescent="0.25">
      <c r="C98" t="s">
        <v>94</v>
      </c>
    </row>
    <row r="100" spans="1:3" x14ac:dyDescent="0.25">
      <c r="A100" t="s">
        <v>95</v>
      </c>
      <c r="C100" t="s">
        <v>96</v>
      </c>
    </row>
    <row r="101" spans="1:3" x14ac:dyDescent="0.25">
      <c r="C101" t="s">
        <v>97</v>
      </c>
    </row>
    <row r="103" spans="1:3" x14ac:dyDescent="0.25">
      <c r="A103" t="s">
        <v>98</v>
      </c>
      <c r="C103" t="s">
        <v>99</v>
      </c>
    </row>
    <row r="105" spans="1:3" x14ac:dyDescent="0.25">
      <c r="A105" t="s">
        <v>100</v>
      </c>
      <c r="C105" t="s">
        <v>101</v>
      </c>
    </row>
    <row r="106" spans="1:3" x14ac:dyDescent="0.25">
      <c r="C106" t="s">
        <v>102</v>
      </c>
    </row>
    <row r="107" spans="1:3" x14ac:dyDescent="0.25">
      <c r="C107" t="s">
        <v>103</v>
      </c>
    </row>
    <row r="109" spans="1:3" x14ac:dyDescent="0.25">
      <c r="A109" t="s">
        <v>104</v>
      </c>
      <c r="C109" t="s">
        <v>105</v>
      </c>
    </row>
    <row r="111" spans="1:3" x14ac:dyDescent="0.25">
      <c r="A111" t="s">
        <v>106</v>
      </c>
      <c r="C111" t="s">
        <v>107</v>
      </c>
    </row>
    <row r="112" spans="1:3" x14ac:dyDescent="0.25">
      <c r="C112" t="s">
        <v>108</v>
      </c>
    </row>
    <row r="113" spans="1:3" x14ac:dyDescent="0.25">
      <c r="C113" t="s">
        <v>109</v>
      </c>
    </row>
    <row r="114" spans="1:3" x14ac:dyDescent="0.25">
      <c r="C114" t="s">
        <v>110</v>
      </c>
    </row>
    <row r="116" spans="1:3" x14ac:dyDescent="0.25">
      <c r="A116" t="s">
        <v>111</v>
      </c>
      <c r="C116" t="s">
        <v>112</v>
      </c>
    </row>
    <row r="117" spans="1:3" x14ac:dyDescent="0.25">
      <c r="C117" t="s">
        <v>113</v>
      </c>
    </row>
    <row r="118" spans="1:3" x14ac:dyDescent="0.25">
      <c r="C118" t="s">
        <v>114</v>
      </c>
    </row>
    <row r="120" spans="1:3" x14ac:dyDescent="0.25">
      <c r="A120" t="s">
        <v>115</v>
      </c>
      <c r="C120" t="s">
        <v>116</v>
      </c>
    </row>
    <row r="122" spans="1:3" x14ac:dyDescent="0.25">
      <c r="A122" t="s">
        <v>117</v>
      </c>
      <c r="C122" t="s">
        <v>118</v>
      </c>
    </row>
    <row r="123" spans="1:3" x14ac:dyDescent="0.25">
      <c r="C123" t="s">
        <v>119</v>
      </c>
    </row>
    <row r="124" spans="1:3" x14ac:dyDescent="0.25">
      <c r="C124" t="s">
        <v>120</v>
      </c>
    </row>
    <row r="125" spans="1:3" x14ac:dyDescent="0.25">
      <c r="C125" t="s">
        <v>121</v>
      </c>
    </row>
    <row r="127" spans="1:3" x14ac:dyDescent="0.25">
      <c r="A127" t="s">
        <v>122</v>
      </c>
      <c r="C127" t="s">
        <v>123</v>
      </c>
    </row>
    <row r="128" spans="1:3" x14ac:dyDescent="0.25">
      <c r="C128" t="s">
        <v>124</v>
      </c>
    </row>
    <row r="129" spans="1:3" x14ac:dyDescent="0.25">
      <c r="C129" t="s">
        <v>125</v>
      </c>
    </row>
    <row r="130" spans="1:3" x14ac:dyDescent="0.25">
      <c r="C130" t="s">
        <v>126</v>
      </c>
    </row>
    <row r="132" spans="1:3" x14ac:dyDescent="0.25">
      <c r="A132" t="s">
        <v>127</v>
      </c>
      <c r="C132" t="s">
        <v>128</v>
      </c>
    </row>
    <row r="134" spans="1:3" x14ac:dyDescent="0.25">
      <c r="A134" t="s">
        <v>129</v>
      </c>
      <c r="C134" t="s">
        <v>131</v>
      </c>
    </row>
    <row r="135" spans="1:3" x14ac:dyDescent="0.25">
      <c r="C135" t="s">
        <v>130</v>
      </c>
    </row>
    <row r="137" spans="1:3" x14ac:dyDescent="0.25">
      <c r="A137" t="s">
        <v>132</v>
      </c>
      <c r="C137" t="s">
        <v>133</v>
      </c>
    </row>
    <row r="139" spans="1:3" x14ac:dyDescent="0.25">
      <c r="A139" t="s">
        <v>134</v>
      </c>
      <c r="C139" t="s">
        <v>135</v>
      </c>
    </row>
    <row r="141" spans="1:3" x14ac:dyDescent="0.25">
      <c r="A141" t="s">
        <v>136</v>
      </c>
      <c r="C141" t="s">
        <v>137</v>
      </c>
    </row>
    <row r="143" spans="1:3" x14ac:dyDescent="0.25">
      <c r="A143" t="s">
        <v>138</v>
      </c>
      <c r="C143" t="s">
        <v>139</v>
      </c>
    </row>
    <row r="144" spans="1:3" x14ac:dyDescent="0.25">
      <c r="C144" t="s">
        <v>140</v>
      </c>
    </row>
    <row r="145" spans="1:3" x14ac:dyDescent="0.25">
      <c r="C145" t="s">
        <v>141</v>
      </c>
    </row>
    <row r="146" spans="1:3" x14ac:dyDescent="0.25">
      <c r="C146" t="s">
        <v>142</v>
      </c>
    </row>
    <row r="148" spans="1:3" x14ac:dyDescent="0.25">
      <c r="A148" t="s">
        <v>143</v>
      </c>
      <c r="C148" t="s">
        <v>144</v>
      </c>
    </row>
    <row r="149" spans="1:3" x14ac:dyDescent="0.25">
      <c r="C149" t="s">
        <v>146</v>
      </c>
    </row>
    <row r="150" spans="1:3" x14ac:dyDescent="0.25">
      <c r="C150" t="s">
        <v>147</v>
      </c>
    </row>
    <row r="151" spans="1:3" x14ac:dyDescent="0.25">
      <c r="C151" t="s">
        <v>148</v>
      </c>
    </row>
    <row r="152" spans="1:3" x14ac:dyDescent="0.25">
      <c r="C152" t="s">
        <v>145</v>
      </c>
    </row>
    <row r="154" spans="1:3" x14ac:dyDescent="0.25">
      <c r="A154" t="s">
        <v>149</v>
      </c>
      <c r="C154" t="s">
        <v>150</v>
      </c>
    </row>
    <row r="156" spans="1:3" x14ac:dyDescent="0.25">
      <c r="A156" t="s">
        <v>151</v>
      </c>
      <c r="C156" t="s">
        <v>152</v>
      </c>
    </row>
    <row r="158" spans="1:3" x14ac:dyDescent="0.25">
      <c r="A158" t="s">
        <v>153</v>
      </c>
      <c r="C158" t="s">
        <v>154</v>
      </c>
    </row>
    <row r="159" spans="1:3" x14ac:dyDescent="0.25">
      <c r="C159" t="s">
        <v>155</v>
      </c>
    </row>
    <row r="161" spans="1:3" x14ac:dyDescent="0.25">
      <c r="A161" t="s">
        <v>156</v>
      </c>
      <c r="C161" t="s">
        <v>157</v>
      </c>
    </row>
    <row r="163" spans="1:3" x14ac:dyDescent="0.25">
      <c r="A163" t="s">
        <v>158</v>
      </c>
      <c r="C163" t="s">
        <v>159</v>
      </c>
    </row>
    <row r="164" spans="1:3" x14ac:dyDescent="0.25">
      <c r="C164" t="s">
        <v>160</v>
      </c>
    </row>
    <row r="166" spans="1:3" x14ac:dyDescent="0.25">
      <c r="A166" t="s">
        <v>161</v>
      </c>
      <c r="C166" t="s">
        <v>162</v>
      </c>
    </row>
    <row r="167" spans="1:3" x14ac:dyDescent="0.25">
      <c r="C167" t="s">
        <v>163</v>
      </c>
    </row>
    <row r="169" spans="1:3" x14ac:dyDescent="0.25">
      <c r="A169" t="s">
        <v>164</v>
      </c>
      <c r="C169" t="s">
        <v>165</v>
      </c>
    </row>
    <row r="171" spans="1:3" x14ac:dyDescent="0.25">
      <c r="A171" t="s">
        <v>166</v>
      </c>
      <c r="C171" t="s">
        <v>167</v>
      </c>
    </row>
    <row r="172" spans="1:3" x14ac:dyDescent="0.25">
      <c r="C172" t="s">
        <v>168</v>
      </c>
    </row>
    <row r="173" spans="1:3" x14ac:dyDescent="0.25">
      <c r="C173" t="s">
        <v>169</v>
      </c>
    </row>
    <row r="175" spans="1:3" x14ac:dyDescent="0.25">
      <c r="A175" t="s">
        <v>170</v>
      </c>
      <c r="C175" t="s">
        <v>171</v>
      </c>
    </row>
    <row r="176" spans="1:3" x14ac:dyDescent="0.25">
      <c r="C176" t="s">
        <v>172</v>
      </c>
    </row>
    <row r="178" spans="1:3" x14ac:dyDescent="0.25">
      <c r="A178" t="s">
        <v>173</v>
      </c>
      <c r="C178" t="s">
        <v>174</v>
      </c>
    </row>
    <row r="179" spans="1:3" x14ac:dyDescent="0.25">
      <c r="C179" t="s">
        <v>175</v>
      </c>
    </row>
    <row r="180" spans="1:3" x14ac:dyDescent="0.25">
      <c r="C180" t="s">
        <v>176</v>
      </c>
    </row>
    <row r="182" spans="1:3" x14ac:dyDescent="0.25">
      <c r="A182" t="s">
        <v>177</v>
      </c>
      <c r="C182" t="s">
        <v>178</v>
      </c>
    </row>
    <row r="184" spans="1:3" x14ac:dyDescent="0.25">
      <c r="A184" t="s">
        <v>179</v>
      </c>
      <c r="C184" t="s">
        <v>180</v>
      </c>
    </row>
    <row r="185" spans="1:3" x14ac:dyDescent="0.25">
      <c r="C185" t="s">
        <v>181</v>
      </c>
    </row>
    <row r="186" spans="1:3" x14ac:dyDescent="0.25">
      <c r="C186" t="s">
        <v>182</v>
      </c>
    </row>
    <row r="187" spans="1:3" x14ac:dyDescent="0.25">
      <c r="C187" t="s">
        <v>183</v>
      </c>
    </row>
    <row r="189" spans="1:3" x14ac:dyDescent="0.25">
      <c r="A189" t="s">
        <v>184</v>
      </c>
      <c r="C189" t="s">
        <v>185</v>
      </c>
    </row>
    <row r="190" spans="1:3" x14ac:dyDescent="0.25">
      <c r="C190" t="s">
        <v>186</v>
      </c>
    </row>
    <row r="191" spans="1:3" x14ac:dyDescent="0.25">
      <c r="C191" t="s">
        <v>187</v>
      </c>
    </row>
    <row r="193" spans="1:3" x14ac:dyDescent="0.25">
      <c r="A193" t="s">
        <v>188</v>
      </c>
      <c r="C193" t="s">
        <v>189</v>
      </c>
    </row>
    <row r="194" spans="1:3" x14ac:dyDescent="0.25">
      <c r="C194" t="s">
        <v>190</v>
      </c>
    </row>
    <row r="195" spans="1:3" x14ac:dyDescent="0.25">
      <c r="C195" t="s">
        <v>191</v>
      </c>
    </row>
    <row r="197" spans="1:3" x14ac:dyDescent="0.25">
      <c r="A197" t="s">
        <v>192</v>
      </c>
      <c r="C197" t="s">
        <v>193</v>
      </c>
    </row>
    <row r="198" spans="1:3" x14ac:dyDescent="0.25">
      <c r="C198" t="s">
        <v>194</v>
      </c>
    </row>
    <row r="199" spans="1:3" x14ac:dyDescent="0.25">
      <c r="C199" t="s">
        <v>195</v>
      </c>
    </row>
    <row r="201" spans="1:3" x14ac:dyDescent="0.25">
      <c r="A201" t="s">
        <v>196</v>
      </c>
      <c r="C201" t="s">
        <v>197</v>
      </c>
    </row>
    <row r="203" spans="1:3" x14ac:dyDescent="0.25">
      <c r="A203" t="s">
        <v>198</v>
      </c>
      <c r="C203" t="s">
        <v>199</v>
      </c>
    </row>
    <row r="205" spans="1:3" x14ac:dyDescent="0.25">
      <c r="A205" t="s">
        <v>200</v>
      </c>
      <c r="C205" t="s">
        <v>201</v>
      </c>
    </row>
    <row r="207" spans="1:3" x14ac:dyDescent="0.25">
      <c r="A207" t="s">
        <v>202</v>
      </c>
      <c r="C207" t="s">
        <v>203</v>
      </c>
    </row>
    <row r="209" spans="1:3" x14ac:dyDescent="0.25">
      <c r="A209" t="s">
        <v>204</v>
      </c>
      <c r="C209" t="s">
        <v>205</v>
      </c>
    </row>
    <row r="211" spans="1:3" x14ac:dyDescent="0.25">
      <c r="A211" t="s">
        <v>206</v>
      </c>
      <c r="C211" t="s">
        <v>207</v>
      </c>
    </row>
    <row r="213" spans="1:3" x14ac:dyDescent="0.25">
      <c r="A213" t="s">
        <v>208</v>
      </c>
      <c r="C213" t="s">
        <v>209</v>
      </c>
    </row>
    <row r="215" spans="1:3" x14ac:dyDescent="0.25">
      <c r="A215" t="s">
        <v>210</v>
      </c>
      <c r="C215" t="s">
        <v>211</v>
      </c>
    </row>
    <row r="217" spans="1:3" x14ac:dyDescent="0.25">
      <c r="A217" t="s">
        <v>212</v>
      </c>
      <c r="C217" t="s">
        <v>213</v>
      </c>
    </row>
    <row r="219" spans="1:3" x14ac:dyDescent="0.25">
      <c r="A219" t="s">
        <v>214</v>
      </c>
      <c r="C219" t="s">
        <v>215</v>
      </c>
    </row>
    <row r="221" spans="1:3" x14ac:dyDescent="0.25">
      <c r="A221" t="s">
        <v>216</v>
      </c>
      <c r="C221" t="s">
        <v>217</v>
      </c>
    </row>
    <row r="223" spans="1:3" x14ac:dyDescent="0.25">
      <c r="A223" t="s">
        <v>218</v>
      </c>
      <c r="C223" t="s">
        <v>219</v>
      </c>
    </row>
    <row r="225" spans="1:3" x14ac:dyDescent="0.25">
      <c r="A225" t="s">
        <v>220</v>
      </c>
      <c r="C225" t="s">
        <v>221</v>
      </c>
    </row>
    <row r="227" spans="1:3" x14ac:dyDescent="0.25">
      <c r="A227" t="s">
        <v>222</v>
      </c>
      <c r="C227" t="s">
        <v>223</v>
      </c>
    </row>
    <row r="229" spans="1:3" x14ac:dyDescent="0.25">
      <c r="A229" t="s">
        <v>224</v>
      </c>
      <c r="C229" t="s">
        <v>225</v>
      </c>
    </row>
    <row r="231" spans="1:3" x14ac:dyDescent="0.25">
      <c r="A231" t="s">
        <v>226</v>
      </c>
      <c r="C231" t="s">
        <v>227</v>
      </c>
    </row>
  </sheetData>
  <phoneticPr fontId="1" type="noConversion"/>
  <pageMargins left="0.7" right="0.7" top="0.75" bottom="0.75" header="0.3" footer="0.3"/>
  <pageSetup orientation="portrait" horizontalDpi="90" verticalDpi="9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1E95D-5F6A-4EFE-8FAE-6B9C65F1697A}">
  <dimension ref="A1:N23"/>
  <sheetViews>
    <sheetView tabSelected="1" topLeftCell="M1" workbookViewId="0">
      <selection activeCell="M5" sqref="M5"/>
    </sheetView>
  </sheetViews>
  <sheetFormatPr defaultRowHeight="15" x14ac:dyDescent="0.25"/>
  <cols>
    <col min="1" max="3" width="6" customWidth="1"/>
    <col min="4" max="4" width="23.140625" bestFit="1" customWidth="1"/>
    <col min="5" max="5" width="16.85546875" customWidth="1"/>
    <col min="6" max="6" width="18" bestFit="1" customWidth="1"/>
    <col min="13" max="13" width="76.5703125" bestFit="1" customWidth="1"/>
    <col min="14" max="14" width="13.85546875" customWidth="1"/>
  </cols>
  <sheetData>
    <row r="1" spans="1:14" x14ac:dyDescent="0.25">
      <c r="A1" t="s">
        <v>362</v>
      </c>
      <c r="B1" t="s">
        <v>398</v>
      </c>
      <c r="C1" t="s">
        <v>399</v>
      </c>
      <c r="D1" t="s">
        <v>395</v>
      </c>
      <c r="E1" t="s">
        <v>396</v>
      </c>
      <c r="F1" t="s">
        <v>397</v>
      </c>
      <c r="H1" t="s">
        <v>400</v>
      </c>
      <c r="I1" t="s">
        <v>401</v>
      </c>
      <c r="J1" t="s">
        <v>403</v>
      </c>
      <c r="M1" t="s">
        <v>404</v>
      </c>
    </row>
    <row r="2" spans="1:14" x14ac:dyDescent="0.25">
      <c r="A2">
        <v>1</v>
      </c>
      <c r="B2">
        <v>1</v>
      </c>
      <c r="C2">
        <v>3</v>
      </c>
      <c r="D2">
        <v>100</v>
      </c>
      <c r="E2">
        <v>100</v>
      </c>
      <c r="H2" t="s">
        <v>250</v>
      </c>
      <c r="I2" t="s">
        <v>402</v>
      </c>
      <c r="M2" t="s">
        <v>405</v>
      </c>
    </row>
    <row r="3" spans="1:14" x14ac:dyDescent="0.25">
      <c r="N3" t="s">
        <v>377</v>
      </c>
    </row>
    <row r="4" spans="1:14" x14ac:dyDescent="0.25">
      <c r="M4" t="s">
        <v>406</v>
      </c>
      <c r="N4">
        <f>0.0165 * 100</f>
        <v>1.6500000000000001</v>
      </c>
    </row>
    <row r="5" spans="1:14" x14ac:dyDescent="0.25">
      <c r="M5" t="s">
        <v>407</v>
      </c>
    </row>
    <row r="23" spans="14:14" x14ac:dyDescent="0.25">
      <c r="N23">
        <f>1884.92-1285.99</f>
        <v>598.93000000000006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896E59-06DC-42E3-A989-B8C4244F4BFD}">
  <dimension ref="A1:E5"/>
  <sheetViews>
    <sheetView topLeftCell="B1" workbookViewId="0">
      <pane ySplit="1" topLeftCell="A2" activePane="bottomLeft" state="frozen"/>
      <selection activeCell="B1" sqref="B1"/>
      <selection pane="bottomLeft" activeCell="D5" sqref="D5"/>
    </sheetView>
  </sheetViews>
  <sheetFormatPr defaultRowHeight="15" x14ac:dyDescent="0.25"/>
  <cols>
    <col min="1" max="1" width="66.28515625" bestFit="1" customWidth="1"/>
    <col min="2" max="2" width="13.7109375" customWidth="1"/>
    <col min="3" max="3" width="26.7109375" customWidth="1"/>
    <col min="4" max="4" width="99.42578125" bestFit="1" customWidth="1"/>
    <col min="5" max="5" width="47" customWidth="1"/>
  </cols>
  <sheetData>
    <row r="1" spans="1:5" x14ac:dyDescent="0.25">
      <c r="A1" s="1"/>
      <c r="B1" s="1"/>
      <c r="C1" s="1" t="s">
        <v>234</v>
      </c>
      <c r="D1" s="1" t="s">
        <v>235</v>
      </c>
      <c r="E1" s="1" t="s">
        <v>0</v>
      </c>
    </row>
    <row r="2" spans="1:5" ht="195" x14ac:dyDescent="0.25">
      <c r="A2" t="s">
        <v>233</v>
      </c>
      <c r="B2" t="s">
        <v>1</v>
      </c>
      <c r="C2" t="s">
        <v>222</v>
      </c>
      <c r="D2" s="4" t="s">
        <v>237</v>
      </c>
    </row>
    <row r="3" spans="1:5" x14ac:dyDescent="0.25">
      <c r="C3" t="s">
        <v>226</v>
      </c>
      <c r="E3" t="s">
        <v>236</v>
      </c>
    </row>
    <row r="4" spans="1:5" x14ac:dyDescent="0.25">
      <c r="B4" t="s">
        <v>5</v>
      </c>
      <c r="C4" t="s">
        <v>18</v>
      </c>
    </row>
    <row r="5" spans="1:5" ht="120" x14ac:dyDescent="0.25">
      <c r="B5" t="s">
        <v>6</v>
      </c>
      <c r="C5" t="s">
        <v>43</v>
      </c>
      <c r="D5" s="4" t="s">
        <v>238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530F0-A593-4450-902A-5120597134C3}">
  <dimension ref="A2:C5"/>
  <sheetViews>
    <sheetView workbookViewId="0">
      <selection activeCell="B8" sqref="B8"/>
    </sheetView>
  </sheetViews>
  <sheetFormatPr defaultRowHeight="15" x14ac:dyDescent="0.25"/>
  <cols>
    <col min="1" max="1" width="22.85546875" bestFit="1" customWidth="1"/>
    <col min="2" max="2" width="22.140625" customWidth="1"/>
    <col min="3" max="3" width="49.5703125" customWidth="1"/>
  </cols>
  <sheetData>
    <row r="2" spans="1:3" x14ac:dyDescent="0.25">
      <c r="A2" t="s">
        <v>44</v>
      </c>
    </row>
    <row r="3" spans="1:3" x14ac:dyDescent="0.25">
      <c r="A3" t="s">
        <v>179</v>
      </c>
      <c r="B3" t="s">
        <v>180</v>
      </c>
    </row>
    <row r="4" spans="1:3" x14ac:dyDescent="0.25">
      <c r="B4" t="s">
        <v>181</v>
      </c>
    </row>
    <row r="5" spans="1:3" ht="60" x14ac:dyDescent="0.25">
      <c r="B5" t="s">
        <v>239</v>
      </c>
      <c r="C5" s="4" t="s">
        <v>240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F3F48-7738-45BA-8A8B-C9B027F71708}">
  <dimension ref="A1:E26"/>
  <sheetViews>
    <sheetView workbookViewId="0">
      <selection activeCell="B9" sqref="B9"/>
    </sheetView>
  </sheetViews>
  <sheetFormatPr defaultRowHeight="15" x14ac:dyDescent="0.25"/>
  <cols>
    <col min="2" max="2" width="17.140625" customWidth="1"/>
    <col min="5" max="5" width="17.140625" bestFit="1" customWidth="1"/>
  </cols>
  <sheetData>
    <row r="1" spans="1:5" x14ac:dyDescent="0.25">
      <c r="A1" t="s">
        <v>245</v>
      </c>
      <c r="B1" t="s">
        <v>241</v>
      </c>
      <c r="C1" t="s">
        <v>242</v>
      </c>
      <c r="D1" t="s">
        <v>243</v>
      </c>
      <c r="E1" t="s">
        <v>246</v>
      </c>
    </row>
    <row r="2" spans="1:5" x14ac:dyDescent="0.25">
      <c r="A2">
        <v>1</v>
      </c>
      <c r="B2">
        <v>3</v>
      </c>
      <c r="C2">
        <v>1</v>
      </c>
      <c r="D2">
        <v>1.6500000000000001E-2</v>
      </c>
      <c r="E2" t="s">
        <v>247</v>
      </c>
    </row>
    <row r="3" spans="1:5" x14ac:dyDescent="0.25">
      <c r="A3">
        <v>2</v>
      </c>
      <c r="B3">
        <v>3</v>
      </c>
      <c r="C3">
        <v>3</v>
      </c>
      <c r="D3">
        <v>0</v>
      </c>
      <c r="E3" t="s">
        <v>247</v>
      </c>
    </row>
    <row r="4" spans="1:5" x14ac:dyDescent="0.25">
      <c r="A4">
        <v>3</v>
      </c>
      <c r="B4">
        <v>3</v>
      </c>
      <c r="C4">
        <v>3</v>
      </c>
      <c r="D4" t="s">
        <v>244</v>
      </c>
    </row>
    <row r="5" spans="1:5" x14ac:dyDescent="0.25">
      <c r="A5">
        <v>4</v>
      </c>
      <c r="B5">
        <v>3</v>
      </c>
      <c r="C5">
        <v>3</v>
      </c>
      <c r="D5" t="s">
        <v>244</v>
      </c>
    </row>
    <row r="6" spans="1:5" x14ac:dyDescent="0.25">
      <c r="A6">
        <v>5</v>
      </c>
      <c r="B6">
        <v>5</v>
      </c>
      <c r="C6">
        <v>1</v>
      </c>
      <c r="D6">
        <v>0.06</v>
      </c>
      <c r="E6" t="s">
        <v>247</v>
      </c>
    </row>
    <row r="7" spans="1:5" x14ac:dyDescent="0.25">
      <c r="A7">
        <v>6</v>
      </c>
      <c r="B7">
        <v>5</v>
      </c>
      <c r="C7">
        <v>3</v>
      </c>
      <c r="D7">
        <v>0.02</v>
      </c>
      <c r="E7" t="s">
        <v>247</v>
      </c>
    </row>
    <row r="8" spans="1:5" x14ac:dyDescent="0.25">
      <c r="A8">
        <v>7</v>
      </c>
      <c r="B8">
        <v>5</v>
      </c>
      <c r="C8">
        <v>3</v>
      </c>
      <c r="D8" t="s">
        <v>244</v>
      </c>
    </row>
    <row r="9" spans="1:5" x14ac:dyDescent="0.25">
      <c r="A9">
        <f>A8+1</f>
        <v>8</v>
      </c>
      <c r="B9">
        <v>6</v>
      </c>
      <c r="C9">
        <v>1</v>
      </c>
      <c r="D9">
        <v>0.05</v>
      </c>
      <c r="E9" t="s">
        <v>247</v>
      </c>
    </row>
    <row r="10" spans="1:5" x14ac:dyDescent="0.25">
      <c r="A10">
        <f t="shared" ref="A10:A26" si="0">A9+1</f>
        <v>9</v>
      </c>
      <c r="B10">
        <v>40</v>
      </c>
      <c r="C10">
        <v>0</v>
      </c>
      <c r="D10">
        <v>0.24399999999999999</v>
      </c>
    </row>
    <row r="11" spans="1:5" x14ac:dyDescent="0.25">
      <c r="A11">
        <f t="shared" si="0"/>
        <v>10</v>
      </c>
      <c r="B11">
        <v>40</v>
      </c>
      <c r="C11">
        <v>0</v>
      </c>
      <c r="D11" t="s">
        <v>244</v>
      </c>
    </row>
    <row r="12" spans="1:5" x14ac:dyDescent="0.25">
      <c r="A12">
        <f t="shared" si="0"/>
        <v>11</v>
      </c>
      <c r="B12">
        <v>40</v>
      </c>
      <c r="C12">
        <v>0</v>
      </c>
      <c r="D12" t="s">
        <v>244</v>
      </c>
    </row>
    <row r="13" spans="1:5" x14ac:dyDescent="0.25">
      <c r="A13">
        <f t="shared" si="0"/>
        <v>12</v>
      </c>
      <c r="B13">
        <v>40</v>
      </c>
      <c r="C13">
        <v>0</v>
      </c>
      <c r="D13" t="s">
        <v>244</v>
      </c>
    </row>
    <row r="14" spans="1:5" x14ac:dyDescent="0.25">
      <c r="A14">
        <f t="shared" si="0"/>
        <v>13</v>
      </c>
      <c r="B14">
        <v>40</v>
      </c>
      <c r="C14">
        <v>0</v>
      </c>
      <c r="D14" t="s">
        <v>244</v>
      </c>
    </row>
    <row r="15" spans="1:5" x14ac:dyDescent="0.25">
      <c r="A15">
        <f t="shared" si="0"/>
        <v>14</v>
      </c>
      <c r="B15">
        <v>40</v>
      </c>
      <c r="C15">
        <v>0</v>
      </c>
      <c r="D15" t="s">
        <v>244</v>
      </c>
    </row>
    <row r="16" spans="1:5" x14ac:dyDescent="0.25">
      <c r="A16">
        <f t="shared" si="0"/>
        <v>15</v>
      </c>
      <c r="B16">
        <v>40</v>
      </c>
      <c r="C16">
        <v>0</v>
      </c>
      <c r="D16" t="s">
        <v>244</v>
      </c>
    </row>
    <row r="17" spans="1:4" x14ac:dyDescent="0.25">
      <c r="A17">
        <f t="shared" si="0"/>
        <v>16</v>
      </c>
      <c r="B17">
        <v>40</v>
      </c>
      <c r="C17">
        <v>0</v>
      </c>
      <c r="D17" t="s">
        <v>244</v>
      </c>
    </row>
    <row r="18" spans="1:4" x14ac:dyDescent="0.25">
      <c r="A18">
        <f t="shared" si="0"/>
        <v>17</v>
      </c>
      <c r="B18">
        <v>40</v>
      </c>
      <c r="C18">
        <v>0</v>
      </c>
      <c r="D18" t="s">
        <v>244</v>
      </c>
    </row>
    <row r="19" spans="1:4" x14ac:dyDescent="0.25">
      <c r="A19">
        <f t="shared" si="0"/>
        <v>18</v>
      </c>
      <c r="B19">
        <v>40</v>
      </c>
      <c r="C19">
        <v>0</v>
      </c>
      <c r="D19" t="s">
        <v>244</v>
      </c>
    </row>
    <row r="20" spans="1:4" x14ac:dyDescent="0.25">
      <c r="A20">
        <f t="shared" si="0"/>
        <v>19</v>
      </c>
      <c r="B20">
        <v>40</v>
      </c>
      <c r="C20">
        <v>0</v>
      </c>
      <c r="D20" t="s">
        <v>244</v>
      </c>
    </row>
    <row r="21" spans="1:4" x14ac:dyDescent="0.25">
      <c r="A21">
        <f t="shared" si="0"/>
        <v>20</v>
      </c>
      <c r="B21">
        <v>40</v>
      </c>
      <c r="C21">
        <v>0</v>
      </c>
      <c r="D21" t="s">
        <v>244</v>
      </c>
    </row>
    <row r="22" spans="1:4" x14ac:dyDescent="0.25">
      <c r="A22">
        <f t="shared" si="0"/>
        <v>21</v>
      </c>
      <c r="B22">
        <v>40</v>
      </c>
      <c r="C22">
        <v>0</v>
      </c>
      <c r="D22" t="s">
        <v>244</v>
      </c>
    </row>
    <row r="23" spans="1:4" x14ac:dyDescent="0.25">
      <c r="A23">
        <f t="shared" si="0"/>
        <v>22</v>
      </c>
      <c r="B23">
        <v>40</v>
      </c>
      <c r="C23">
        <v>0</v>
      </c>
      <c r="D23" t="s">
        <v>244</v>
      </c>
    </row>
    <row r="24" spans="1:4" x14ac:dyDescent="0.25">
      <c r="A24">
        <f t="shared" si="0"/>
        <v>23</v>
      </c>
      <c r="B24">
        <v>40</v>
      </c>
      <c r="C24">
        <v>0</v>
      </c>
      <c r="D24" t="s">
        <v>244</v>
      </c>
    </row>
    <row r="25" spans="1:4" x14ac:dyDescent="0.25">
      <c r="A25">
        <f t="shared" si="0"/>
        <v>24</v>
      </c>
      <c r="B25">
        <v>40</v>
      </c>
      <c r="C25">
        <v>0</v>
      </c>
      <c r="D25" t="s">
        <v>244</v>
      </c>
    </row>
    <row r="26" spans="1:4" x14ac:dyDescent="0.25">
      <c r="A26">
        <f t="shared" si="0"/>
        <v>25</v>
      </c>
      <c r="B26">
        <v>40</v>
      </c>
      <c r="C26">
        <v>0</v>
      </c>
      <c r="D26" t="s">
        <v>244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012B2-D621-4648-BED6-D80897629884}">
  <dimension ref="A1:H10"/>
  <sheetViews>
    <sheetView workbookViewId="0">
      <selection activeCell="D14" sqref="D14"/>
    </sheetView>
  </sheetViews>
  <sheetFormatPr defaultRowHeight="15" x14ac:dyDescent="0.25"/>
  <cols>
    <col min="2" max="2" width="18.5703125" bestFit="1" customWidth="1"/>
    <col min="3" max="3" width="12.7109375" bestFit="1" customWidth="1"/>
    <col min="4" max="4" width="25.140625" customWidth="1"/>
  </cols>
  <sheetData>
    <row r="1" spans="1:8" x14ac:dyDescent="0.25">
      <c r="A1" t="s">
        <v>245</v>
      </c>
      <c r="B1" t="s">
        <v>253</v>
      </c>
      <c r="C1" t="s">
        <v>251</v>
      </c>
      <c r="D1" t="s">
        <v>252</v>
      </c>
      <c r="H1" t="s">
        <v>63</v>
      </c>
    </row>
    <row r="2" spans="1:8" x14ac:dyDescent="0.25">
      <c r="A2">
        <v>1</v>
      </c>
      <c r="B2">
        <v>1</v>
      </c>
      <c r="C2">
        <v>3</v>
      </c>
    </row>
    <row r="3" spans="1:8" x14ac:dyDescent="0.25">
      <c r="A3">
        <f>A2+1</f>
        <v>2</v>
      </c>
      <c r="B3">
        <v>3</v>
      </c>
      <c r="C3">
        <v>3</v>
      </c>
    </row>
    <row r="4" spans="1:8" x14ac:dyDescent="0.25">
      <c r="A4">
        <f t="shared" ref="A4:A9" si="0">A3+1</f>
        <v>3</v>
      </c>
      <c r="B4">
        <v>1</v>
      </c>
      <c r="C4">
        <v>5</v>
      </c>
      <c r="D4">
        <v>0.06</v>
      </c>
    </row>
    <row r="5" spans="1:8" x14ac:dyDescent="0.25">
      <c r="A5">
        <f t="shared" si="0"/>
        <v>4</v>
      </c>
      <c r="B5">
        <v>3</v>
      </c>
      <c r="C5">
        <v>5</v>
      </c>
      <c r="D5">
        <v>0.02</v>
      </c>
    </row>
    <row r="6" spans="1:8" x14ac:dyDescent="0.25">
      <c r="A6">
        <f t="shared" si="0"/>
        <v>5</v>
      </c>
    </row>
    <row r="7" spans="1:8" x14ac:dyDescent="0.25">
      <c r="A7">
        <f t="shared" si="0"/>
        <v>6</v>
      </c>
    </row>
    <row r="8" spans="1:8" x14ac:dyDescent="0.25">
      <c r="A8">
        <f t="shared" si="0"/>
        <v>7</v>
      </c>
    </row>
    <row r="9" spans="1:8" x14ac:dyDescent="0.25">
      <c r="A9">
        <f t="shared" si="0"/>
        <v>8</v>
      </c>
      <c r="B9">
        <v>1</v>
      </c>
      <c r="C9">
        <v>41</v>
      </c>
      <c r="D9">
        <v>8.0000000000000004E-4</v>
      </c>
    </row>
    <row r="10" spans="1:8" x14ac:dyDescent="0.25">
      <c r="A10">
        <v>9</v>
      </c>
      <c r="B10">
        <v>1</v>
      </c>
      <c r="C10">
        <v>51</v>
      </c>
      <c r="D10">
        <v>0.05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61407-97BE-4666-BE04-302C0B2D284A}">
  <dimension ref="A1:E16"/>
  <sheetViews>
    <sheetView workbookViewId="0">
      <selection activeCell="C12" sqref="C12"/>
    </sheetView>
  </sheetViews>
  <sheetFormatPr defaultRowHeight="15" x14ac:dyDescent="0.25"/>
  <cols>
    <col min="4" max="4" width="34.28515625" customWidth="1"/>
    <col min="5" max="5" width="46.42578125" customWidth="1"/>
  </cols>
  <sheetData>
    <row r="1" spans="1:5" x14ac:dyDescent="0.25">
      <c r="A1" t="s">
        <v>245</v>
      </c>
      <c r="B1" t="s">
        <v>241</v>
      </c>
      <c r="C1" t="s">
        <v>242</v>
      </c>
      <c r="D1" t="s">
        <v>248</v>
      </c>
      <c r="E1" t="s">
        <v>249</v>
      </c>
    </row>
    <row r="2" spans="1:5" x14ac:dyDescent="0.25">
      <c r="A2">
        <v>1</v>
      </c>
      <c r="B2">
        <v>3</v>
      </c>
      <c r="C2">
        <v>1</v>
      </c>
      <c r="E2" t="s">
        <v>247</v>
      </c>
    </row>
    <row r="3" spans="1:5" x14ac:dyDescent="0.25">
      <c r="A3">
        <f>A2+1</f>
        <v>2</v>
      </c>
      <c r="B3">
        <v>3</v>
      </c>
      <c r="C3">
        <v>3</v>
      </c>
      <c r="E3" t="s">
        <v>247</v>
      </c>
    </row>
    <row r="4" spans="1:5" x14ac:dyDescent="0.25">
      <c r="A4">
        <f t="shared" ref="A4:A16" si="0">A3+1</f>
        <v>3</v>
      </c>
      <c r="B4">
        <v>3</v>
      </c>
      <c r="C4">
        <v>3</v>
      </c>
      <c r="E4" t="s">
        <v>244</v>
      </c>
    </row>
    <row r="5" spans="1:5" x14ac:dyDescent="0.25">
      <c r="A5">
        <f t="shared" si="0"/>
        <v>4</v>
      </c>
      <c r="B5">
        <v>5</v>
      </c>
      <c r="C5">
        <v>1</v>
      </c>
      <c r="E5" t="s">
        <v>250</v>
      </c>
    </row>
    <row r="6" spans="1:5" x14ac:dyDescent="0.25">
      <c r="A6">
        <f t="shared" si="0"/>
        <v>5</v>
      </c>
      <c r="B6">
        <v>5</v>
      </c>
      <c r="C6">
        <v>2</v>
      </c>
      <c r="E6" t="s">
        <v>250</v>
      </c>
    </row>
    <row r="7" spans="1:5" x14ac:dyDescent="0.25">
      <c r="A7">
        <f t="shared" si="0"/>
        <v>6</v>
      </c>
      <c r="B7">
        <v>5</v>
      </c>
      <c r="C7">
        <v>3</v>
      </c>
      <c r="E7" t="s">
        <v>250</v>
      </c>
    </row>
    <row r="8" spans="1:5" x14ac:dyDescent="0.25">
      <c r="A8">
        <f t="shared" si="0"/>
        <v>7</v>
      </c>
      <c r="B8">
        <v>5</v>
      </c>
      <c r="C8">
        <v>3</v>
      </c>
      <c r="E8" t="s">
        <v>244</v>
      </c>
    </row>
    <row r="9" spans="1:5" x14ac:dyDescent="0.25">
      <c r="A9">
        <f t="shared" si="0"/>
        <v>8</v>
      </c>
      <c r="B9">
        <v>5</v>
      </c>
      <c r="C9">
        <v>9</v>
      </c>
      <c r="E9" t="s">
        <v>250</v>
      </c>
    </row>
    <row r="10" spans="1:5" x14ac:dyDescent="0.25">
      <c r="A10">
        <f t="shared" si="0"/>
        <v>9</v>
      </c>
      <c r="B10">
        <v>41</v>
      </c>
      <c r="C10">
        <v>1</v>
      </c>
      <c r="E10" t="s">
        <v>250</v>
      </c>
    </row>
    <row r="11" spans="1:5" x14ac:dyDescent="0.25">
      <c r="A11">
        <f t="shared" si="0"/>
        <v>10</v>
      </c>
      <c r="B11">
        <v>51</v>
      </c>
      <c r="C11">
        <v>1</v>
      </c>
      <c r="E11" t="s">
        <v>250</v>
      </c>
    </row>
    <row r="12" spans="1:5" x14ac:dyDescent="0.25">
      <c r="A12">
        <f t="shared" si="0"/>
        <v>11</v>
      </c>
      <c r="B12">
        <v>70</v>
      </c>
      <c r="C12">
        <v>0</v>
      </c>
    </row>
    <row r="13" spans="1:5" x14ac:dyDescent="0.25">
      <c r="A13">
        <f t="shared" si="0"/>
        <v>12</v>
      </c>
    </row>
    <row r="14" spans="1:5" x14ac:dyDescent="0.25">
      <c r="A14">
        <f t="shared" si="0"/>
        <v>13</v>
      </c>
    </row>
    <row r="15" spans="1:5" x14ac:dyDescent="0.25">
      <c r="A15">
        <f t="shared" si="0"/>
        <v>14</v>
      </c>
    </row>
    <row r="16" spans="1:5" x14ac:dyDescent="0.25">
      <c r="A16">
        <f t="shared" si="0"/>
        <v>15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2D5DA-0B13-4CA8-9199-FFF3288B5541}">
  <dimension ref="A1:G15"/>
  <sheetViews>
    <sheetView workbookViewId="0">
      <selection activeCell="D1" sqref="D1:G15"/>
    </sheetView>
  </sheetViews>
  <sheetFormatPr defaultRowHeight="15" x14ac:dyDescent="0.25"/>
  <cols>
    <col min="1" max="1" width="34.42578125" customWidth="1"/>
    <col min="2" max="2" width="34.140625" customWidth="1"/>
    <col min="3" max="3" width="38" customWidth="1"/>
  </cols>
  <sheetData>
    <row r="1" spans="1:7" x14ac:dyDescent="0.25">
      <c r="A1" t="s">
        <v>254</v>
      </c>
      <c r="B1" t="s">
        <v>255</v>
      </c>
      <c r="C1" t="s">
        <v>256</v>
      </c>
      <c r="D1" t="s">
        <v>245</v>
      </c>
      <c r="E1" t="s">
        <v>296</v>
      </c>
      <c r="F1" t="s">
        <v>297</v>
      </c>
      <c r="G1" t="s">
        <v>298</v>
      </c>
    </row>
    <row r="2" spans="1:7" x14ac:dyDescent="0.25">
      <c r="A2" t="s">
        <v>257</v>
      </c>
      <c r="B2" t="s">
        <v>258</v>
      </c>
      <c r="C2" t="s">
        <v>259</v>
      </c>
      <c r="D2">
        <v>1</v>
      </c>
      <c r="E2">
        <v>3</v>
      </c>
      <c r="F2">
        <v>1</v>
      </c>
      <c r="G2">
        <v>1.6500000000000001E-2</v>
      </c>
    </row>
    <row r="3" spans="1:7" x14ac:dyDescent="0.25">
      <c r="A3" t="s">
        <v>260</v>
      </c>
      <c r="B3" t="s">
        <v>261</v>
      </c>
      <c r="C3" t="s">
        <v>262</v>
      </c>
      <c r="D3">
        <f>D2+1</f>
        <v>2</v>
      </c>
      <c r="E3">
        <v>3</v>
      </c>
      <c r="F3">
        <v>3</v>
      </c>
      <c r="G3">
        <v>0</v>
      </c>
    </row>
    <row r="4" spans="1:7" x14ac:dyDescent="0.25">
      <c r="A4" t="s">
        <v>263</v>
      </c>
      <c r="B4" t="s">
        <v>279</v>
      </c>
      <c r="C4" t="s">
        <v>289</v>
      </c>
      <c r="D4">
        <f t="shared" ref="D4:D14" si="0">D3+1</f>
        <v>3</v>
      </c>
      <c r="E4">
        <v>5</v>
      </c>
      <c r="F4">
        <v>1</v>
      </c>
      <c r="G4">
        <v>0.06</v>
      </c>
    </row>
    <row r="5" spans="1:7" x14ac:dyDescent="0.25">
      <c r="A5" t="s">
        <v>264</v>
      </c>
      <c r="B5" t="s">
        <v>280</v>
      </c>
      <c r="C5" t="s">
        <v>288</v>
      </c>
      <c r="D5">
        <f t="shared" si="0"/>
        <v>4</v>
      </c>
      <c r="E5">
        <v>5</v>
      </c>
      <c r="F5">
        <v>3</v>
      </c>
      <c r="G5">
        <v>0.02</v>
      </c>
    </row>
    <row r="6" spans="1:7" x14ac:dyDescent="0.25">
      <c r="A6" t="s">
        <v>265</v>
      </c>
      <c r="B6" t="s">
        <v>281</v>
      </c>
      <c r="C6" t="s">
        <v>287</v>
      </c>
      <c r="D6">
        <f t="shared" si="0"/>
        <v>5</v>
      </c>
      <c r="E6">
        <v>6</v>
      </c>
      <c r="F6">
        <v>1</v>
      </c>
      <c r="G6">
        <v>0.05</v>
      </c>
    </row>
    <row r="7" spans="1:7" x14ac:dyDescent="0.25">
      <c r="A7" t="s">
        <v>266</v>
      </c>
      <c r="B7" t="s">
        <v>282</v>
      </c>
      <c r="C7" t="s">
        <v>286</v>
      </c>
      <c r="D7">
        <f t="shared" si="0"/>
        <v>6</v>
      </c>
      <c r="E7">
        <v>40</v>
      </c>
      <c r="F7">
        <v>0</v>
      </c>
      <c r="G7">
        <v>0.24399999999999999</v>
      </c>
    </row>
    <row r="8" spans="1:7" x14ac:dyDescent="0.25">
      <c r="A8" t="s">
        <v>267</v>
      </c>
      <c r="B8" t="s">
        <v>283</v>
      </c>
      <c r="C8" t="s">
        <v>285</v>
      </c>
      <c r="D8">
        <f t="shared" si="0"/>
        <v>7</v>
      </c>
      <c r="E8">
        <v>41</v>
      </c>
      <c r="F8">
        <v>0</v>
      </c>
      <c r="G8">
        <v>0</v>
      </c>
    </row>
    <row r="9" spans="1:7" x14ac:dyDescent="0.25">
      <c r="A9" t="s">
        <v>268</v>
      </c>
      <c r="B9" t="s">
        <v>284</v>
      </c>
      <c r="C9" t="s">
        <v>290</v>
      </c>
      <c r="D9">
        <f t="shared" si="0"/>
        <v>8</v>
      </c>
      <c r="E9">
        <v>41</v>
      </c>
      <c r="F9">
        <v>1</v>
      </c>
      <c r="G9">
        <v>8.0000000000000004E-4</v>
      </c>
    </row>
    <row r="10" spans="1:7" x14ac:dyDescent="0.25">
      <c r="A10" t="s">
        <v>269</v>
      </c>
      <c r="B10" t="s">
        <v>274</v>
      </c>
      <c r="C10" t="s">
        <v>292</v>
      </c>
      <c r="D10">
        <f t="shared" si="0"/>
        <v>9</v>
      </c>
      <c r="E10">
        <v>51</v>
      </c>
      <c r="F10">
        <v>1</v>
      </c>
      <c r="G10">
        <v>0.05</v>
      </c>
    </row>
    <row r="11" spans="1:7" x14ac:dyDescent="0.25">
      <c r="A11" t="s">
        <v>270</v>
      </c>
      <c r="B11" t="s">
        <v>275</v>
      </c>
      <c r="C11" t="s">
        <v>291</v>
      </c>
      <c r="D11">
        <f t="shared" si="0"/>
        <v>10</v>
      </c>
      <c r="E11">
        <v>58</v>
      </c>
      <c r="F11">
        <v>0</v>
      </c>
      <c r="G11">
        <v>4.0000000000000002E-4</v>
      </c>
    </row>
    <row r="12" spans="1:7" x14ac:dyDescent="0.25">
      <c r="A12" t="s">
        <v>271</v>
      </c>
      <c r="B12" t="s">
        <v>276</v>
      </c>
      <c r="C12" t="s">
        <v>294</v>
      </c>
      <c r="D12">
        <f t="shared" si="0"/>
        <v>11</v>
      </c>
      <c r="E12">
        <v>70</v>
      </c>
      <c r="F12">
        <v>0</v>
      </c>
      <c r="G12">
        <v>0.03</v>
      </c>
    </row>
    <row r="13" spans="1:7" x14ac:dyDescent="0.25">
      <c r="A13" t="s">
        <v>272</v>
      </c>
      <c r="B13" t="s">
        <v>277</v>
      </c>
      <c r="C13" t="s">
        <v>293</v>
      </c>
      <c r="D13">
        <f t="shared" si="0"/>
        <v>12</v>
      </c>
      <c r="E13">
        <v>75</v>
      </c>
      <c r="F13">
        <v>0</v>
      </c>
      <c r="G13">
        <v>5.9999999999999995E-4</v>
      </c>
    </row>
    <row r="14" spans="1:7" x14ac:dyDescent="0.25">
      <c r="A14" t="s">
        <v>273</v>
      </c>
      <c r="B14" t="s">
        <v>278</v>
      </c>
      <c r="C14" t="s">
        <v>295</v>
      </c>
      <c r="D14">
        <f t="shared" si="0"/>
        <v>13</v>
      </c>
      <c r="E14">
        <v>99</v>
      </c>
      <c r="F14">
        <v>1</v>
      </c>
      <c r="G14">
        <v>0.06</v>
      </c>
    </row>
    <row r="15" spans="1:7" x14ac:dyDescent="0.25">
      <c r="D15">
        <v>14</v>
      </c>
      <c r="E15">
        <v>99</v>
      </c>
      <c r="F15">
        <v>3</v>
      </c>
      <c r="G15">
        <v>0.02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934E7-416D-4EB3-9544-B3978423D695}">
  <dimension ref="A1:D15"/>
  <sheetViews>
    <sheetView workbookViewId="0">
      <selection activeCell="G11" sqref="G11"/>
    </sheetView>
  </sheetViews>
  <sheetFormatPr defaultRowHeight="15" x14ac:dyDescent="0.25"/>
  <sheetData>
    <row r="1" spans="1:4" x14ac:dyDescent="0.25">
      <c r="A1" t="s">
        <v>245</v>
      </c>
      <c r="B1" t="s">
        <v>296</v>
      </c>
      <c r="C1" t="s">
        <v>297</v>
      </c>
      <c r="D1" t="s">
        <v>298</v>
      </c>
    </row>
    <row r="2" spans="1:4" x14ac:dyDescent="0.25">
      <c r="A2">
        <v>1</v>
      </c>
      <c r="B2">
        <v>3</v>
      </c>
      <c r="C2">
        <v>1</v>
      </c>
      <c r="D2">
        <v>1.6500000000000001E-2</v>
      </c>
    </row>
    <row r="3" spans="1:4" x14ac:dyDescent="0.25">
      <c r="A3">
        <f>A2+1</f>
        <v>2</v>
      </c>
      <c r="B3">
        <v>3</v>
      </c>
      <c r="C3">
        <v>3</v>
      </c>
      <c r="D3">
        <v>0</v>
      </c>
    </row>
    <row r="4" spans="1:4" x14ac:dyDescent="0.25">
      <c r="A4">
        <f t="shared" ref="A4:A14" si="0">A3+1</f>
        <v>3</v>
      </c>
      <c r="B4">
        <v>5</v>
      </c>
      <c r="C4">
        <v>1</v>
      </c>
      <c r="D4">
        <v>0.06</v>
      </c>
    </row>
    <row r="5" spans="1:4" x14ac:dyDescent="0.25">
      <c r="A5">
        <f t="shared" si="0"/>
        <v>4</v>
      </c>
      <c r="B5">
        <v>5</v>
      </c>
      <c r="C5">
        <v>3</v>
      </c>
      <c r="D5">
        <v>0.02</v>
      </c>
    </row>
    <row r="6" spans="1:4" x14ac:dyDescent="0.25">
      <c r="A6">
        <f t="shared" si="0"/>
        <v>5</v>
      </c>
      <c r="B6">
        <v>6</v>
      </c>
      <c r="C6">
        <v>1</v>
      </c>
      <c r="D6">
        <v>0.05</v>
      </c>
    </row>
    <row r="7" spans="1:4" x14ac:dyDescent="0.25">
      <c r="A7">
        <f t="shared" si="0"/>
        <v>6</v>
      </c>
      <c r="B7">
        <v>40</v>
      </c>
      <c r="C7">
        <v>0</v>
      </c>
      <c r="D7">
        <v>0.24399999999999999</v>
      </c>
    </row>
    <row r="8" spans="1:4" x14ac:dyDescent="0.25">
      <c r="A8">
        <f t="shared" si="0"/>
        <v>7</v>
      </c>
      <c r="B8">
        <v>41</v>
      </c>
      <c r="C8">
        <v>0</v>
      </c>
      <c r="D8">
        <v>0</v>
      </c>
    </row>
    <row r="9" spans="1:4" x14ac:dyDescent="0.25">
      <c r="A9">
        <f t="shared" si="0"/>
        <v>8</v>
      </c>
      <c r="B9">
        <v>41</v>
      </c>
      <c r="C9">
        <v>1</v>
      </c>
      <c r="D9">
        <v>8.0000000000000004E-4</v>
      </c>
    </row>
    <row r="10" spans="1:4" x14ac:dyDescent="0.25">
      <c r="A10">
        <f t="shared" si="0"/>
        <v>9</v>
      </c>
      <c r="B10">
        <v>51</v>
      </c>
      <c r="C10">
        <v>1</v>
      </c>
      <c r="D10">
        <v>0.05</v>
      </c>
    </row>
    <row r="11" spans="1:4" x14ac:dyDescent="0.25">
      <c r="A11">
        <f t="shared" si="0"/>
        <v>10</v>
      </c>
      <c r="B11">
        <v>58</v>
      </c>
      <c r="C11">
        <v>0</v>
      </c>
      <c r="D11">
        <v>4.0000000000000002E-4</v>
      </c>
    </row>
    <row r="12" spans="1:4" x14ac:dyDescent="0.25">
      <c r="A12">
        <f t="shared" si="0"/>
        <v>11</v>
      </c>
      <c r="B12">
        <v>70</v>
      </c>
      <c r="C12">
        <v>0</v>
      </c>
      <c r="D12">
        <v>0.03</v>
      </c>
    </row>
    <row r="13" spans="1:4" x14ac:dyDescent="0.25">
      <c r="A13">
        <f t="shared" si="0"/>
        <v>12</v>
      </c>
      <c r="B13">
        <v>75</v>
      </c>
      <c r="C13">
        <v>0</v>
      </c>
      <c r="D13">
        <v>5.9999999999999995E-4</v>
      </c>
    </row>
    <row r="14" spans="1:4" x14ac:dyDescent="0.25">
      <c r="A14">
        <f t="shared" si="0"/>
        <v>13</v>
      </c>
      <c r="B14">
        <v>99</v>
      </c>
      <c r="C14">
        <v>1</v>
      </c>
      <c r="D14">
        <v>0.06</v>
      </c>
    </row>
    <row r="15" spans="1:4" x14ac:dyDescent="0.25">
      <c r="A15">
        <v>14</v>
      </c>
      <c r="B15">
        <v>99</v>
      </c>
      <c r="C15">
        <v>3</v>
      </c>
      <c r="D15">
        <v>0.02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0C3FD-5097-4EEF-B306-71E9021F5FEB}">
  <dimension ref="A1:T139"/>
  <sheetViews>
    <sheetView topLeftCell="J1" workbookViewId="0">
      <selection activeCell="K2" sqref="K2"/>
    </sheetView>
  </sheetViews>
  <sheetFormatPr defaultRowHeight="15" x14ac:dyDescent="0.25"/>
  <cols>
    <col min="4" max="4" width="15.28515625" bestFit="1" customWidth="1"/>
    <col min="5" max="5" width="14.5703125" bestFit="1" customWidth="1"/>
    <col min="6" max="6" width="18.42578125" bestFit="1" customWidth="1"/>
    <col min="7" max="7" width="7.28515625" customWidth="1"/>
    <col min="8" max="8" width="10.5703125" customWidth="1"/>
    <col min="9" max="9" width="12.5703125" customWidth="1"/>
    <col min="11" max="11" width="70.5703125" bestFit="1" customWidth="1"/>
    <col min="12" max="12" width="75.85546875" customWidth="1"/>
    <col min="13" max="13" width="12.85546875" bestFit="1" customWidth="1"/>
    <col min="15" max="15" width="30.85546875" bestFit="1" customWidth="1"/>
    <col min="16" max="16" width="14" customWidth="1"/>
    <col min="17" max="17" width="17.85546875" bestFit="1" customWidth="1"/>
    <col min="18" max="18" width="8.5703125" bestFit="1" customWidth="1"/>
  </cols>
  <sheetData>
    <row r="1" spans="1:20" ht="105" x14ac:dyDescent="0.25">
      <c r="A1" t="s">
        <v>245</v>
      </c>
      <c r="B1" t="s">
        <v>299</v>
      </c>
      <c r="C1" t="s">
        <v>300</v>
      </c>
      <c r="D1" t="s">
        <v>301</v>
      </c>
      <c r="E1" t="s">
        <v>302</v>
      </c>
      <c r="F1" t="s">
        <v>304</v>
      </c>
      <c r="G1" t="s">
        <v>305</v>
      </c>
      <c r="H1" s="4" t="s">
        <v>333</v>
      </c>
      <c r="I1" t="s">
        <v>252</v>
      </c>
      <c r="J1" t="s">
        <v>310</v>
      </c>
      <c r="K1" t="s">
        <v>328</v>
      </c>
      <c r="L1" t="s">
        <v>329</v>
      </c>
      <c r="M1" s="4" t="s">
        <v>330</v>
      </c>
      <c r="N1" s="4" t="s">
        <v>331</v>
      </c>
      <c r="O1" t="s">
        <v>332</v>
      </c>
      <c r="P1" s="4" t="s">
        <v>334</v>
      </c>
      <c r="Q1" s="4" t="s">
        <v>335</v>
      </c>
      <c r="R1" s="4" t="s">
        <v>336</v>
      </c>
      <c r="S1" s="4" t="s">
        <v>337</v>
      </c>
      <c r="T1" s="4" t="s">
        <v>338</v>
      </c>
    </row>
    <row r="2" spans="1:20" x14ac:dyDescent="0.25">
      <c r="A2">
        <v>1</v>
      </c>
      <c r="B2">
        <v>1</v>
      </c>
      <c r="C2">
        <v>3</v>
      </c>
      <c r="D2">
        <v>1</v>
      </c>
      <c r="E2">
        <v>3</v>
      </c>
      <c r="G2">
        <v>1</v>
      </c>
      <c r="H2">
        <v>1.6500000000000001E-2</v>
      </c>
      <c r="I2">
        <v>1.6500000000000001E-2</v>
      </c>
      <c r="J2">
        <v>1</v>
      </c>
      <c r="K2">
        <v>1</v>
      </c>
      <c r="L2">
        <v>1</v>
      </c>
      <c r="M2">
        <v>149</v>
      </c>
      <c r="N2">
        <v>150</v>
      </c>
      <c r="O2">
        <v>1.65</v>
      </c>
      <c r="P2">
        <v>1.6500000000000001E-2</v>
      </c>
      <c r="Q2">
        <v>1.6500000000000001E-2</v>
      </c>
      <c r="R2">
        <v>150</v>
      </c>
      <c r="S2">
        <v>247.5</v>
      </c>
    </row>
    <row r="4" spans="1:20" x14ac:dyDescent="0.25">
      <c r="A4">
        <v>2</v>
      </c>
      <c r="B4">
        <v>3</v>
      </c>
      <c r="C4">
        <v>3</v>
      </c>
      <c r="D4">
        <v>3</v>
      </c>
      <c r="E4">
        <v>3</v>
      </c>
      <c r="H4" t="s">
        <v>309</v>
      </c>
    </row>
    <row r="5" spans="1:20" x14ac:dyDescent="0.25">
      <c r="A5">
        <v>3</v>
      </c>
      <c r="B5">
        <v>1</v>
      </c>
      <c r="C5">
        <v>5</v>
      </c>
      <c r="F5">
        <v>5</v>
      </c>
      <c r="G5">
        <v>1</v>
      </c>
      <c r="H5">
        <v>0.06</v>
      </c>
      <c r="I5">
        <v>0.06</v>
      </c>
      <c r="J5">
        <v>2</v>
      </c>
      <c r="T5">
        <f>100*I5</f>
        <v>6</v>
      </c>
    </row>
    <row r="6" spans="1:20" x14ac:dyDescent="0.25">
      <c r="A6">
        <v>4</v>
      </c>
      <c r="B6">
        <v>3</v>
      </c>
      <c r="C6">
        <v>5</v>
      </c>
      <c r="H6" t="s">
        <v>17</v>
      </c>
      <c r="I6">
        <v>0.02</v>
      </c>
      <c r="J6">
        <v>3</v>
      </c>
    </row>
    <row r="7" spans="1:20" x14ac:dyDescent="0.25">
      <c r="A7">
        <v>5</v>
      </c>
      <c r="B7">
        <v>1</v>
      </c>
      <c r="C7">
        <v>6</v>
      </c>
      <c r="D7">
        <v>1</v>
      </c>
      <c r="E7">
        <v>6</v>
      </c>
      <c r="G7" t="s">
        <v>313</v>
      </c>
      <c r="H7">
        <v>0.02</v>
      </c>
    </row>
    <row r="8" spans="1:20" x14ac:dyDescent="0.25">
      <c r="A8">
        <v>6</v>
      </c>
      <c r="B8">
        <v>0</v>
      </c>
      <c r="C8">
        <v>40</v>
      </c>
      <c r="G8" t="s">
        <v>314</v>
      </c>
    </row>
    <row r="9" spans="1:20" x14ac:dyDescent="0.25">
      <c r="A9">
        <v>7</v>
      </c>
      <c r="B9">
        <v>0</v>
      </c>
      <c r="C9">
        <v>41</v>
      </c>
    </row>
    <row r="10" spans="1:20" x14ac:dyDescent="0.25">
      <c r="A10">
        <v>8</v>
      </c>
      <c r="B10">
        <v>1</v>
      </c>
      <c r="C10">
        <v>41</v>
      </c>
      <c r="H10">
        <v>8.0000000000000004E-4</v>
      </c>
      <c r="J10">
        <v>4</v>
      </c>
    </row>
    <row r="11" spans="1:20" x14ac:dyDescent="0.25">
      <c r="A11">
        <v>9</v>
      </c>
      <c r="B11">
        <v>1</v>
      </c>
      <c r="C11">
        <v>51</v>
      </c>
      <c r="H11">
        <v>0.05</v>
      </c>
      <c r="J11">
        <v>5</v>
      </c>
    </row>
    <row r="12" spans="1:20" x14ac:dyDescent="0.25">
      <c r="A12">
        <v>10</v>
      </c>
      <c r="B12">
        <v>0</v>
      </c>
      <c r="C12">
        <v>58</v>
      </c>
      <c r="G12" t="s">
        <v>315</v>
      </c>
    </row>
    <row r="13" spans="1:20" x14ac:dyDescent="0.25">
      <c r="A13">
        <v>11</v>
      </c>
      <c r="B13">
        <v>0</v>
      </c>
      <c r="C13">
        <v>70</v>
      </c>
      <c r="H13">
        <v>0.03</v>
      </c>
      <c r="I13">
        <v>0.03</v>
      </c>
      <c r="J13">
        <v>6</v>
      </c>
    </row>
    <row r="14" spans="1:20" x14ac:dyDescent="0.25">
      <c r="A14">
        <v>12</v>
      </c>
      <c r="B14">
        <v>0</v>
      </c>
      <c r="C14">
        <v>75</v>
      </c>
    </row>
    <row r="15" spans="1:20" ht="90" x14ac:dyDescent="0.25">
      <c r="A15">
        <v>13</v>
      </c>
      <c r="B15">
        <v>1</v>
      </c>
      <c r="C15">
        <v>99</v>
      </c>
      <c r="L15" s="4" t="s">
        <v>359</v>
      </c>
    </row>
    <row r="16" spans="1:20" x14ac:dyDescent="0.25">
      <c r="A16">
        <v>14</v>
      </c>
      <c r="B16">
        <v>3</v>
      </c>
      <c r="C16">
        <v>99</v>
      </c>
    </row>
    <row r="22" spans="1:18" x14ac:dyDescent="0.25">
      <c r="K22" t="s">
        <v>318</v>
      </c>
    </row>
    <row r="23" spans="1:18" x14ac:dyDescent="0.25">
      <c r="A23" t="s">
        <v>303</v>
      </c>
      <c r="K23" t="s">
        <v>319</v>
      </c>
      <c r="M23">
        <f>100*0.06</f>
        <v>6</v>
      </c>
      <c r="P23" t="s">
        <v>339</v>
      </c>
      <c r="Q23">
        <f>100*0.06</f>
        <v>6</v>
      </c>
    </row>
    <row r="24" spans="1:18" x14ac:dyDescent="0.25">
      <c r="K24" t="s">
        <v>340</v>
      </c>
      <c r="M24">
        <v>6</v>
      </c>
      <c r="O24" t="s">
        <v>342</v>
      </c>
      <c r="P24" t="s">
        <v>360</v>
      </c>
      <c r="Q24">
        <v>6</v>
      </c>
      <c r="R24" t="s">
        <v>341</v>
      </c>
    </row>
    <row r="25" spans="1:18" ht="30" x14ac:dyDescent="0.25">
      <c r="K25" s="4" t="s">
        <v>361</v>
      </c>
      <c r="M25">
        <f>0.06*100</f>
        <v>6</v>
      </c>
      <c r="P25">
        <f>0.06*100</f>
        <v>6</v>
      </c>
    </row>
    <row r="26" spans="1:18" x14ac:dyDescent="0.25">
      <c r="K26" t="s">
        <v>357</v>
      </c>
      <c r="P26">
        <v>6</v>
      </c>
    </row>
    <row r="27" spans="1:18" x14ac:dyDescent="0.25">
      <c r="K27" t="s">
        <v>358</v>
      </c>
      <c r="P27">
        <v>6</v>
      </c>
    </row>
    <row r="31" spans="1:18" x14ac:dyDescent="0.25">
      <c r="A31" t="s">
        <v>308</v>
      </c>
      <c r="K31" t="s">
        <v>320</v>
      </c>
    </row>
    <row r="32" spans="1:18" x14ac:dyDescent="0.25">
      <c r="A32" t="s">
        <v>306</v>
      </c>
      <c r="K32">
        <f>100*0.06</f>
        <v>6</v>
      </c>
    </row>
    <row r="33" spans="1:11" x14ac:dyDescent="0.25">
      <c r="A33" t="s">
        <v>307</v>
      </c>
      <c r="K33" t="s">
        <v>321</v>
      </c>
    </row>
    <row r="34" spans="1:11" x14ac:dyDescent="0.25">
      <c r="A34" t="s">
        <v>311</v>
      </c>
    </row>
    <row r="35" spans="1:11" x14ac:dyDescent="0.25">
      <c r="K35" t="s">
        <v>327</v>
      </c>
    </row>
    <row r="36" spans="1:11" x14ac:dyDescent="0.25">
      <c r="K36" t="s">
        <v>322</v>
      </c>
    </row>
    <row r="37" spans="1:11" x14ac:dyDescent="0.25">
      <c r="A37" t="s">
        <v>312</v>
      </c>
      <c r="K37" t="s">
        <v>323</v>
      </c>
    </row>
    <row r="38" spans="1:11" x14ac:dyDescent="0.25">
      <c r="K38" t="s">
        <v>324</v>
      </c>
    </row>
    <row r="39" spans="1:11" x14ac:dyDescent="0.25">
      <c r="K39" t="s">
        <v>325</v>
      </c>
    </row>
    <row r="40" spans="1:11" x14ac:dyDescent="0.25">
      <c r="K40" t="s">
        <v>324</v>
      </c>
    </row>
    <row r="41" spans="1:11" x14ac:dyDescent="0.25">
      <c r="A41" t="s">
        <v>316</v>
      </c>
      <c r="K41" t="s">
        <v>326</v>
      </c>
    </row>
    <row r="42" spans="1:11" x14ac:dyDescent="0.25">
      <c r="A42" t="s">
        <v>317</v>
      </c>
    </row>
    <row r="50" spans="11:11" x14ac:dyDescent="0.25">
      <c r="K50" t="s">
        <v>343</v>
      </c>
    </row>
    <row r="51" spans="11:11" x14ac:dyDescent="0.25">
      <c r="K51" t="s">
        <v>344</v>
      </c>
    </row>
    <row r="52" spans="11:11" x14ac:dyDescent="0.25">
      <c r="K52" t="s">
        <v>345</v>
      </c>
    </row>
    <row r="53" spans="11:11" x14ac:dyDescent="0.25">
      <c r="K53" t="s">
        <v>346</v>
      </c>
    </row>
    <row r="54" spans="11:11" x14ac:dyDescent="0.25">
      <c r="K54" t="s">
        <v>347</v>
      </c>
    </row>
    <row r="55" spans="11:11" x14ac:dyDescent="0.25">
      <c r="K55" t="s">
        <v>348</v>
      </c>
    </row>
    <row r="56" spans="11:11" x14ac:dyDescent="0.25">
      <c r="K56" t="s">
        <v>349</v>
      </c>
    </row>
    <row r="57" spans="11:11" x14ac:dyDescent="0.25">
      <c r="K57" t="s">
        <v>350</v>
      </c>
    </row>
    <row r="58" spans="11:11" x14ac:dyDescent="0.25">
      <c r="K58" t="s">
        <v>351</v>
      </c>
    </row>
    <row r="59" spans="11:11" x14ac:dyDescent="0.25">
      <c r="K59" t="s">
        <v>352</v>
      </c>
    </row>
    <row r="60" spans="11:11" x14ac:dyDescent="0.25">
      <c r="K60" t="s">
        <v>353</v>
      </c>
    </row>
    <row r="61" spans="11:11" x14ac:dyDescent="0.25">
      <c r="K61" t="s">
        <v>354</v>
      </c>
    </row>
    <row r="62" spans="11:11" x14ac:dyDescent="0.25">
      <c r="K62" t="s">
        <v>355</v>
      </c>
    </row>
    <row r="63" spans="11:11" x14ac:dyDescent="0.25">
      <c r="K63" t="s">
        <v>356</v>
      </c>
    </row>
    <row r="67" spans="11:13" x14ac:dyDescent="0.25">
      <c r="K67" t="s">
        <v>363</v>
      </c>
      <c r="L67" t="s">
        <v>364</v>
      </c>
      <c r="M67">
        <f>100*0.05</f>
        <v>5</v>
      </c>
    </row>
    <row r="68" spans="11:13" x14ac:dyDescent="0.25">
      <c r="L68" t="s">
        <v>365</v>
      </c>
      <c r="M68">
        <v>5</v>
      </c>
    </row>
    <row r="69" spans="11:13" ht="60" x14ac:dyDescent="0.25">
      <c r="L69" s="4" t="s">
        <v>366</v>
      </c>
    </row>
    <row r="70" spans="11:13" x14ac:dyDescent="0.25">
      <c r="L70" t="s">
        <v>367</v>
      </c>
      <c r="M70">
        <f>0.05*5</f>
        <v>0.25</v>
      </c>
    </row>
    <row r="71" spans="11:13" x14ac:dyDescent="0.25">
      <c r="L71" t="s">
        <v>368</v>
      </c>
      <c r="M71">
        <v>5</v>
      </c>
    </row>
    <row r="72" spans="11:13" x14ac:dyDescent="0.25">
      <c r="L72" t="s">
        <v>369</v>
      </c>
      <c r="M72">
        <f>M71+M70</f>
        <v>5.25</v>
      </c>
    </row>
    <row r="74" spans="11:13" x14ac:dyDescent="0.25">
      <c r="K74" t="s">
        <v>370</v>
      </c>
      <c r="L74" t="s">
        <v>371</v>
      </c>
      <c r="M74">
        <v>1</v>
      </c>
    </row>
    <row r="75" spans="11:13" x14ac:dyDescent="0.25">
      <c r="L75" t="s">
        <v>372</v>
      </c>
      <c r="M75" t="s">
        <v>17</v>
      </c>
    </row>
    <row r="76" spans="11:13" x14ac:dyDescent="0.25">
      <c r="L76" t="s">
        <v>373</v>
      </c>
      <c r="M76">
        <v>149</v>
      </c>
    </row>
    <row r="77" spans="11:13" x14ac:dyDescent="0.25">
      <c r="L77" t="s">
        <v>374</v>
      </c>
    </row>
    <row r="78" spans="11:13" x14ac:dyDescent="0.25">
      <c r="L78" t="s">
        <v>373</v>
      </c>
      <c r="M78">
        <v>149</v>
      </c>
    </row>
    <row r="79" spans="11:13" x14ac:dyDescent="0.25">
      <c r="L79" t="s">
        <v>375</v>
      </c>
      <c r="M79" t="s">
        <v>376</v>
      </c>
    </row>
    <row r="81" spans="11:13" x14ac:dyDescent="0.25">
      <c r="L81" t="s">
        <v>378</v>
      </c>
      <c r="M81">
        <v>0.08</v>
      </c>
    </row>
    <row r="82" spans="11:13" x14ac:dyDescent="0.25">
      <c r="L82" t="s">
        <v>379</v>
      </c>
      <c r="M82">
        <f>M81/100</f>
        <v>8.0000000000000004E-4</v>
      </c>
    </row>
    <row r="83" spans="11:13" ht="30" x14ac:dyDescent="0.25">
      <c r="L83" s="4" t="s">
        <v>380</v>
      </c>
      <c r="M83">
        <v>150</v>
      </c>
    </row>
    <row r="84" spans="11:13" ht="60" x14ac:dyDescent="0.25">
      <c r="L84" s="4" t="s">
        <v>381</v>
      </c>
      <c r="M84">
        <v>12</v>
      </c>
    </row>
    <row r="85" spans="11:13" ht="60" x14ac:dyDescent="0.25">
      <c r="K85" t="s">
        <v>382</v>
      </c>
      <c r="L85" s="4" t="s">
        <v>383</v>
      </c>
      <c r="M85">
        <f>100*0.05</f>
        <v>5</v>
      </c>
    </row>
    <row r="86" spans="11:13" x14ac:dyDescent="0.25">
      <c r="L86" s="4" t="s">
        <v>384</v>
      </c>
      <c r="M86">
        <v>5</v>
      </c>
    </row>
    <row r="94" spans="11:13" x14ac:dyDescent="0.25">
      <c r="K94" t="s">
        <v>385</v>
      </c>
      <c r="L94" t="s">
        <v>386</v>
      </c>
      <c r="M94">
        <v>3</v>
      </c>
    </row>
    <row r="95" spans="11:13" x14ac:dyDescent="0.25">
      <c r="L95" t="s">
        <v>387</v>
      </c>
    </row>
    <row r="96" spans="11:13" x14ac:dyDescent="0.25">
      <c r="L96" t="s">
        <v>388</v>
      </c>
    </row>
    <row r="97" spans="11:12" x14ac:dyDescent="0.25">
      <c r="L97" t="s">
        <v>72</v>
      </c>
    </row>
    <row r="109" spans="11:12" x14ac:dyDescent="0.25">
      <c r="K109" t="s">
        <v>393</v>
      </c>
    </row>
    <row r="110" spans="11:12" ht="150" x14ac:dyDescent="0.25">
      <c r="K110" s="4" t="s">
        <v>392</v>
      </c>
      <c r="L110" t="s">
        <v>390</v>
      </c>
    </row>
    <row r="111" spans="11:12" ht="409.5" x14ac:dyDescent="0.25">
      <c r="K111" s="4" t="s">
        <v>391</v>
      </c>
      <c r="L111" t="s">
        <v>389</v>
      </c>
    </row>
    <row r="112" spans="11:12" ht="409.5" x14ac:dyDescent="0.25">
      <c r="K112" s="4" t="s">
        <v>391</v>
      </c>
    </row>
    <row r="113" spans="11:11" ht="409.5" x14ac:dyDescent="0.25">
      <c r="K113" s="4" t="s">
        <v>391</v>
      </c>
    </row>
    <row r="114" spans="11:11" ht="409.5" x14ac:dyDescent="0.25">
      <c r="K114" s="4" t="s">
        <v>391</v>
      </c>
    </row>
    <row r="115" spans="11:11" ht="409.5" x14ac:dyDescent="0.25">
      <c r="K115" s="4" t="s">
        <v>391</v>
      </c>
    </row>
    <row r="116" spans="11:11" ht="409.5" x14ac:dyDescent="0.25">
      <c r="K116" s="4" t="s">
        <v>391</v>
      </c>
    </row>
    <row r="117" spans="11:11" ht="409.5" x14ac:dyDescent="0.25">
      <c r="K117" s="4" t="s">
        <v>391</v>
      </c>
    </row>
    <row r="118" spans="11:11" ht="409.5" x14ac:dyDescent="0.25">
      <c r="K118" s="4" t="s">
        <v>391</v>
      </c>
    </row>
    <row r="119" spans="11:11" ht="409.5" x14ac:dyDescent="0.25">
      <c r="K119" s="4" t="s">
        <v>391</v>
      </c>
    </row>
    <row r="120" spans="11:11" ht="409.5" x14ac:dyDescent="0.25">
      <c r="K120" s="4" t="s">
        <v>391</v>
      </c>
    </row>
    <row r="121" spans="11:11" ht="409.5" x14ac:dyDescent="0.25">
      <c r="K121" s="4" t="s">
        <v>391</v>
      </c>
    </row>
    <row r="122" spans="11:11" ht="409.5" x14ac:dyDescent="0.25">
      <c r="K122" s="4" t="s">
        <v>391</v>
      </c>
    </row>
    <row r="123" spans="11:11" ht="409.5" x14ac:dyDescent="0.25">
      <c r="K123" s="4" t="s">
        <v>391</v>
      </c>
    </row>
    <row r="124" spans="11:11" ht="409.5" x14ac:dyDescent="0.25">
      <c r="K124" s="4" t="s">
        <v>391</v>
      </c>
    </row>
    <row r="125" spans="11:11" ht="409.5" x14ac:dyDescent="0.25">
      <c r="K125" s="4" t="s">
        <v>391</v>
      </c>
    </row>
    <row r="126" spans="11:11" ht="409.5" x14ac:dyDescent="0.25">
      <c r="K126" s="4" t="s">
        <v>391</v>
      </c>
    </row>
    <row r="127" spans="11:11" ht="409.5" x14ac:dyDescent="0.25">
      <c r="K127" s="4" t="s">
        <v>391</v>
      </c>
    </row>
    <row r="128" spans="11:11" ht="409.5" x14ac:dyDescent="0.25">
      <c r="K128" s="4" t="s">
        <v>391</v>
      </c>
    </row>
    <row r="129" spans="11:11" ht="409.5" x14ac:dyDescent="0.25">
      <c r="K129" s="4" t="s">
        <v>391</v>
      </c>
    </row>
    <row r="130" spans="11:11" ht="409.5" x14ac:dyDescent="0.25">
      <c r="K130" s="4" t="s">
        <v>391</v>
      </c>
    </row>
    <row r="131" spans="11:11" ht="409.5" x14ac:dyDescent="0.25">
      <c r="K131" s="4" t="s">
        <v>391</v>
      </c>
    </row>
    <row r="132" spans="11:11" ht="409.5" x14ac:dyDescent="0.25">
      <c r="K132" s="4" t="s">
        <v>391</v>
      </c>
    </row>
    <row r="133" spans="11:11" ht="409.5" x14ac:dyDescent="0.25">
      <c r="K133" s="4" t="s">
        <v>391</v>
      </c>
    </row>
    <row r="134" spans="11:11" ht="409.5" x14ac:dyDescent="0.25">
      <c r="K134" s="4" t="s">
        <v>391</v>
      </c>
    </row>
    <row r="135" spans="11:11" ht="409.5" x14ac:dyDescent="0.25">
      <c r="K135" s="4" t="s">
        <v>391</v>
      </c>
    </row>
    <row r="136" spans="11:11" ht="409.5" x14ac:dyDescent="0.25">
      <c r="K136" s="4" t="s">
        <v>391</v>
      </c>
    </row>
    <row r="137" spans="11:11" ht="409.5" x14ac:dyDescent="0.25">
      <c r="K137" s="4" t="s">
        <v>391</v>
      </c>
    </row>
    <row r="138" spans="11:11" ht="409.5" x14ac:dyDescent="0.25">
      <c r="K138" s="4" t="s">
        <v>391</v>
      </c>
    </row>
    <row r="139" spans="11:11" ht="60" x14ac:dyDescent="0.25">
      <c r="K139" s="4" t="s">
        <v>394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CT5310</vt:lpstr>
      <vt:lpstr>Sheet2</vt:lpstr>
      <vt:lpstr>B1000-CALC-TAX</vt:lpstr>
      <vt:lpstr>RATE</vt:lpstr>
      <vt:lpstr>After Y9999-INIT-TAX</vt:lpstr>
      <vt:lpstr>DECISION</vt:lpstr>
      <vt:lpstr>Sheet1</vt:lpstr>
      <vt:lpstr>RATE ARRAY</vt:lpstr>
      <vt:lpstr>Sheet4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MaryAnn Sasondoncillo</dc:creator>
  <cp:lastModifiedBy>MaryAnn Sasondoncillo</cp:lastModifiedBy>
  <dcterms:created xsi:type="dcterms:W3CDTF">2019-09-30T12:45:29Z</dcterms:created>
  <dcterms:modified xsi:type="dcterms:W3CDTF">2020-02-19T18:28:23Z</dcterms:modified>
</cp:coreProperties>
</file>