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slicerCaches/slicerCache1.xml" ContentType="application/vnd.ms-excel.slicerCache+xml"/>
  <Override PartName="/xl/pivotCache/pivotCacheDefinition10.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2.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customXml/itemProps3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hidePivotFieldList="1"/>
  <mc:AlternateContent xmlns:mc="http://schemas.openxmlformats.org/markup-compatibility/2006">
    <mc:Choice Requires="x15">
      <x15ac:absPath xmlns:x15ac="http://schemas.microsoft.com/office/spreadsheetml/2010/11/ac" url="D:\Project\data-visualisation-datasets\Support ticket updates\"/>
    </mc:Choice>
  </mc:AlternateContent>
  <xr:revisionPtr revIDLastSave="0" documentId="13_ncr:1_{4D1530D4-416A-45BC-9322-287624E24FF8}" xr6:coauthVersionLast="47" xr6:coauthVersionMax="47" xr10:uidLastSave="{00000000-0000-0000-0000-000000000000}"/>
  <bookViews>
    <workbookView xWindow="-120" yWindow="-120" windowWidth="29040" windowHeight="18720" xr2:uid="{00000000-000D-0000-FFFF-FFFF00000000}"/>
  </bookViews>
  <sheets>
    <sheet name="Dashboard" sheetId="2" r:id="rId1"/>
    <sheet name="Staff" sheetId="3" state="hidden" r:id="rId2"/>
    <sheet name="Pivot" sheetId="1" state="hidden" r:id="rId3"/>
  </sheets>
  <definedNames>
    <definedName name="Agent">INDIRECT(Pivot!$O$21)</definedName>
    <definedName name="cell_SLA">Dashboard!$B$10</definedName>
    <definedName name="dashboard">Dashboard!$1:$1048576</definedName>
    <definedName name="grp_SelectAgentPhoto">"Oval 9,Picture 59"</definedName>
    <definedName name="hdr_piechartCSAT">Pivot!$C$3</definedName>
    <definedName name="hdr_piechartFeedback">Pivot!$B$3</definedName>
    <definedName name="hdr_piechartSDR">Pivot!$D$3</definedName>
    <definedName name="hdr_piechartSLA">Pivot!$E$3</definedName>
    <definedName name="lbl_SLAformatted">Pivot!$I$9</definedName>
    <definedName name="photo_1082962">Staff!$D$19</definedName>
    <definedName name="photo_1125028">Staff!$D$17</definedName>
    <definedName name="photo_1181391">Staff!$D$28</definedName>
    <definedName name="photo_1251841">Staff!$D$16</definedName>
    <definedName name="photo_1323605">Staff!$D$7</definedName>
    <definedName name="photo_1367269">Staff!$D$22</definedName>
    <definedName name="photo_1721429">Staff!$D$30</definedName>
    <definedName name="photo_220453">Staff!$D$9</definedName>
    <definedName name="photo_2558681">Staff!$D$4</definedName>
    <definedName name="photo_3024579">Staff!$D$18</definedName>
    <definedName name="photo_3090818">Staff!$D$13</definedName>
    <definedName name="photo_3184611">Staff!$D$15</definedName>
    <definedName name="photo_3608523">Staff!$D$6</definedName>
    <definedName name="photo_3783725">Staff!$D$12</definedName>
    <definedName name="photo_38554">Staff!$D$5</definedName>
    <definedName name="photo_3932730">Staff!$D$2</definedName>
    <definedName name="photo_537136">Staff!$D$23</definedName>
    <definedName name="photo_5414000">Staff!$D$24</definedName>
    <definedName name="photo_5869660">Staff!$D$27</definedName>
    <definedName name="photo_5907471">Staff!$D$14</definedName>
    <definedName name="photo_5950687">Staff!$D$8</definedName>
    <definedName name="photo_5959648">Staff!$D$26</definedName>
    <definedName name="photo_6213463">Staff!$D$29</definedName>
    <definedName name="photo_6802050">Staff!$D$10</definedName>
    <definedName name="photo_712521">Staff!$D$11</definedName>
    <definedName name="photo_842548">Staff!$D$20</definedName>
    <definedName name="photo_914931">Staff!$D$3</definedName>
    <definedName name="photo_932069">Staff!$D$25</definedName>
    <definedName name="phto_4173256">Staff!$D$21</definedName>
    <definedName name="pie_value_Feedback">Pivot!$B$8</definedName>
    <definedName name="pie_value_FeedbackBad">Pivot!$D$8</definedName>
    <definedName name="pie_value_FeedbackGood">Pivot!$C$8</definedName>
    <definedName name="pie_value_SDR">Pivot!$E$8</definedName>
    <definedName name="pie_value_SLAbreached">Pivot!$G$8</definedName>
    <definedName name="pie_value_SLAmet">Pivot!$F$8</definedName>
    <definedName name="Slicer_Full_Name">#N/A</definedName>
    <definedName name="Timeline_Created_timestamp">#N/A</definedName>
    <definedName name="webdisplay">Dashboard!$1:$1048576</definedName>
  </definedNames>
  <calcPr calcId="191029"/>
  <pivotCaches>
    <pivotCache cacheId="0" r:id="rId4"/>
    <pivotCache cacheId="1" r:id="rId5"/>
    <pivotCache cacheId="2" r:id="rId6"/>
    <pivotCache cacheId="3" r:id="rId7"/>
    <pivotCache cacheId="4" r:id="rId8"/>
    <pivotCache cacheId="5" r:id="rId9"/>
    <pivotCache cacheId="6" r:id="rId10"/>
    <pivotCache cacheId="7" r:id="rId11"/>
  </pivotCaches>
  <extLst>
    <ext xmlns:x14="http://schemas.microsoft.com/office/spreadsheetml/2009/9/main" uri="{876F7934-8845-4945-9796-88D515C7AA90}">
      <x14:pivotCaches>
        <pivotCache cacheId="8" r:id="rId12"/>
      </x14:pivotCaches>
    </ext>
    <ext xmlns:x14="http://schemas.microsoft.com/office/spreadsheetml/2009/9/main" uri="{BBE1A952-AA13-448e-AADC-164F8A28A991}">
      <x14:slicerCaches>
        <x14:slicerCache r:id="rId13"/>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9" r:id="rId14"/>
      </x15:timelineCachePivotCaches>
    </ext>
    <ext xmlns:x15="http://schemas.microsoft.com/office/spreadsheetml/2010/11/main" uri="{D0CA8CA8-9F24-4464-BF8E-62219DCF47F9}">
      <x15:timelineCacheRefs>
        <x15:timelineCacheRef r:id="rId15"/>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People 1_1c84b3e7-e400-4d9c-be0c-d6389784a4a7" name="People 1" connection="Query - People(1)"/>
          <x15:modelTable id="Agents_61b799a2-40dc-419d-8ff8-e9497c0c37a3" name="Agents" connection="Query - Agents"/>
          <x15:modelTable id="Ticket Assignments_8c01a2c4-980b-4bc9-88d1-1c126496619e" name="Ticket Assignments" connection="Query - Ticket Assignments"/>
          <x15:modelTable id="Ticket Updates_61dc683e-1d6f-41bd-8afd-b03959acbba1" name="Ticket Updates" connection="Query - Ticket Updates"/>
          <x15:modelTable id="Ticket Internal Comments_1c342eeb-b830-4d44-9353-dc474dda7d75" name="Ticket Internal Comments" connection="Query - Ticket Internal Comments"/>
        </x15:modelTables>
        <x15:modelRelationships>
          <x15:modelRelationship fromTable="Ticket Assignments" fromColumn="Assignee name" toTable="Agents" toColumn="Full Name"/>
          <x15:modelRelationship fromTable="Ticket Updates" fromColumn="Ticket ID" toTable="Ticket Assignments" toColumn="Ticket ID"/>
        </x15:modelRelationships>
        <x15:extLst>
          <ext xmlns:x16="http://schemas.microsoft.com/office/spreadsheetml/2014/11/main" uri="{9835A34E-60A6-4A7C-AAB8-D5F71C897F49}">
            <x16:modelTimeGroupings>
              <x16:modelTimeGrouping tableName="Ticket Assignments" columnName="Created timestamp" columnId="Created timestamp">
                <x16:calculatedTimeColumn columnName="Created timestamp (Year)" columnId="Created timestamp (Year)" contentType="years" isSelected="1"/>
                <x16:calculatedTimeColumn columnName="Created timestamp (Quarter)" columnId="Created timestamp (Quarter)" contentType="quarters" isSelected="1"/>
                <x16:calculatedTimeColumn columnName="Created timestamp (Month Index)" columnId="Created timestamp (Month Index)" contentType="monthsindex" isSelected="1"/>
                <x16:calculatedTimeColumn columnName="Created timestamp (Month)" columnId="Created timestamp (Month)" contentType="months" isSelected="1"/>
              </x16:modelTimeGrouping>
              <x16:modelTimeGrouping tableName="Ticket Updates" columnName="Reply timestamp" columnId="Reply timestamp">
                <x16:calculatedTimeColumn columnName="Reply timestamp (Year)" columnId="Reply timestamp (Year)" contentType="years" isSelected="1"/>
                <x16:calculatedTimeColumn columnName="Reply timestamp (Quarter)" columnId="Reply timestamp (Quarter)" contentType="quarters" isSelected="1"/>
                <x16:calculatedTimeColumn columnName="Reply timestamp (Month Index)" columnId="Reply timestamp (Month Index)" contentType="monthsindex" isSelected="1"/>
                <x16:calculatedTimeColumn columnName="Reply timestamp (Month)" columnId="Reply timestamp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N21" i="1" l="1"/>
  <c r="AG26" i="1"/>
  <c r="P21" i="1"/>
  <c r="C3" i="3"/>
  <c r="C4" i="3"/>
  <c r="C5" i="3"/>
  <c r="C6" i="3"/>
  <c r="C7" i="3"/>
  <c r="C8" i="3"/>
  <c r="C9" i="3"/>
  <c r="C10" i="3"/>
  <c r="C11" i="3"/>
  <c r="C12" i="3"/>
  <c r="C13" i="3"/>
  <c r="C14" i="3"/>
  <c r="C15" i="3"/>
  <c r="C16" i="3"/>
  <c r="C17" i="3"/>
  <c r="C18" i="3"/>
  <c r="C19" i="3"/>
  <c r="C20" i="3"/>
  <c r="C21" i="3"/>
  <c r="C22" i="3"/>
  <c r="C23" i="3"/>
  <c r="C24" i="3"/>
  <c r="C25" i="3"/>
  <c r="C26" i="3"/>
  <c r="C27" i="3"/>
  <c r="C28" i="3"/>
  <c r="C29" i="3"/>
  <c r="C30" i="3"/>
  <c r="C2" i="3"/>
  <c r="O21" i="1"/>
  <c r="T26" i="1"/>
  <c r="U26" i="1"/>
  <c r="V26" i="1"/>
  <c r="W26" i="1"/>
  <c r="X26" i="1"/>
  <c r="Y26" i="1"/>
  <c r="Z26" i="1"/>
  <c r="AA26" i="1"/>
  <c r="AB26" i="1"/>
  <c r="AC26" i="1"/>
  <c r="AD26" i="1"/>
  <c r="AE26" i="1"/>
  <c r="AF26" i="1"/>
  <c r="S26" i="1"/>
  <c r="I9" i="1"/>
  <c r="E3" i="1"/>
  <c r="D3" i="1"/>
  <c r="C3" i="1"/>
  <c r="B3" i="1"/>
  <c r="C5" i="1"/>
  <c r="B5" i="1"/>
  <c r="S27" i="1"/>
  <c r="AE27" i="1"/>
  <c r="U27" i="1"/>
  <c r="V27" i="1"/>
  <c r="E4" i="1"/>
  <c r="D4" i="1"/>
  <c r="AG27" i="1"/>
  <c r="T27" i="1"/>
  <c r="AD27" i="1"/>
  <c r="AA27" i="1"/>
  <c r="D5" i="1"/>
  <c r="C4" i="1"/>
  <c r="X27" i="1"/>
  <c r="Y27" i="1"/>
  <c r="Z27" i="1"/>
  <c r="AB27" i="1"/>
  <c r="E5" i="1"/>
  <c r="B4" i="1"/>
  <c r="W27" i="1"/>
  <c r="AC27" i="1"/>
  <c r="AF27" i="1"/>
  <c r="U28" i="1" l="1"/>
  <c r="Z28" i="1"/>
  <c r="AC28" i="1"/>
  <c r="X28"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D9CC30D-90A1-48BC-9575-F1DB2C498E87}" name="Query - Agents" description="Connection to the 'Agents' query in the workbook." type="100" refreshedVersion="8" minRefreshableVersion="5">
    <extLst>
      <ext xmlns:x15="http://schemas.microsoft.com/office/spreadsheetml/2010/11/main" uri="{DE250136-89BD-433C-8126-D09CA5730AF9}">
        <x15:connection id="801ac482-2ee4-434f-ae3d-89bb15a6ba77"/>
      </ext>
    </extLst>
  </connection>
  <connection id="2" xr16:uid="{4DB00BCB-6CA8-4A13-8027-9B94B3165CB8}" keepAlive="1" name="Query - File location" description="Connection to the 'File location' query in the workbook." type="5" refreshedVersion="0" background="1">
    <dbPr connection="Provider=Microsoft.Mashup.OleDb.1;Data Source=$Workbook$;Location=&quot;File location&quot;;Extended Properties=&quot;&quot;" command="SELECT * FROM [File location]"/>
  </connection>
  <connection id="3" xr16:uid="{B41BCFA3-8F9B-46C0-81E4-4399660871C1}" keepAlive="1" name="Query - Filter SLA reply time (seconds)" description="Connection to the 'Filter SLA reply time (seconds)' query in the workbook." type="5" refreshedVersion="0" background="1">
    <dbPr connection="Provider=Microsoft.Mashup.OleDb.1;Data Source=$Workbook$;Location=&quot;Filter SLA reply time (seconds)&quot;;Extended Properties=&quot;&quot;" command="SELECT * FROM [Filter SLA reply time (seconds)]"/>
  </connection>
  <connection id="4" xr16:uid="{114B0C3F-9EB8-4DEE-ABDF-7D4675CF50D5}" name="Query - People(1)" description="Connection to the 'People' query in the workbook." type="100" refreshedVersion="8" minRefreshableVersion="5">
    <extLst>
      <ext xmlns:x15="http://schemas.microsoft.com/office/spreadsheetml/2010/11/main" uri="{DE250136-89BD-433C-8126-D09CA5730AF9}">
        <x15:connection id="e5750863-3766-4507-ad77-c5d1f5c97a10"/>
      </ext>
    </extLst>
  </connection>
  <connection id="5" xr16:uid="{11D93A06-9EFC-4E89-80BA-FAD8F9654434}" keepAlive="1" name="Query - prm_DataSource" description="Connection to the 'prm_DataSource' query in the workbook." type="5" refreshedVersion="0" background="1">
    <dbPr connection="Provider=Microsoft.Mashup.OleDb.1;Data Source=$Workbook$;Location=prm_DataSource;Extended Properties=&quot;&quot;" command="SELECT * FROM [prm_DataSource]"/>
  </connection>
  <connection id="6" xr16:uid="{DE4735E6-9FB8-41BA-97A6-6BDA0B684990}" keepAlive="1" name="Query - SLA reply time (seconds)" description="Connection to the 'SLA reply time (seconds)' query in the workbook." type="5" refreshedVersion="0" background="1">
    <dbPr connection="Provider=Microsoft.Mashup.OleDb.1;Data Source=$Workbook$;Location=&quot;SLA reply time (seconds)&quot;;Extended Properties=&quot;&quot;" command="SELECT * FROM [SLA reply time (seconds)]"/>
  </connection>
  <connection id="7" xr16:uid="{2AEDA623-8210-4009-B0EF-809438AB0ED3}" name="Query - Ticket Assignments" description="Connection to the 'Ticket Assignments' query in the workbook." type="100" refreshedVersion="8" minRefreshableVersion="5">
    <extLst>
      <ext xmlns:x15="http://schemas.microsoft.com/office/spreadsheetml/2010/11/main" uri="{DE250136-89BD-433C-8126-D09CA5730AF9}">
        <x15:connection id="d1810f00-eb5c-417c-a25a-562b5dd984ec"/>
      </ext>
    </extLst>
  </connection>
  <connection id="8" xr16:uid="{D97B0D7A-6B32-4EF9-A246-08EC1F013A50}" name="Query - Ticket Internal Comments" description="Connection to the 'Ticket Internal Comments' query in the workbook." type="100" refreshedVersion="8" minRefreshableVersion="5">
    <extLst>
      <ext xmlns:x15="http://schemas.microsoft.com/office/spreadsheetml/2010/11/main" uri="{DE250136-89BD-433C-8126-D09CA5730AF9}">
        <x15:connection id="873e3020-471f-43d1-bdc0-508883071d89"/>
      </ext>
    </extLst>
  </connection>
  <connection id="9" xr16:uid="{2BF9B162-CA86-4AA3-A471-2C0A105F0084}" name="Query - Ticket Updates" description="Connection to the 'Ticket Updates' query in the workbook." type="100" refreshedVersion="8" minRefreshableVersion="5">
    <extLst>
      <ext xmlns:x15="http://schemas.microsoft.com/office/spreadsheetml/2010/11/main" uri="{DE250136-89BD-433C-8126-D09CA5730AF9}">
        <x15:connection id="2390cb53-369f-4369-aaff-02f553647eed"/>
      </ext>
    </extLst>
  </connection>
  <connection id="10" xr16:uid="{A1A21649-57EE-4617-9635-79B420429B31}"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<sst xmlns="http://schemas.openxmlformats.org/spreadsheetml/2006/main" count="171" uniqueCount="93">
  <si>
    <t>Dylan Van Leeuwen</t>
  </si>
  <si>
    <t>Alisa Luo</t>
  </si>
  <si>
    <t>Faith Williams</t>
  </si>
  <si>
    <t>Tobias Hudson</t>
  </si>
  <si>
    <t>Vince Daniels</t>
  </si>
  <si>
    <t>Freja Knight</t>
  </si>
  <si>
    <t>James Gonzalez</t>
  </si>
  <si>
    <t>Shanyuan Jia</t>
  </si>
  <si>
    <t>Layla Mendoza</t>
  </si>
  <si>
    <t>Hyun Kwon</t>
  </si>
  <si>
    <t>Joaquin Rees</t>
  </si>
  <si>
    <t>Jake Reid</t>
  </si>
  <si>
    <t>Mary Wilson</t>
  </si>
  <si>
    <t>Levi Holmes</t>
  </si>
  <si>
    <t>Ella Martins</t>
  </si>
  <si>
    <t>Tanya Heo</t>
  </si>
  <si>
    <t>Carter Griffiths</t>
  </si>
  <si>
    <t>Amelia MacDonald</t>
  </si>
  <si>
    <t>Deepak Mittal</t>
  </si>
  <si>
    <t>Lily Doherty</t>
  </si>
  <si>
    <t>Xiu Zhou</t>
  </si>
  <si>
    <t>Elias Clarke</t>
  </si>
  <si>
    <t>Yuri Matsuda</t>
  </si>
  <si>
    <t>Anisha Anand</t>
  </si>
  <si>
    <t>Annabelle Jackson</t>
  </si>
  <si>
    <t>Jiang Zhang</t>
  </si>
  <si>
    <t>Aurora Valenzuela</t>
  </si>
  <si>
    <t>Naoya Matsumoto</t>
  </si>
  <si>
    <t>Rina Takagi</t>
  </si>
  <si>
    <t>Median reply time</t>
  </si>
  <si>
    <t>Median solve time</t>
  </si>
  <si>
    <t>Median 1st reply time</t>
  </si>
  <si>
    <t>#  Tickets</t>
  </si>
  <si>
    <t>#  Good feedback</t>
  </si>
  <si>
    <t>#  Bad feedback</t>
  </si>
  <si>
    <t>#  SDR</t>
  </si>
  <si>
    <t>#  SLA met (agent's tickets)</t>
  </si>
  <si>
    <t>#  SLA breached (agent's tickets)</t>
  </si>
  <si>
    <t>Median assign time</t>
  </si>
  <si>
    <t>Difference</t>
  </si>
  <si>
    <t>Percentage</t>
  </si>
  <si>
    <t>Customer Satisfaction</t>
  </si>
  <si>
    <t>Same Day Resolution</t>
  </si>
  <si>
    <t>1st reply SLA</t>
  </si>
  <si>
    <t>#  Feedback</t>
  </si>
  <si>
    <t>Customer Feedback</t>
  </si>
  <si>
    <t>SLA time</t>
  </si>
  <si>
    <t>Australia</t>
  </si>
  <si>
    <t>China</t>
  </si>
  <si>
    <t>India</t>
  </si>
  <si>
    <t>Japan</t>
  </si>
  <si>
    <t>Philippines</t>
  </si>
  <si>
    <t>South Korea</t>
  </si>
  <si>
    <t>United Kingdom</t>
  </si>
  <si>
    <t>United States of America</t>
  </si>
  <si>
    <t>Country</t>
  </si>
  <si>
    <t>ID</t>
  </si>
  <si>
    <t>Name</t>
  </si>
  <si>
    <t>Photo</t>
  </si>
  <si>
    <t># Tickets</t>
  </si>
  <si>
    <t># Good feedback</t>
  </si>
  <si>
    <t># Bad feedback</t>
  </si>
  <si>
    <t># SDR</t>
  </si>
  <si>
    <t># SLA met</t>
  </si>
  <si>
    <t># SLA breached</t>
  </si>
  <si>
    <t>2025</t>
  </si>
  <si>
    <t>Jan</t>
  </si>
  <si>
    <t>Feb</t>
  </si>
  <si>
    <t>Mar</t>
  </si>
  <si>
    <t>Apr</t>
  </si>
  <si>
    <t>May</t>
  </si>
  <si>
    <t>Jun</t>
  </si>
  <si>
    <t>Jul</t>
  </si>
  <si>
    <t>Aug</t>
  </si>
  <si>
    <t>Sep</t>
  </si>
  <si>
    <t>Oct</t>
  </si>
  <si>
    <t>Nov</t>
  </si>
  <si>
    <t>Dec</t>
  </si>
  <si>
    <t>2026</t>
  </si>
  <si>
    <t>YEAR</t>
  </si>
  <si>
    <t>MONTH</t>
  </si>
  <si>
    <t>CSAT</t>
  </si>
  <si>
    <t>FEEDBACK</t>
  </si>
  <si>
    <t>Agent</t>
  </si>
  <si>
    <t>Photo code</t>
  </si>
  <si>
    <t>Feedback</t>
  </si>
  <si>
    <t>SLA</t>
  </si>
  <si>
    <t>Median reply time in seconds</t>
  </si>
  <si>
    <t>00:02:33</t>
  </si>
  <si>
    <t>02:23:36</t>
  </si>
  <si>
    <t>00:14:31</t>
  </si>
  <si>
    <t>00:09:35</t>
  </si>
  <si>
    <t>photo_712521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</si>
</sst>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0.0%;\-0.0%;0.0%"/>
    <numFmt numFmtId="165" formatCode="hh:mm:ss"/>
    <numFmt numFmtId="166" formatCode="0.0%"/>
    <numFmt numFmtId="167" formatCode="_-* #,##0_-;\-* #,##0_-;_-* &quot;-&quot;??_-;_-@_-"/>
  </numFmts>
  <fonts count="6" x14ac:knownFonts="1">
    <font>
      <sz val="11"/>
      <color theme="1"/>
      <name val="Calibri"/>
      <family val="2"/>
      <scheme val="minor"/>
    </font>
    <font>
      <sz val="11"/>
      <color theme="1"/>
      <name val="Calibri"/>
      <family val="2"/>
      <scheme val="minor"/>
    </font>
    <font>
      <b/>
      <sz val="11"/>
      <color theme="1"/>
      <name val="Calibri"/>
      <family val="2"/>
      <scheme val="minor"/>
    </font>
    <font>
      <sz val="11"/>
      <color theme="0"/>
      <name val="Calibri"/>
      <family val="2"/>
      <scheme val="minor"/>
    </font>
    <font>
      <sz val="10"/>
      <color theme="1" tint="0.34998626667073579"/>
      <name val="Calibri Light"/>
      <family val="2"/>
    </font>
    <font>
      <b/>
      <sz val="10"/>
      <color theme="1"/>
      <name val="Calibri"/>
      <family val="2"/>
      <scheme val="minor"/>
    </font>
  </fonts>
  <fills count="2">
    <fill>
      <patternFill patternType="none"/>
    </fill>
    <fill>
      <patternFill patternType="gray125"/>
    </fill>
  </fills>
  <borders count="2">
    <border>
      <left/>
      <right/>
      <top/>
      <bottom/>
      <diagonal/>
    </border>
    <border>
      <left style="thin">
        <color rgb="FFF5F5F5"/>
      </left>
      <right style="thin">
        <color rgb="FFF5F5F5"/>
      </right>
      <top style="thin">
        <color rgb="FFF5F5F5"/>
      </top>
      <bottom style="thin">
        <color rgb="FFF5F5F5"/>
      </bottom>
      <diagonal/>
    </border>
  </borders>
  <cellStyleXfs count="2">
    <xf numFmtId="0" fontId="0" fillId="0" borderId="0"/>
    <xf numFmtId="9" fontId="1" fillId="0" borderId="0" applyFont="0" applyFill="0" applyBorder="0" applyAlignment="0" applyProtection="0"/>
  </cellStyleXfs>
  <cellXfs count="16">
    <xf numFmtId="0" fontId="0" fillId="0" borderId="0" xfId="0"/>
    <xf numFmtId="0" fontId="0" fillId="0" borderId="0" xfId="0" pivotButton="1"/>
    <xf numFmtId="1" fontId="0" fillId="0" borderId="0" xfId="0" applyNumberFormat="1"/>
    <xf numFmtId="164" fontId="0" fillId="0" borderId="0" xfId="0" applyNumberFormat="1"/>
    <xf numFmtId="0" fontId="0" fillId="0" borderId="0" xfId="0" applyAlignment="1">
      <alignment horizontal="center" vertical="center"/>
    </xf>
    <xf numFmtId="164" fontId="0" fillId="0" borderId="0" xfId="0" applyNumberFormat="1" applyAlignment="1">
      <alignment horizontal="center" vertical="center"/>
    </xf>
    <xf numFmtId="1" fontId="0" fillId="0" borderId="0" xfId="0" applyNumberFormat="1" applyAlignment="1">
      <alignment horizontal="center" vertical="center"/>
    </xf>
    <xf numFmtId="0" fontId="2" fillId="0" borderId="0" xfId="0" applyFont="1"/>
    <xf numFmtId="166" fontId="0" fillId="0" borderId="0" xfId="1" applyNumberFormat="1" applyFont="1" applyAlignment="1">
      <alignment horizontal="center" vertical="center"/>
    </xf>
    <xf numFmtId="166" fontId="0" fillId="0" borderId="0" xfId="0" applyNumberFormat="1" applyAlignment="1">
      <alignment horizontal="center" vertical="center"/>
    </xf>
    <xf numFmtId="3" fontId="0" fillId="0" borderId="0" xfId="0" applyNumberFormat="1" applyAlignment="1">
      <alignment horizontal="center" vertical="center"/>
    </xf>
    <xf numFmtId="167" fontId="0" fillId="0" borderId="0" xfId="0" applyNumberFormat="1" applyAlignment="1">
      <alignment horizontal="center" vertical="center"/>
    </xf>
    <xf numFmtId="0" fontId="4" fillId="0" borderId="1" xfId="0" applyFont="1" applyBorder="1" applyAlignment="1">
      <alignment horizontal="center" vertical="center"/>
    </xf>
    <xf numFmtId="0" fontId="3" fillId="0" borderId="0" xfId="0" applyFont="1"/>
    <xf numFmtId="165" fontId="5" fillId="0" borderId="0" xfId="0" applyNumberFormat="1" applyFont="1" applyAlignment="1">
      <alignment horizontal="center" vertical="center"/>
    </xf>
    <xf numFmtId="0" fontId="0" fillId="0" borderId="0" xfId="0" applyAlignment="1">
      <alignment vertical="center"/>
    </xf>
  </cellXfs>
  <cellStyles count="2">
    <cellStyle name="Normal" xfId="0" builtinId="0"/>
    <cellStyle name="Percent" xfId="1" builtinId="5"/>
  </cellStyles>
  <dxfs count="27">
    <dxf>
      <alignment horizontal="center"/>
    </dxf>
    <dxf>
      <alignment horizontal="center"/>
    </dxf>
    <dxf>
      <alignment horizontal="center"/>
    </dxf>
    <dxf>
      <alignment vertical="center"/>
    </dxf>
    <dxf>
      <alignment vertical="center"/>
    </dxf>
    <dxf>
      <alignment vertical="center"/>
    </dxf>
    <dxf>
      <alignment vertical="center"/>
    </dxf>
    <dxf>
      <alignment horizontal="center"/>
    </dxf>
    <dxf>
      <alignment horizontal="center"/>
    </dxf>
    <dxf>
      <alignment vertical="center"/>
    </dxf>
    <dxf>
      <numFmt numFmtId="167" formatCode="_-* #,##0_-;\-* #,##0_-;_-* &quot;-&quot;??_-;_-@_-"/>
    </dxf>
    <dxf>
      <alignment horizontal="center"/>
    </dxf>
    <dxf>
      <numFmt numFmtId="167" formatCode="_-* #,##0_-;\-* #,##0_-;_-* &quot;-&quot;??_-;_-@_-"/>
    </dxf>
    <dxf>
      <alignment vertical="center"/>
    </dxf>
    <dxf>
      <alignment horizontal="center"/>
    </dxf>
    <dxf>
      <numFmt numFmtId="167" formatCode="_-* #,##0_-;\-* #,##0_-;_-* &quot;-&quot;??_-;_-@_-"/>
    </dxf>
    <dxf>
      <alignment vertical="center"/>
    </dxf>
    <dxf>
      <alignment vertical="center"/>
    </dxf>
    <dxf>
      <alignment horizontal="center"/>
    </dxf>
    <dxf>
      <alignment horizontal="center"/>
    </dxf>
    <dxf>
      <alignment horizontal="center"/>
    </dxf>
    <dxf>
      <font>
        <b val="0"/>
        <i val="0"/>
        <strike val="0"/>
        <condense val="0"/>
        <extend val="0"/>
        <outline val="0"/>
        <shadow val="0"/>
        <u val="none"/>
        <vertAlign val="baseline"/>
        <sz val="10"/>
        <color theme="1" tint="0.34998626667073579"/>
        <name val="Calibri Light"/>
        <family val="2"/>
        <scheme val="none"/>
      </font>
      <fill>
        <patternFill patternType="none">
          <fgColor indexed="64"/>
          <bgColor auto="1"/>
        </patternFill>
      </fill>
      <alignment horizontal="center" vertical="center" textRotation="0" wrapText="0" indent="0" justifyLastLine="0" shrinkToFit="0" readingOrder="0"/>
      <border diagonalUp="0" diagonalDown="0" outline="0">
        <left style="thin">
          <color rgb="FFF5F5F5"/>
        </left>
        <right style="thin">
          <color rgb="FFF5F5F5"/>
        </right>
        <top/>
        <bottom/>
      </border>
    </dxf>
    <dxf>
      <font>
        <b val="0"/>
        <i val="0"/>
        <strike val="0"/>
        <condense val="0"/>
        <extend val="0"/>
        <outline val="0"/>
        <shadow val="0"/>
        <u val="none"/>
        <vertAlign val="baseline"/>
        <sz val="10"/>
        <color theme="1" tint="0.34998626667073579"/>
        <name val="Calibri Light"/>
        <family val="2"/>
        <scheme val="none"/>
      </font>
      <fill>
        <patternFill patternType="none">
          <fgColor indexed="64"/>
          <bgColor auto="1"/>
        </patternFill>
      </fill>
      <alignment horizontal="center" vertical="center" textRotation="0" wrapText="0" indent="0" justifyLastLine="0" shrinkToFit="0" readingOrder="0"/>
    </dxf>
    <dxf>
      <font>
        <strike val="0"/>
        <outline val="0"/>
        <shadow val="0"/>
        <u val="none"/>
        <vertAlign val="baseline"/>
        <sz val="11"/>
        <color theme="0"/>
        <name val="Calibri"/>
        <family val="2"/>
        <scheme val="minor"/>
      </font>
      <fill>
        <patternFill patternType="none">
          <fgColor indexed="64"/>
          <bgColor auto="1"/>
        </patternFill>
      </fill>
    </dxf>
    <dxf>
      <font>
        <b/>
        <sz val="11"/>
        <color theme="1"/>
      </font>
    </dxf>
    <dxf>
      <fill>
        <patternFill patternType="solid">
          <fgColor theme="0"/>
          <bgColor theme="0"/>
        </patternFill>
      </fill>
      <border diagonalUp="0" diagonalDown="0">
        <left/>
        <right/>
        <top/>
        <bottom/>
        <vertical/>
        <horizontal/>
      </border>
    </dxf>
    <dxf>
      <font>
        <strike val="0"/>
        <sz val="10"/>
        <color theme="1" tint="0.24994659260841701"/>
        <name val="Calibri"/>
        <family val="2"/>
        <scheme val="none"/>
      </font>
      <border diagonalUp="0" diagonalDown="0">
        <left/>
        <right/>
        <top/>
        <bottom/>
        <vertical/>
        <horizontal/>
      </border>
    </dxf>
  </dxfs>
  <tableStyles count="2" defaultTableStyle="TableStyleMedium2" defaultPivotStyle="PivotStyleLight16">
    <tableStyle name="data  messe" pivot="0" table="0" count="4" xr9:uid="{041D4277-647B-48FF-8C59-8168364E4859}">
      <tableStyleElement type="wholeTable" dxfId="26"/>
    </tableStyle>
    <tableStyle name="data messe" pivot="0" table="0" count="8" xr9:uid="{118EDEEA-F5CA-4979-A3E0-68C8569F7B16}">
      <tableStyleElement type="wholeTable" dxfId="25"/>
      <tableStyleElement type="headerRow" dxfId="24"/>
    </tableStyle>
  </tableStyles>
  <colors>
    <mruColors>
      <color rgb="FFC0C0C0"/>
      <color rgb="FF23A9F2"/>
      <color rgb="FFF5F5F5"/>
      <color rgb="FF4803B1"/>
    </mruColors>
  </colors>
  <extLst>
    <ext xmlns:x14="http://schemas.microsoft.com/office/spreadsheetml/2009/9/main" uri="{46F421CA-312F-682f-3DD2-61675219B42D}">
      <x14:dxfs count="3">
        <dxf>
          <font>
            <color theme="0"/>
          </font>
          <fill>
            <patternFill>
              <bgColor rgb="FF23A9F2"/>
            </patternFill>
          </fill>
        </dxf>
        <dxf>
          <font>
            <color theme="0"/>
          </font>
          <fill>
            <patternFill>
              <bgColor rgb="FF23A9F2"/>
            </patternFill>
          </fill>
          <border diagonalUp="0" diagonalDown="0">
            <left/>
            <right/>
            <top/>
            <bottom/>
            <vertical/>
            <horizontal/>
          </border>
        </dxf>
        <dxf>
          <font>
            <color theme="0"/>
          </font>
          <fill>
            <patternFill>
              <bgColor rgb="FF23A9F2"/>
            </patternFill>
          </fill>
          <border diagonalUp="0" diagonalDown="0">
            <left/>
            <right/>
            <top/>
            <bottom/>
            <vertical/>
            <horizontal/>
          </border>
        </dxf>
      </x14:dxfs>
    </ext>
    <ext xmlns:x14="http://schemas.microsoft.com/office/spreadsheetml/2009/9/main" uri="{EB79DEF2-80B8-43e5-95BD-54CBDDF9020C}">
      <x14:slicerStyles defaultSlicerStyle="SlicerStyleLight1">
        <x14:slicerStyle name="data  messe">
          <x14:slicerStyleElements>
            <x14:slicerStyleElement type="selectedItemWithData" dxfId="2"/>
            <x14:slicerStyleElement type="selectedItemWithNoData" dxfId="1"/>
            <x14:slicerStyleElement type="hoveredSelectedItemWithData" dxfId="0"/>
          </x14:slicerStyleElements>
        </x14:slicerStyle>
      </x14:slicerStyles>
    </ext>
    <ext xmlns:x15="http://schemas.microsoft.com/office/spreadsheetml/2010/11/main" uri="{A0A4C193-F2C1-4fcb-8827-314CF55A85BB}">
      <x15:dxfs count="6">
        <dxf>
          <fill>
            <patternFill patternType="solid">
              <fgColor theme="0" tint="-0.14996795556505021"/>
              <bgColor rgb="FFF5F5F5"/>
            </patternFill>
          </fill>
        </dxf>
        <dxf>
          <fill>
            <patternFill patternType="solid">
              <fgColor theme="0"/>
              <bgColor rgb="FF23A9F2"/>
            </patternFill>
          </fill>
        </dxf>
        <dxf>
          <font>
            <sz val="10"/>
            <color theme="1" tint="0.34998626667073579"/>
            <name val="Calibri"/>
            <family val="2"/>
            <scheme val="minor"/>
          </font>
        </dxf>
        <dxf>
          <font>
            <sz val="10"/>
            <color theme="1" tint="0.34998626667073579"/>
            <name val="Calibri"/>
            <family val="2"/>
            <scheme val="none"/>
          </font>
        </dxf>
        <dxf>
          <font>
            <sz val="9"/>
            <color theme="1" tint="0.499984740745262"/>
          </font>
        </dxf>
        <dxf>
          <font>
            <sz val="10"/>
            <color theme="1" tint="0.499984740745262"/>
          </font>
        </dxf>
      </x15:dxfs>
    </ext>
    <ext xmlns:x15="http://schemas.microsoft.com/office/spreadsheetml/2010/11/main" uri="{9260A510-F301-46a8-8635-F512D64BE5F5}">
      <x15:timelineStyles defaultTimelineStyle="TimeSlicerStyleLight1">
        <x15:timelineStyle name="data mess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13" Type="http://schemas.microsoft.com/office/2007/relationships/slicerCache" Target="slicerCaches/slicerCache1.xml"/><Relationship Id="rId18" Type="http://schemas.openxmlformats.org/officeDocument/2006/relationships/styles" Target="styles.xml"/><Relationship Id="rId26" Type="http://schemas.openxmlformats.org/officeDocument/2006/relationships/customXml" Target="../customXml/item5.xml"/><Relationship Id="rId39" Type="http://schemas.openxmlformats.org/officeDocument/2006/relationships/customXml" Target="../customXml/item18.xml"/><Relationship Id="rId21" Type="http://schemas.openxmlformats.org/officeDocument/2006/relationships/calcChain" Target="calcChain.xml"/><Relationship Id="rId34" Type="http://schemas.openxmlformats.org/officeDocument/2006/relationships/customXml" Target="../customXml/item13.xml"/><Relationship Id="rId42" Type="http://schemas.openxmlformats.org/officeDocument/2006/relationships/customXml" Target="../customXml/item21.xml"/><Relationship Id="rId47" Type="http://schemas.openxmlformats.org/officeDocument/2006/relationships/customXml" Target="../customXml/item26.xml"/><Relationship Id="rId50" Type="http://schemas.openxmlformats.org/officeDocument/2006/relationships/customXml" Target="../customXml/item29.xml"/><Relationship Id="rId7" Type="http://schemas.openxmlformats.org/officeDocument/2006/relationships/pivotCacheDefinition" Target="pivotCache/pivotCacheDefinition4.xml"/><Relationship Id="rId2" Type="http://schemas.openxmlformats.org/officeDocument/2006/relationships/worksheet" Target="worksheets/sheet2.xml"/><Relationship Id="rId16" Type="http://schemas.openxmlformats.org/officeDocument/2006/relationships/theme" Target="theme/theme1.xml"/><Relationship Id="rId29" Type="http://schemas.openxmlformats.org/officeDocument/2006/relationships/customXml" Target="../customXml/item8.xml"/><Relationship Id="rId11" Type="http://schemas.openxmlformats.org/officeDocument/2006/relationships/pivotCacheDefinition" Target="pivotCache/pivotCacheDefinition8.xml"/><Relationship Id="rId24" Type="http://schemas.openxmlformats.org/officeDocument/2006/relationships/customXml" Target="../customXml/item3.xml"/><Relationship Id="rId32" Type="http://schemas.openxmlformats.org/officeDocument/2006/relationships/customXml" Target="../customXml/item11.xml"/><Relationship Id="rId37" Type="http://schemas.openxmlformats.org/officeDocument/2006/relationships/customXml" Target="../customXml/item16.xml"/><Relationship Id="rId40" Type="http://schemas.openxmlformats.org/officeDocument/2006/relationships/customXml" Target="../customXml/item19.xml"/><Relationship Id="rId45" Type="http://schemas.openxmlformats.org/officeDocument/2006/relationships/customXml" Target="../customXml/item24.xml"/><Relationship Id="rId53" Type="http://schemas.openxmlformats.org/officeDocument/2006/relationships/customXml" Target="../customXml/item32.xml"/><Relationship Id="rId5" Type="http://schemas.openxmlformats.org/officeDocument/2006/relationships/pivotCacheDefinition" Target="pivotCache/pivotCacheDefinition2.xml"/><Relationship Id="rId10" Type="http://schemas.openxmlformats.org/officeDocument/2006/relationships/pivotCacheDefinition" Target="pivotCache/pivotCacheDefinition7.xml"/><Relationship Id="rId19" Type="http://schemas.openxmlformats.org/officeDocument/2006/relationships/sharedStrings" Target="sharedStrings.xml"/><Relationship Id="rId31" Type="http://schemas.openxmlformats.org/officeDocument/2006/relationships/customXml" Target="../customXml/item10.xml"/><Relationship Id="rId44" Type="http://schemas.openxmlformats.org/officeDocument/2006/relationships/customXml" Target="../customXml/item23.xml"/><Relationship Id="rId52" Type="http://schemas.openxmlformats.org/officeDocument/2006/relationships/customXml" Target="../customXml/item31.xml"/><Relationship Id="rId4" Type="http://schemas.openxmlformats.org/officeDocument/2006/relationships/pivotCacheDefinition" Target="pivotCache/pivotCacheDefinition1.xml"/><Relationship Id="rId9" Type="http://schemas.openxmlformats.org/officeDocument/2006/relationships/pivotCacheDefinition" Target="pivotCache/pivotCacheDefinition6.xml"/><Relationship Id="rId14" Type="http://schemas.openxmlformats.org/officeDocument/2006/relationships/pivotCacheDefinition" Target="pivotCache/pivotCacheDefinition10.xml"/><Relationship Id="rId22" Type="http://schemas.openxmlformats.org/officeDocument/2006/relationships/customXml" Target="../customXml/item1.xml"/><Relationship Id="rId27" Type="http://schemas.openxmlformats.org/officeDocument/2006/relationships/customXml" Target="../customXml/item6.xml"/><Relationship Id="rId30" Type="http://schemas.openxmlformats.org/officeDocument/2006/relationships/customXml" Target="../customXml/item9.xml"/><Relationship Id="rId35" Type="http://schemas.openxmlformats.org/officeDocument/2006/relationships/customXml" Target="../customXml/item14.xml"/><Relationship Id="rId43" Type="http://schemas.openxmlformats.org/officeDocument/2006/relationships/customXml" Target="../customXml/item22.xml"/><Relationship Id="rId48" Type="http://schemas.openxmlformats.org/officeDocument/2006/relationships/customXml" Target="../customXml/item27.xml"/><Relationship Id="rId8" Type="http://schemas.openxmlformats.org/officeDocument/2006/relationships/pivotCacheDefinition" Target="pivotCache/pivotCacheDefinition5.xml"/><Relationship Id="rId51" Type="http://schemas.openxmlformats.org/officeDocument/2006/relationships/customXml" Target="../customXml/item30.xml"/><Relationship Id="rId3" Type="http://schemas.openxmlformats.org/officeDocument/2006/relationships/worksheet" Target="worksheets/sheet3.xml"/><Relationship Id="rId12" Type="http://schemas.openxmlformats.org/officeDocument/2006/relationships/pivotCacheDefinition" Target="pivotCache/pivotCacheDefinition9.xml"/><Relationship Id="rId17" Type="http://schemas.openxmlformats.org/officeDocument/2006/relationships/connections" Target="connections.xml"/><Relationship Id="rId25" Type="http://schemas.openxmlformats.org/officeDocument/2006/relationships/customXml" Target="../customXml/item4.xml"/><Relationship Id="rId33" Type="http://schemas.openxmlformats.org/officeDocument/2006/relationships/customXml" Target="../customXml/item12.xml"/><Relationship Id="rId38" Type="http://schemas.openxmlformats.org/officeDocument/2006/relationships/customXml" Target="../customXml/item17.xml"/><Relationship Id="rId46" Type="http://schemas.openxmlformats.org/officeDocument/2006/relationships/customXml" Target="../customXml/item25.xml"/><Relationship Id="rId20" Type="http://schemas.openxmlformats.org/officeDocument/2006/relationships/powerPivotData" Target="model/item.data"/><Relationship Id="rId41" Type="http://schemas.openxmlformats.org/officeDocument/2006/relationships/customXml" Target="../customXml/item20.xml"/><Relationship Id="rId54" Type="http://schemas.openxmlformats.org/officeDocument/2006/relationships/customXml" Target="../customXml/item33.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5" Type="http://schemas.microsoft.com/office/2011/relationships/timelineCache" Target="timelineCaches/timelineCache1.xml"/><Relationship Id="rId23" Type="http://schemas.openxmlformats.org/officeDocument/2006/relationships/customXml" Target="../customXml/item2.xml"/><Relationship Id="rId28" Type="http://schemas.openxmlformats.org/officeDocument/2006/relationships/customXml" Target="../customXml/item7.xml"/><Relationship Id="rId36" Type="http://schemas.openxmlformats.org/officeDocument/2006/relationships/customXml" Target="../customXml/item15.xml"/><Relationship Id="rId49" Type="http://schemas.openxmlformats.org/officeDocument/2006/relationships/customXml" Target="../customXml/item2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rgbClr val="C0C0C0"/>
              </a:solidFill>
              <a:ln w="19050">
                <a:solidFill>
                  <a:schemeClr val="lt1"/>
                </a:solidFill>
              </a:ln>
              <a:effectLst/>
            </c:spPr>
            <c:extLst>
              <c:ext xmlns:c16="http://schemas.microsoft.com/office/drawing/2014/chart" uri="{C3380CC4-5D6E-409C-BE32-E72D297353CC}">
                <c16:uniqueId val="{00000001-F116-413E-8D88-3C9BB4A8B16F}"/>
              </c:ext>
            </c:extLst>
          </c:dPt>
          <c:dPt>
            <c:idx val="1"/>
            <c:bubble3D val="0"/>
            <c:spPr>
              <a:solidFill>
                <a:srgbClr val="FF0000"/>
              </a:solidFill>
              <a:ln w="19050">
                <a:solidFill>
                  <a:schemeClr val="lt1"/>
                </a:solidFill>
              </a:ln>
              <a:effectLst/>
            </c:spPr>
            <c:extLst>
              <c:ext xmlns:c16="http://schemas.microsoft.com/office/drawing/2014/chart" uri="{C3380CC4-5D6E-409C-BE32-E72D297353CC}">
                <c16:uniqueId val="{00000003-F116-413E-8D88-3C9BB4A8B16F}"/>
              </c:ext>
            </c:extLst>
          </c:dPt>
          <c:val>
            <c:numRef>
              <c:f>Pivot!$C$4:$C$5</c:f>
              <c:numCache>
                <c:formatCode>0.0%</c:formatCode>
                <c:ptCount val="2"/>
                <c:pt idx="0">
                  <c:v>0.75137111517367461</c:v>
                </c:pt>
                <c:pt idx="1">
                  <c:v>0.24862888482632539</c:v>
                </c:pt>
              </c:numCache>
            </c:numRef>
          </c:val>
          <c:extLst>
            <c:ext xmlns:c16="http://schemas.microsoft.com/office/drawing/2014/chart" uri="{C3380CC4-5D6E-409C-BE32-E72D297353CC}">
              <c16:uniqueId val="{00000004-F116-413E-8D88-3C9BB4A8B16F}"/>
            </c:ext>
          </c:extLst>
        </c:ser>
        <c:dLbls>
          <c:showLegendKey val="0"/>
          <c:showVal val="0"/>
          <c:showCatName val="0"/>
          <c:showSerName val="0"/>
          <c:showPercent val="0"/>
          <c:showBubbleSize val="0"/>
          <c:showLeaderLines val="1"/>
        </c:dLbls>
        <c:firstSliceAng val="0"/>
        <c:holeSize val="9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solidFill>
              <a:srgbClr val="C0C0C0"/>
            </a:solidFill>
          </c:spPr>
          <c:dPt>
            <c:idx val="0"/>
            <c:bubble3D val="0"/>
            <c:spPr>
              <a:solidFill>
                <a:srgbClr val="C0C0C0"/>
              </a:solidFill>
              <a:ln w="19050">
                <a:solidFill>
                  <a:schemeClr val="lt1"/>
                </a:solidFill>
              </a:ln>
              <a:effectLst/>
            </c:spPr>
            <c:extLst>
              <c:ext xmlns:c16="http://schemas.microsoft.com/office/drawing/2014/chart" uri="{C3380CC4-5D6E-409C-BE32-E72D297353CC}">
                <c16:uniqueId val="{00000001-6D5F-427B-9751-0A1480900E6E}"/>
              </c:ext>
            </c:extLst>
          </c:dPt>
          <c:dPt>
            <c:idx val="1"/>
            <c:bubble3D val="0"/>
            <c:spPr>
              <a:solidFill>
                <a:srgbClr val="FF0000"/>
              </a:solidFill>
              <a:ln w="19050">
                <a:solidFill>
                  <a:schemeClr val="lt1"/>
                </a:solidFill>
              </a:ln>
              <a:effectLst/>
            </c:spPr>
            <c:extLst>
              <c:ext xmlns:c16="http://schemas.microsoft.com/office/drawing/2014/chart" uri="{C3380CC4-5D6E-409C-BE32-E72D297353CC}">
                <c16:uniqueId val="{00000003-6D5F-427B-9751-0A1480900E6E}"/>
              </c:ext>
            </c:extLst>
          </c:dPt>
          <c:val>
            <c:numRef>
              <c:f>Pivot!$AC$27:$AC$28</c:f>
              <c:numCache>
                <c:formatCode>0.0%</c:formatCode>
                <c:ptCount val="2"/>
                <c:pt idx="0">
                  <c:v>1</c:v>
                </c:pt>
                <c:pt idx="1">
                  <c:v>0</c:v>
                </c:pt>
              </c:numCache>
            </c:numRef>
          </c:val>
          <c:extLst>
            <c:ext xmlns:c16="http://schemas.microsoft.com/office/drawing/2014/chart" uri="{C3380CC4-5D6E-409C-BE32-E72D297353CC}">
              <c16:uniqueId val="{00000004-6D5F-427B-9751-0A1480900E6E}"/>
            </c:ext>
          </c:extLst>
        </c:ser>
        <c:dLbls>
          <c:showLegendKey val="0"/>
          <c:showVal val="0"/>
          <c:showCatName val="0"/>
          <c:showSerName val="0"/>
          <c:showPercent val="0"/>
          <c:showBubbleSize val="0"/>
          <c:showLeaderLines val="1"/>
        </c:dLbls>
        <c:firstSliceAng val="0"/>
        <c:holeSize val="9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Support Agent Performance Dashboard.xlsx]Pivot!pvt_AgentSLAtrend</c:name>
    <c:fmtId val="8"/>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23A9F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479941517377442E-2"/>
          <c:y val="6.9841269841269843E-2"/>
          <c:w val="0.91665000264228713"/>
          <c:h val="0.68237170353705789"/>
        </c:manualLayout>
      </c:layout>
      <c:lineChart>
        <c:grouping val="standard"/>
        <c:varyColors val="0"/>
        <c:ser>
          <c:idx val="0"/>
          <c:order val="0"/>
          <c:tx>
            <c:strRef>
              <c:f>Pivot!$AP$60</c:f>
              <c:strCache>
                <c:ptCount val="1"/>
                <c:pt idx="0">
                  <c:v>Total</c:v>
                </c:pt>
              </c:strCache>
            </c:strRef>
          </c:tx>
          <c:spPr>
            <a:ln w="28575" cap="rnd">
              <a:solidFill>
                <a:srgbClr val="23A9F2"/>
              </a:solidFill>
              <a:round/>
            </a:ln>
            <a:effectLst/>
          </c:spPr>
          <c:marker>
            <c:symbol val="none"/>
          </c:marker>
          <c:cat>
            <c:multiLvlStrRef>
              <c:f>Pivot!$AN$61:$AO$84</c:f>
              <c:multiLvlStrCache>
                <c:ptCount val="2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lvl>
                <c:lvl>
                  <c:pt idx="0">
                    <c:v>2025</c:v>
                  </c:pt>
                  <c:pt idx="12">
                    <c:v>2026</c:v>
                  </c:pt>
                </c:lvl>
              </c:multiLvlStrCache>
            </c:multiLvlStrRef>
          </c:cat>
          <c:val>
            <c:numRef>
              <c:f>Pivot!$AP$61:$AP$84</c:f>
              <c:numCache>
                <c:formatCode>0.0%;\-0.0%;0.0%</c:formatCode>
                <c:ptCount val="24"/>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numCache>
            </c:numRef>
          </c:val>
          <c:smooth val="0"/>
          <c:extLst>
            <c:ext xmlns:c16="http://schemas.microsoft.com/office/drawing/2014/chart" uri="{C3380CC4-5D6E-409C-BE32-E72D297353CC}">
              <c16:uniqueId val="{00000000-C894-4EE6-9936-31A7E0645C1B}"/>
            </c:ext>
          </c:extLst>
        </c:ser>
        <c:dLbls>
          <c:showLegendKey val="0"/>
          <c:showVal val="0"/>
          <c:showCatName val="0"/>
          <c:showSerName val="0"/>
          <c:showPercent val="0"/>
          <c:showBubbleSize val="0"/>
        </c:dLbls>
        <c:smooth val="0"/>
        <c:axId val="335598703"/>
        <c:axId val="335608687"/>
      </c:lineChart>
      <c:catAx>
        <c:axId val="335598703"/>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000" b="0" i="0" u="none" strike="noStrike" kern="1200" cap="all" baseline="0">
                <a:solidFill>
                  <a:schemeClr val="tx1">
                    <a:lumMod val="65000"/>
                    <a:lumOff val="35000"/>
                  </a:schemeClr>
                </a:solidFill>
                <a:latin typeface="Calibri" panose="020F0502020204030204" pitchFamily="34" charset="0"/>
                <a:ea typeface="+mn-ea"/>
                <a:cs typeface="+mn-cs"/>
              </a:defRPr>
            </a:pPr>
            <a:endParaRPr lang="en-US"/>
          </a:p>
        </c:txPr>
        <c:crossAx val="335608687"/>
        <c:crosses val="autoZero"/>
        <c:auto val="1"/>
        <c:lblAlgn val="ctr"/>
        <c:lblOffset val="25"/>
        <c:noMultiLvlLbl val="0"/>
      </c:catAx>
      <c:valAx>
        <c:axId val="335608687"/>
        <c:scaling>
          <c:orientation val="minMax"/>
          <c:max val="1"/>
        </c:scaling>
        <c:delete val="0"/>
        <c:axPos val="l"/>
        <c:majorGridlines>
          <c:spPr>
            <a:ln w="9525" cap="flat" cmpd="sng" algn="ctr">
              <a:solidFill>
                <a:srgbClr val="F5F5F5"/>
              </a:solidFill>
              <a:round/>
            </a:ln>
            <a:effectLst/>
          </c:spPr>
        </c:majorGridlines>
        <c:numFmt formatCode="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alibri" panose="020F0502020204030204" pitchFamily="34" charset="0"/>
                <a:ea typeface="+mn-ea"/>
                <a:cs typeface="+mn-cs"/>
              </a:defRPr>
            </a:pPr>
            <a:endParaRPr lang="en-US"/>
          </a:p>
        </c:txPr>
        <c:crossAx val="335598703"/>
        <c:crosses val="autoZero"/>
        <c:crossBetween val="between"/>
        <c:majorUnit val="0.25"/>
        <c:minorUnit val="1.0000000000000002E-2"/>
      </c:valAx>
      <c:spPr>
        <a:noFill/>
        <a:ln>
          <a:noFill/>
        </a:ln>
        <a:effectLst/>
      </c:spPr>
    </c:plotArea>
    <c:legend>
      <c:legendPos val="r"/>
      <c:legendEntry>
        <c:idx val="0"/>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Entry>
      <c:layout>
        <c:manualLayout>
          <c:xMode val="edge"/>
          <c:yMode val="edge"/>
          <c:x val="0.85151969925035165"/>
          <c:y val="0.14464953703703703"/>
          <c:w val="0.12714696443002127"/>
          <c:h val="0.10509907407407408"/>
        </c:manualLayout>
      </c:layout>
      <c:overlay val="0"/>
      <c:spPr>
        <a:solidFill>
          <a:schemeClr val="bg1"/>
        </a:solidFill>
        <a:ln>
          <a:solidFill>
            <a:srgbClr val="C0C0C0"/>
          </a:solid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Support Agent Performance Dashboard.xlsx]Pivot!pvt_AgentReplyTime</c:name>
    <c:fmtId val="6"/>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19050" cap="rnd">
            <a:solidFill>
              <a:srgbClr val="23A9F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7340067340067337E-3"/>
          <c:y val="2.9962546816479401E-2"/>
          <c:w val="0.9932659932659933"/>
          <c:h val="0.97003745318352064"/>
        </c:manualLayout>
      </c:layout>
      <c:lineChart>
        <c:grouping val="standard"/>
        <c:varyColors val="0"/>
        <c:ser>
          <c:idx val="0"/>
          <c:order val="0"/>
          <c:tx>
            <c:strRef>
              <c:f>Pivot!$AT$86</c:f>
              <c:strCache>
                <c:ptCount val="1"/>
                <c:pt idx="0">
                  <c:v>Total</c:v>
                </c:pt>
              </c:strCache>
            </c:strRef>
          </c:tx>
          <c:spPr>
            <a:ln w="19050" cap="rnd">
              <a:solidFill>
                <a:srgbClr val="23A9F2"/>
              </a:solidFill>
              <a:round/>
            </a:ln>
            <a:effectLst/>
          </c:spPr>
          <c:marker>
            <c:symbol val="none"/>
          </c:marker>
          <c:cat>
            <c:multiLvlStrRef>
              <c:f>Pivot!$AR$87:$AS$110</c:f>
              <c:multiLvlStrCache>
                <c:ptCount val="2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lvl>
                <c:lvl>
                  <c:pt idx="0">
                    <c:v>2025</c:v>
                  </c:pt>
                  <c:pt idx="12">
                    <c:v>2026</c:v>
                  </c:pt>
                </c:lvl>
              </c:multiLvlStrCache>
            </c:multiLvlStrRef>
          </c:cat>
          <c:val>
            <c:numRef>
              <c:f>Pivot!$AT$87:$AT$110</c:f>
              <c:numCache>
                <c:formatCode>0</c:formatCode>
                <c:ptCount val="24"/>
                <c:pt idx="0">
                  <c:v>647</c:v>
                </c:pt>
                <c:pt idx="1">
                  <c:v>583</c:v>
                </c:pt>
                <c:pt idx="2">
                  <c:v>698</c:v>
                </c:pt>
                <c:pt idx="3">
                  <c:v>830</c:v>
                </c:pt>
                <c:pt idx="4">
                  <c:v>933</c:v>
                </c:pt>
                <c:pt idx="5">
                  <c:v>627</c:v>
                </c:pt>
                <c:pt idx="6">
                  <c:v>795.5</c:v>
                </c:pt>
                <c:pt idx="7">
                  <c:v>1019</c:v>
                </c:pt>
                <c:pt idx="8">
                  <c:v>606</c:v>
                </c:pt>
                <c:pt idx="9">
                  <c:v>522</c:v>
                </c:pt>
                <c:pt idx="10">
                  <c:v>514</c:v>
                </c:pt>
                <c:pt idx="11">
                  <c:v>898</c:v>
                </c:pt>
                <c:pt idx="12">
                  <c:v>1148</c:v>
                </c:pt>
                <c:pt idx="13">
                  <c:v>479</c:v>
                </c:pt>
                <c:pt idx="14">
                  <c:v>1171</c:v>
                </c:pt>
                <c:pt idx="15">
                  <c:v>894</c:v>
                </c:pt>
                <c:pt idx="16">
                  <c:v>1164</c:v>
                </c:pt>
                <c:pt idx="17">
                  <c:v>949</c:v>
                </c:pt>
                <c:pt idx="18">
                  <c:v>818</c:v>
                </c:pt>
                <c:pt idx="19">
                  <c:v>877</c:v>
                </c:pt>
                <c:pt idx="20">
                  <c:v>789</c:v>
                </c:pt>
                <c:pt idx="21">
                  <c:v>968.5</c:v>
                </c:pt>
                <c:pt idx="22">
                  <c:v>1053.5</c:v>
                </c:pt>
                <c:pt idx="23">
                  <c:v>774.5</c:v>
                </c:pt>
              </c:numCache>
            </c:numRef>
          </c:val>
          <c:smooth val="0"/>
          <c:extLst>
            <c:ext xmlns:c16="http://schemas.microsoft.com/office/drawing/2014/chart" uri="{C3380CC4-5D6E-409C-BE32-E72D297353CC}">
              <c16:uniqueId val="{00000000-6C0B-4ED3-875D-6DB70BC81143}"/>
            </c:ext>
          </c:extLst>
        </c:ser>
        <c:dLbls>
          <c:showLegendKey val="0"/>
          <c:showVal val="0"/>
          <c:showCatName val="0"/>
          <c:showSerName val="0"/>
          <c:showPercent val="0"/>
          <c:showBubbleSize val="0"/>
        </c:dLbls>
        <c:smooth val="0"/>
        <c:axId val="335633647"/>
        <c:axId val="335636975"/>
      </c:lineChart>
      <c:catAx>
        <c:axId val="335633647"/>
        <c:scaling>
          <c:orientation val="minMax"/>
        </c:scaling>
        <c:delete val="1"/>
        <c:axPos val="b"/>
        <c:numFmt formatCode="General" sourceLinked="1"/>
        <c:majorTickMark val="none"/>
        <c:minorTickMark val="none"/>
        <c:tickLblPos val="nextTo"/>
        <c:crossAx val="335636975"/>
        <c:crosses val="autoZero"/>
        <c:auto val="1"/>
        <c:lblAlgn val="ctr"/>
        <c:lblOffset val="100"/>
        <c:noMultiLvlLbl val="0"/>
      </c:catAx>
      <c:valAx>
        <c:axId val="335636975"/>
        <c:scaling>
          <c:orientation val="minMax"/>
        </c:scaling>
        <c:delete val="1"/>
        <c:axPos val="l"/>
        <c:majorGridlines>
          <c:spPr>
            <a:ln w="9525" cap="flat" cmpd="sng" algn="ctr">
              <a:noFill/>
              <a:round/>
            </a:ln>
            <a:effectLst/>
          </c:spPr>
        </c:majorGridlines>
        <c:numFmt formatCode="0" sourceLinked="1"/>
        <c:majorTickMark val="none"/>
        <c:minorTickMark val="none"/>
        <c:tickLblPos val="nextTo"/>
        <c:crossAx val="3356336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rgbClr val="23A9F2"/>
              </a:solidFill>
              <a:ln w="19050">
                <a:solidFill>
                  <a:schemeClr val="lt1"/>
                </a:solidFill>
              </a:ln>
              <a:effectLst/>
            </c:spPr>
            <c:extLst>
              <c:ext xmlns:c16="http://schemas.microsoft.com/office/drawing/2014/chart" uri="{C3380CC4-5D6E-409C-BE32-E72D297353CC}">
                <c16:uniqueId val="{00000001-88B9-4CE0-B748-33AB002BE859}"/>
              </c:ext>
            </c:extLst>
          </c:dPt>
          <c:dPt>
            <c:idx val="1"/>
            <c:bubble3D val="0"/>
            <c:spPr>
              <a:solidFill>
                <a:srgbClr val="C0C0C0"/>
              </a:solidFill>
              <a:ln w="19050">
                <a:solidFill>
                  <a:schemeClr val="lt1"/>
                </a:solidFill>
              </a:ln>
              <a:effectLst/>
            </c:spPr>
            <c:extLst>
              <c:ext xmlns:c16="http://schemas.microsoft.com/office/drawing/2014/chart" uri="{C3380CC4-5D6E-409C-BE32-E72D297353CC}">
                <c16:uniqueId val="{00000003-88B9-4CE0-B748-33AB002BE859}"/>
              </c:ext>
            </c:extLst>
          </c:dPt>
          <c:val>
            <c:numRef>
              <c:f>Pivot!$D$4:$D$5</c:f>
              <c:numCache>
                <c:formatCode>0.0%</c:formatCode>
                <c:ptCount val="2"/>
                <c:pt idx="0">
                  <c:v>0.4506</c:v>
                </c:pt>
                <c:pt idx="1">
                  <c:v>0.5494</c:v>
                </c:pt>
              </c:numCache>
            </c:numRef>
          </c:val>
          <c:extLst>
            <c:ext xmlns:c16="http://schemas.microsoft.com/office/drawing/2014/chart" uri="{C3380CC4-5D6E-409C-BE32-E72D297353CC}">
              <c16:uniqueId val="{00000004-88B9-4CE0-B748-33AB002BE859}"/>
            </c:ext>
          </c:extLst>
        </c:ser>
        <c:dLbls>
          <c:showLegendKey val="0"/>
          <c:showVal val="0"/>
          <c:showCatName val="0"/>
          <c:showSerName val="0"/>
          <c:showPercent val="0"/>
          <c:showBubbleSize val="0"/>
          <c:showLeaderLines val="1"/>
        </c:dLbls>
        <c:firstSliceAng val="0"/>
        <c:holeSize val="9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solidFill>
              <a:srgbClr val="FFC000"/>
            </a:solidFill>
          </c:spPr>
          <c:dPt>
            <c:idx val="0"/>
            <c:bubble3D val="0"/>
            <c:spPr>
              <a:solidFill>
                <a:srgbClr val="23A9F2"/>
              </a:solidFill>
              <a:ln w="19050">
                <a:solidFill>
                  <a:schemeClr val="lt1"/>
                </a:solidFill>
              </a:ln>
              <a:effectLst/>
            </c:spPr>
            <c:extLst>
              <c:ext xmlns:c16="http://schemas.microsoft.com/office/drawing/2014/chart" uri="{C3380CC4-5D6E-409C-BE32-E72D297353CC}">
                <c16:uniqueId val="{00000001-96C0-46EF-9A80-59C1902946A8}"/>
              </c:ext>
            </c:extLst>
          </c:dPt>
          <c:dPt>
            <c:idx val="1"/>
            <c:bubble3D val="0"/>
            <c:spPr>
              <a:solidFill>
                <a:srgbClr val="C0C0C0"/>
              </a:solidFill>
              <a:ln w="19050">
                <a:solidFill>
                  <a:schemeClr val="lt1"/>
                </a:solidFill>
              </a:ln>
              <a:effectLst/>
            </c:spPr>
            <c:extLst>
              <c:ext xmlns:c16="http://schemas.microsoft.com/office/drawing/2014/chart" uri="{C3380CC4-5D6E-409C-BE32-E72D297353CC}">
                <c16:uniqueId val="{00000003-96C0-46EF-9A80-59C1902946A8}"/>
              </c:ext>
            </c:extLst>
          </c:dPt>
          <c:val>
            <c:numRef>
              <c:f>Pivot!$B$4:$B$5</c:f>
              <c:numCache>
                <c:formatCode>0.0%</c:formatCode>
                <c:ptCount val="2"/>
                <c:pt idx="0">
                  <c:v>0.1094</c:v>
                </c:pt>
                <c:pt idx="1">
                  <c:v>0.89060000000000006</c:v>
                </c:pt>
              </c:numCache>
            </c:numRef>
          </c:val>
          <c:extLst>
            <c:ext xmlns:c16="http://schemas.microsoft.com/office/drawing/2014/chart" uri="{C3380CC4-5D6E-409C-BE32-E72D297353CC}">
              <c16:uniqueId val="{00000004-96C0-46EF-9A80-59C1902946A8}"/>
            </c:ext>
          </c:extLst>
        </c:ser>
        <c:dLbls>
          <c:showLegendKey val="0"/>
          <c:showVal val="0"/>
          <c:showCatName val="0"/>
          <c:showSerName val="0"/>
          <c:showPercent val="0"/>
          <c:showBubbleSize val="0"/>
          <c:showLeaderLines val="1"/>
        </c:dLbls>
        <c:firstSliceAng val="0"/>
        <c:holeSize val="9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solidFill>
              <a:srgbClr val="C0C0C0"/>
            </a:solidFill>
          </c:spPr>
          <c:dPt>
            <c:idx val="0"/>
            <c:bubble3D val="0"/>
            <c:spPr>
              <a:solidFill>
                <a:srgbClr val="C0C0C0"/>
              </a:solidFill>
              <a:ln w="19050">
                <a:solidFill>
                  <a:schemeClr val="lt1"/>
                </a:solidFill>
              </a:ln>
              <a:effectLst/>
            </c:spPr>
            <c:extLst>
              <c:ext xmlns:c16="http://schemas.microsoft.com/office/drawing/2014/chart" uri="{C3380CC4-5D6E-409C-BE32-E72D297353CC}">
                <c16:uniqueId val="{00000001-7D30-49B3-96AE-F002DA42C093}"/>
              </c:ext>
            </c:extLst>
          </c:dPt>
          <c:dPt>
            <c:idx val="1"/>
            <c:bubble3D val="0"/>
            <c:spPr>
              <a:solidFill>
                <a:srgbClr val="FF0000"/>
              </a:solidFill>
              <a:ln w="19050">
                <a:solidFill>
                  <a:schemeClr val="lt1"/>
                </a:solidFill>
              </a:ln>
              <a:effectLst/>
            </c:spPr>
            <c:extLst>
              <c:ext xmlns:c16="http://schemas.microsoft.com/office/drawing/2014/chart" uri="{C3380CC4-5D6E-409C-BE32-E72D297353CC}">
                <c16:uniqueId val="{00000003-7D30-49B3-96AE-F002DA42C093}"/>
              </c:ext>
            </c:extLst>
          </c:dPt>
          <c:val>
            <c:numRef>
              <c:f>Pivot!$E$4:$E$5</c:f>
              <c:numCache>
                <c:formatCode>0.0%</c:formatCode>
                <c:ptCount val="2"/>
                <c:pt idx="0">
                  <c:v>0.99860000000000004</c:v>
                </c:pt>
                <c:pt idx="1">
                  <c:v>1.3999999999999568E-3</c:v>
                </c:pt>
              </c:numCache>
            </c:numRef>
          </c:val>
          <c:extLst>
            <c:ext xmlns:c16="http://schemas.microsoft.com/office/drawing/2014/chart" uri="{C3380CC4-5D6E-409C-BE32-E72D297353CC}">
              <c16:uniqueId val="{00000004-7D30-49B3-96AE-F002DA42C093}"/>
            </c:ext>
          </c:extLst>
        </c:ser>
        <c:dLbls>
          <c:showLegendKey val="0"/>
          <c:showVal val="0"/>
          <c:showCatName val="0"/>
          <c:showSerName val="0"/>
          <c:showPercent val="0"/>
          <c:showBubbleSize val="0"/>
          <c:showLeaderLines val="1"/>
        </c:dLbls>
        <c:firstSliceAng val="0"/>
        <c:holeSize val="9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Support Agent Performance Dashboard.xlsx]Pivot!pvt_barTotalTickets</c:name>
    <c:fmtId val="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23A9F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65000"/>
                      <a:lumOff val="35000"/>
                    </a:schemeClr>
                  </a:solidFill>
                  <a:latin typeface="Calibri" panose="020F050202020403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3911042621012855"/>
          <c:y val="1.7241379310344827E-2"/>
          <c:w val="0.62156875162722625"/>
          <c:h val="0.97701149425287359"/>
        </c:manualLayout>
      </c:layout>
      <c:barChart>
        <c:barDir val="bar"/>
        <c:grouping val="clustered"/>
        <c:varyColors val="0"/>
        <c:ser>
          <c:idx val="0"/>
          <c:order val="0"/>
          <c:tx>
            <c:strRef>
              <c:f>Pivot!$L$11</c:f>
              <c:strCache>
                <c:ptCount val="1"/>
                <c:pt idx="0">
                  <c:v>Total</c:v>
                </c:pt>
              </c:strCache>
            </c:strRef>
          </c:tx>
          <c:spPr>
            <a:solidFill>
              <a:srgbClr val="23A9F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65000"/>
                        <a:lumOff val="35000"/>
                      </a:schemeClr>
                    </a:solidFill>
                    <a:latin typeface="Calibri" panose="020F050202020403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Pivot!$K$12:$K$19</c:f>
              <c:strCache>
                <c:ptCount val="8"/>
                <c:pt idx="0">
                  <c:v>Philippines</c:v>
                </c:pt>
                <c:pt idx="1">
                  <c:v>South Korea</c:v>
                </c:pt>
                <c:pt idx="2">
                  <c:v>Japan</c:v>
                </c:pt>
                <c:pt idx="3">
                  <c:v>India</c:v>
                </c:pt>
                <c:pt idx="4">
                  <c:v>Australia</c:v>
                </c:pt>
                <c:pt idx="5">
                  <c:v>China</c:v>
                </c:pt>
                <c:pt idx="6">
                  <c:v>United States of America</c:v>
                </c:pt>
                <c:pt idx="7">
                  <c:v>United Kingdom</c:v>
                </c:pt>
              </c:strCache>
            </c:strRef>
          </c:cat>
          <c:val>
            <c:numRef>
              <c:f>Pivot!$L$12:$L$19</c:f>
              <c:numCache>
                <c:formatCode>0</c:formatCode>
                <c:ptCount val="8"/>
                <c:pt idx="0">
                  <c:v>79</c:v>
                </c:pt>
                <c:pt idx="1">
                  <c:v>108</c:v>
                </c:pt>
                <c:pt idx="2">
                  <c:v>151</c:v>
                </c:pt>
                <c:pt idx="3">
                  <c:v>158</c:v>
                </c:pt>
                <c:pt idx="4">
                  <c:v>275</c:v>
                </c:pt>
                <c:pt idx="5">
                  <c:v>495</c:v>
                </c:pt>
                <c:pt idx="6">
                  <c:v>1422</c:v>
                </c:pt>
                <c:pt idx="7">
                  <c:v>2312</c:v>
                </c:pt>
              </c:numCache>
            </c:numRef>
          </c:val>
          <c:extLst>
            <c:ext xmlns:c16="http://schemas.microsoft.com/office/drawing/2014/chart" uri="{C3380CC4-5D6E-409C-BE32-E72D297353CC}">
              <c16:uniqueId val="{00000000-754C-4B4C-A877-6FF3D7E65E5F}"/>
            </c:ext>
          </c:extLst>
        </c:ser>
        <c:dLbls>
          <c:showLegendKey val="0"/>
          <c:showVal val="0"/>
          <c:showCatName val="0"/>
          <c:showSerName val="0"/>
          <c:showPercent val="0"/>
          <c:showBubbleSize val="0"/>
        </c:dLbls>
        <c:gapWidth val="50"/>
        <c:axId val="177098927"/>
        <c:axId val="177104335"/>
      </c:barChart>
      <c:catAx>
        <c:axId val="177098927"/>
        <c:scaling>
          <c:orientation val="minMax"/>
        </c:scaling>
        <c:delete val="0"/>
        <c:axPos val="l"/>
        <c:numFmt formatCode="General" sourceLinked="1"/>
        <c:majorTickMark val="none"/>
        <c:minorTickMark val="none"/>
        <c:tickLblPos val="nextTo"/>
        <c:spPr>
          <a:noFill/>
          <a:ln w="3175" cap="flat" cmpd="sng" algn="ctr">
            <a:noFill/>
            <a:round/>
          </a:ln>
          <a:effectLst/>
        </c:spPr>
        <c:txPr>
          <a:bodyPr rot="-60000000" spcFirstLastPara="1" vertOverflow="ellipsis" vert="horz" wrap="square" anchor="ctr" anchorCtr="1"/>
          <a:lstStyle/>
          <a:p>
            <a:pPr>
              <a:defRPr sz="850" b="0" i="0" u="none" strike="noStrike" kern="1200" cap="all" baseline="0">
                <a:solidFill>
                  <a:schemeClr val="tx1">
                    <a:lumMod val="65000"/>
                    <a:lumOff val="35000"/>
                  </a:schemeClr>
                </a:solidFill>
                <a:latin typeface="Corbel" panose="020B0503020204020204" pitchFamily="34" charset="0"/>
                <a:ea typeface="+mn-ea"/>
                <a:cs typeface="Calibri" panose="020F0502020204030204" pitchFamily="34" charset="0"/>
              </a:defRPr>
            </a:pPr>
            <a:endParaRPr lang="en-US"/>
          </a:p>
        </c:txPr>
        <c:crossAx val="177104335"/>
        <c:crosses val="autoZero"/>
        <c:auto val="1"/>
        <c:lblAlgn val="ctr"/>
        <c:lblOffset val="100"/>
        <c:noMultiLvlLbl val="0"/>
      </c:catAx>
      <c:valAx>
        <c:axId val="177104335"/>
        <c:scaling>
          <c:orientation val="minMax"/>
        </c:scaling>
        <c:delete val="1"/>
        <c:axPos val="b"/>
        <c:numFmt formatCode="0" sourceLinked="1"/>
        <c:majorTickMark val="none"/>
        <c:minorTickMark val="none"/>
        <c:tickLblPos val="nextTo"/>
        <c:crossAx val="177098927"/>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Support Agent Performance Dashboard.xlsx]Pivot!pvt_AgentCSATtrend</c:name>
    <c:fmtId val="18"/>
  </c:pivotSource>
  <c:chart>
    <c:autoTitleDeleted val="0"/>
    <c:pivotFmts>
      <c:pivotFmt>
        <c:idx val="0"/>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rgbClr val="C0C0C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rgbClr val="23A9F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341971581615539E-2"/>
          <c:y val="3.7119535315817478E-2"/>
          <c:w val="0.87308995466475781"/>
          <c:h val="0.77074675925925917"/>
        </c:manualLayout>
      </c:layout>
      <c:barChart>
        <c:barDir val="col"/>
        <c:grouping val="clustered"/>
        <c:varyColors val="0"/>
        <c:ser>
          <c:idx val="1"/>
          <c:order val="1"/>
          <c:tx>
            <c:strRef>
              <c:f>Pivot!$AL$34</c:f>
              <c:strCache>
                <c:ptCount val="1"/>
                <c:pt idx="0">
                  <c:v>FEEDBACK</c:v>
                </c:pt>
              </c:strCache>
            </c:strRef>
          </c:tx>
          <c:spPr>
            <a:solidFill>
              <a:srgbClr val="C0C0C0"/>
            </a:solidFill>
            <a:ln>
              <a:noFill/>
            </a:ln>
            <a:effectLst/>
          </c:spPr>
          <c:invertIfNegative val="0"/>
          <c:cat>
            <c:multiLvlStrRef>
              <c:f>Pivot!$AI$35:$AJ$58</c:f>
              <c:multiLvlStrCache>
                <c:ptCount val="2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lvl>
                <c:lvl>
                  <c:pt idx="0">
                    <c:v>2025</c:v>
                  </c:pt>
                  <c:pt idx="12">
                    <c:v>2026</c:v>
                  </c:pt>
                </c:lvl>
              </c:multiLvlStrCache>
            </c:multiLvlStrRef>
          </c:cat>
          <c:val>
            <c:numRef>
              <c:f>Pivot!$AL$35:$AL$58</c:f>
              <c:numCache>
                <c:formatCode>General</c:formatCode>
                <c:ptCount val="24"/>
                <c:pt idx="0">
                  <c:v>2</c:v>
                </c:pt>
                <c:pt idx="1">
                  <c:v>2</c:v>
                </c:pt>
                <c:pt idx="2">
                  <c:v>2</c:v>
                </c:pt>
                <c:pt idx="3">
                  <c:v>3</c:v>
                </c:pt>
                <c:pt idx="4">
                  <c:v>0</c:v>
                </c:pt>
                <c:pt idx="5">
                  <c:v>0</c:v>
                </c:pt>
                <c:pt idx="6">
                  <c:v>3</c:v>
                </c:pt>
                <c:pt idx="7">
                  <c:v>0</c:v>
                </c:pt>
                <c:pt idx="8">
                  <c:v>3</c:v>
                </c:pt>
                <c:pt idx="9">
                  <c:v>2</c:v>
                </c:pt>
                <c:pt idx="10">
                  <c:v>2</c:v>
                </c:pt>
                <c:pt idx="11">
                  <c:v>1</c:v>
                </c:pt>
                <c:pt idx="12">
                  <c:v>0</c:v>
                </c:pt>
                <c:pt idx="13">
                  <c:v>0</c:v>
                </c:pt>
                <c:pt idx="14">
                  <c:v>0</c:v>
                </c:pt>
                <c:pt idx="15">
                  <c:v>3</c:v>
                </c:pt>
                <c:pt idx="16">
                  <c:v>1</c:v>
                </c:pt>
                <c:pt idx="17">
                  <c:v>1</c:v>
                </c:pt>
                <c:pt idx="18">
                  <c:v>3</c:v>
                </c:pt>
                <c:pt idx="19">
                  <c:v>0</c:v>
                </c:pt>
                <c:pt idx="20">
                  <c:v>3</c:v>
                </c:pt>
                <c:pt idx="21">
                  <c:v>1</c:v>
                </c:pt>
                <c:pt idx="22">
                  <c:v>2</c:v>
                </c:pt>
                <c:pt idx="23">
                  <c:v>2</c:v>
                </c:pt>
              </c:numCache>
            </c:numRef>
          </c:val>
          <c:extLst>
            <c:ext xmlns:c16="http://schemas.microsoft.com/office/drawing/2014/chart" uri="{C3380CC4-5D6E-409C-BE32-E72D297353CC}">
              <c16:uniqueId val="{00000000-F70A-4C9A-836A-A7409C757927}"/>
            </c:ext>
          </c:extLst>
        </c:ser>
        <c:dLbls>
          <c:showLegendKey val="0"/>
          <c:showVal val="0"/>
          <c:showCatName val="0"/>
          <c:showSerName val="0"/>
          <c:showPercent val="0"/>
          <c:showBubbleSize val="0"/>
        </c:dLbls>
        <c:gapWidth val="42"/>
        <c:axId val="787249711"/>
        <c:axId val="787249295"/>
      </c:barChart>
      <c:lineChart>
        <c:grouping val="standard"/>
        <c:varyColors val="0"/>
        <c:ser>
          <c:idx val="0"/>
          <c:order val="0"/>
          <c:tx>
            <c:strRef>
              <c:f>Pivot!$AK$34</c:f>
              <c:strCache>
                <c:ptCount val="1"/>
                <c:pt idx="0">
                  <c:v>CSAT</c:v>
                </c:pt>
              </c:strCache>
            </c:strRef>
          </c:tx>
          <c:spPr>
            <a:ln w="28575" cap="rnd">
              <a:solidFill>
                <a:srgbClr val="23A9F2"/>
              </a:solidFill>
              <a:round/>
            </a:ln>
            <a:effectLst/>
          </c:spPr>
          <c:marker>
            <c:symbol val="none"/>
          </c:marker>
          <c:cat>
            <c:multiLvlStrRef>
              <c:f>Pivot!$AI$35:$AJ$58</c:f>
              <c:multiLvlStrCache>
                <c:ptCount val="2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lvl>
                <c:lvl>
                  <c:pt idx="0">
                    <c:v>2025</c:v>
                  </c:pt>
                  <c:pt idx="12">
                    <c:v>2026</c:v>
                  </c:pt>
                </c:lvl>
              </c:multiLvlStrCache>
            </c:multiLvlStrRef>
          </c:cat>
          <c:val>
            <c:numRef>
              <c:f>Pivot!$AK$35:$AK$58</c:f>
              <c:numCache>
                <c:formatCode>0.0%;\-0.0%;0.0%</c:formatCode>
                <c:ptCount val="24"/>
                <c:pt idx="0">
                  <c:v>1</c:v>
                </c:pt>
                <c:pt idx="1">
                  <c:v>1</c:v>
                </c:pt>
                <c:pt idx="2">
                  <c:v>1</c:v>
                </c:pt>
                <c:pt idx="3">
                  <c:v>0.66666666666666663</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0.5</c:v>
                </c:pt>
                <c:pt idx="23">
                  <c:v>1</c:v>
                </c:pt>
              </c:numCache>
            </c:numRef>
          </c:val>
          <c:smooth val="0"/>
          <c:extLst>
            <c:ext xmlns:c16="http://schemas.microsoft.com/office/drawing/2014/chart" uri="{C3380CC4-5D6E-409C-BE32-E72D297353CC}">
              <c16:uniqueId val="{00000001-F70A-4C9A-836A-A7409C757927}"/>
            </c:ext>
          </c:extLst>
        </c:ser>
        <c:dLbls>
          <c:showLegendKey val="0"/>
          <c:showVal val="0"/>
          <c:showCatName val="0"/>
          <c:showSerName val="0"/>
          <c:showPercent val="0"/>
          <c:showBubbleSize val="0"/>
        </c:dLbls>
        <c:marker val="1"/>
        <c:smooth val="0"/>
        <c:axId val="153450799"/>
        <c:axId val="153447471"/>
      </c:lineChart>
      <c:catAx>
        <c:axId val="153450799"/>
        <c:scaling>
          <c:orientation val="minMax"/>
        </c:scaling>
        <c:delete val="0"/>
        <c:axPos val="b"/>
        <c:numFmt formatCode="General" sourceLinked="1"/>
        <c:majorTickMark val="none"/>
        <c:minorTickMark val="none"/>
        <c:tickLblPos val="nextTo"/>
        <c:spPr>
          <a:noFill/>
          <a:ln w="9525" cap="flat" cmpd="sng" algn="ctr">
            <a:solidFill>
              <a:schemeClr val="bg1"/>
            </a:solidFill>
            <a:round/>
          </a:ln>
          <a:effectLst/>
        </c:spPr>
        <c:txPr>
          <a:bodyPr rot="0" spcFirstLastPara="1" vertOverflow="ellipsis" wrap="square" anchor="ctr" anchorCtr="1"/>
          <a:lstStyle/>
          <a:p>
            <a:pPr>
              <a:defRPr sz="1000" b="0" i="0" u="none" strike="noStrike" kern="1200" cap="all" baseline="0">
                <a:solidFill>
                  <a:schemeClr val="tx1">
                    <a:lumMod val="65000"/>
                    <a:lumOff val="35000"/>
                  </a:schemeClr>
                </a:solidFill>
                <a:latin typeface="Calibri" panose="020F0502020204030204" pitchFamily="34" charset="0"/>
                <a:ea typeface="+mn-ea"/>
                <a:cs typeface="+mn-cs"/>
              </a:defRPr>
            </a:pPr>
            <a:endParaRPr lang="en-US"/>
          </a:p>
        </c:txPr>
        <c:crossAx val="153447471"/>
        <c:crossesAt val="0"/>
        <c:auto val="1"/>
        <c:lblAlgn val="ctr"/>
        <c:lblOffset val="25"/>
        <c:noMultiLvlLbl val="0"/>
      </c:catAx>
      <c:valAx>
        <c:axId val="153447471"/>
        <c:scaling>
          <c:orientation val="minMax"/>
          <c:max val="1"/>
          <c:min val="0"/>
        </c:scaling>
        <c:delete val="0"/>
        <c:axPos val="l"/>
        <c:majorGridlines>
          <c:spPr>
            <a:ln w="9525" cap="flat" cmpd="sng" algn="ctr">
              <a:solidFill>
                <a:srgbClr val="F5F5F5"/>
              </a:solidFill>
              <a:prstDash val="solid"/>
              <a:round/>
            </a:ln>
            <a:effectLst/>
          </c:spPr>
        </c:majorGridlines>
        <c:numFmt formatCode="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none" baseline="0">
                <a:solidFill>
                  <a:schemeClr val="tx1">
                    <a:lumMod val="65000"/>
                    <a:lumOff val="35000"/>
                  </a:schemeClr>
                </a:solidFill>
                <a:latin typeface="Calibri" panose="020F0502020204030204" pitchFamily="34" charset="0"/>
                <a:ea typeface="+mn-ea"/>
                <a:cs typeface="+mn-cs"/>
              </a:defRPr>
            </a:pPr>
            <a:endParaRPr lang="en-US"/>
          </a:p>
        </c:txPr>
        <c:crossAx val="153450799"/>
        <c:crosses val="autoZero"/>
        <c:crossBetween val="between"/>
        <c:majorUnit val="0.25"/>
        <c:minorUnit val="0.25"/>
      </c:valAx>
      <c:valAx>
        <c:axId val="787249295"/>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7249711"/>
        <c:crosses val="max"/>
        <c:crossBetween val="between"/>
        <c:majorUnit val="1"/>
        <c:minorUnit val="1"/>
      </c:valAx>
      <c:catAx>
        <c:axId val="787249711"/>
        <c:scaling>
          <c:orientation val="minMax"/>
        </c:scaling>
        <c:delete val="1"/>
        <c:axPos val="b"/>
        <c:numFmt formatCode="General" sourceLinked="1"/>
        <c:majorTickMark val="out"/>
        <c:minorTickMark val="none"/>
        <c:tickLblPos val="nextTo"/>
        <c:crossAx val="787249295"/>
        <c:crosses val="autoZero"/>
        <c:auto val="1"/>
        <c:lblAlgn val="ctr"/>
        <c:lblOffset val="100"/>
        <c:noMultiLvlLbl val="0"/>
      </c:catAx>
      <c:spPr>
        <a:noFill/>
        <a:ln>
          <a:noFill/>
        </a:ln>
        <a:effectLst/>
      </c:spPr>
    </c:plotArea>
    <c:legend>
      <c:legendPos val="r"/>
      <c:legendEntry>
        <c:idx val="0"/>
        <c:txPr>
          <a:bodyPr rot="0" spcFirstLastPara="1" vertOverflow="ellipsis" vert="horz" wrap="square" anchor="ctr" anchorCtr="1"/>
          <a:lstStyle/>
          <a:p>
            <a:pPr>
              <a:defRPr sz="850" b="0" i="0" u="none" strike="noStrike" kern="1200" baseline="0">
                <a:solidFill>
                  <a:schemeClr val="tx1">
                    <a:lumMod val="65000"/>
                    <a:lumOff val="35000"/>
                  </a:schemeClr>
                </a:solidFill>
                <a:latin typeface="Corbel" panose="020B0503020204020204" pitchFamily="34" charset="0"/>
                <a:ea typeface="+mn-ea"/>
                <a:cs typeface="+mn-cs"/>
              </a:defRPr>
            </a:pPr>
            <a:endParaRPr lang="en-US"/>
          </a:p>
        </c:txPr>
      </c:legendEntry>
      <c:legendEntry>
        <c:idx val="1"/>
        <c:txPr>
          <a:bodyPr rot="0" spcFirstLastPara="1" vertOverflow="ellipsis" vert="horz" wrap="square" anchor="ctr" anchorCtr="1"/>
          <a:lstStyle/>
          <a:p>
            <a:pPr>
              <a:defRPr sz="850" b="0" i="0" u="none" strike="noStrike" kern="1200" baseline="0">
                <a:solidFill>
                  <a:schemeClr val="tx1">
                    <a:lumMod val="65000"/>
                    <a:lumOff val="35000"/>
                  </a:schemeClr>
                </a:solidFill>
                <a:latin typeface="Corbel" panose="020B0503020204020204" pitchFamily="34" charset="0"/>
                <a:ea typeface="+mn-ea"/>
                <a:cs typeface="+mn-cs"/>
              </a:defRPr>
            </a:pPr>
            <a:endParaRPr lang="en-US"/>
          </a:p>
        </c:txPr>
      </c:legendEntry>
      <c:layout>
        <c:manualLayout>
          <c:xMode val="edge"/>
          <c:yMode val="edge"/>
          <c:x val="0.81317765393684116"/>
          <c:y val="0.1029684166049582"/>
          <c:w val="0.11952610666749661"/>
          <c:h val="0.19823927295431684"/>
        </c:manualLayout>
      </c:layout>
      <c:overlay val="0"/>
      <c:spPr>
        <a:solidFill>
          <a:schemeClr val="bg1"/>
        </a:solidFill>
        <a:ln>
          <a:solidFill>
            <a:srgbClr val="C0C0C0"/>
          </a:solid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solidFill>
              <a:srgbClr val="23A9F2"/>
            </a:solidFill>
          </c:spPr>
          <c:dPt>
            <c:idx val="0"/>
            <c:bubble3D val="0"/>
            <c:spPr>
              <a:solidFill>
                <a:srgbClr val="23A9F2"/>
              </a:solidFill>
              <a:ln w="19050">
                <a:solidFill>
                  <a:schemeClr val="lt1"/>
                </a:solidFill>
              </a:ln>
              <a:effectLst/>
            </c:spPr>
            <c:extLst>
              <c:ext xmlns:c16="http://schemas.microsoft.com/office/drawing/2014/chart" uri="{C3380CC4-5D6E-409C-BE32-E72D297353CC}">
                <c16:uniqueId val="{00000001-E514-4EEE-950E-D3EEFD74ABE6}"/>
              </c:ext>
            </c:extLst>
          </c:dPt>
          <c:dPt>
            <c:idx val="1"/>
            <c:bubble3D val="0"/>
            <c:spPr>
              <a:solidFill>
                <a:srgbClr val="C0C0C0"/>
              </a:solidFill>
              <a:ln w="19050">
                <a:solidFill>
                  <a:schemeClr val="lt1"/>
                </a:solidFill>
              </a:ln>
              <a:effectLst/>
            </c:spPr>
            <c:extLst>
              <c:ext xmlns:c16="http://schemas.microsoft.com/office/drawing/2014/chart" uri="{C3380CC4-5D6E-409C-BE32-E72D297353CC}">
                <c16:uniqueId val="{00000003-E514-4EEE-950E-D3EEFD74ABE6}"/>
              </c:ext>
            </c:extLst>
          </c:dPt>
          <c:val>
            <c:numRef>
              <c:f>Pivot!$U$27:$U$28</c:f>
              <c:numCache>
                <c:formatCode>0.0%</c:formatCode>
                <c:ptCount val="2"/>
                <c:pt idx="0">
                  <c:v>0.27480916030534353</c:v>
                </c:pt>
                <c:pt idx="1">
                  <c:v>0.72519083969465647</c:v>
                </c:pt>
              </c:numCache>
            </c:numRef>
          </c:val>
          <c:extLst>
            <c:ext xmlns:c16="http://schemas.microsoft.com/office/drawing/2014/chart" uri="{C3380CC4-5D6E-409C-BE32-E72D297353CC}">
              <c16:uniqueId val="{00000004-E514-4EEE-950E-D3EEFD74ABE6}"/>
            </c:ext>
          </c:extLst>
        </c:ser>
        <c:dLbls>
          <c:showLegendKey val="0"/>
          <c:showVal val="0"/>
          <c:showCatName val="0"/>
          <c:showSerName val="0"/>
          <c:showPercent val="0"/>
          <c:showBubbleSize val="0"/>
          <c:showLeaderLines val="1"/>
        </c:dLbls>
        <c:firstSliceAng val="0"/>
        <c:holeSize val="9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rgbClr val="C0C0C0"/>
              </a:solidFill>
              <a:ln w="19050">
                <a:solidFill>
                  <a:schemeClr val="lt1"/>
                </a:solidFill>
              </a:ln>
              <a:effectLst/>
            </c:spPr>
            <c:extLst>
              <c:ext xmlns:c16="http://schemas.microsoft.com/office/drawing/2014/chart" uri="{C3380CC4-5D6E-409C-BE32-E72D297353CC}">
                <c16:uniqueId val="{00000001-DD7D-4C36-9554-217C4C0F55D7}"/>
              </c:ext>
            </c:extLst>
          </c:dPt>
          <c:dPt>
            <c:idx val="1"/>
            <c:bubble3D val="0"/>
            <c:spPr>
              <a:solidFill>
                <a:srgbClr val="FF0000"/>
              </a:solidFill>
              <a:ln w="19050">
                <a:solidFill>
                  <a:schemeClr val="lt1"/>
                </a:solidFill>
              </a:ln>
              <a:effectLst/>
            </c:spPr>
            <c:extLst>
              <c:ext xmlns:c16="http://schemas.microsoft.com/office/drawing/2014/chart" uri="{C3380CC4-5D6E-409C-BE32-E72D297353CC}">
                <c16:uniqueId val="{00000003-DD7D-4C36-9554-217C4C0F55D7}"/>
              </c:ext>
            </c:extLst>
          </c:dPt>
          <c:val>
            <c:numRef>
              <c:f>Pivot!$X$27:$X$28</c:f>
              <c:numCache>
                <c:formatCode>0.0%</c:formatCode>
                <c:ptCount val="2"/>
                <c:pt idx="0">
                  <c:v>0.94444444444444442</c:v>
                </c:pt>
                <c:pt idx="1">
                  <c:v>5.555555555555558E-2</c:v>
                </c:pt>
              </c:numCache>
            </c:numRef>
          </c:val>
          <c:extLst>
            <c:ext xmlns:c16="http://schemas.microsoft.com/office/drawing/2014/chart" uri="{C3380CC4-5D6E-409C-BE32-E72D297353CC}">
              <c16:uniqueId val="{00000004-DD7D-4C36-9554-217C4C0F55D7}"/>
            </c:ext>
          </c:extLst>
        </c:ser>
        <c:dLbls>
          <c:showLegendKey val="0"/>
          <c:showVal val="0"/>
          <c:showCatName val="0"/>
          <c:showSerName val="0"/>
          <c:showPercent val="0"/>
          <c:showBubbleSize val="0"/>
          <c:showLeaderLines val="1"/>
        </c:dLbls>
        <c:firstSliceAng val="0"/>
        <c:holeSize val="9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solidFill>
              <a:srgbClr val="23A9F2"/>
            </a:solidFill>
          </c:spPr>
          <c:dPt>
            <c:idx val="0"/>
            <c:bubble3D val="0"/>
            <c:spPr>
              <a:solidFill>
                <a:srgbClr val="23A9F2"/>
              </a:solidFill>
              <a:ln w="19050">
                <a:solidFill>
                  <a:schemeClr val="lt1"/>
                </a:solidFill>
              </a:ln>
              <a:effectLst/>
            </c:spPr>
            <c:extLst>
              <c:ext xmlns:c16="http://schemas.microsoft.com/office/drawing/2014/chart" uri="{C3380CC4-5D6E-409C-BE32-E72D297353CC}">
                <c16:uniqueId val="{00000001-A051-4224-8A53-77E95DD37548}"/>
              </c:ext>
            </c:extLst>
          </c:dPt>
          <c:dPt>
            <c:idx val="1"/>
            <c:bubble3D val="0"/>
            <c:spPr>
              <a:solidFill>
                <a:srgbClr val="C0C0C0"/>
              </a:solidFill>
              <a:ln w="19050">
                <a:solidFill>
                  <a:schemeClr val="lt1"/>
                </a:solidFill>
              </a:ln>
              <a:effectLst/>
            </c:spPr>
            <c:extLst>
              <c:ext xmlns:c16="http://schemas.microsoft.com/office/drawing/2014/chart" uri="{C3380CC4-5D6E-409C-BE32-E72D297353CC}">
                <c16:uniqueId val="{00000003-A051-4224-8A53-77E95DD37548}"/>
              </c:ext>
            </c:extLst>
          </c:dPt>
          <c:val>
            <c:numRef>
              <c:f>Pivot!$Z$27:$Z$28</c:f>
              <c:numCache>
                <c:formatCode>0.0%</c:formatCode>
                <c:ptCount val="2"/>
                <c:pt idx="0">
                  <c:v>0.5572519083969466</c:v>
                </c:pt>
                <c:pt idx="1">
                  <c:v>0.4427480916030534</c:v>
                </c:pt>
              </c:numCache>
            </c:numRef>
          </c:val>
          <c:extLst>
            <c:ext xmlns:c16="http://schemas.microsoft.com/office/drawing/2014/chart" uri="{C3380CC4-5D6E-409C-BE32-E72D297353CC}">
              <c16:uniqueId val="{00000004-A051-4224-8A53-77E95DD37548}"/>
            </c:ext>
          </c:extLst>
        </c:ser>
        <c:dLbls>
          <c:showLegendKey val="0"/>
          <c:showVal val="0"/>
          <c:showCatName val="0"/>
          <c:showSerName val="0"/>
          <c:showPercent val="0"/>
          <c:showBubbleSize val="0"/>
          <c:showLeaderLines val="1"/>
        </c:dLbls>
        <c:firstSliceAng val="0"/>
        <c:holeSize val="9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3.xml"/><Relationship Id="rId13" Type="http://schemas.openxmlformats.org/officeDocument/2006/relationships/chart" Target="../charts/chart7.xml"/><Relationship Id="rId18" Type="http://schemas.openxmlformats.org/officeDocument/2006/relationships/chart" Target="../charts/chart12.xml"/><Relationship Id="rId3" Type="http://schemas.openxmlformats.org/officeDocument/2006/relationships/image" Target="../media/image1.png"/><Relationship Id="rId7" Type="http://schemas.openxmlformats.org/officeDocument/2006/relationships/chart" Target="../charts/chart2.xml"/><Relationship Id="rId12" Type="http://schemas.openxmlformats.org/officeDocument/2006/relationships/image" Target="../media/image3.emf"/><Relationship Id="rId17" Type="http://schemas.openxmlformats.org/officeDocument/2006/relationships/chart" Target="../charts/chart11.xml"/><Relationship Id="rId2" Type="http://schemas.openxmlformats.org/officeDocument/2006/relationships/hyperlink" Target="https://twitter.com/data_messe/" TargetMode="External"/><Relationship Id="rId16" Type="http://schemas.openxmlformats.org/officeDocument/2006/relationships/chart" Target="../charts/chart10.xml"/><Relationship Id="rId1" Type="http://schemas.openxmlformats.org/officeDocument/2006/relationships/hyperlink" Target="https://community.powerbi.com/t5/Data-Stories-Gallery/Follow-the-sun-customer-service-support/m-p/2168279" TargetMode="External"/><Relationship Id="rId6" Type="http://schemas.openxmlformats.org/officeDocument/2006/relationships/chart" Target="../charts/chart1.xml"/><Relationship Id="rId11" Type="http://schemas.openxmlformats.org/officeDocument/2006/relationships/chart" Target="../charts/chart6.xml"/><Relationship Id="rId5" Type="http://schemas.openxmlformats.org/officeDocument/2006/relationships/image" Target="../media/image2.png"/><Relationship Id="rId15" Type="http://schemas.openxmlformats.org/officeDocument/2006/relationships/chart" Target="../charts/chart9.xml"/><Relationship Id="rId10" Type="http://schemas.openxmlformats.org/officeDocument/2006/relationships/chart" Target="../charts/chart5.xml"/><Relationship Id="rId19" Type="http://schemas.openxmlformats.org/officeDocument/2006/relationships/image" Target="../media/image4.png"/><Relationship Id="rId4" Type="http://schemas.openxmlformats.org/officeDocument/2006/relationships/hyperlink" Target="https://datamesse.github.io/" TargetMode="External"/><Relationship Id="rId9" Type="http://schemas.openxmlformats.org/officeDocument/2006/relationships/chart" Target="../charts/chart4.xml"/><Relationship Id="rId14" Type="http://schemas.openxmlformats.org/officeDocument/2006/relationships/chart" Target="../charts/chart8.xml"/></Relationships>
</file>

<file path=xl/drawings/_rels/drawing2.xml.rels><?xml version="1.0" encoding="UTF-8" standalone="yes"?>
<Relationships xmlns="http://schemas.openxmlformats.org/package/2006/relationships"><Relationship Id="rId8" Type="http://schemas.openxmlformats.org/officeDocument/2006/relationships/image" Target="../media/image13.png"/><Relationship Id="rId13" Type="http://schemas.openxmlformats.org/officeDocument/2006/relationships/image" Target="../media/image18.png"/><Relationship Id="rId18" Type="http://schemas.openxmlformats.org/officeDocument/2006/relationships/image" Target="../media/image23.png"/><Relationship Id="rId26" Type="http://schemas.openxmlformats.org/officeDocument/2006/relationships/image" Target="../media/image31.png"/><Relationship Id="rId3" Type="http://schemas.openxmlformats.org/officeDocument/2006/relationships/image" Target="../media/image8.png"/><Relationship Id="rId21" Type="http://schemas.openxmlformats.org/officeDocument/2006/relationships/image" Target="../media/image26.png"/><Relationship Id="rId7" Type="http://schemas.openxmlformats.org/officeDocument/2006/relationships/image" Target="../media/image12.png"/><Relationship Id="rId12" Type="http://schemas.openxmlformats.org/officeDocument/2006/relationships/image" Target="../media/image17.png"/><Relationship Id="rId17" Type="http://schemas.openxmlformats.org/officeDocument/2006/relationships/image" Target="../media/image22.png"/><Relationship Id="rId25" Type="http://schemas.openxmlformats.org/officeDocument/2006/relationships/image" Target="../media/image30.png"/><Relationship Id="rId2" Type="http://schemas.openxmlformats.org/officeDocument/2006/relationships/image" Target="../media/image7.png"/><Relationship Id="rId16" Type="http://schemas.openxmlformats.org/officeDocument/2006/relationships/image" Target="../media/image21.png"/><Relationship Id="rId20" Type="http://schemas.openxmlformats.org/officeDocument/2006/relationships/image" Target="../media/image25.png"/><Relationship Id="rId29" Type="http://schemas.openxmlformats.org/officeDocument/2006/relationships/image" Target="../media/image34.png"/><Relationship Id="rId1" Type="http://schemas.openxmlformats.org/officeDocument/2006/relationships/image" Target="../media/image6.png"/><Relationship Id="rId6" Type="http://schemas.openxmlformats.org/officeDocument/2006/relationships/image" Target="../media/image11.png"/><Relationship Id="rId11" Type="http://schemas.openxmlformats.org/officeDocument/2006/relationships/image" Target="../media/image16.png"/><Relationship Id="rId24" Type="http://schemas.openxmlformats.org/officeDocument/2006/relationships/image" Target="../media/image29.png"/><Relationship Id="rId5" Type="http://schemas.openxmlformats.org/officeDocument/2006/relationships/image" Target="../media/image10.png"/><Relationship Id="rId15" Type="http://schemas.openxmlformats.org/officeDocument/2006/relationships/image" Target="../media/image20.png"/><Relationship Id="rId23" Type="http://schemas.openxmlformats.org/officeDocument/2006/relationships/image" Target="../media/image28.png"/><Relationship Id="rId28" Type="http://schemas.openxmlformats.org/officeDocument/2006/relationships/image" Target="../media/image33.png"/><Relationship Id="rId10" Type="http://schemas.openxmlformats.org/officeDocument/2006/relationships/image" Target="../media/image15.png"/><Relationship Id="rId19" Type="http://schemas.openxmlformats.org/officeDocument/2006/relationships/image" Target="../media/image24.png"/><Relationship Id="rId4" Type="http://schemas.openxmlformats.org/officeDocument/2006/relationships/image" Target="../media/image9.png"/><Relationship Id="rId9" Type="http://schemas.openxmlformats.org/officeDocument/2006/relationships/image" Target="../media/image14.png"/><Relationship Id="rId14" Type="http://schemas.openxmlformats.org/officeDocument/2006/relationships/image" Target="../media/image19.png"/><Relationship Id="rId22" Type="http://schemas.openxmlformats.org/officeDocument/2006/relationships/image" Target="../media/image27.png"/><Relationship Id="rId27" Type="http://schemas.openxmlformats.org/officeDocument/2006/relationships/image" Target="../media/image3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xdr:from>
      <xdr:col>0</xdr:col>
      <xdr:colOff>266700</xdr:colOff>
      <xdr:row>20</xdr:row>
      <xdr:rowOff>133350</xdr:rowOff>
    </xdr:from>
    <xdr:to>
      <xdr:col>21</xdr:col>
      <xdr:colOff>457200</xdr:colOff>
      <xdr:row>44</xdr:row>
      <xdr:rowOff>66675</xdr:rowOff>
    </xdr:to>
    <xdr:sp macro="" textlink="">
      <xdr:nvSpPr>
        <xdr:cNvPr id="95" name="Rectangle 94">
          <a:extLst>
            <a:ext uri="{FF2B5EF4-FFF2-40B4-BE49-F238E27FC236}">
              <a16:creationId xmlns:a16="http://schemas.microsoft.com/office/drawing/2014/main" id="{00000000-0008-0000-0000-00005F000000}"/>
            </a:ext>
          </a:extLst>
        </xdr:cNvPr>
        <xdr:cNvSpPr/>
      </xdr:nvSpPr>
      <xdr:spPr>
        <a:xfrm>
          <a:off x="266700" y="3943350"/>
          <a:ext cx="13458825" cy="4505325"/>
        </a:xfrm>
        <a:prstGeom prst="rect">
          <a:avLst/>
        </a:prstGeom>
        <a:solidFill>
          <a:schemeClr val="tx1">
            <a:lumMod val="75000"/>
            <a:lumOff val="2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clientData/>
  </xdr:twoCellAnchor>
  <xdr:twoCellAnchor>
    <xdr:from>
      <xdr:col>0</xdr:col>
      <xdr:colOff>161925</xdr:colOff>
      <xdr:row>20</xdr:row>
      <xdr:rowOff>28574</xdr:rowOff>
    </xdr:from>
    <xdr:to>
      <xdr:col>21</xdr:col>
      <xdr:colOff>361950</xdr:colOff>
      <xdr:row>43</xdr:row>
      <xdr:rowOff>171449</xdr:rowOff>
    </xdr:to>
    <xdr:sp macro="" textlink="">
      <xdr:nvSpPr>
        <xdr:cNvPr id="94" name="Rectangle 93">
          <a:extLst>
            <a:ext uri="{FF2B5EF4-FFF2-40B4-BE49-F238E27FC236}">
              <a16:creationId xmlns:a16="http://schemas.microsoft.com/office/drawing/2014/main" id="{00000000-0008-0000-0000-00005E000000}"/>
            </a:ext>
          </a:extLst>
        </xdr:cNvPr>
        <xdr:cNvSpPr/>
      </xdr:nvSpPr>
      <xdr:spPr>
        <a:xfrm>
          <a:off x="161925" y="3838574"/>
          <a:ext cx="13468350" cy="4524375"/>
        </a:xfrm>
        <a:prstGeom prst="rect">
          <a:avLst/>
        </a:prstGeom>
        <a:solidFill>
          <a:schemeClr val="bg1"/>
        </a:solidFill>
        <a:ln>
          <a:solidFill>
            <a:srgbClr val="C0C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clientData/>
  </xdr:twoCellAnchor>
  <xdr:twoCellAnchor editAs="oneCell">
    <xdr:from>
      <xdr:col>1</xdr:col>
      <xdr:colOff>4</xdr:colOff>
      <xdr:row>15</xdr:row>
      <xdr:rowOff>9525</xdr:rowOff>
    </xdr:from>
    <xdr:to>
      <xdr:col>20</xdr:col>
      <xdr:colOff>495300</xdr:colOff>
      <xdr:row>19</xdr:row>
      <xdr:rowOff>75525</xdr:rowOff>
    </xdr:to>
    <mc:AlternateContent xmlns:mc="http://schemas.openxmlformats.org/markup-compatibility/2006" xmlns:tsle="http://schemas.microsoft.com/office/drawing/2012/timeslicer">
      <mc:Choice Requires="tsle">
        <xdr:graphicFrame macro="">
          <xdr:nvGraphicFramePr>
            <xdr:cNvPr id="22" name="tml_TicketCreated">
              <a:extLst>
                <a:ext uri="{FF2B5EF4-FFF2-40B4-BE49-F238E27FC236}">
                  <a16:creationId xmlns:a16="http://schemas.microsoft.com/office/drawing/2014/main" id="{00000000-0008-0000-0000-000016000000}"/>
                </a:ext>
              </a:extLst>
            </xdr:cNvPr>
            <xdr:cNvGraphicFramePr/>
          </xdr:nvGraphicFramePr>
          <xdr:xfrm>
            <a:off x="0" y="0"/>
            <a:ext cx="0" cy="0"/>
          </xdr:xfrm>
          <a:graphic>
            <a:graphicData uri="http://schemas.microsoft.com/office/drawing/2012/timeslicer">
              <tsle:timeslicer name="tml_TicketCreated"/>
            </a:graphicData>
          </a:graphic>
        </xdr:graphicFrame>
      </mc:Choice>
      <mc:Fallback xmlns="">
        <xdr:sp macro="" textlink="">
          <xdr:nvSpPr>
            <xdr:cNvPr id="0" name=""/>
            <xdr:cNvSpPr>
              <a:spLocks noTextEdit="1"/>
            </xdr:cNvSpPr>
          </xdr:nvSpPr>
          <xdr:spPr>
            <a:xfrm>
              <a:off x="609604" y="2867025"/>
              <a:ext cx="12544421" cy="828000"/>
            </a:xfrm>
            <a:prstGeom prst="rect">
              <a:avLst/>
            </a:prstGeom>
            <a:solidFill>
              <a:prstClr val="white"/>
            </a:solidFill>
            <a:ln w="1">
              <a:solidFill>
                <a:prstClr val="green"/>
              </a:solidFill>
            </a:ln>
          </xdr:spPr>
          <xdr:txBody>
            <a:bodyPr vertOverflow="clip" horzOverflow="clip"/>
            <a:lstStyle/>
            <a:p>
              <a:r>
                <a:rPr lang="en-AU" sz="1100"/>
                <a:t>Timeline: Works in Excel 2013 or higher. Do not move or resize.</a:t>
              </a:r>
            </a:p>
          </xdr:txBody>
        </xdr:sp>
      </mc:Fallback>
    </mc:AlternateContent>
    <xdr:clientData fLocksWithSheet="0" fPrintsWithSheet="0"/>
  </xdr:twoCellAnchor>
  <xdr:twoCellAnchor>
    <xdr:from>
      <xdr:col>4</xdr:col>
      <xdr:colOff>542925</xdr:colOff>
      <xdr:row>7</xdr:row>
      <xdr:rowOff>9525</xdr:rowOff>
    </xdr:from>
    <xdr:to>
      <xdr:col>21</xdr:col>
      <xdr:colOff>276224</xdr:colOff>
      <xdr:row>16</xdr:row>
      <xdr:rowOff>19050</xdr:rowOff>
    </xdr:to>
    <xdr:sp macro="" textlink="">
      <xdr:nvSpPr>
        <xdr:cNvPr id="92" name="Rectangle 91">
          <a:extLst>
            <a:ext uri="{FF2B5EF4-FFF2-40B4-BE49-F238E27FC236}">
              <a16:creationId xmlns:a16="http://schemas.microsoft.com/office/drawing/2014/main" id="{00000000-0008-0000-0000-00005C000000}"/>
            </a:ext>
          </a:extLst>
        </xdr:cNvPr>
        <xdr:cNvSpPr/>
      </xdr:nvSpPr>
      <xdr:spPr>
        <a:xfrm>
          <a:off x="3448050" y="1343025"/>
          <a:ext cx="10096499" cy="1724025"/>
        </a:xfrm>
        <a:prstGeom prst="rect">
          <a:avLst/>
        </a:prstGeom>
        <a:solidFill>
          <a:schemeClr val="tx1">
            <a:lumMod val="75000"/>
            <a:lumOff val="2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clientData/>
  </xdr:twoCellAnchor>
  <xdr:twoCellAnchor>
    <xdr:from>
      <xdr:col>4</xdr:col>
      <xdr:colOff>457199</xdr:colOff>
      <xdr:row>6</xdr:row>
      <xdr:rowOff>142874</xdr:rowOff>
    </xdr:from>
    <xdr:to>
      <xdr:col>21</xdr:col>
      <xdr:colOff>209550</xdr:colOff>
      <xdr:row>15</xdr:row>
      <xdr:rowOff>152400</xdr:rowOff>
    </xdr:to>
    <xdr:sp macro="" textlink="">
      <xdr:nvSpPr>
        <xdr:cNvPr id="50" name="Rectangle 49">
          <a:extLst>
            <a:ext uri="{FF2B5EF4-FFF2-40B4-BE49-F238E27FC236}">
              <a16:creationId xmlns:a16="http://schemas.microsoft.com/office/drawing/2014/main" id="{00000000-0008-0000-0000-000032000000}"/>
            </a:ext>
          </a:extLst>
        </xdr:cNvPr>
        <xdr:cNvSpPr/>
      </xdr:nvSpPr>
      <xdr:spPr>
        <a:xfrm>
          <a:off x="3362324" y="1285874"/>
          <a:ext cx="10115551" cy="1724026"/>
        </a:xfrm>
        <a:prstGeom prst="rect">
          <a:avLst/>
        </a:prstGeom>
        <a:solidFill>
          <a:schemeClr val="bg1"/>
        </a:solidFill>
        <a:ln>
          <a:solidFill>
            <a:srgbClr val="C0C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clientData/>
  </xdr:twoCellAnchor>
  <xdr:twoCellAnchor>
    <xdr:from>
      <xdr:col>4</xdr:col>
      <xdr:colOff>457200</xdr:colOff>
      <xdr:row>3</xdr:row>
      <xdr:rowOff>9526</xdr:rowOff>
    </xdr:from>
    <xdr:to>
      <xdr:col>21</xdr:col>
      <xdr:colOff>28575</xdr:colOff>
      <xdr:row>6</xdr:row>
      <xdr:rowOff>95250</xdr:rowOff>
    </xdr:to>
    <xdr:grpSp>
      <xdr:nvGrpSpPr>
        <xdr:cNvPr id="27" name="Group 26">
          <a:extLst>
            <a:ext uri="{FF2B5EF4-FFF2-40B4-BE49-F238E27FC236}">
              <a16:creationId xmlns:a16="http://schemas.microsoft.com/office/drawing/2014/main" id="{00000000-0008-0000-0000-00001B000000}"/>
            </a:ext>
          </a:extLst>
        </xdr:cNvPr>
        <xdr:cNvGrpSpPr/>
      </xdr:nvGrpSpPr>
      <xdr:grpSpPr>
        <a:xfrm>
          <a:off x="3362325" y="581026"/>
          <a:ext cx="9934575" cy="657224"/>
          <a:chOff x="3238500" y="581026"/>
          <a:chExt cx="9934575" cy="657224"/>
        </a:xfrm>
      </xdr:grpSpPr>
      <xdr:sp macro="" textlink="">
        <xdr:nvSpPr>
          <xdr:cNvPr id="19" name="Rectangle 18">
            <a:extLst>
              <a:ext uri="{FF2B5EF4-FFF2-40B4-BE49-F238E27FC236}">
                <a16:creationId xmlns:a16="http://schemas.microsoft.com/office/drawing/2014/main" id="{00000000-0008-0000-0000-000013000000}"/>
              </a:ext>
            </a:extLst>
          </xdr:cNvPr>
          <xdr:cNvSpPr/>
        </xdr:nvSpPr>
        <xdr:spPr>
          <a:xfrm>
            <a:off x="3238500" y="581026"/>
            <a:ext cx="9934575" cy="657224"/>
          </a:xfrm>
          <a:prstGeom prst="rect">
            <a:avLst/>
          </a:prstGeom>
          <a:solidFill>
            <a:srgbClr val="C0C0C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sp macro="" textlink="">
        <xdr:nvSpPr>
          <xdr:cNvPr id="18" name="TextBox 17">
            <a:hlinkClick xmlns:r="http://schemas.openxmlformats.org/officeDocument/2006/relationships" r:id="rId1"/>
            <a:extLst>
              <a:ext uri="{FF2B5EF4-FFF2-40B4-BE49-F238E27FC236}">
                <a16:creationId xmlns:a16="http://schemas.microsoft.com/office/drawing/2014/main" id="{00000000-0008-0000-0000-000012000000}"/>
              </a:ext>
            </a:extLst>
          </xdr:cNvPr>
          <xdr:cNvSpPr txBox="1"/>
        </xdr:nvSpPr>
        <xdr:spPr>
          <a:xfrm>
            <a:off x="3543299" y="933451"/>
            <a:ext cx="9153525"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200" baseline="0">
                <a:solidFill>
                  <a:schemeClr val="bg1"/>
                </a:solidFill>
                <a:latin typeface="Calibri" panose="020F0502020204030204" pitchFamily="34" charset="0"/>
                <a:cs typeface="Calibri" panose="020F0502020204030204" pitchFamily="34" charset="0"/>
              </a:rPr>
              <a:t>Redux of Power BI report:</a:t>
            </a:r>
            <a:r>
              <a:rPr lang="en-AU" sz="1200" baseline="0">
                <a:solidFill>
                  <a:schemeClr val="bg1"/>
                </a:solidFill>
                <a:latin typeface="Calibri Light" panose="020F0302020204030204" pitchFamily="34" charset="0"/>
                <a:cs typeface="Calibri Light" panose="020F0302020204030204" pitchFamily="34" charset="0"/>
              </a:rPr>
              <a:t>  https://community.powerbi.com/t5/Data-Stories-Gallery/Follow-the-sun-customer-service-support/m-p/2168279</a:t>
            </a:r>
            <a:endParaRPr lang="en-AU" sz="1200">
              <a:solidFill>
                <a:schemeClr val="bg1"/>
              </a:solidFill>
              <a:latin typeface="Calibri Light" panose="020F0302020204030204" pitchFamily="34" charset="0"/>
              <a:cs typeface="Calibri Light" panose="020F0302020204030204" pitchFamily="34" charset="0"/>
            </a:endParaRPr>
          </a:p>
        </xdr:txBody>
      </xdr:sp>
    </xdr:grpSp>
    <xdr:clientData/>
  </xdr:twoCellAnchor>
  <xdr:twoCellAnchor>
    <xdr:from>
      <xdr:col>0</xdr:col>
      <xdr:colOff>247649</xdr:colOff>
      <xdr:row>1</xdr:row>
      <xdr:rowOff>47626</xdr:rowOff>
    </xdr:from>
    <xdr:to>
      <xdr:col>20</xdr:col>
      <xdr:colOff>19050</xdr:colOff>
      <xdr:row>4</xdr:row>
      <xdr:rowOff>133350</xdr:rowOff>
    </xdr:to>
    <xdr:grpSp>
      <xdr:nvGrpSpPr>
        <xdr:cNvPr id="26" name="design_title">
          <a:extLst>
            <a:ext uri="{FF2B5EF4-FFF2-40B4-BE49-F238E27FC236}">
              <a16:creationId xmlns:a16="http://schemas.microsoft.com/office/drawing/2014/main" id="{00000000-0008-0000-0000-00001A000000}"/>
            </a:ext>
          </a:extLst>
        </xdr:cNvPr>
        <xdr:cNvGrpSpPr/>
      </xdr:nvGrpSpPr>
      <xdr:grpSpPr>
        <a:xfrm>
          <a:off x="247649" y="238126"/>
          <a:ext cx="12430126" cy="657224"/>
          <a:chOff x="247649" y="238126"/>
          <a:chExt cx="12306301" cy="657224"/>
        </a:xfrm>
      </xdr:grpSpPr>
      <xdr:sp macro="" textlink="">
        <xdr:nvSpPr>
          <xdr:cNvPr id="9" name="Rectangle 8">
            <a:extLst>
              <a:ext uri="{FF2B5EF4-FFF2-40B4-BE49-F238E27FC236}">
                <a16:creationId xmlns:a16="http://schemas.microsoft.com/office/drawing/2014/main" id="{00000000-0008-0000-0000-000009000000}"/>
              </a:ext>
            </a:extLst>
          </xdr:cNvPr>
          <xdr:cNvSpPr/>
        </xdr:nvSpPr>
        <xdr:spPr>
          <a:xfrm>
            <a:off x="247649" y="238126"/>
            <a:ext cx="12306301" cy="657224"/>
          </a:xfrm>
          <a:prstGeom prst="rect">
            <a:avLst/>
          </a:prstGeom>
          <a:solidFill>
            <a:srgbClr val="F5F5F5"/>
          </a:solidFill>
          <a:ln w="12700">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sp macro="" textlink="">
        <xdr:nvSpPr>
          <xdr:cNvPr id="16" name="TextBox 15">
            <a:extLst>
              <a:ext uri="{FF2B5EF4-FFF2-40B4-BE49-F238E27FC236}">
                <a16:creationId xmlns:a16="http://schemas.microsoft.com/office/drawing/2014/main" id="{00000000-0008-0000-0000-000010000000}"/>
              </a:ext>
            </a:extLst>
          </xdr:cNvPr>
          <xdr:cNvSpPr txBox="1"/>
        </xdr:nvSpPr>
        <xdr:spPr>
          <a:xfrm>
            <a:off x="2667000" y="304800"/>
            <a:ext cx="9620250" cy="523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2600" b="0">
                <a:solidFill>
                  <a:schemeClr val="tx1">
                    <a:lumMod val="75000"/>
                    <a:lumOff val="25000"/>
                  </a:schemeClr>
                </a:solidFill>
                <a:latin typeface="New Gulim" panose="02030600000101010101" pitchFamily="18" charset="-127"/>
                <a:ea typeface="New Gulim" panose="02030600000101010101" pitchFamily="18" charset="-127"/>
                <a:cs typeface="Segoe UI Historic" panose="020B0502040204020203" pitchFamily="34" charset="0"/>
              </a:rPr>
              <a:t>CUSTOMER</a:t>
            </a:r>
            <a:r>
              <a:rPr lang="en-AU" sz="2600" b="0" baseline="0">
                <a:solidFill>
                  <a:schemeClr val="tx1">
                    <a:lumMod val="75000"/>
                    <a:lumOff val="25000"/>
                  </a:schemeClr>
                </a:solidFill>
                <a:latin typeface="New Gulim" panose="02030600000101010101" pitchFamily="18" charset="-127"/>
                <a:ea typeface="New Gulim" panose="02030600000101010101" pitchFamily="18" charset="-127"/>
                <a:cs typeface="Segoe UI Historic" panose="020B0502040204020203" pitchFamily="34" charset="0"/>
              </a:rPr>
              <a:t> SUPPORT AGENT PERFORMANCE DASHBOARD</a:t>
            </a:r>
            <a:endParaRPr lang="en-AU" sz="2600" b="0">
              <a:solidFill>
                <a:schemeClr val="tx1">
                  <a:lumMod val="75000"/>
                  <a:lumOff val="25000"/>
                </a:schemeClr>
              </a:solidFill>
              <a:latin typeface="New Gulim" panose="02030600000101010101" pitchFamily="18" charset="-127"/>
              <a:ea typeface="New Gulim" panose="02030600000101010101" pitchFamily="18" charset="-127"/>
              <a:cs typeface="Segoe UI Historic" panose="020B0502040204020203" pitchFamily="34" charset="0"/>
            </a:endParaRPr>
          </a:p>
        </xdr:txBody>
      </xdr:sp>
    </xdr:grpSp>
    <xdr:clientData/>
  </xdr:twoCellAnchor>
  <xdr:twoCellAnchor>
    <xdr:from>
      <xdr:col>0</xdr:col>
      <xdr:colOff>0</xdr:colOff>
      <xdr:row>0</xdr:row>
      <xdr:rowOff>104776</xdr:rowOff>
    </xdr:from>
    <xdr:to>
      <xdr:col>3</xdr:col>
      <xdr:colOff>318721</xdr:colOff>
      <xdr:row>4</xdr:row>
      <xdr:rowOff>9526</xdr:rowOff>
    </xdr:to>
    <xdr:grpSp>
      <xdr:nvGrpSpPr>
        <xdr:cNvPr id="17" name="design_datamesselinks">
          <a:extLst>
            <a:ext uri="{FF2B5EF4-FFF2-40B4-BE49-F238E27FC236}">
              <a16:creationId xmlns:a16="http://schemas.microsoft.com/office/drawing/2014/main" id="{00000000-0008-0000-0000-000011000000}"/>
            </a:ext>
          </a:extLst>
        </xdr:cNvPr>
        <xdr:cNvGrpSpPr/>
      </xdr:nvGrpSpPr>
      <xdr:grpSpPr>
        <a:xfrm>
          <a:off x="0" y="104776"/>
          <a:ext cx="2614246" cy="666750"/>
          <a:chOff x="0" y="1"/>
          <a:chExt cx="2490421" cy="666750"/>
        </a:xfrm>
      </xdr:grpSpPr>
      <xdr:sp macro="" textlink="">
        <xdr:nvSpPr>
          <xdr:cNvPr id="2" name="Rectangle 1">
            <a:extLst>
              <a:ext uri="{FF2B5EF4-FFF2-40B4-BE49-F238E27FC236}">
                <a16:creationId xmlns:a16="http://schemas.microsoft.com/office/drawing/2014/main" id="{00000000-0008-0000-0000-000002000000}"/>
              </a:ext>
            </a:extLst>
          </xdr:cNvPr>
          <xdr:cNvSpPr/>
        </xdr:nvSpPr>
        <xdr:spPr>
          <a:xfrm>
            <a:off x="0" y="1"/>
            <a:ext cx="2490421" cy="666750"/>
          </a:xfrm>
          <a:prstGeom prst="rect">
            <a:avLst/>
          </a:prstGeom>
          <a:solidFill>
            <a:srgbClr val="23A9F2"/>
          </a:solidFill>
          <a:ln w="12700">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pic>
        <xdr:nvPicPr>
          <xdr:cNvPr id="4" name="Picture 3">
            <a:hlinkClick xmlns:r="http://schemas.openxmlformats.org/officeDocument/2006/relationships" r:id="rId2"/>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612474" y="141513"/>
            <a:ext cx="359215" cy="360000"/>
          </a:xfrm>
          <a:prstGeom prst="rect">
            <a:avLst/>
          </a:prstGeom>
        </xdr:spPr>
      </xdr:pic>
      <xdr:pic>
        <xdr:nvPicPr>
          <xdr:cNvPr id="13" name="Picture 12">
            <a:hlinkClick xmlns:r="http://schemas.openxmlformats.org/officeDocument/2006/relationships" r:id="rId4"/>
            <a:extLst>
              <a:ext uri="{FF2B5EF4-FFF2-40B4-BE49-F238E27FC236}">
                <a16:creationId xmlns:a16="http://schemas.microsoft.com/office/drawing/2014/main" id="{00000000-0008-0000-0000-00000D00000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153815" y="166425"/>
            <a:ext cx="312882" cy="306000"/>
          </a:xfrm>
          <a:prstGeom prst="rect">
            <a:avLst/>
          </a:prstGeom>
        </xdr:spPr>
      </xdr:pic>
      <xdr:sp macro="" textlink="">
        <xdr:nvSpPr>
          <xdr:cNvPr id="15" name="TextBox 14">
            <a:hlinkClick xmlns:r="http://schemas.openxmlformats.org/officeDocument/2006/relationships" r:id="rId4"/>
            <a:extLst>
              <a:ext uri="{FF2B5EF4-FFF2-40B4-BE49-F238E27FC236}">
                <a16:creationId xmlns:a16="http://schemas.microsoft.com/office/drawing/2014/main" id="{00000000-0008-0000-0000-00000F000000}"/>
              </a:ext>
            </a:extLst>
          </xdr:cNvPr>
          <xdr:cNvSpPr txBox="1"/>
        </xdr:nvSpPr>
        <xdr:spPr>
          <a:xfrm>
            <a:off x="997919" y="139944"/>
            <a:ext cx="1444870" cy="3333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800" b="0">
                <a:solidFill>
                  <a:schemeClr val="bg1"/>
                </a:solidFill>
                <a:latin typeface="New Gulim" panose="02030600000101010101" pitchFamily="18" charset="-127"/>
                <a:ea typeface="New Gulim" panose="02030600000101010101" pitchFamily="18" charset="-127"/>
                <a:cs typeface="Cascadia Code" panose="020B0609020000020004" pitchFamily="49" charset="0"/>
              </a:rPr>
              <a:t>data</a:t>
            </a:r>
            <a:r>
              <a:rPr lang="en-AU" sz="1050" b="0">
                <a:solidFill>
                  <a:schemeClr val="bg1"/>
                </a:solidFill>
                <a:latin typeface="New Gulim" panose="02030600000101010101" pitchFamily="18" charset="-127"/>
                <a:ea typeface="New Gulim" panose="02030600000101010101" pitchFamily="18" charset="-127"/>
                <a:cs typeface="Cascadia Code" panose="020B0609020000020004" pitchFamily="49" charset="0"/>
              </a:rPr>
              <a:t> </a:t>
            </a:r>
            <a:r>
              <a:rPr lang="en-AU" sz="1800" b="0">
                <a:solidFill>
                  <a:schemeClr val="bg1"/>
                </a:solidFill>
                <a:latin typeface="New Gulim" panose="02030600000101010101" pitchFamily="18" charset="-127"/>
                <a:ea typeface="New Gulim" panose="02030600000101010101" pitchFamily="18" charset="-127"/>
                <a:cs typeface="Cascadia Code" panose="020B0609020000020004" pitchFamily="49" charset="0"/>
              </a:rPr>
              <a:t>messe</a:t>
            </a:r>
          </a:p>
        </xdr:txBody>
      </xdr:sp>
    </xdr:grpSp>
    <xdr:clientData/>
  </xdr:twoCellAnchor>
  <xdr:twoCellAnchor>
    <xdr:from>
      <xdr:col>1</xdr:col>
      <xdr:colOff>333375</xdr:colOff>
      <xdr:row>4</xdr:row>
      <xdr:rowOff>142875</xdr:rowOff>
    </xdr:from>
    <xdr:to>
      <xdr:col>4</xdr:col>
      <xdr:colOff>209550</xdr:colOff>
      <xdr:row>6</xdr:row>
      <xdr:rowOff>104775</xdr:rowOff>
    </xdr:to>
    <xdr:grpSp>
      <xdr:nvGrpSpPr>
        <xdr:cNvPr id="25" name="Group 24">
          <a:extLst>
            <a:ext uri="{FF2B5EF4-FFF2-40B4-BE49-F238E27FC236}">
              <a16:creationId xmlns:a16="http://schemas.microsoft.com/office/drawing/2014/main" id="{00000000-0008-0000-0000-000019000000}"/>
            </a:ext>
          </a:extLst>
        </xdr:cNvPr>
        <xdr:cNvGrpSpPr/>
      </xdr:nvGrpSpPr>
      <xdr:grpSpPr>
        <a:xfrm>
          <a:off x="942975" y="904875"/>
          <a:ext cx="2171700" cy="342900"/>
          <a:chOff x="942975" y="904875"/>
          <a:chExt cx="2047876" cy="342900"/>
        </a:xfrm>
      </xdr:grpSpPr>
      <xdr:sp macro="" textlink="">
        <xdr:nvSpPr>
          <xdr:cNvPr id="21" name="Rectangle 20">
            <a:extLst>
              <a:ext uri="{FF2B5EF4-FFF2-40B4-BE49-F238E27FC236}">
                <a16:creationId xmlns:a16="http://schemas.microsoft.com/office/drawing/2014/main" id="{00000000-0008-0000-0000-000015000000}"/>
              </a:ext>
            </a:extLst>
          </xdr:cNvPr>
          <xdr:cNvSpPr/>
        </xdr:nvSpPr>
        <xdr:spPr>
          <a:xfrm>
            <a:off x="942975" y="904875"/>
            <a:ext cx="2047876" cy="342900"/>
          </a:xfrm>
          <a:prstGeom prst="rect">
            <a:avLst/>
          </a:prstGeom>
          <a:solidFill>
            <a:schemeClr val="tx1">
              <a:lumMod val="75000"/>
              <a:lumOff val="2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sp macro="" textlink="">
        <xdr:nvSpPr>
          <xdr:cNvPr id="24" name="TextBox 23">
            <a:extLst>
              <a:ext uri="{FF2B5EF4-FFF2-40B4-BE49-F238E27FC236}">
                <a16:creationId xmlns:a16="http://schemas.microsoft.com/office/drawing/2014/main" id="{00000000-0008-0000-0000-000018000000}"/>
              </a:ext>
            </a:extLst>
          </xdr:cNvPr>
          <xdr:cNvSpPr txBox="1"/>
        </xdr:nvSpPr>
        <xdr:spPr>
          <a:xfrm>
            <a:off x="942975" y="940043"/>
            <a:ext cx="2020930" cy="2601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AU" sz="1200" b="0">
                <a:solidFill>
                  <a:schemeClr val="bg1"/>
                </a:solidFill>
                <a:latin typeface="Calibri" panose="020F0502020204030204" pitchFamily="34" charset="0"/>
                <a:ea typeface="New Gulim" panose="02030600000101010101" pitchFamily="18" charset="-127"/>
                <a:cs typeface="Calibri" panose="020F0502020204030204" pitchFamily="34" charset="0"/>
              </a:rPr>
              <a:t>Last updated: </a:t>
            </a:r>
            <a:r>
              <a:rPr lang="en-AU" sz="1200" b="0">
                <a:solidFill>
                  <a:schemeClr val="bg1"/>
                </a:solidFill>
                <a:latin typeface="Calibri Light" panose="020F0302020204030204" pitchFamily="34" charset="0"/>
                <a:ea typeface="New Gulim" panose="02030600000101010101" pitchFamily="18" charset="-127"/>
                <a:cs typeface="Calibri Light" panose="020F0302020204030204" pitchFamily="34" charset="0"/>
              </a:rPr>
              <a:t>12th July 2022</a:t>
            </a:r>
          </a:p>
        </xdr:txBody>
      </xdr:sp>
    </xdr:grpSp>
    <xdr:clientData/>
  </xdr:twoCellAnchor>
  <xdr:twoCellAnchor>
    <xdr:from>
      <xdr:col>11</xdr:col>
      <xdr:colOff>477077</xdr:colOff>
      <xdr:row>7</xdr:row>
      <xdr:rowOff>142876</xdr:rowOff>
    </xdr:from>
    <xdr:to>
      <xdr:col>21</xdr:col>
      <xdr:colOff>243166</xdr:colOff>
      <xdr:row>16</xdr:row>
      <xdr:rowOff>9525</xdr:rowOff>
    </xdr:to>
    <xdr:grpSp>
      <xdr:nvGrpSpPr>
        <xdr:cNvPr id="11" name="grp_piecharts">
          <a:extLst>
            <a:ext uri="{FF2B5EF4-FFF2-40B4-BE49-F238E27FC236}">
              <a16:creationId xmlns:a16="http://schemas.microsoft.com/office/drawing/2014/main" id="{00000000-0008-0000-0000-00000B000000}"/>
            </a:ext>
          </a:extLst>
        </xdr:cNvPr>
        <xdr:cNvGrpSpPr/>
      </xdr:nvGrpSpPr>
      <xdr:grpSpPr>
        <a:xfrm>
          <a:off x="7649402" y="1476376"/>
          <a:ext cx="5862089" cy="1581149"/>
          <a:chOff x="7527818" y="1228726"/>
          <a:chExt cx="5817266" cy="1581149"/>
        </a:xfrm>
      </xdr:grpSpPr>
      <xdr:grpSp>
        <xdr:nvGrpSpPr>
          <xdr:cNvPr id="6" name="grp_piechart2">
            <a:extLst>
              <a:ext uri="{FF2B5EF4-FFF2-40B4-BE49-F238E27FC236}">
                <a16:creationId xmlns:a16="http://schemas.microsoft.com/office/drawing/2014/main" id="{00000000-0008-0000-0000-000006000000}"/>
              </a:ext>
            </a:extLst>
          </xdr:cNvPr>
          <xdr:cNvGrpSpPr/>
        </xdr:nvGrpSpPr>
        <xdr:grpSpPr>
          <a:xfrm>
            <a:off x="8945201" y="1228726"/>
            <a:ext cx="1564097" cy="1581149"/>
            <a:chOff x="5038725" y="1123950"/>
            <a:chExt cx="1581148" cy="1657349"/>
          </a:xfrm>
        </xdr:grpSpPr>
        <xdr:graphicFrame macro="">
          <xdr:nvGraphicFramePr>
            <xdr:cNvPr id="33" name="piechart_2">
              <a:extLst>
                <a:ext uri="{FF2B5EF4-FFF2-40B4-BE49-F238E27FC236}">
                  <a16:creationId xmlns:a16="http://schemas.microsoft.com/office/drawing/2014/main" id="{00000000-0008-0000-0000-000021000000}"/>
                </a:ext>
              </a:extLst>
            </xdr:cNvPr>
            <xdr:cNvGraphicFramePr>
              <a:graphicFrameLocks/>
            </xdr:cNvGraphicFramePr>
          </xdr:nvGraphicFramePr>
          <xdr:xfrm>
            <a:off x="5038725" y="1123950"/>
            <a:ext cx="1581148" cy="1657349"/>
          </xdr:xfrm>
          <a:graphic>
            <a:graphicData uri="http://schemas.openxmlformats.org/drawingml/2006/chart">
              <c:chart xmlns:c="http://schemas.openxmlformats.org/drawingml/2006/chart" xmlns:r="http://schemas.openxmlformats.org/officeDocument/2006/relationships" r:id="rId6"/>
            </a:graphicData>
          </a:graphic>
        </xdr:graphicFrame>
        <xdr:sp macro="" textlink="Pivot!C4">
          <xdr:nvSpPr>
            <xdr:cNvPr id="34" name="lbl_piechartPercent2">
              <a:extLst>
                <a:ext uri="{FF2B5EF4-FFF2-40B4-BE49-F238E27FC236}">
                  <a16:creationId xmlns:a16="http://schemas.microsoft.com/office/drawing/2014/main" id="{00000000-0008-0000-0000-000022000000}"/>
                </a:ext>
              </a:extLst>
            </xdr:cNvPr>
            <xdr:cNvSpPr txBox="1"/>
          </xdr:nvSpPr>
          <xdr:spPr>
            <a:xfrm>
              <a:off x="5124450" y="1781175"/>
              <a:ext cx="1381125"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62806D3-A3A5-4F3B-8C1C-F9AD93D176D5}" type="TxLink">
                <a:rPr lang="en-US" sz="2700" b="1" i="0" u="none" strike="noStrike">
                  <a:solidFill>
                    <a:schemeClr val="tx1">
                      <a:lumMod val="75000"/>
                      <a:lumOff val="25000"/>
                    </a:schemeClr>
                  </a:solidFill>
                  <a:latin typeface="New Gulim" panose="02030600000101010101" pitchFamily="18" charset="-127"/>
                  <a:ea typeface="New Gulim" panose="02030600000101010101" pitchFamily="18" charset="-127"/>
                  <a:cs typeface="Calibri"/>
                </a:rPr>
                <a:pPr algn="ctr"/>
                <a:t>75.1%</a:t>
              </a:fld>
              <a:endParaRPr lang="en-AU" sz="2700" b="1">
                <a:solidFill>
                  <a:schemeClr val="tx1">
                    <a:lumMod val="75000"/>
                    <a:lumOff val="25000"/>
                  </a:schemeClr>
                </a:solidFill>
                <a:latin typeface="New Gulim" panose="02030600000101010101" pitchFamily="18" charset="-127"/>
                <a:ea typeface="New Gulim" panose="02030600000101010101" pitchFamily="18" charset="-127"/>
              </a:endParaRPr>
            </a:p>
          </xdr:txBody>
        </xdr:sp>
        <xdr:sp macro="" textlink="pie_value_FeedbackGood">
          <xdr:nvSpPr>
            <xdr:cNvPr id="35" name="lbl_piechartValue2-1">
              <a:extLst>
                <a:ext uri="{FF2B5EF4-FFF2-40B4-BE49-F238E27FC236}">
                  <a16:creationId xmlns:a16="http://schemas.microsoft.com/office/drawing/2014/main" id="{00000000-0008-0000-0000-000023000000}"/>
                </a:ext>
              </a:extLst>
            </xdr:cNvPr>
            <xdr:cNvSpPr txBox="1"/>
          </xdr:nvSpPr>
          <xdr:spPr>
            <a:xfrm>
              <a:off x="5362574" y="2181225"/>
              <a:ext cx="476251"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3FA56F5-6B24-4345-93AC-E6C54CE80C21}" type="TxLink">
                <a:rPr lang="en-US" sz="1400" b="1" i="0" u="none" strike="noStrike">
                  <a:solidFill>
                    <a:schemeClr val="tx1">
                      <a:lumMod val="65000"/>
                      <a:lumOff val="35000"/>
                    </a:schemeClr>
                  </a:solidFill>
                  <a:latin typeface="Calibri"/>
                  <a:ea typeface="New Gulim" panose="02030600000101010101" pitchFamily="18" charset="-127"/>
                  <a:cs typeface="Calibri"/>
                </a:rPr>
                <a:pPr algn="ctr"/>
                <a:t>411</a:t>
              </a:fld>
              <a:endParaRPr lang="en-AU" sz="1400" b="1">
                <a:solidFill>
                  <a:schemeClr val="tx1">
                    <a:lumMod val="65000"/>
                    <a:lumOff val="35000"/>
                  </a:schemeClr>
                </a:solidFill>
                <a:latin typeface="Calibri" panose="020F0502020204030204" pitchFamily="34" charset="0"/>
                <a:ea typeface="New Gulim" panose="02030600000101010101" pitchFamily="18" charset="-127"/>
                <a:cs typeface="Calibri" panose="020F0502020204030204" pitchFamily="34" charset="0"/>
              </a:endParaRPr>
            </a:p>
          </xdr:txBody>
        </xdr:sp>
        <xdr:sp macro="" textlink="hdr_piechartCSAT">
          <xdr:nvSpPr>
            <xdr:cNvPr id="36" name="lbl_piechartTitle2">
              <a:extLst>
                <a:ext uri="{FF2B5EF4-FFF2-40B4-BE49-F238E27FC236}">
                  <a16:creationId xmlns:a16="http://schemas.microsoft.com/office/drawing/2014/main" id="{00000000-0008-0000-0000-000024000000}"/>
                </a:ext>
              </a:extLst>
            </xdr:cNvPr>
            <xdr:cNvSpPr txBox="1"/>
          </xdr:nvSpPr>
          <xdr:spPr>
            <a:xfrm>
              <a:off x="5238749" y="1333499"/>
              <a:ext cx="1181101" cy="5048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4307C99-379F-4EDA-B451-4632DB1ABF25}" type="TxLink">
                <a:rPr lang="en-US" sz="1000" b="0" i="0" u="none" strike="noStrike">
                  <a:solidFill>
                    <a:schemeClr val="tx1">
                      <a:lumMod val="65000"/>
                      <a:lumOff val="35000"/>
                    </a:schemeClr>
                  </a:solidFill>
                  <a:latin typeface="Calibri"/>
                  <a:ea typeface="New Gulim" panose="02030600000101010101" pitchFamily="18" charset="-127"/>
                  <a:cs typeface="Calibri"/>
                </a:rPr>
                <a:pPr algn="ctr"/>
                <a:t>CUSTOMER SATISFACTION</a:t>
              </a:fld>
              <a:endParaRPr lang="en-AU" sz="1000" b="0">
                <a:solidFill>
                  <a:schemeClr val="tx1">
                    <a:lumMod val="65000"/>
                    <a:lumOff val="35000"/>
                  </a:schemeClr>
                </a:solidFill>
                <a:latin typeface="Calibri" panose="020F0502020204030204" pitchFamily="34" charset="0"/>
                <a:ea typeface="New Gulim" panose="02030600000101010101" pitchFamily="18" charset="-127"/>
                <a:cs typeface="Calibri" panose="020F0502020204030204" pitchFamily="34" charset="0"/>
              </a:endParaRPr>
            </a:p>
          </xdr:txBody>
        </xdr:sp>
        <xdr:sp macro="" textlink="pie_value_FeedbackBad">
          <xdr:nvSpPr>
            <xdr:cNvPr id="37" name="lbl_piechartValue2-1">
              <a:extLst>
                <a:ext uri="{FF2B5EF4-FFF2-40B4-BE49-F238E27FC236}">
                  <a16:creationId xmlns:a16="http://schemas.microsoft.com/office/drawing/2014/main" id="{00000000-0008-0000-0000-000025000000}"/>
                </a:ext>
              </a:extLst>
            </xdr:cNvPr>
            <xdr:cNvSpPr txBox="1"/>
          </xdr:nvSpPr>
          <xdr:spPr>
            <a:xfrm>
              <a:off x="5791199" y="2181225"/>
              <a:ext cx="476251"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1D1FAF2-946C-45FA-B925-0C8FBCC26992}" type="TxLink">
                <a:rPr lang="en-US" sz="1400" b="1" i="0" u="none" strike="noStrike">
                  <a:solidFill>
                    <a:srgbClr val="FF0000"/>
                  </a:solidFill>
                  <a:latin typeface="Calibri"/>
                  <a:ea typeface="New Gulim" panose="02030600000101010101" pitchFamily="18" charset="-127"/>
                  <a:cs typeface="Calibri"/>
                </a:rPr>
                <a:pPr algn="ctr"/>
                <a:t>136</a:t>
              </a:fld>
              <a:endParaRPr lang="en-AU" sz="1400" b="1">
                <a:solidFill>
                  <a:srgbClr val="FF0000"/>
                </a:solidFill>
                <a:latin typeface="Calibri" panose="020F0502020204030204" pitchFamily="34" charset="0"/>
                <a:ea typeface="New Gulim" panose="02030600000101010101" pitchFamily="18" charset="-127"/>
                <a:cs typeface="Calibri" panose="020F0502020204030204" pitchFamily="34" charset="0"/>
              </a:endParaRPr>
            </a:p>
          </xdr:txBody>
        </xdr:sp>
      </xdr:grpSp>
      <xdr:grpSp>
        <xdr:nvGrpSpPr>
          <xdr:cNvPr id="7" name="grp_piechart3">
            <a:extLst>
              <a:ext uri="{FF2B5EF4-FFF2-40B4-BE49-F238E27FC236}">
                <a16:creationId xmlns:a16="http://schemas.microsoft.com/office/drawing/2014/main" id="{00000000-0008-0000-0000-000007000000}"/>
              </a:ext>
            </a:extLst>
          </xdr:cNvPr>
          <xdr:cNvGrpSpPr/>
        </xdr:nvGrpSpPr>
        <xdr:grpSpPr>
          <a:xfrm>
            <a:off x="10358396" y="1228726"/>
            <a:ext cx="1569305" cy="1581149"/>
            <a:chOff x="6991350" y="1123950"/>
            <a:chExt cx="1581148" cy="1657349"/>
          </a:xfrm>
        </xdr:grpSpPr>
        <xdr:graphicFrame macro="">
          <xdr:nvGraphicFramePr>
            <xdr:cNvPr id="38" name="piechart_3">
              <a:extLst>
                <a:ext uri="{FF2B5EF4-FFF2-40B4-BE49-F238E27FC236}">
                  <a16:creationId xmlns:a16="http://schemas.microsoft.com/office/drawing/2014/main" id="{00000000-0008-0000-0000-000026000000}"/>
                </a:ext>
              </a:extLst>
            </xdr:cNvPr>
            <xdr:cNvGraphicFramePr>
              <a:graphicFrameLocks/>
            </xdr:cNvGraphicFramePr>
          </xdr:nvGraphicFramePr>
          <xdr:xfrm>
            <a:off x="6991350" y="1123950"/>
            <a:ext cx="1581148" cy="1657349"/>
          </xdr:xfrm>
          <a:graphic>
            <a:graphicData uri="http://schemas.openxmlformats.org/drawingml/2006/chart">
              <c:chart xmlns:c="http://schemas.openxmlformats.org/drawingml/2006/chart" xmlns:r="http://schemas.openxmlformats.org/officeDocument/2006/relationships" r:id="rId7"/>
            </a:graphicData>
          </a:graphic>
        </xdr:graphicFrame>
        <xdr:sp macro="" textlink="hdr_piechartSDR">
          <xdr:nvSpPr>
            <xdr:cNvPr id="40" name="lbl_piechartTitle3">
              <a:extLst>
                <a:ext uri="{FF2B5EF4-FFF2-40B4-BE49-F238E27FC236}">
                  <a16:creationId xmlns:a16="http://schemas.microsoft.com/office/drawing/2014/main" id="{00000000-0008-0000-0000-000028000000}"/>
                </a:ext>
              </a:extLst>
            </xdr:cNvPr>
            <xdr:cNvSpPr txBox="1"/>
          </xdr:nvSpPr>
          <xdr:spPr>
            <a:xfrm>
              <a:off x="7191374" y="1333499"/>
              <a:ext cx="1181101" cy="5048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39DF77E-04D7-408F-8E5D-C6AAFA9B717D}" type="TxLink">
                <a:rPr lang="en-US" sz="1000" b="0" i="0" u="none" strike="noStrike">
                  <a:solidFill>
                    <a:schemeClr val="tx1">
                      <a:lumMod val="65000"/>
                      <a:lumOff val="35000"/>
                    </a:schemeClr>
                  </a:solidFill>
                  <a:latin typeface="Calibri"/>
                  <a:ea typeface="New Gulim" panose="02030600000101010101" pitchFamily="18" charset="-127"/>
                  <a:cs typeface="Calibri"/>
                </a:rPr>
                <a:pPr algn="ctr"/>
                <a:t>SAME DAY RESOLUTION</a:t>
              </a:fld>
              <a:endParaRPr lang="en-AU" sz="800" b="0">
                <a:solidFill>
                  <a:schemeClr val="tx1">
                    <a:lumMod val="65000"/>
                    <a:lumOff val="35000"/>
                  </a:schemeClr>
                </a:solidFill>
                <a:latin typeface="Calibri" panose="020F0502020204030204" pitchFamily="34" charset="0"/>
                <a:ea typeface="New Gulim" panose="02030600000101010101" pitchFamily="18" charset="-127"/>
                <a:cs typeface="Calibri" panose="020F0502020204030204" pitchFamily="34" charset="0"/>
              </a:endParaRPr>
            </a:p>
          </xdr:txBody>
        </xdr:sp>
        <xdr:sp macro="" textlink="Pivot!D4">
          <xdr:nvSpPr>
            <xdr:cNvPr id="41" name="lbl_piechartPercent3">
              <a:extLst>
                <a:ext uri="{FF2B5EF4-FFF2-40B4-BE49-F238E27FC236}">
                  <a16:creationId xmlns:a16="http://schemas.microsoft.com/office/drawing/2014/main" id="{00000000-0008-0000-0000-000029000000}"/>
                </a:ext>
              </a:extLst>
            </xdr:cNvPr>
            <xdr:cNvSpPr txBox="1"/>
          </xdr:nvSpPr>
          <xdr:spPr>
            <a:xfrm>
              <a:off x="7181849" y="1781175"/>
              <a:ext cx="1266826"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E77859B-660A-41D2-AB15-4600CCB4961C}" type="TxLink">
                <a:rPr lang="en-US" sz="2700" b="1" i="0" u="none" strike="noStrike">
                  <a:solidFill>
                    <a:schemeClr val="tx1">
                      <a:lumMod val="75000"/>
                      <a:lumOff val="25000"/>
                    </a:schemeClr>
                  </a:solidFill>
                  <a:latin typeface="New Gulim" panose="02030600000101010101" pitchFamily="18" charset="-127"/>
                  <a:ea typeface="New Gulim" panose="02030600000101010101" pitchFamily="18" charset="-127"/>
                  <a:cs typeface="Calibri"/>
                </a:rPr>
                <a:pPr algn="ctr"/>
                <a:t>45.1%</a:t>
              </a:fld>
              <a:endParaRPr lang="en-AU" sz="2700" b="1">
                <a:solidFill>
                  <a:schemeClr val="tx1">
                    <a:lumMod val="75000"/>
                    <a:lumOff val="25000"/>
                  </a:schemeClr>
                </a:solidFill>
                <a:latin typeface="New Gulim" panose="02030600000101010101" pitchFamily="18" charset="-127"/>
                <a:ea typeface="New Gulim" panose="02030600000101010101" pitchFamily="18" charset="-127"/>
              </a:endParaRPr>
            </a:p>
          </xdr:txBody>
        </xdr:sp>
        <xdr:sp macro="" textlink="pie_value_SDR">
          <xdr:nvSpPr>
            <xdr:cNvPr id="42" name="lbl_piechartValue3">
              <a:extLst>
                <a:ext uri="{FF2B5EF4-FFF2-40B4-BE49-F238E27FC236}">
                  <a16:creationId xmlns:a16="http://schemas.microsoft.com/office/drawing/2014/main" id="{00000000-0008-0000-0000-00002A000000}"/>
                </a:ext>
              </a:extLst>
            </xdr:cNvPr>
            <xdr:cNvSpPr txBox="1"/>
          </xdr:nvSpPr>
          <xdr:spPr>
            <a:xfrm>
              <a:off x="7400924" y="2181225"/>
              <a:ext cx="695326"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56C28AA-A16B-4F3C-9CB3-0D2032FE00B6}" type="TxLink">
                <a:rPr lang="en-US" sz="1400" b="1" i="0" u="none" strike="noStrike">
                  <a:solidFill>
                    <a:schemeClr val="tx1">
                      <a:lumMod val="65000"/>
                      <a:lumOff val="35000"/>
                    </a:schemeClr>
                  </a:solidFill>
                  <a:latin typeface="Calibri"/>
                  <a:ea typeface="New Gulim" panose="02030600000101010101" pitchFamily="18" charset="-127"/>
                  <a:cs typeface="Calibri"/>
                </a:rPr>
                <a:pPr algn="ctr"/>
                <a:t> 2,253 </a:t>
              </a:fld>
              <a:endParaRPr lang="en-AU" sz="1400" b="1">
                <a:solidFill>
                  <a:schemeClr val="tx1">
                    <a:lumMod val="65000"/>
                    <a:lumOff val="35000"/>
                  </a:schemeClr>
                </a:solidFill>
                <a:latin typeface="Calibri" panose="020F0502020204030204" pitchFamily="34" charset="0"/>
                <a:ea typeface="New Gulim" panose="02030600000101010101" pitchFamily="18" charset="-127"/>
                <a:cs typeface="Calibri" panose="020F0502020204030204" pitchFamily="34" charset="0"/>
              </a:endParaRPr>
            </a:p>
          </xdr:txBody>
        </xdr:sp>
      </xdr:grpSp>
      <xdr:grpSp>
        <xdr:nvGrpSpPr>
          <xdr:cNvPr id="5" name="grp_piechart1">
            <a:extLst>
              <a:ext uri="{FF2B5EF4-FFF2-40B4-BE49-F238E27FC236}">
                <a16:creationId xmlns:a16="http://schemas.microsoft.com/office/drawing/2014/main" id="{00000000-0008-0000-0000-000005000000}"/>
              </a:ext>
            </a:extLst>
          </xdr:cNvPr>
          <xdr:cNvGrpSpPr/>
        </xdr:nvGrpSpPr>
        <xdr:grpSpPr>
          <a:xfrm>
            <a:off x="7527818" y="1228726"/>
            <a:ext cx="1568285" cy="1581149"/>
            <a:chOff x="3095627" y="1123951"/>
            <a:chExt cx="1581148" cy="1657349"/>
          </a:xfrm>
        </xdr:grpSpPr>
        <xdr:graphicFrame macro="">
          <xdr:nvGraphicFramePr>
            <xdr:cNvPr id="20" name="piechart_1">
              <a:extLst>
                <a:ext uri="{FF2B5EF4-FFF2-40B4-BE49-F238E27FC236}">
                  <a16:creationId xmlns:a16="http://schemas.microsoft.com/office/drawing/2014/main" id="{00000000-0008-0000-0000-000014000000}"/>
                </a:ext>
              </a:extLst>
            </xdr:cNvPr>
            <xdr:cNvGraphicFramePr>
              <a:graphicFrameLocks/>
            </xdr:cNvGraphicFramePr>
          </xdr:nvGraphicFramePr>
          <xdr:xfrm>
            <a:off x="3095627" y="1123951"/>
            <a:ext cx="1581148" cy="1657349"/>
          </xdr:xfrm>
          <a:graphic>
            <a:graphicData uri="http://schemas.openxmlformats.org/drawingml/2006/chart">
              <c:chart xmlns:c="http://schemas.openxmlformats.org/drawingml/2006/chart" xmlns:r="http://schemas.openxmlformats.org/officeDocument/2006/relationships" r:id="rId8"/>
            </a:graphicData>
          </a:graphic>
        </xdr:graphicFrame>
        <xdr:sp macro="" textlink="Pivot!B4">
          <xdr:nvSpPr>
            <xdr:cNvPr id="3" name="lbl_piechartPercent1">
              <a:extLst>
                <a:ext uri="{FF2B5EF4-FFF2-40B4-BE49-F238E27FC236}">
                  <a16:creationId xmlns:a16="http://schemas.microsoft.com/office/drawing/2014/main" id="{00000000-0008-0000-0000-000003000000}"/>
                </a:ext>
              </a:extLst>
            </xdr:cNvPr>
            <xdr:cNvSpPr txBox="1"/>
          </xdr:nvSpPr>
          <xdr:spPr>
            <a:xfrm>
              <a:off x="3276599" y="1781175"/>
              <a:ext cx="1266826"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88192E8-1F70-4D6C-920B-89833B03D2E6}" type="TxLink">
                <a:rPr lang="en-US" sz="2700" b="1" i="0" u="none" strike="noStrike">
                  <a:solidFill>
                    <a:schemeClr val="tx1">
                      <a:lumMod val="75000"/>
                      <a:lumOff val="25000"/>
                    </a:schemeClr>
                  </a:solidFill>
                  <a:latin typeface="New Gulim" panose="02030600000101010101" pitchFamily="18" charset="-127"/>
                  <a:ea typeface="New Gulim" panose="02030600000101010101" pitchFamily="18" charset="-127"/>
                  <a:cs typeface="Calibri"/>
                </a:rPr>
                <a:pPr algn="ctr"/>
                <a:t>10.9%</a:t>
              </a:fld>
              <a:endParaRPr lang="en-AU" sz="2700" b="1">
                <a:solidFill>
                  <a:schemeClr val="tx1">
                    <a:lumMod val="75000"/>
                    <a:lumOff val="25000"/>
                  </a:schemeClr>
                </a:solidFill>
                <a:latin typeface="New Gulim" panose="02030600000101010101" pitchFamily="18" charset="-127"/>
                <a:ea typeface="New Gulim" panose="02030600000101010101" pitchFamily="18" charset="-127"/>
              </a:endParaRPr>
            </a:p>
          </xdr:txBody>
        </xdr:sp>
        <xdr:sp macro="" textlink="pie_value_Feedback">
          <xdr:nvSpPr>
            <xdr:cNvPr id="23" name="lbl_piechartValue1">
              <a:extLst>
                <a:ext uri="{FF2B5EF4-FFF2-40B4-BE49-F238E27FC236}">
                  <a16:creationId xmlns:a16="http://schemas.microsoft.com/office/drawing/2014/main" id="{00000000-0008-0000-0000-000017000000}"/>
                </a:ext>
              </a:extLst>
            </xdr:cNvPr>
            <xdr:cNvSpPr txBox="1"/>
          </xdr:nvSpPr>
          <xdr:spPr>
            <a:xfrm>
              <a:off x="3543299" y="2181225"/>
              <a:ext cx="695326"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54C0FC3-C1CB-46C6-8C89-A9D85D9C9C6F}" type="TxLink">
                <a:rPr lang="en-US" sz="1400" b="1" i="0" u="none" strike="noStrike">
                  <a:solidFill>
                    <a:schemeClr val="tx1">
                      <a:lumMod val="65000"/>
                      <a:lumOff val="35000"/>
                    </a:schemeClr>
                  </a:solidFill>
                  <a:latin typeface="Calibri"/>
                  <a:ea typeface="New Gulim" panose="02030600000101010101" pitchFamily="18" charset="-127"/>
                  <a:cs typeface="Calibri"/>
                </a:rPr>
                <a:pPr algn="ctr"/>
                <a:t>547</a:t>
              </a:fld>
              <a:endParaRPr lang="en-AU" sz="1800" b="1">
                <a:solidFill>
                  <a:schemeClr val="tx1">
                    <a:lumMod val="65000"/>
                    <a:lumOff val="35000"/>
                  </a:schemeClr>
                </a:solidFill>
                <a:latin typeface="Calibri" panose="020F0502020204030204" pitchFamily="34" charset="0"/>
                <a:ea typeface="New Gulim" panose="02030600000101010101" pitchFamily="18" charset="-127"/>
                <a:cs typeface="Calibri" panose="020F0502020204030204" pitchFamily="34" charset="0"/>
              </a:endParaRPr>
            </a:p>
          </xdr:txBody>
        </xdr:sp>
        <xdr:sp macro="" textlink="hdr_piechartFeedback">
          <xdr:nvSpPr>
            <xdr:cNvPr id="43" name="lbl_piechartTitle1">
              <a:extLst>
                <a:ext uri="{FF2B5EF4-FFF2-40B4-BE49-F238E27FC236}">
                  <a16:creationId xmlns:a16="http://schemas.microsoft.com/office/drawing/2014/main" id="{00000000-0008-0000-0000-00002B000000}"/>
                </a:ext>
              </a:extLst>
            </xdr:cNvPr>
            <xdr:cNvSpPr txBox="1"/>
          </xdr:nvSpPr>
          <xdr:spPr>
            <a:xfrm>
              <a:off x="3286124" y="1333499"/>
              <a:ext cx="1181101" cy="5048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283C96D-C38E-4886-B21B-27A937AF86B0}" type="TxLink">
                <a:rPr lang="en-US" sz="1000" b="0" i="0" u="none" strike="noStrike">
                  <a:solidFill>
                    <a:schemeClr val="tx1">
                      <a:lumMod val="65000"/>
                      <a:lumOff val="35000"/>
                    </a:schemeClr>
                  </a:solidFill>
                  <a:latin typeface="Calibri"/>
                  <a:ea typeface="New Gulim" panose="02030600000101010101" pitchFamily="18" charset="-127"/>
                  <a:cs typeface="Calibri"/>
                </a:rPr>
                <a:pPr algn="ctr"/>
                <a:t>CUSTOMER FEEDBACK</a:t>
              </a:fld>
              <a:endParaRPr lang="en-AU" sz="800" b="0">
                <a:solidFill>
                  <a:schemeClr val="tx1">
                    <a:lumMod val="65000"/>
                    <a:lumOff val="35000"/>
                  </a:schemeClr>
                </a:solidFill>
                <a:latin typeface="Calibri" panose="020F0502020204030204" pitchFamily="34" charset="0"/>
                <a:ea typeface="New Gulim" panose="02030600000101010101" pitchFamily="18" charset="-127"/>
                <a:cs typeface="Calibri" panose="020F0502020204030204" pitchFamily="34" charset="0"/>
              </a:endParaRPr>
            </a:p>
          </xdr:txBody>
        </xdr:sp>
      </xdr:grpSp>
      <xdr:grpSp>
        <xdr:nvGrpSpPr>
          <xdr:cNvPr id="8" name="grp_piechart4">
            <a:extLst>
              <a:ext uri="{FF2B5EF4-FFF2-40B4-BE49-F238E27FC236}">
                <a16:creationId xmlns:a16="http://schemas.microsoft.com/office/drawing/2014/main" id="{00000000-0008-0000-0000-000008000000}"/>
              </a:ext>
            </a:extLst>
          </xdr:cNvPr>
          <xdr:cNvGrpSpPr/>
        </xdr:nvGrpSpPr>
        <xdr:grpSpPr>
          <a:xfrm>
            <a:off x="11776799" y="1228726"/>
            <a:ext cx="1568285" cy="1581149"/>
            <a:chOff x="9201150" y="1123950"/>
            <a:chExt cx="1581148" cy="1657349"/>
          </a:xfrm>
        </xdr:grpSpPr>
        <xdr:graphicFrame macro="">
          <xdr:nvGraphicFramePr>
            <xdr:cNvPr id="44" name="piechart_4">
              <a:extLst>
                <a:ext uri="{FF2B5EF4-FFF2-40B4-BE49-F238E27FC236}">
                  <a16:creationId xmlns:a16="http://schemas.microsoft.com/office/drawing/2014/main" id="{00000000-0008-0000-0000-00002C000000}"/>
                </a:ext>
              </a:extLst>
            </xdr:cNvPr>
            <xdr:cNvGraphicFramePr>
              <a:graphicFrameLocks/>
            </xdr:cNvGraphicFramePr>
          </xdr:nvGraphicFramePr>
          <xdr:xfrm>
            <a:off x="9201150" y="1123950"/>
            <a:ext cx="1581148" cy="1657349"/>
          </xdr:xfrm>
          <a:graphic>
            <a:graphicData uri="http://schemas.openxmlformats.org/drawingml/2006/chart">
              <c:chart xmlns:c="http://schemas.openxmlformats.org/drawingml/2006/chart" xmlns:r="http://schemas.openxmlformats.org/officeDocument/2006/relationships" r:id="rId9"/>
            </a:graphicData>
          </a:graphic>
        </xdr:graphicFrame>
        <xdr:sp macro="" textlink="hdr_piechartSLA">
          <xdr:nvSpPr>
            <xdr:cNvPr id="45" name="lbl_piechartTitle4">
              <a:extLst>
                <a:ext uri="{FF2B5EF4-FFF2-40B4-BE49-F238E27FC236}">
                  <a16:creationId xmlns:a16="http://schemas.microsoft.com/office/drawing/2014/main" id="{00000000-0008-0000-0000-00002D000000}"/>
                </a:ext>
              </a:extLst>
            </xdr:cNvPr>
            <xdr:cNvSpPr txBox="1"/>
          </xdr:nvSpPr>
          <xdr:spPr>
            <a:xfrm>
              <a:off x="9396117" y="1333501"/>
              <a:ext cx="1182722" cy="5048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3BD0561-FB94-488A-B2FD-623FBC3D676C}" type="TxLink">
                <a:rPr lang="en-US" sz="1100" b="0" i="0" u="none" strike="noStrike">
                  <a:solidFill>
                    <a:schemeClr val="tx1">
                      <a:lumMod val="65000"/>
                      <a:lumOff val="35000"/>
                    </a:schemeClr>
                  </a:solidFill>
                  <a:latin typeface="Calibri"/>
                  <a:ea typeface="New Gulim" panose="02030600000101010101" pitchFamily="18" charset="-127"/>
                  <a:cs typeface="Calibri"/>
                </a:rPr>
                <a:pPr algn="ctr"/>
                <a:t>1ST REPLY SLA</a:t>
              </a:fld>
              <a:endParaRPr lang="en-AU" sz="1000" b="0">
                <a:solidFill>
                  <a:schemeClr val="tx1">
                    <a:lumMod val="65000"/>
                    <a:lumOff val="35000"/>
                  </a:schemeClr>
                </a:solidFill>
                <a:latin typeface="Calibri" panose="020F0502020204030204" pitchFamily="34" charset="0"/>
                <a:ea typeface="New Gulim" panose="02030600000101010101" pitchFamily="18" charset="-127"/>
                <a:cs typeface="Calibri" panose="020F0502020204030204" pitchFamily="34" charset="0"/>
              </a:endParaRPr>
            </a:p>
          </xdr:txBody>
        </xdr:sp>
        <xdr:sp macro="" textlink="Pivot!E4">
          <xdr:nvSpPr>
            <xdr:cNvPr id="46" name="lbl_piechartPercent4">
              <a:extLst>
                <a:ext uri="{FF2B5EF4-FFF2-40B4-BE49-F238E27FC236}">
                  <a16:creationId xmlns:a16="http://schemas.microsoft.com/office/drawing/2014/main" id="{00000000-0008-0000-0000-00002E000000}"/>
                </a:ext>
              </a:extLst>
            </xdr:cNvPr>
            <xdr:cNvSpPr txBox="1"/>
          </xdr:nvSpPr>
          <xdr:spPr>
            <a:xfrm>
              <a:off x="9286875" y="1781175"/>
              <a:ext cx="1378499"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BCF9034-F985-47D5-8190-BC0F31A02547}" type="TxLink">
                <a:rPr lang="en-US" sz="2700" b="1" i="0" u="none" strike="noStrike">
                  <a:solidFill>
                    <a:schemeClr val="tx1">
                      <a:lumMod val="75000"/>
                      <a:lumOff val="25000"/>
                    </a:schemeClr>
                  </a:solidFill>
                  <a:latin typeface="New Gulim" panose="02030600000101010101" pitchFamily="18" charset="-127"/>
                  <a:ea typeface="New Gulim" panose="02030600000101010101" pitchFamily="18" charset="-127"/>
                  <a:cs typeface="Calibri"/>
                </a:rPr>
                <a:pPr algn="ctr"/>
                <a:t>99.9%</a:t>
              </a:fld>
              <a:endParaRPr lang="en-AU" sz="2700" b="1">
                <a:solidFill>
                  <a:schemeClr val="tx1">
                    <a:lumMod val="75000"/>
                    <a:lumOff val="25000"/>
                  </a:schemeClr>
                </a:solidFill>
                <a:latin typeface="New Gulim" panose="02030600000101010101" pitchFamily="18" charset="-127"/>
                <a:ea typeface="New Gulim" panose="02030600000101010101" pitchFamily="18" charset="-127"/>
              </a:endParaRPr>
            </a:p>
          </xdr:txBody>
        </xdr:sp>
        <xdr:sp macro="" textlink="pie_value_SLAmet">
          <xdr:nvSpPr>
            <xdr:cNvPr id="47" name="lbl_piechartValue4-1">
              <a:extLst>
                <a:ext uri="{FF2B5EF4-FFF2-40B4-BE49-F238E27FC236}">
                  <a16:creationId xmlns:a16="http://schemas.microsoft.com/office/drawing/2014/main" id="{00000000-0008-0000-0000-00002F000000}"/>
                </a:ext>
              </a:extLst>
            </xdr:cNvPr>
            <xdr:cNvSpPr txBox="1"/>
          </xdr:nvSpPr>
          <xdr:spPr>
            <a:xfrm>
              <a:off x="9429750" y="2188520"/>
              <a:ext cx="642025"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0C52A35-B559-4C28-A5DD-0B700D81B6D6}" type="TxLink">
                <a:rPr lang="en-US" sz="1400" b="1" i="0" u="none" strike="noStrike">
                  <a:solidFill>
                    <a:schemeClr val="tx1">
                      <a:lumMod val="65000"/>
                      <a:lumOff val="35000"/>
                    </a:schemeClr>
                  </a:solidFill>
                  <a:latin typeface="Calibri"/>
                  <a:ea typeface="New Gulim" panose="02030600000101010101" pitchFamily="18" charset="-127"/>
                  <a:cs typeface="Calibri"/>
                </a:rPr>
                <a:pPr algn="ctr"/>
                <a:t> 4,993 </a:t>
              </a:fld>
              <a:endParaRPr lang="en-AU" sz="1400" b="1">
                <a:solidFill>
                  <a:schemeClr val="tx1">
                    <a:lumMod val="65000"/>
                    <a:lumOff val="35000"/>
                  </a:schemeClr>
                </a:solidFill>
                <a:latin typeface="Calibri" panose="020F0502020204030204" pitchFamily="34" charset="0"/>
                <a:ea typeface="New Gulim" panose="02030600000101010101" pitchFamily="18" charset="-127"/>
                <a:cs typeface="Calibri" panose="020F0502020204030204" pitchFamily="34" charset="0"/>
              </a:endParaRPr>
            </a:p>
          </xdr:txBody>
        </xdr:sp>
        <xdr:sp macro="" textlink="pie_value_SLAbreached">
          <xdr:nvSpPr>
            <xdr:cNvPr id="48" name="lbl_piechartValue4-2">
              <a:extLst>
                <a:ext uri="{FF2B5EF4-FFF2-40B4-BE49-F238E27FC236}">
                  <a16:creationId xmlns:a16="http://schemas.microsoft.com/office/drawing/2014/main" id="{00000000-0008-0000-0000-000030000000}"/>
                </a:ext>
              </a:extLst>
            </xdr:cNvPr>
            <xdr:cNvSpPr txBox="1"/>
          </xdr:nvSpPr>
          <xdr:spPr>
            <a:xfrm>
              <a:off x="9829800" y="2186899"/>
              <a:ext cx="66675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74A3EA4-DF6D-4F1B-8DD1-22ABDB9A77D5}" type="TxLink">
                <a:rPr lang="en-US" sz="1400" b="1" i="0" u="none" strike="noStrike">
                  <a:solidFill>
                    <a:srgbClr val="FF0000"/>
                  </a:solidFill>
                  <a:latin typeface="Calibri"/>
                  <a:ea typeface="New Gulim" panose="02030600000101010101" pitchFamily="18" charset="-127"/>
                  <a:cs typeface="Calibri"/>
                </a:rPr>
                <a:pPr algn="ctr"/>
                <a:t> 7 </a:t>
              </a:fld>
              <a:endParaRPr lang="en-AU" sz="1400" b="1">
                <a:solidFill>
                  <a:srgbClr val="FF0000"/>
                </a:solidFill>
                <a:latin typeface="Calibri" panose="020F0502020204030204" pitchFamily="34" charset="0"/>
                <a:ea typeface="New Gulim" panose="02030600000101010101" pitchFamily="18" charset="-127"/>
                <a:cs typeface="Calibri" panose="020F0502020204030204" pitchFamily="34" charset="0"/>
              </a:endParaRPr>
            </a:p>
          </xdr:txBody>
        </xdr:sp>
      </xdr:grpSp>
    </xdr:grpSp>
    <xdr:clientData/>
  </xdr:twoCellAnchor>
  <xdr:twoCellAnchor>
    <xdr:from>
      <xdr:col>2</xdr:col>
      <xdr:colOff>9525</xdr:colOff>
      <xdr:row>7</xdr:row>
      <xdr:rowOff>142875</xdr:rowOff>
    </xdr:from>
    <xdr:to>
      <xdr:col>4</xdr:col>
      <xdr:colOff>305551</xdr:colOff>
      <xdr:row>10</xdr:row>
      <xdr:rowOff>107025</xdr:rowOff>
    </xdr:to>
    <xdr:grpSp>
      <xdr:nvGrpSpPr>
        <xdr:cNvPr id="14" name="grp_SLAlabel">
          <a:extLst>
            <a:ext uri="{FF2B5EF4-FFF2-40B4-BE49-F238E27FC236}">
              <a16:creationId xmlns:a16="http://schemas.microsoft.com/office/drawing/2014/main" id="{00000000-0008-0000-0000-00000E000000}"/>
            </a:ext>
          </a:extLst>
        </xdr:cNvPr>
        <xdr:cNvGrpSpPr/>
      </xdr:nvGrpSpPr>
      <xdr:grpSpPr>
        <a:xfrm>
          <a:off x="1571625" y="1476375"/>
          <a:ext cx="1639051" cy="535650"/>
          <a:chOff x="1609725" y="2000250"/>
          <a:chExt cx="1639051" cy="535650"/>
        </a:xfrm>
      </xdr:grpSpPr>
      <xdr:sp macro="" textlink="lbl_SLAformatted">
        <xdr:nvSpPr>
          <xdr:cNvPr id="12" name="lbl_SLAtimelargeformat">
            <a:extLst>
              <a:ext uri="{FF2B5EF4-FFF2-40B4-BE49-F238E27FC236}">
                <a16:creationId xmlns:a16="http://schemas.microsoft.com/office/drawing/2014/main" id="{00000000-0008-0000-0000-00000C000000}"/>
              </a:ext>
            </a:extLst>
          </xdr:cNvPr>
          <xdr:cNvSpPr txBox="1"/>
        </xdr:nvSpPr>
        <xdr:spPr>
          <a:xfrm>
            <a:off x="1628776" y="2000250"/>
            <a:ext cx="1620000" cy="288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2A4B491-1A3C-47DF-81C5-E63458FC2B4A}" type="TxLink">
              <a:rPr lang="en-US" sz="2600" b="0" i="0" u="none" strike="noStrike">
                <a:solidFill>
                  <a:schemeClr val="tx1">
                    <a:lumMod val="75000"/>
                    <a:lumOff val="25000"/>
                  </a:schemeClr>
                </a:solidFill>
                <a:latin typeface="New Gulim" panose="02030600000101010101" pitchFamily="18" charset="-127"/>
                <a:ea typeface="New Gulim" panose="02030600000101010101" pitchFamily="18" charset="-127"/>
                <a:cs typeface="Calibri"/>
              </a:rPr>
              <a:pPr algn="ctr"/>
              <a:t>01:00:00</a:t>
            </a:fld>
            <a:endParaRPr lang="en-AU" sz="2600" b="0">
              <a:solidFill>
                <a:schemeClr val="tx1">
                  <a:lumMod val="75000"/>
                  <a:lumOff val="25000"/>
                </a:schemeClr>
              </a:solidFill>
              <a:latin typeface="New Gulim" panose="02030600000101010101" pitchFamily="18" charset="-127"/>
              <a:ea typeface="New Gulim" panose="02030600000101010101" pitchFamily="18" charset="-127"/>
            </a:endParaRPr>
          </a:p>
        </xdr:txBody>
      </xdr:sp>
      <xdr:sp macro="" textlink="">
        <xdr:nvSpPr>
          <xdr:cNvPr id="49" name="lbl_SLAtimehhmmss">
            <a:extLst>
              <a:ext uri="{FF2B5EF4-FFF2-40B4-BE49-F238E27FC236}">
                <a16:creationId xmlns:a16="http://schemas.microsoft.com/office/drawing/2014/main" id="{00000000-0008-0000-0000-000031000000}"/>
              </a:ext>
            </a:extLst>
          </xdr:cNvPr>
          <xdr:cNvSpPr txBox="1"/>
        </xdr:nvSpPr>
        <xdr:spPr>
          <a:xfrm>
            <a:off x="1609725" y="2247900"/>
            <a:ext cx="1620000" cy="288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0" i="0" u="none" strike="noStrike">
                <a:solidFill>
                  <a:schemeClr val="tx1">
                    <a:lumMod val="75000"/>
                    <a:lumOff val="25000"/>
                  </a:schemeClr>
                </a:solidFill>
                <a:latin typeface="Calibri" panose="020F0502020204030204" pitchFamily="34" charset="0"/>
                <a:ea typeface="New Gulim" panose="02030600000101010101" pitchFamily="18" charset="-127"/>
                <a:cs typeface="Calibri" panose="020F0502020204030204" pitchFamily="34" charset="0"/>
              </a:rPr>
              <a:t>hh          mm </a:t>
            </a:r>
            <a:r>
              <a:rPr lang="en-US" sz="1100" b="0" i="0" u="none" strike="noStrike" baseline="0">
                <a:solidFill>
                  <a:schemeClr val="tx1">
                    <a:lumMod val="75000"/>
                    <a:lumOff val="25000"/>
                  </a:schemeClr>
                </a:solidFill>
                <a:latin typeface="Calibri" panose="020F0502020204030204" pitchFamily="34" charset="0"/>
                <a:ea typeface="New Gulim" panose="02030600000101010101" pitchFamily="18" charset="-127"/>
                <a:cs typeface="Calibri" panose="020F0502020204030204" pitchFamily="34" charset="0"/>
              </a:rPr>
              <a:t>         ss</a:t>
            </a:r>
            <a:endParaRPr lang="en-US" sz="1100" b="0" i="0" u="none" strike="noStrike">
              <a:solidFill>
                <a:schemeClr val="tx1">
                  <a:lumMod val="75000"/>
                  <a:lumOff val="25000"/>
                </a:schemeClr>
              </a:solidFill>
              <a:latin typeface="Calibri" panose="020F0502020204030204" pitchFamily="34" charset="0"/>
              <a:ea typeface="New Gulim" panose="02030600000101010101" pitchFamily="18" charset="-127"/>
              <a:cs typeface="Calibri" panose="020F0502020204030204" pitchFamily="34" charset="0"/>
            </a:endParaRPr>
          </a:p>
        </xdr:txBody>
      </xdr:sp>
    </xdr:grpSp>
    <xdr:clientData/>
  </xdr:twoCellAnchor>
  <xdr:twoCellAnchor>
    <xdr:from>
      <xdr:col>0</xdr:col>
      <xdr:colOff>590550</xdr:colOff>
      <xdr:row>8</xdr:row>
      <xdr:rowOff>9525</xdr:rowOff>
    </xdr:from>
    <xdr:to>
      <xdr:col>2</xdr:col>
      <xdr:colOff>57150</xdr:colOff>
      <xdr:row>8</xdr:row>
      <xdr:rowOff>183225</xdr:rowOff>
    </xdr:to>
    <xdr:sp macro="" textlink="">
      <xdr:nvSpPr>
        <xdr:cNvPr id="51" name="lbl_DataSource">
          <a:extLst>
            <a:ext uri="{FF2B5EF4-FFF2-40B4-BE49-F238E27FC236}">
              <a16:creationId xmlns:a16="http://schemas.microsoft.com/office/drawing/2014/main" id="{00000000-0008-0000-0000-000033000000}"/>
            </a:ext>
          </a:extLst>
        </xdr:cNvPr>
        <xdr:cNvSpPr txBox="1"/>
      </xdr:nvSpPr>
      <xdr:spPr>
        <a:xfrm>
          <a:off x="590550" y="2105025"/>
          <a:ext cx="1028700" cy="17370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00" b="0" i="0" u="none" strike="noStrike">
              <a:solidFill>
                <a:schemeClr val="tx1">
                  <a:lumMod val="75000"/>
                  <a:lumOff val="25000"/>
                </a:schemeClr>
              </a:solidFill>
              <a:latin typeface="Calibri" panose="020F0502020204030204" pitchFamily="34" charset="0"/>
              <a:ea typeface="New Gulim" panose="02030600000101010101" pitchFamily="18" charset="-127"/>
              <a:cs typeface="Calibri" panose="020F0502020204030204" pitchFamily="34" charset="0"/>
            </a:rPr>
            <a:t>SLA LIMIT</a:t>
          </a:r>
        </a:p>
      </xdr:txBody>
    </xdr:sp>
    <xdr:clientData/>
  </xdr:twoCellAnchor>
  <xdr:twoCellAnchor>
    <xdr:from>
      <xdr:col>1</xdr:col>
      <xdr:colOff>76477</xdr:colOff>
      <xdr:row>10</xdr:row>
      <xdr:rowOff>101061</xdr:rowOff>
    </xdr:from>
    <xdr:to>
      <xdr:col>4</xdr:col>
      <xdr:colOff>159146</xdr:colOff>
      <xdr:row>16</xdr:row>
      <xdr:rowOff>24178</xdr:rowOff>
    </xdr:to>
    <xdr:grpSp>
      <xdr:nvGrpSpPr>
        <xdr:cNvPr id="58" name="grp_InfoBox">
          <a:extLst>
            <a:ext uri="{FF2B5EF4-FFF2-40B4-BE49-F238E27FC236}">
              <a16:creationId xmlns:a16="http://schemas.microsoft.com/office/drawing/2014/main" id="{00000000-0008-0000-0000-00003A000000}"/>
            </a:ext>
          </a:extLst>
        </xdr:cNvPr>
        <xdr:cNvGrpSpPr/>
      </xdr:nvGrpSpPr>
      <xdr:grpSpPr>
        <a:xfrm>
          <a:off x="686077" y="2006061"/>
          <a:ext cx="2378194" cy="1066117"/>
          <a:chOff x="3359576" y="1477121"/>
          <a:chExt cx="2373606" cy="1069940"/>
        </a:xfrm>
      </xdr:grpSpPr>
      <xdr:sp macro="" textlink="">
        <xdr:nvSpPr>
          <xdr:cNvPr id="59" name="Rectangle 58">
            <a:extLst>
              <a:ext uri="{FF2B5EF4-FFF2-40B4-BE49-F238E27FC236}">
                <a16:creationId xmlns:a16="http://schemas.microsoft.com/office/drawing/2014/main" id="{00000000-0008-0000-0000-00003B000000}"/>
              </a:ext>
            </a:extLst>
          </xdr:cNvPr>
          <xdr:cNvSpPr/>
        </xdr:nvSpPr>
        <xdr:spPr>
          <a:xfrm>
            <a:off x="3412309" y="1658052"/>
            <a:ext cx="2320873" cy="889009"/>
          </a:xfrm>
          <a:prstGeom prst="rect">
            <a:avLst/>
          </a:prstGeom>
          <a:solidFill>
            <a:schemeClr val="tx1">
              <a:lumMod val="75000"/>
              <a:lumOff val="2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sp macro="" textlink="">
        <xdr:nvSpPr>
          <xdr:cNvPr id="39" name="Rectangle 38">
            <a:extLst>
              <a:ext uri="{FF2B5EF4-FFF2-40B4-BE49-F238E27FC236}">
                <a16:creationId xmlns:a16="http://schemas.microsoft.com/office/drawing/2014/main" id="{00000000-0008-0000-0000-000027000000}"/>
              </a:ext>
            </a:extLst>
          </xdr:cNvPr>
          <xdr:cNvSpPr/>
        </xdr:nvSpPr>
        <xdr:spPr>
          <a:xfrm>
            <a:off x="3360828" y="1610427"/>
            <a:ext cx="2321543" cy="889010"/>
          </a:xfrm>
          <a:prstGeom prst="rect">
            <a:avLst/>
          </a:prstGeom>
          <a:solidFill>
            <a:schemeClr val="bg1"/>
          </a:solidFill>
          <a:ln>
            <a:solidFill>
              <a:srgbClr val="C0C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sp macro="" textlink="">
        <xdr:nvSpPr>
          <xdr:cNvPr id="52" name="Rectangle: Single Corner Snipped 51">
            <a:extLst>
              <a:ext uri="{FF2B5EF4-FFF2-40B4-BE49-F238E27FC236}">
                <a16:creationId xmlns:a16="http://schemas.microsoft.com/office/drawing/2014/main" id="{00000000-0008-0000-0000-000034000000}"/>
              </a:ext>
            </a:extLst>
          </xdr:cNvPr>
          <xdr:cNvSpPr/>
        </xdr:nvSpPr>
        <xdr:spPr>
          <a:xfrm>
            <a:off x="3359576" y="1477121"/>
            <a:ext cx="663074" cy="257606"/>
          </a:xfrm>
          <a:prstGeom prst="snip1Rect">
            <a:avLst>
              <a:gd name="adj" fmla="val 50000"/>
            </a:avLst>
          </a:prstGeom>
          <a:solidFill>
            <a:schemeClr val="bg1"/>
          </a:solidFill>
          <a:ln>
            <a:solidFill>
              <a:srgbClr val="C0C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sp macro="" textlink="">
        <xdr:nvSpPr>
          <xdr:cNvPr id="53" name="Rectangle 52">
            <a:extLst>
              <a:ext uri="{FF2B5EF4-FFF2-40B4-BE49-F238E27FC236}">
                <a16:creationId xmlns:a16="http://schemas.microsoft.com/office/drawing/2014/main" id="{00000000-0008-0000-0000-000035000000}"/>
              </a:ext>
            </a:extLst>
          </xdr:cNvPr>
          <xdr:cNvSpPr/>
        </xdr:nvSpPr>
        <xdr:spPr>
          <a:xfrm>
            <a:off x="3367200" y="1617085"/>
            <a:ext cx="676754" cy="179349"/>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sp macro="" textlink="">
        <xdr:nvSpPr>
          <xdr:cNvPr id="54" name="TextBox 53">
            <a:extLst>
              <a:ext uri="{FF2B5EF4-FFF2-40B4-BE49-F238E27FC236}">
                <a16:creationId xmlns:a16="http://schemas.microsoft.com/office/drawing/2014/main" id="{00000000-0008-0000-0000-000036000000}"/>
              </a:ext>
            </a:extLst>
          </xdr:cNvPr>
          <xdr:cNvSpPr txBox="1"/>
        </xdr:nvSpPr>
        <xdr:spPr>
          <a:xfrm>
            <a:off x="3369121" y="1648482"/>
            <a:ext cx="1882509" cy="8794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000">
                <a:solidFill>
                  <a:schemeClr val="tx1">
                    <a:lumMod val="65000"/>
                    <a:lumOff val="35000"/>
                  </a:schemeClr>
                </a:solidFill>
                <a:latin typeface="Calibri Light" panose="020F0302020204030204" pitchFamily="34" charset="0"/>
                <a:cs typeface="Calibri Light" panose="020F0302020204030204" pitchFamily="34" charset="0"/>
              </a:rPr>
              <a:t>Type</a:t>
            </a:r>
            <a:r>
              <a:rPr lang="en-AU" sz="1000" baseline="0">
                <a:solidFill>
                  <a:schemeClr val="tx1">
                    <a:lumMod val="65000"/>
                    <a:lumOff val="35000"/>
                  </a:schemeClr>
                </a:solidFill>
                <a:latin typeface="Calibri Light" panose="020F0302020204030204" pitchFamily="34" charset="0"/>
                <a:cs typeface="Calibri Light" panose="020F0302020204030204" pitchFamily="34" charset="0"/>
              </a:rPr>
              <a:t> the SLA limit in seconds.</a:t>
            </a:r>
          </a:p>
          <a:p>
            <a:endParaRPr lang="en-AU" sz="400" baseline="0">
              <a:solidFill>
                <a:schemeClr val="tx1">
                  <a:lumMod val="65000"/>
                  <a:lumOff val="35000"/>
                </a:schemeClr>
              </a:solidFill>
              <a:latin typeface="Calibri Light" panose="020F0302020204030204" pitchFamily="34" charset="0"/>
              <a:cs typeface="Calibri Light" panose="020F0302020204030204" pitchFamily="34" charset="0"/>
            </a:endParaRPr>
          </a:p>
          <a:p>
            <a:r>
              <a:rPr lang="en-AU" sz="1000" i="1" baseline="0">
                <a:solidFill>
                  <a:schemeClr val="tx1">
                    <a:lumMod val="65000"/>
                    <a:lumOff val="35000"/>
                  </a:schemeClr>
                </a:solidFill>
                <a:latin typeface="Calibri Light" panose="020F0302020204030204" pitchFamily="34" charset="0"/>
                <a:cs typeface="Calibri Light" panose="020F0302020204030204" pitchFamily="34" charset="0"/>
              </a:rPr>
              <a:t>This is the time agents have to give a first reply to new tickets.</a:t>
            </a:r>
          </a:p>
          <a:p>
            <a:endParaRPr lang="en-AU" sz="400" baseline="0">
              <a:solidFill>
                <a:schemeClr val="tx1">
                  <a:lumMod val="65000"/>
                  <a:lumOff val="35000"/>
                </a:schemeClr>
              </a:solidFill>
              <a:latin typeface="Calibri Light" panose="020F0302020204030204" pitchFamily="34" charset="0"/>
              <a:cs typeface="Calibri Light" panose="020F0302020204030204" pitchFamily="34" charset="0"/>
            </a:endParaRPr>
          </a:p>
          <a:p>
            <a:r>
              <a:rPr lang="en-AU" sz="1000" baseline="0">
                <a:solidFill>
                  <a:schemeClr val="tx1">
                    <a:lumMod val="65000"/>
                    <a:lumOff val="35000"/>
                  </a:schemeClr>
                </a:solidFill>
                <a:latin typeface="Calibri Light" panose="020F0302020204030204" pitchFamily="34" charset="0"/>
                <a:cs typeface="Calibri Light" panose="020F0302020204030204" pitchFamily="34" charset="0"/>
              </a:rPr>
              <a:t>Then click the </a:t>
            </a:r>
            <a:r>
              <a:rPr lang="en-AU" sz="1000" baseline="0">
                <a:solidFill>
                  <a:schemeClr val="tx1">
                    <a:lumMod val="65000"/>
                    <a:lumOff val="35000"/>
                  </a:schemeClr>
                </a:solidFill>
                <a:latin typeface="Calibri" panose="020F0502020204030204" pitchFamily="34" charset="0"/>
                <a:cs typeface="Calibri" panose="020F0502020204030204" pitchFamily="34" charset="0"/>
              </a:rPr>
              <a:t>Refresh All</a:t>
            </a:r>
            <a:r>
              <a:rPr lang="en-AU" sz="1000" baseline="0">
                <a:solidFill>
                  <a:schemeClr val="tx1">
                    <a:lumMod val="65000"/>
                    <a:lumOff val="35000"/>
                  </a:schemeClr>
                </a:solidFill>
                <a:latin typeface="Calibri Light" panose="020F0302020204030204" pitchFamily="34" charset="0"/>
                <a:cs typeface="Calibri Light" panose="020F0302020204030204" pitchFamily="34" charset="0"/>
              </a:rPr>
              <a:t> button.</a:t>
            </a:r>
            <a:endParaRPr lang="en-AU" sz="1000">
              <a:solidFill>
                <a:schemeClr val="tx1">
                  <a:lumMod val="65000"/>
                  <a:lumOff val="35000"/>
                </a:schemeClr>
              </a:solidFill>
              <a:latin typeface="Calibri Light" panose="020F0302020204030204" pitchFamily="34" charset="0"/>
              <a:cs typeface="Calibri Light" panose="020F0302020204030204" pitchFamily="34" charset="0"/>
            </a:endParaRPr>
          </a:p>
        </xdr:txBody>
      </xdr:sp>
      <xdr:sp macro="" textlink="">
        <xdr:nvSpPr>
          <xdr:cNvPr id="56" name="ttl_Info">
            <a:extLst>
              <a:ext uri="{FF2B5EF4-FFF2-40B4-BE49-F238E27FC236}">
                <a16:creationId xmlns:a16="http://schemas.microsoft.com/office/drawing/2014/main" id="{00000000-0008-0000-0000-000038000000}"/>
              </a:ext>
            </a:extLst>
          </xdr:cNvPr>
          <xdr:cNvSpPr txBox="1"/>
        </xdr:nvSpPr>
        <xdr:spPr>
          <a:xfrm>
            <a:off x="3405071" y="1486966"/>
            <a:ext cx="422965" cy="1743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900" b="0" i="0" u="none" strike="noStrike">
                <a:solidFill>
                  <a:schemeClr val="tx1">
                    <a:lumMod val="75000"/>
                    <a:lumOff val="25000"/>
                  </a:schemeClr>
                </a:solidFill>
                <a:latin typeface="Calibri" panose="020F0502020204030204" pitchFamily="34" charset="0"/>
                <a:ea typeface="New Gulim" panose="02030600000101010101" pitchFamily="18" charset="-127"/>
                <a:cs typeface="Calibri" panose="020F0502020204030204" pitchFamily="34" charset="0"/>
              </a:rPr>
              <a:t>INFO</a:t>
            </a:r>
          </a:p>
        </xdr:txBody>
      </xdr:sp>
      <xdr:sp macro="" textlink="">
        <xdr:nvSpPr>
          <xdr:cNvPr id="55" name="Rectangle 54">
            <a:extLst>
              <a:ext uri="{FF2B5EF4-FFF2-40B4-BE49-F238E27FC236}">
                <a16:creationId xmlns:a16="http://schemas.microsoft.com/office/drawing/2014/main" id="{00000000-0008-0000-0000-000037000000}"/>
              </a:ext>
            </a:extLst>
          </xdr:cNvPr>
          <xdr:cNvSpPr/>
        </xdr:nvSpPr>
        <xdr:spPr>
          <a:xfrm flipH="1">
            <a:off x="3409667" y="1537401"/>
            <a:ext cx="45719" cy="79375"/>
          </a:xfrm>
          <a:prstGeom prst="rect">
            <a:avLst/>
          </a:prstGeom>
          <a:solidFill>
            <a:srgbClr val="23A9F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grpSp>
    <xdr:clientData/>
  </xdr:twoCellAnchor>
  <xdr:twoCellAnchor>
    <xdr:from>
      <xdr:col>4</xdr:col>
      <xdr:colOff>495300</xdr:colOff>
      <xdr:row>8</xdr:row>
      <xdr:rowOff>46927</xdr:rowOff>
    </xdr:from>
    <xdr:to>
      <xdr:col>12</xdr:col>
      <xdr:colOff>47625</xdr:colOff>
      <xdr:row>15</xdr:row>
      <xdr:rowOff>85493</xdr:rowOff>
    </xdr:to>
    <xdr:graphicFrame macro="">
      <xdr:nvGraphicFramePr>
        <xdr:cNvPr id="57" name="Chart 56">
          <a:extLst>
            <a:ext uri="{FF2B5EF4-FFF2-40B4-BE49-F238E27FC236}">
              <a16:creationId xmlns:a16="http://schemas.microsoft.com/office/drawing/2014/main" id="{00000000-0008-0000-0000-00003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0</xdr:col>
      <xdr:colOff>19050</xdr:colOff>
      <xdr:row>17</xdr:row>
      <xdr:rowOff>95249</xdr:rowOff>
    </xdr:from>
    <xdr:to>
      <xdr:col>1</xdr:col>
      <xdr:colOff>219450</xdr:colOff>
      <xdr:row>19</xdr:row>
      <xdr:rowOff>133350</xdr:rowOff>
    </xdr:to>
    <xdr:sp macro="" textlink="">
      <xdr:nvSpPr>
        <xdr:cNvPr id="62" name="timeline_left">
          <a:extLst>
            <a:ext uri="{FF2B5EF4-FFF2-40B4-BE49-F238E27FC236}">
              <a16:creationId xmlns:a16="http://schemas.microsoft.com/office/drawing/2014/main" id="{00000000-0008-0000-0000-00003E000000}"/>
            </a:ext>
          </a:extLst>
        </xdr:cNvPr>
        <xdr:cNvSpPr txBox="1"/>
      </xdr:nvSpPr>
      <xdr:spPr>
        <a:xfrm>
          <a:off x="19050" y="3333749"/>
          <a:ext cx="810000" cy="419101"/>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r>
            <a:rPr lang="en-US" sz="1000" b="0" i="0" u="none" strike="noStrike">
              <a:solidFill>
                <a:schemeClr val="tx1">
                  <a:lumMod val="75000"/>
                  <a:lumOff val="25000"/>
                </a:schemeClr>
              </a:solidFill>
              <a:latin typeface="Calibri" panose="020F0502020204030204" pitchFamily="34" charset="0"/>
              <a:ea typeface="New Gulim" panose="02030600000101010101" pitchFamily="18" charset="-127"/>
              <a:cs typeface="Calibri" panose="020F0502020204030204" pitchFamily="34" charset="0"/>
            </a:rPr>
            <a:t>TICKET</a:t>
          </a:r>
        </a:p>
        <a:p>
          <a:pPr algn="r"/>
          <a:r>
            <a:rPr lang="en-US" sz="1000" b="0" i="0" u="none" strike="noStrike">
              <a:solidFill>
                <a:schemeClr val="tx1">
                  <a:lumMod val="75000"/>
                  <a:lumOff val="25000"/>
                </a:schemeClr>
              </a:solidFill>
              <a:latin typeface="Calibri" panose="020F0502020204030204" pitchFamily="34" charset="0"/>
              <a:ea typeface="New Gulim" panose="02030600000101010101" pitchFamily="18" charset="-127"/>
              <a:cs typeface="Calibri" panose="020F0502020204030204" pitchFamily="34" charset="0"/>
            </a:rPr>
            <a:t>CREATED</a:t>
          </a:r>
        </a:p>
      </xdr:txBody>
    </xdr:sp>
    <xdr:clientData/>
  </xdr:twoCellAnchor>
  <xdr:twoCellAnchor>
    <xdr:from>
      <xdr:col>20</xdr:col>
      <xdr:colOff>219076</xdr:colOff>
      <xdr:row>17</xdr:row>
      <xdr:rowOff>95250</xdr:rowOff>
    </xdr:from>
    <xdr:to>
      <xdr:col>20</xdr:col>
      <xdr:colOff>523876</xdr:colOff>
      <xdr:row>19</xdr:row>
      <xdr:rowOff>133351</xdr:rowOff>
    </xdr:to>
    <xdr:sp macro="" textlink="">
      <xdr:nvSpPr>
        <xdr:cNvPr id="63" name="timeline_right">
          <a:extLst>
            <a:ext uri="{FF2B5EF4-FFF2-40B4-BE49-F238E27FC236}">
              <a16:creationId xmlns:a16="http://schemas.microsoft.com/office/drawing/2014/main" id="{00000000-0008-0000-0000-00003F000000}"/>
            </a:ext>
          </a:extLst>
        </xdr:cNvPr>
        <xdr:cNvSpPr txBox="1"/>
      </xdr:nvSpPr>
      <xdr:spPr>
        <a:xfrm>
          <a:off x="12877801" y="3333750"/>
          <a:ext cx="304800" cy="419101"/>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endParaRPr lang="en-US" sz="1000" b="0" i="0" u="none" strike="noStrike">
            <a:solidFill>
              <a:schemeClr val="tx1">
                <a:lumMod val="75000"/>
                <a:lumOff val="25000"/>
              </a:schemeClr>
            </a:solidFill>
            <a:latin typeface="Calibri" panose="020F0502020204030204" pitchFamily="34" charset="0"/>
            <a:ea typeface="New Gulim" panose="02030600000101010101" pitchFamily="18" charset="-127"/>
            <a:cs typeface="Calibri" panose="020F0502020204030204" pitchFamily="34" charset="0"/>
          </a:endParaRPr>
        </a:p>
      </xdr:txBody>
    </xdr:sp>
    <xdr:clientData/>
  </xdr:twoCellAnchor>
  <xdr:twoCellAnchor editAs="oneCell">
    <xdr:from>
      <xdr:col>0</xdr:col>
      <xdr:colOff>180975</xdr:colOff>
      <xdr:row>21</xdr:row>
      <xdr:rowOff>171451</xdr:rowOff>
    </xdr:from>
    <xdr:to>
      <xdr:col>3</xdr:col>
      <xdr:colOff>476250</xdr:colOff>
      <xdr:row>43</xdr:row>
      <xdr:rowOff>133351</xdr:rowOff>
    </xdr:to>
    <mc:AlternateContent xmlns:mc="http://schemas.openxmlformats.org/markup-compatibility/2006" xmlns:a14="http://schemas.microsoft.com/office/drawing/2010/main">
      <mc:Choice Requires="a14">
        <xdr:graphicFrame macro="">
          <xdr:nvGraphicFramePr>
            <xdr:cNvPr id="64" name="Full Name">
              <a:extLst>
                <a:ext uri="{FF2B5EF4-FFF2-40B4-BE49-F238E27FC236}">
                  <a16:creationId xmlns:a16="http://schemas.microsoft.com/office/drawing/2014/main" id="{00000000-0008-0000-0000-000040000000}"/>
                </a:ext>
              </a:extLst>
            </xdr:cNvPr>
            <xdr:cNvGraphicFramePr/>
          </xdr:nvGraphicFramePr>
          <xdr:xfrm>
            <a:off x="0" y="0"/>
            <a:ext cx="0" cy="0"/>
          </xdr:xfrm>
          <a:graphic>
            <a:graphicData uri="http://schemas.microsoft.com/office/drawing/2010/slicer">
              <sle:slicer xmlns:sle="http://schemas.microsoft.com/office/drawing/2010/slicer" name="Full Name"/>
            </a:graphicData>
          </a:graphic>
        </xdr:graphicFrame>
      </mc:Choice>
      <mc:Fallback xmlns="">
        <xdr:sp macro="" textlink="">
          <xdr:nvSpPr>
            <xdr:cNvPr id="0" name=""/>
            <xdr:cNvSpPr>
              <a:spLocks noTextEdit="1"/>
            </xdr:cNvSpPr>
          </xdr:nvSpPr>
          <xdr:spPr>
            <a:xfrm>
              <a:off x="180975" y="4171951"/>
              <a:ext cx="2590800" cy="4152900"/>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295274</xdr:colOff>
      <xdr:row>20</xdr:row>
      <xdr:rowOff>104774</xdr:rowOff>
    </xdr:from>
    <xdr:to>
      <xdr:col>21</xdr:col>
      <xdr:colOff>476249</xdr:colOff>
      <xdr:row>31</xdr:row>
      <xdr:rowOff>169274</xdr:rowOff>
    </xdr:to>
    <xdr:graphicFrame macro="">
      <xdr:nvGraphicFramePr>
        <xdr:cNvPr id="66" name="cmb_CSATfeedback">
          <a:extLst>
            <a:ext uri="{FF2B5EF4-FFF2-40B4-BE49-F238E27FC236}">
              <a16:creationId xmlns:a16="http://schemas.microsoft.com/office/drawing/2014/main" id="{00000000-0008-0000-0000-00004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mc:AlternateContent xmlns:mc="http://schemas.openxmlformats.org/markup-compatibility/2006">
    <mc:Choice xmlns:a14="http://schemas.microsoft.com/office/drawing/2010/main" Requires="a14">
      <xdr:twoCellAnchor editAs="oneCell">
        <xdr:from>
          <xdr:col>4</xdr:col>
          <xdr:colOff>38100</xdr:colOff>
          <xdr:row>22</xdr:row>
          <xdr:rowOff>47625</xdr:rowOff>
        </xdr:from>
        <xdr:to>
          <xdr:col>6</xdr:col>
          <xdr:colOff>247650</xdr:colOff>
          <xdr:row>29</xdr:row>
          <xdr:rowOff>142875</xdr:rowOff>
        </xdr:to>
        <xdr:pic>
          <xdr:nvPicPr>
            <xdr:cNvPr id="60" name="Picture 59">
              <a:extLst>
                <a:ext uri="{FF2B5EF4-FFF2-40B4-BE49-F238E27FC236}">
                  <a16:creationId xmlns:a16="http://schemas.microsoft.com/office/drawing/2014/main" id="{00000000-0008-0000-0000-00003C000000}"/>
                </a:ext>
              </a:extLst>
            </xdr:cNvPr>
            <xdr:cNvPicPr>
              <a:picLocks noChangeAspect="1"/>
              <a:extLst>
                <a:ext uri="{84589F7E-364E-4C9E-8A38-B11213B215E9}">
                  <a14:cameraTool cellRange="Agent" spid="_x0000_s1071"/>
                </a:ext>
              </a:extLst>
            </xdr:cNvPicPr>
          </xdr:nvPicPr>
          <xdr:blipFill>
            <a:blip xmlns:r="http://schemas.openxmlformats.org/officeDocument/2006/relationships" r:embed="rId12"/>
            <a:stretch>
              <a:fillRect/>
            </a:stretch>
          </xdr:blipFill>
          <xdr:spPr>
            <a:xfrm>
              <a:off x="2943225" y="4238625"/>
              <a:ext cx="1428750" cy="1428750"/>
            </a:xfrm>
            <a:prstGeom prst="ellipse">
              <a:avLst/>
            </a:prstGeom>
          </xdr:spPr>
        </xdr:pic>
        <xdr:clientData/>
      </xdr:twoCellAnchor>
    </mc:Choice>
    <mc:Fallback/>
  </mc:AlternateContent>
  <xdr:twoCellAnchor>
    <xdr:from>
      <xdr:col>4</xdr:col>
      <xdr:colOff>114300</xdr:colOff>
      <xdr:row>22</xdr:row>
      <xdr:rowOff>114300</xdr:rowOff>
    </xdr:from>
    <xdr:to>
      <xdr:col>6</xdr:col>
      <xdr:colOff>191037</xdr:colOff>
      <xdr:row>29</xdr:row>
      <xdr:rowOff>95250</xdr:rowOff>
    </xdr:to>
    <xdr:sp macro="" textlink="">
      <xdr:nvSpPr>
        <xdr:cNvPr id="10" name="Oval 9">
          <a:extLst>
            <a:ext uri="{FF2B5EF4-FFF2-40B4-BE49-F238E27FC236}">
              <a16:creationId xmlns:a16="http://schemas.microsoft.com/office/drawing/2014/main" id="{00000000-0008-0000-0000-00000A000000}"/>
            </a:ext>
          </a:extLst>
        </xdr:cNvPr>
        <xdr:cNvSpPr/>
      </xdr:nvSpPr>
      <xdr:spPr>
        <a:xfrm>
          <a:off x="3019425" y="4305300"/>
          <a:ext cx="1295937" cy="1314450"/>
        </a:xfrm>
        <a:prstGeom prst="ellipse">
          <a:avLst/>
        </a:prstGeom>
        <a:noFill/>
        <a:ln w="114300">
          <a:solidFill>
            <a:srgbClr val="F5F5F5"/>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clientData/>
  </xdr:twoCellAnchor>
  <xdr:twoCellAnchor>
    <xdr:from>
      <xdr:col>4</xdr:col>
      <xdr:colOff>438149</xdr:colOff>
      <xdr:row>6</xdr:row>
      <xdr:rowOff>180976</xdr:rowOff>
    </xdr:from>
    <xdr:to>
      <xdr:col>9</xdr:col>
      <xdr:colOff>323850</xdr:colOff>
      <xdr:row>7</xdr:row>
      <xdr:rowOff>161925</xdr:rowOff>
    </xdr:to>
    <xdr:sp macro="" textlink="">
      <xdr:nvSpPr>
        <xdr:cNvPr id="61" name="timeline_left">
          <a:extLst>
            <a:ext uri="{FF2B5EF4-FFF2-40B4-BE49-F238E27FC236}">
              <a16:creationId xmlns:a16="http://schemas.microsoft.com/office/drawing/2014/main" id="{00000000-0008-0000-0000-00003D000000}"/>
            </a:ext>
          </a:extLst>
        </xdr:cNvPr>
        <xdr:cNvSpPr txBox="1"/>
      </xdr:nvSpPr>
      <xdr:spPr>
        <a:xfrm>
          <a:off x="3343274" y="1323976"/>
          <a:ext cx="2933701" cy="1714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400" b="1" i="0" u="none" strike="noStrike">
              <a:solidFill>
                <a:schemeClr val="tx1">
                  <a:lumMod val="65000"/>
                  <a:lumOff val="35000"/>
                </a:schemeClr>
              </a:solidFill>
              <a:latin typeface="Corbel" panose="020B0503020204020204" pitchFamily="34" charset="0"/>
              <a:ea typeface="New Gulim" panose="02030600000101010101" pitchFamily="18" charset="-127"/>
              <a:cs typeface="Calibri Light" panose="020F0302020204030204" pitchFamily="34" charset="0"/>
            </a:rPr>
            <a:t>OVERALL  TEAM  PERFORMANCE</a:t>
          </a:r>
        </a:p>
      </xdr:txBody>
    </xdr:sp>
    <xdr:clientData/>
  </xdr:twoCellAnchor>
  <xdr:twoCellAnchor>
    <xdr:from>
      <xdr:col>0</xdr:col>
      <xdr:colOff>161925</xdr:colOff>
      <xdr:row>20</xdr:row>
      <xdr:rowOff>152401</xdr:rowOff>
    </xdr:from>
    <xdr:to>
      <xdr:col>5</xdr:col>
      <xdr:colOff>371475</xdr:colOff>
      <xdr:row>21</xdr:row>
      <xdr:rowOff>114301</xdr:rowOff>
    </xdr:to>
    <xdr:sp macro="" textlink="">
      <xdr:nvSpPr>
        <xdr:cNvPr id="65" name="timeline_left">
          <a:extLst>
            <a:ext uri="{FF2B5EF4-FFF2-40B4-BE49-F238E27FC236}">
              <a16:creationId xmlns:a16="http://schemas.microsoft.com/office/drawing/2014/main" id="{00000000-0008-0000-0000-000041000000}"/>
            </a:ext>
          </a:extLst>
        </xdr:cNvPr>
        <xdr:cNvSpPr txBox="1"/>
      </xdr:nvSpPr>
      <xdr:spPr>
        <a:xfrm>
          <a:off x="161925" y="3962401"/>
          <a:ext cx="3724275" cy="152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400" b="1" i="0" u="none" strike="noStrike">
              <a:solidFill>
                <a:schemeClr val="tx1">
                  <a:lumMod val="65000"/>
                  <a:lumOff val="35000"/>
                </a:schemeClr>
              </a:solidFill>
              <a:latin typeface="Corbel" panose="020B0503020204020204" pitchFamily="34" charset="0"/>
              <a:ea typeface="New Gulim" panose="02030600000101010101" pitchFamily="18" charset="-127"/>
              <a:cs typeface="Calibri Light" panose="020F0302020204030204" pitchFamily="34" charset="0"/>
            </a:rPr>
            <a:t>INDIVIDUAL  AGENT  PERFORMANCE</a:t>
          </a:r>
        </a:p>
      </xdr:txBody>
    </xdr:sp>
    <xdr:clientData/>
  </xdr:twoCellAnchor>
  <xdr:twoCellAnchor>
    <xdr:from>
      <xdr:col>1</xdr:col>
      <xdr:colOff>942975</xdr:colOff>
      <xdr:row>42</xdr:row>
      <xdr:rowOff>28576</xdr:rowOff>
    </xdr:from>
    <xdr:to>
      <xdr:col>2</xdr:col>
      <xdr:colOff>657225</xdr:colOff>
      <xdr:row>42</xdr:row>
      <xdr:rowOff>171450</xdr:rowOff>
    </xdr:to>
    <xdr:sp macro="" textlink="">
      <xdr:nvSpPr>
        <xdr:cNvPr id="67" name="slicer_cover">
          <a:extLst>
            <a:ext uri="{FF2B5EF4-FFF2-40B4-BE49-F238E27FC236}">
              <a16:creationId xmlns:a16="http://schemas.microsoft.com/office/drawing/2014/main" id="{00000000-0008-0000-0000-000043000000}"/>
            </a:ext>
          </a:extLst>
        </xdr:cNvPr>
        <xdr:cNvSpPr/>
      </xdr:nvSpPr>
      <xdr:spPr>
        <a:xfrm>
          <a:off x="1552575" y="8029576"/>
          <a:ext cx="666750" cy="142874"/>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clientData/>
  </xdr:twoCellAnchor>
  <xdr:twoCellAnchor>
    <xdr:from>
      <xdr:col>7</xdr:col>
      <xdr:colOff>19050</xdr:colOff>
      <xdr:row>38</xdr:row>
      <xdr:rowOff>142875</xdr:rowOff>
    </xdr:from>
    <xdr:to>
      <xdr:col>9</xdr:col>
      <xdr:colOff>66052</xdr:colOff>
      <xdr:row>40</xdr:row>
      <xdr:rowOff>125358</xdr:rowOff>
    </xdr:to>
    <xdr:sp macro="" textlink="Pivot!AC27">
      <xdr:nvSpPr>
        <xdr:cNvPr id="76" name="lbl_piechartPercent4agent">
          <a:extLst>
            <a:ext uri="{FF2B5EF4-FFF2-40B4-BE49-F238E27FC236}">
              <a16:creationId xmlns:a16="http://schemas.microsoft.com/office/drawing/2014/main" id="{00000000-0008-0000-0000-00004C000000}"/>
            </a:ext>
          </a:extLst>
        </xdr:cNvPr>
        <xdr:cNvSpPr txBox="1"/>
      </xdr:nvSpPr>
      <xdr:spPr>
        <a:xfrm>
          <a:off x="4752975" y="7381875"/>
          <a:ext cx="1266202" cy="3634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EF2A526-6A45-4DBD-9A89-1B9C52C65FD9}" type="TxLink">
            <a:rPr lang="en-US" sz="2400" b="0" i="0" u="none" strike="noStrike">
              <a:solidFill>
                <a:schemeClr val="tx1">
                  <a:lumMod val="75000"/>
                  <a:lumOff val="25000"/>
                </a:schemeClr>
              </a:solidFill>
              <a:latin typeface="Calibri"/>
              <a:ea typeface="New Gulim" panose="02030600000101010101" pitchFamily="18" charset="-127"/>
              <a:cs typeface="Calibri"/>
            </a:rPr>
            <a:pPr algn="ctr"/>
            <a:t>100.0%</a:t>
          </a:fld>
          <a:endParaRPr lang="en-US" sz="2400" b="1">
            <a:solidFill>
              <a:schemeClr val="tx1">
                <a:lumMod val="75000"/>
                <a:lumOff val="25000"/>
              </a:schemeClr>
            </a:solidFill>
            <a:latin typeface="New Gulim" panose="02030600000101010101" pitchFamily="18" charset="-127"/>
            <a:ea typeface="New Gulim" panose="02030600000101010101" pitchFamily="18" charset="-127"/>
          </a:endParaRPr>
        </a:p>
      </xdr:txBody>
    </xdr:sp>
    <xdr:clientData/>
  </xdr:twoCellAnchor>
  <xdr:twoCellAnchor>
    <xdr:from>
      <xdr:col>4</xdr:col>
      <xdr:colOff>514350</xdr:colOff>
      <xdr:row>29</xdr:row>
      <xdr:rowOff>95251</xdr:rowOff>
    </xdr:from>
    <xdr:to>
      <xdr:col>7</xdr:col>
      <xdr:colOff>53550</xdr:colOff>
      <xdr:row>36</xdr:row>
      <xdr:rowOff>129751</xdr:rowOff>
    </xdr:to>
    <xdr:grpSp>
      <xdr:nvGrpSpPr>
        <xdr:cNvPr id="29" name="grp_piechartagent1">
          <a:extLst>
            <a:ext uri="{FF2B5EF4-FFF2-40B4-BE49-F238E27FC236}">
              <a16:creationId xmlns:a16="http://schemas.microsoft.com/office/drawing/2014/main" id="{00000000-0008-0000-0000-00001D000000}"/>
            </a:ext>
          </a:extLst>
        </xdr:cNvPr>
        <xdr:cNvGrpSpPr/>
      </xdr:nvGrpSpPr>
      <xdr:grpSpPr>
        <a:xfrm>
          <a:off x="3419475" y="5619751"/>
          <a:ext cx="1368000" cy="1368000"/>
          <a:chOff x="3419475" y="5600701"/>
          <a:chExt cx="1368000" cy="1368000"/>
        </a:xfrm>
      </xdr:grpSpPr>
      <xdr:graphicFrame macro="">
        <xdr:nvGraphicFramePr>
          <xdr:cNvPr id="68" name="piechart_1agent">
            <a:extLst>
              <a:ext uri="{FF2B5EF4-FFF2-40B4-BE49-F238E27FC236}">
                <a16:creationId xmlns:a16="http://schemas.microsoft.com/office/drawing/2014/main" id="{00000000-0008-0000-0000-000044000000}"/>
              </a:ext>
            </a:extLst>
          </xdr:cNvPr>
          <xdr:cNvGraphicFramePr>
            <a:graphicFrameLocks/>
          </xdr:cNvGraphicFramePr>
        </xdr:nvGraphicFramePr>
        <xdr:xfrm>
          <a:off x="3419475" y="5600701"/>
          <a:ext cx="1368000" cy="1368000"/>
        </xdr:xfrm>
        <a:graphic>
          <a:graphicData uri="http://schemas.openxmlformats.org/drawingml/2006/chart">
            <c:chart xmlns:c="http://schemas.openxmlformats.org/drawingml/2006/chart" xmlns:r="http://schemas.openxmlformats.org/officeDocument/2006/relationships" r:id="rId13"/>
          </a:graphicData>
        </a:graphic>
      </xdr:graphicFrame>
      <xdr:sp macro="" textlink="Pivot!U27">
        <xdr:nvSpPr>
          <xdr:cNvPr id="69" name="lbl_piechartPercent1agent">
            <a:extLst>
              <a:ext uri="{FF2B5EF4-FFF2-40B4-BE49-F238E27FC236}">
                <a16:creationId xmlns:a16="http://schemas.microsoft.com/office/drawing/2014/main" id="{00000000-0008-0000-0000-000045000000}"/>
              </a:ext>
            </a:extLst>
          </xdr:cNvPr>
          <xdr:cNvSpPr txBox="1"/>
        </xdr:nvSpPr>
        <xdr:spPr>
          <a:xfrm>
            <a:off x="3486150" y="6134100"/>
            <a:ext cx="1266202" cy="3634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2E571A6-C13C-4BD0-84C0-2372715A09E0}" type="TxLink">
              <a:rPr lang="en-US" sz="2400" b="0" i="0" u="none" strike="noStrike">
                <a:solidFill>
                  <a:schemeClr val="tx1">
                    <a:lumMod val="75000"/>
                    <a:lumOff val="25000"/>
                  </a:schemeClr>
                </a:solidFill>
                <a:latin typeface="Calibri"/>
                <a:ea typeface="New Gulim" panose="02030600000101010101" pitchFamily="18" charset="-127"/>
                <a:cs typeface="Calibri"/>
              </a:rPr>
              <a:pPr algn="ctr"/>
              <a:t>27.5%</a:t>
            </a:fld>
            <a:endParaRPr lang="en-US" sz="2400" b="1">
              <a:solidFill>
                <a:schemeClr val="tx1">
                  <a:lumMod val="75000"/>
                  <a:lumOff val="25000"/>
                </a:schemeClr>
              </a:solidFill>
              <a:latin typeface="New Gulim" panose="02030600000101010101" pitchFamily="18" charset="-127"/>
              <a:ea typeface="New Gulim" panose="02030600000101010101" pitchFamily="18" charset="-127"/>
            </a:endParaRPr>
          </a:p>
        </xdr:txBody>
      </xdr:sp>
      <xdr:sp macro="" textlink="Pivot!T27">
        <xdr:nvSpPr>
          <xdr:cNvPr id="77" name="lbl_piechartValue1agent">
            <a:extLst>
              <a:ext uri="{FF2B5EF4-FFF2-40B4-BE49-F238E27FC236}">
                <a16:creationId xmlns:a16="http://schemas.microsoft.com/office/drawing/2014/main" id="{00000000-0008-0000-0000-00004D000000}"/>
              </a:ext>
            </a:extLst>
          </xdr:cNvPr>
          <xdr:cNvSpPr txBox="1"/>
        </xdr:nvSpPr>
        <xdr:spPr>
          <a:xfrm>
            <a:off x="3743325" y="6486525"/>
            <a:ext cx="694983" cy="2544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28E3D45-9BEA-4D81-ADEB-BF368C2D8DF3}" type="TxLink">
              <a:rPr lang="en-US" sz="1200" b="1" i="0" u="none" strike="noStrike">
                <a:solidFill>
                  <a:schemeClr val="tx1">
                    <a:lumMod val="65000"/>
                    <a:lumOff val="35000"/>
                  </a:schemeClr>
                </a:solidFill>
                <a:latin typeface="Calibri"/>
                <a:ea typeface="New Gulim" panose="02030600000101010101" pitchFamily="18" charset="-127"/>
                <a:cs typeface="Calibri"/>
              </a:rPr>
              <a:pPr algn="ctr"/>
              <a:t>36</a:t>
            </a:fld>
            <a:endParaRPr lang="en-AU" sz="1200" b="1">
              <a:solidFill>
                <a:schemeClr val="tx1">
                  <a:lumMod val="65000"/>
                  <a:lumOff val="35000"/>
                </a:schemeClr>
              </a:solidFill>
              <a:latin typeface="Calibri" panose="020F0502020204030204" pitchFamily="34" charset="0"/>
              <a:ea typeface="New Gulim" panose="02030600000101010101" pitchFamily="18" charset="-127"/>
              <a:cs typeface="Calibri" panose="020F0502020204030204" pitchFamily="34" charset="0"/>
            </a:endParaRPr>
          </a:p>
        </xdr:txBody>
      </xdr:sp>
      <xdr:sp macro="" textlink="hdr_piechartFeedback">
        <xdr:nvSpPr>
          <xdr:cNvPr id="83" name="lbl_piechartTitle1">
            <a:extLst>
              <a:ext uri="{FF2B5EF4-FFF2-40B4-BE49-F238E27FC236}">
                <a16:creationId xmlns:a16="http://schemas.microsoft.com/office/drawing/2014/main" id="{00000000-0008-0000-0000-000053000000}"/>
              </a:ext>
            </a:extLst>
          </xdr:cNvPr>
          <xdr:cNvSpPr txBox="1"/>
        </xdr:nvSpPr>
        <xdr:spPr>
          <a:xfrm>
            <a:off x="3514725" y="5800725"/>
            <a:ext cx="1180519" cy="4816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283C96D-C38E-4886-B21B-27A937AF86B0}" type="TxLink">
              <a:rPr lang="en-US" sz="1000" b="0" i="0" u="none" strike="noStrike">
                <a:solidFill>
                  <a:schemeClr val="tx1">
                    <a:lumMod val="65000"/>
                    <a:lumOff val="35000"/>
                  </a:schemeClr>
                </a:solidFill>
                <a:latin typeface="Calibri"/>
                <a:ea typeface="New Gulim" panose="02030600000101010101" pitchFamily="18" charset="-127"/>
                <a:cs typeface="Calibri"/>
              </a:rPr>
              <a:pPr algn="ctr"/>
              <a:t>CUSTOMER FEEDBACK</a:t>
            </a:fld>
            <a:endParaRPr lang="en-AU" sz="1000" b="0">
              <a:solidFill>
                <a:schemeClr val="tx1">
                  <a:lumMod val="65000"/>
                  <a:lumOff val="35000"/>
                </a:schemeClr>
              </a:solidFill>
              <a:latin typeface="Calibri" panose="020F0502020204030204" pitchFamily="34" charset="0"/>
              <a:ea typeface="New Gulim" panose="02030600000101010101" pitchFamily="18" charset="-127"/>
              <a:cs typeface="Calibri" panose="020F0502020204030204" pitchFamily="34" charset="0"/>
            </a:endParaRPr>
          </a:p>
        </xdr:txBody>
      </xdr:sp>
    </xdr:grpSp>
    <xdr:clientData/>
  </xdr:twoCellAnchor>
  <xdr:twoCellAnchor>
    <xdr:from>
      <xdr:col>6</xdr:col>
      <xdr:colOff>561974</xdr:colOff>
      <xdr:row>29</xdr:row>
      <xdr:rowOff>95250</xdr:rowOff>
    </xdr:from>
    <xdr:to>
      <xdr:col>9</xdr:col>
      <xdr:colOff>101174</xdr:colOff>
      <xdr:row>36</xdr:row>
      <xdr:rowOff>129750</xdr:rowOff>
    </xdr:to>
    <xdr:grpSp>
      <xdr:nvGrpSpPr>
        <xdr:cNvPr id="30" name="grp_piechartagent2">
          <a:extLst>
            <a:ext uri="{FF2B5EF4-FFF2-40B4-BE49-F238E27FC236}">
              <a16:creationId xmlns:a16="http://schemas.microsoft.com/office/drawing/2014/main" id="{00000000-0008-0000-0000-00001E000000}"/>
            </a:ext>
          </a:extLst>
        </xdr:cNvPr>
        <xdr:cNvGrpSpPr/>
      </xdr:nvGrpSpPr>
      <xdr:grpSpPr>
        <a:xfrm>
          <a:off x="4686299" y="5619750"/>
          <a:ext cx="1368000" cy="1368000"/>
          <a:chOff x="4686299" y="5600700"/>
          <a:chExt cx="1368000" cy="1368000"/>
        </a:xfrm>
      </xdr:grpSpPr>
      <xdr:graphicFrame macro="">
        <xdr:nvGraphicFramePr>
          <xdr:cNvPr id="70" name="piechart_2agent">
            <a:extLst>
              <a:ext uri="{FF2B5EF4-FFF2-40B4-BE49-F238E27FC236}">
                <a16:creationId xmlns:a16="http://schemas.microsoft.com/office/drawing/2014/main" id="{00000000-0008-0000-0000-000046000000}"/>
              </a:ext>
            </a:extLst>
          </xdr:cNvPr>
          <xdr:cNvGraphicFramePr>
            <a:graphicFrameLocks/>
          </xdr:cNvGraphicFramePr>
        </xdr:nvGraphicFramePr>
        <xdr:xfrm>
          <a:off x="4686299" y="5600700"/>
          <a:ext cx="1368000" cy="1368000"/>
        </xdr:xfrm>
        <a:graphic>
          <a:graphicData uri="http://schemas.openxmlformats.org/drawingml/2006/chart">
            <c:chart xmlns:c="http://schemas.openxmlformats.org/drawingml/2006/chart" xmlns:r="http://schemas.openxmlformats.org/officeDocument/2006/relationships" r:id="rId14"/>
          </a:graphicData>
        </a:graphic>
      </xdr:graphicFrame>
      <xdr:sp macro="" textlink="Pivot!X27">
        <xdr:nvSpPr>
          <xdr:cNvPr id="71" name="lbl_piechartPercent2agent">
            <a:extLst>
              <a:ext uri="{FF2B5EF4-FFF2-40B4-BE49-F238E27FC236}">
                <a16:creationId xmlns:a16="http://schemas.microsoft.com/office/drawing/2014/main" id="{00000000-0008-0000-0000-000047000000}"/>
              </a:ext>
            </a:extLst>
          </xdr:cNvPr>
          <xdr:cNvSpPr txBox="1"/>
        </xdr:nvSpPr>
        <xdr:spPr>
          <a:xfrm>
            <a:off x="4752975" y="6134100"/>
            <a:ext cx="1266202" cy="3634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C0DB027-A1F1-4015-93E0-7CFCBC479354}" type="TxLink">
              <a:rPr lang="en-US" sz="2400" b="0" i="0" u="none" strike="noStrike">
                <a:solidFill>
                  <a:schemeClr val="tx1">
                    <a:lumMod val="75000"/>
                    <a:lumOff val="25000"/>
                  </a:schemeClr>
                </a:solidFill>
                <a:latin typeface="Calibri"/>
                <a:ea typeface="New Gulim" panose="02030600000101010101" pitchFamily="18" charset="-127"/>
                <a:cs typeface="Calibri"/>
              </a:rPr>
              <a:pPr algn="ctr"/>
              <a:t>94.4%</a:t>
            </a:fld>
            <a:endParaRPr lang="en-US" sz="2400" b="1">
              <a:solidFill>
                <a:schemeClr val="tx1">
                  <a:lumMod val="75000"/>
                  <a:lumOff val="25000"/>
                </a:schemeClr>
              </a:solidFill>
              <a:latin typeface="New Gulim" panose="02030600000101010101" pitchFamily="18" charset="-127"/>
              <a:ea typeface="New Gulim" panose="02030600000101010101" pitchFamily="18" charset="-127"/>
            </a:endParaRPr>
          </a:p>
        </xdr:txBody>
      </xdr:sp>
      <xdr:sp macro="" textlink="Pivot!V27">
        <xdr:nvSpPr>
          <xdr:cNvPr id="78" name="lbl_piechartValue2-1agent">
            <a:extLst>
              <a:ext uri="{FF2B5EF4-FFF2-40B4-BE49-F238E27FC236}">
                <a16:creationId xmlns:a16="http://schemas.microsoft.com/office/drawing/2014/main" id="{00000000-0008-0000-0000-00004E000000}"/>
              </a:ext>
            </a:extLst>
          </xdr:cNvPr>
          <xdr:cNvSpPr txBox="1"/>
        </xdr:nvSpPr>
        <xdr:spPr>
          <a:xfrm>
            <a:off x="5010150" y="6400800"/>
            <a:ext cx="694983" cy="2544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9578855-00BE-4A1D-B58E-1F754E5F3A2D}" type="TxLink">
              <a:rPr lang="en-US" sz="1200" b="1" i="0" u="none" strike="noStrike">
                <a:solidFill>
                  <a:schemeClr val="tx1">
                    <a:lumMod val="65000"/>
                    <a:lumOff val="35000"/>
                  </a:schemeClr>
                </a:solidFill>
                <a:latin typeface="Calibri"/>
                <a:ea typeface="New Gulim" panose="02030600000101010101" pitchFamily="18" charset="-127"/>
                <a:cs typeface="Calibri"/>
              </a:rPr>
              <a:pPr algn="ctr"/>
              <a:t>34</a:t>
            </a:fld>
            <a:endParaRPr lang="en-AU" sz="1400" b="1">
              <a:solidFill>
                <a:schemeClr val="tx1">
                  <a:lumMod val="65000"/>
                  <a:lumOff val="35000"/>
                </a:schemeClr>
              </a:solidFill>
              <a:latin typeface="Calibri" panose="020F0502020204030204" pitchFamily="34" charset="0"/>
              <a:ea typeface="New Gulim" panose="02030600000101010101" pitchFamily="18" charset="-127"/>
              <a:cs typeface="Calibri" panose="020F0502020204030204" pitchFamily="34" charset="0"/>
            </a:endParaRPr>
          </a:p>
        </xdr:txBody>
      </xdr:sp>
      <xdr:sp macro="" textlink="Pivot!W27">
        <xdr:nvSpPr>
          <xdr:cNvPr id="79" name="lbl_piechartValue2-2agent">
            <a:extLst>
              <a:ext uri="{FF2B5EF4-FFF2-40B4-BE49-F238E27FC236}">
                <a16:creationId xmlns:a16="http://schemas.microsoft.com/office/drawing/2014/main" id="{00000000-0008-0000-0000-00004F000000}"/>
              </a:ext>
            </a:extLst>
          </xdr:cNvPr>
          <xdr:cNvSpPr txBox="1"/>
        </xdr:nvSpPr>
        <xdr:spPr>
          <a:xfrm>
            <a:off x="5019675" y="6553200"/>
            <a:ext cx="694983" cy="2544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6912BA7-CC46-4943-B782-5978275C56B0}" type="TxLink">
              <a:rPr lang="en-US" sz="1200" b="1" i="0" u="none" strike="noStrike">
                <a:solidFill>
                  <a:srgbClr val="FF0000"/>
                </a:solidFill>
                <a:latin typeface="Calibri"/>
                <a:ea typeface="New Gulim" panose="02030600000101010101" pitchFamily="18" charset="-127"/>
                <a:cs typeface="Calibri"/>
              </a:rPr>
              <a:pPr algn="ctr"/>
              <a:t>2</a:t>
            </a:fld>
            <a:endParaRPr lang="en-AU" sz="1200" b="1">
              <a:solidFill>
                <a:srgbClr val="FF0000"/>
              </a:solidFill>
              <a:latin typeface="Calibri" panose="020F0502020204030204" pitchFamily="34" charset="0"/>
              <a:ea typeface="New Gulim" panose="02030600000101010101" pitchFamily="18" charset="-127"/>
              <a:cs typeface="Calibri" panose="020F0502020204030204" pitchFamily="34" charset="0"/>
            </a:endParaRPr>
          </a:p>
        </xdr:txBody>
      </xdr:sp>
      <xdr:sp macro="" textlink="hdr_piechartCSAT">
        <xdr:nvSpPr>
          <xdr:cNvPr id="84" name="lbl_piechartTitle2">
            <a:extLst>
              <a:ext uri="{FF2B5EF4-FFF2-40B4-BE49-F238E27FC236}">
                <a16:creationId xmlns:a16="http://schemas.microsoft.com/office/drawing/2014/main" id="{00000000-0008-0000-0000-000054000000}"/>
              </a:ext>
            </a:extLst>
          </xdr:cNvPr>
          <xdr:cNvSpPr txBox="1"/>
        </xdr:nvSpPr>
        <xdr:spPr>
          <a:xfrm>
            <a:off x="4791075" y="5800725"/>
            <a:ext cx="1177367" cy="4816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4307C99-379F-4EDA-B451-4632DB1ABF25}" type="TxLink">
              <a:rPr lang="en-US" sz="1000" b="0" i="0" u="none" strike="noStrike">
                <a:solidFill>
                  <a:schemeClr val="tx1">
                    <a:lumMod val="65000"/>
                    <a:lumOff val="35000"/>
                  </a:schemeClr>
                </a:solidFill>
                <a:latin typeface="Calibri"/>
                <a:ea typeface="New Gulim" panose="02030600000101010101" pitchFamily="18" charset="-127"/>
                <a:cs typeface="Calibri"/>
              </a:rPr>
              <a:pPr algn="ctr"/>
              <a:t>CUSTOMER SATISFACTION</a:t>
            </a:fld>
            <a:endParaRPr lang="en-AU" sz="1000" b="0">
              <a:solidFill>
                <a:schemeClr val="tx1">
                  <a:lumMod val="65000"/>
                  <a:lumOff val="35000"/>
                </a:schemeClr>
              </a:solidFill>
              <a:latin typeface="Calibri" panose="020F0502020204030204" pitchFamily="34" charset="0"/>
              <a:ea typeface="New Gulim" panose="02030600000101010101" pitchFamily="18" charset="-127"/>
              <a:cs typeface="Calibri" panose="020F0502020204030204" pitchFamily="34" charset="0"/>
            </a:endParaRPr>
          </a:p>
        </xdr:txBody>
      </xdr:sp>
    </xdr:grpSp>
    <xdr:clientData/>
  </xdr:twoCellAnchor>
  <xdr:twoCellAnchor>
    <xdr:from>
      <xdr:col>4</xdr:col>
      <xdr:colOff>514350</xdr:colOff>
      <xdr:row>36</xdr:row>
      <xdr:rowOff>38101</xdr:rowOff>
    </xdr:from>
    <xdr:to>
      <xdr:col>7</xdr:col>
      <xdr:colOff>53550</xdr:colOff>
      <xdr:row>43</xdr:row>
      <xdr:rowOff>72601</xdr:rowOff>
    </xdr:to>
    <xdr:grpSp>
      <xdr:nvGrpSpPr>
        <xdr:cNvPr id="31" name="grp_piechartagent3">
          <a:extLst>
            <a:ext uri="{FF2B5EF4-FFF2-40B4-BE49-F238E27FC236}">
              <a16:creationId xmlns:a16="http://schemas.microsoft.com/office/drawing/2014/main" id="{00000000-0008-0000-0000-00001F000000}"/>
            </a:ext>
          </a:extLst>
        </xdr:cNvPr>
        <xdr:cNvGrpSpPr/>
      </xdr:nvGrpSpPr>
      <xdr:grpSpPr>
        <a:xfrm>
          <a:off x="3419475" y="6896101"/>
          <a:ext cx="1368000" cy="1368000"/>
          <a:chOff x="3419475" y="6877051"/>
          <a:chExt cx="1368000" cy="1368000"/>
        </a:xfrm>
      </xdr:grpSpPr>
      <xdr:graphicFrame macro="">
        <xdr:nvGraphicFramePr>
          <xdr:cNvPr id="73" name="piechart_3agent">
            <a:extLst>
              <a:ext uri="{FF2B5EF4-FFF2-40B4-BE49-F238E27FC236}">
                <a16:creationId xmlns:a16="http://schemas.microsoft.com/office/drawing/2014/main" id="{00000000-0008-0000-0000-000049000000}"/>
              </a:ext>
            </a:extLst>
          </xdr:cNvPr>
          <xdr:cNvGraphicFramePr>
            <a:graphicFrameLocks/>
          </xdr:cNvGraphicFramePr>
        </xdr:nvGraphicFramePr>
        <xdr:xfrm>
          <a:off x="3419475" y="6877051"/>
          <a:ext cx="1368000" cy="1368000"/>
        </xdr:xfrm>
        <a:graphic>
          <a:graphicData uri="http://schemas.openxmlformats.org/drawingml/2006/chart">
            <c:chart xmlns:c="http://schemas.openxmlformats.org/drawingml/2006/chart" xmlns:r="http://schemas.openxmlformats.org/officeDocument/2006/relationships" r:id="rId15"/>
          </a:graphicData>
        </a:graphic>
      </xdr:graphicFrame>
      <xdr:sp macro="" textlink="Pivot!Z27">
        <xdr:nvSpPr>
          <xdr:cNvPr id="74" name="lbl_piechartPercent3agent">
            <a:extLst>
              <a:ext uri="{FF2B5EF4-FFF2-40B4-BE49-F238E27FC236}">
                <a16:creationId xmlns:a16="http://schemas.microsoft.com/office/drawing/2014/main" id="{00000000-0008-0000-0000-00004A000000}"/>
              </a:ext>
            </a:extLst>
          </xdr:cNvPr>
          <xdr:cNvSpPr txBox="1"/>
        </xdr:nvSpPr>
        <xdr:spPr>
          <a:xfrm>
            <a:off x="3486150" y="7381875"/>
            <a:ext cx="1266202" cy="3634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B4AC418-E3CC-4082-856D-7DDDF5C13F04}" type="TxLink">
              <a:rPr lang="en-US" sz="2400" b="0" i="0" u="none" strike="noStrike">
                <a:solidFill>
                  <a:schemeClr val="tx1">
                    <a:lumMod val="75000"/>
                    <a:lumOff val="25000"/>
                  </a:schemeClr>
                </a:solidFill>
                <a:latin typeface="Calibri"/>
                <a:ea typeface="New Gulim" panose="02030600000101010101" pitchFamily="18" charset="-127"/>
                <a:cs typeface="Calibri"/>
              </a:rPr>
              <a:pPr algn="ctr"/>
              <a:t>55.7%</a:t>
            </a:fld>
            <a:endParaRPr lang="en-US" sz="2400" b="1">
              <a:solidFill>
                <a:schemeClr val="tx1">
                  <a:lumMod val="75000"/>
                  <a:lumOff val="25000"/>
                </a:schemeClr>
              </a:solidFill>
              <a:latin typeface="New Gulim" panose="02030600000101010101" pitchFamily="18" charset="-127"/>
              <a:ea typeface="New Gulim" panose="02030600000101010101" pitchFamily="18" charset="-127"/>
            </a:endParaRPr>
          </a:p>
        </xdr:txBody>
      </xdr:sp>
      <xdr:sp macro="" textlink="Pivot!Y27">
        <xdr:nvSpPr>
          <xdr:cNvPr id="80" name="lbl_piechartValue3agent">
            <a:extLst>
              <a:ext uri="{FF2B5EF4-FFF2-40B4-BE49-F238E27FC236}">
                <a16:creationId xmlns:a16="http://schemas.microsoft.com/office/drawing/2014/main" id="{00000000-0008-0000-0000-000050000000}"/>
              </a:ext>
            </a:extLst>
          </xdr:cNvPr>
          <xdr:cNvSpPr txBox="1"/>
        </xdr:nvSpPr>
        <xdr:spPr>
          <a:xfrm>
            <a:off x="3743325" y="7734300"/>
            <a:ext cx="694983" cy="2544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6B6B060-7059-4B8C-90FB-78965F8C4BB8}" type="TxLink">
              <a:rPr lang="en-US" sz="1200" b="1" i="0" u="none" strike="noStrike">
                <a:solidFill>
                  <a:schemeClr val="tx1">
                    <a:lumMod val="65000"/>
                    <a:lumOff val="35000"/>
                  </a:schemeClr>
                </a:solidFill>
                <a:latin typeface="Calibri"/>
                <a:ea typeface="New Gulim" panose="02030600000101010101" pitchFamily="18" charset="-127"/>
                <a:cs typeface="Calibri"/>
              </a:rPr>
              <a:pPr algn="ctr"/>
              <a:t>73</a:t>
            </a:fld>
            <a:endParaRPr lang="en-AU" sz="1400" b="1">
              <a:solidFill>
                <a:schemeClr val="tx1">
                  <a:lumMod val="65000"/>
                  <a:lumOff val="35000"/>
                </a:schemeClr>
              </a:solidFill>
              <a:latin typeface="Calibri" panose="020F0502020204030204" pitchFamily="34" charset="0"/>
              <a:ea typeface="New Gulim" panose="02030600000101010101" pitchFamily="18" charset="-127"/>
              <a:cs typeface="Calibri" panose="020F0502020204030204" pitchFamily="34" charset="0"/>
            </a:endParaRPr>
          </a:p>
        </xdr:txBody>
      </xdr:sp>
      <xdr:sp macro="" textlink="hdr_piechartSDR">
        <xdr:nvSpPr>
          <xdr:cNvPr id="85" name="lbl_piechartTitle3">
            <a:extLst>
              <a:ext uri="{FF2B5EF4-FFF2-40B4-BE49-F238E27FC236}">
                <a16:creationId xmlns:a16="http://schemas.microsoft.com/office/drawing/2014/main" id="{00000000-0008-0000-0000-000055000000}"/>
              </a:ext>
            </a:extLst>
          </xdr:cNvPr>
          <xdr:cNvSpPr txBox="1"/>
        </xdr:nvSpPr>
        <xdr:spPr>
          <a:xfrm>
            <a:off x="3514725" y="7048500"/>
            <a:ext cx="1181287" cy="4816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39DF77E-04D7-408F-8E5D-C6AAFA9B717D}" type="TxLink">
              <a:rPr lang="en-US" sz="1000" b="0" i="0" u="none" strike="noStrike">
                <a:solidFill>
                  <a:schemeClr val="tx1">
                    <a:lumMod val="65000"/>
                    <a:lumOff val="35000"/>
                  </a:schemeClr>
                </a:solidFill>
                <a:latin typeface="Calibri"/>
                <a:ea typeface="New Gulim" panose="02030600000101010101" pitchFamily="18" charset="-127"/>
                <a:cs typeface="Calibri"/>
              </a:rPr>
              <a:pPr algn="ctr"/>
              <a:t>SAME DAY RESOLUTION</a:t>
            </a:fld>
            <a:endParaRPr lang="en-AU" sz="800" b="0">
              <a:solidFill>
                <a:schemeClr val="tx1">
                  <a:lumMod val="65000"/>
                  <a:lumOff val="35000"/>
                </a:schemeClr>
              </a:solidFill>
              <a:latin typeface="Calibri" panose="020F0502020204030204" pitchFamily="34" charset="0"/>
              <a:ea typeface="New Gulim" panose="02030600000101010101" pitchFamily="18" charset="-127"/>
              <a:cs typeface="Calibri" panose="020F0502020204030204" pitchFamily="34" charset="0"/>
            </a:endParaRPr>
          </a:p>
        </xdr:txBody>
      </xdr:sp>
    </xdr:grpSp>
    <xdr:clientData/>
  </xdr:twoCellAnchor>
  <xdr:twoCellAnchor>
    <xdr:from>
      <xdr:col>6</xdr:col>
      <xdr:colOff>561974</xdr:colOff>
      <xdr:row>36</xdr:row>
      <xdr:rowOff>38100</xdr:rowOff>
    </xdr:from>
    <xdr:to>
      <xdr:col>9</xdr:col>
      <xdr:colOff>101174</xdr:colOff>
      <xdr:row>43</xdr:row>
      <xdr:rowOff>72600</xdr:rowOff>
    </xdr:to>
    <xdr:grpSp>
      <xdr:nvGrpSpPr>
        <xdr:cNvPr id="32" name="grp_piechartagent4">
          <a:extLst>
            <a:ext uri="{FF2B5EF4-FFF2-40B4-BE49-F238E27FC236}">
              <a16:creationId xmlns:a16="http://schemas.microsoft.com/office/drawing/2014/main" id="{00000000-0008-0000-0000-000020000000}"/>
            </a:ext>
          </a:extLst>
        </xdr:cNvPr>
        <xdr:cNvGrpSpPr/>
      </xdr:nvGrpSpPr>
      <xdr:grpSpPr>
        <a:xfrm>
          <a:off x="4686299" y="6896100"/>
          <a:ext cx="1368000" cy="1368000"/>
          <a:chOff x="4686299" y="6877050"/>
          <a:chExt cx="1368000" cy="1368000"/>
        </a:xfrm>
      </xdr:grpSpPr>
      <xdr:graphicFrame macro="">
        <xdr:nvGraphicFramePr>
          <xdr:cNvPr id="75" name="piechart_4agent">
            <a:extLst>
              <a:ext uri="{FF2B5EF4-FFF2-40B4-BE49-F238E27FC236}">
                <a16:creationId xmlns:a16="http://schemas.microsoft.com/office/drawing/2014/main" id="{00000000-0008-0000-0000-00004B000000}"/>
              </a:ext>
            </a:extLst>
          </xdr:cNvPr>
          <xdr:cNvGraphicFramePr>
            <a:graphicFrameLocks/>
          </xdr:cNvGraphicFramePr>
        </xdr:nvGraphicFramePr>
        <xdr:xfrm>
          <a:off x="4686299" y="6877050"/>
          <a:ext cx="1368000" cy="1368000"/>
        </xdr:xfrm>
        <a:graphic>
          <a:graphicData uri="http://schemas.openxmlformats.org/drawingml/2006/chart">
            <c:chart xmlns:c="http://schemas.openxmlformats.org/drawingml/2006/chart" xmlns:r="http://schemas.openxmlformats.org/officeDocument/2006/relationships" r:id="rId16"/>
          </a:graphicData>
        </a:graphic>
      </xdr:graphicFrame>
      <xdr:sp macro="" textlink="Pivot!AA27">
        <xdr:nvSpPr>
          <xdr:cNvPr id="81" name="lbl_piechartValue4-1agent">
            <a:extLst>
              <a:ext uri="{FF2B5EF4-FFF2-40B4-BE49-F238E27FC236}">
                <a16:creationId xmlns:a16="http://schemas.microsoft.com/office/drawing/2014/main" id="{00000000-0008-0000-0000-000051000000}"/>
              </a:ext>
            </a:extLst>
          </xdr:cNvPr>
          <xdr:cNvSpPr txBox="1"/>
        </xdr:nvSpPr>
        <xdr:spPr>
          <a:xfrm>
            <a:off x="5010150" y="7648575"/>
            <a:ext cx="694983" cy="2544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E7956B9-969C-4E1B-AA77-E7E1A96A71B1}" type="TxLink">
              <a:rPr lang="en-US" sz="1200" b="1" i="0" u="none" strike="noStrike">
                <a:solidFill>
                  <a:schemeClr val="tx1">
                    <a:lumMod val="65000"/>
                    <a:lumOff val="35000"/>
                  </a:schemeClr>
                </a:solidFill>
                <a:latin typeface="Calibri"/>
                <a:ea typeface="New Gulim" panose="02030600000101010101" pitchFamily="18" charset="-127"/>
                <a:cs typeface="Calibri"/>
              </a:rPr>
              <a:pPr algn="ctr"/>
              <a:t>131</a:t>
            </a:fld>
            <a:endParaRPr lang="en-AU" sz="1600" b="1">
              <a:solidFill>
                <a:schemeClr val="tx1">
                  <a:lumMod val="65000"/>
                  <a:lumOff val="35000"/>
                </a:schemeClr>
              </a:solidFill>
              <a:latin typeface="Calibri" panose="020F0502020204030204" pitchFamily="34" charset="0"/>
              <a:ea typeface="New Gulim" panose="02030600000101010101" pitchFamily="18" charset="-127"/>
              <a:cs typeface="Calibri" panose="020F0502020204030204" pitchFamily="34" charset="0"/>
            </a:endParaRPr>
          </a:p>
        </xdr:txBody>
      </xdr:sp>
      <xdr:sp macro="" textlink="Pivot!AB27">
        <xdr:nvSpPr>
          <xdr:cNvPr id="82" name="lbl_piechartValue4-2agent">
            <a:extLst>
              <a:ext uri="{FF2B5EF4-FFF2-40B4-BE49-F238E27FC236}">
                <a16:creationId xmlns:a16="http://schemas.microsoft.com/office/drawing/2014/main" id="{00000000-0008-0000-0000-000052000000}"/>
              </a:ext>
            </a:extLst>
          </xdr:cNvPr>
          <xdr:cNvSpPr txBox="1"/>
        </xdr:nvSpPr>
        <xdr:spPr>
          <a:xfrm>
            <a:off x="5019675" y="7800975"/>
            <a:ext cx="694983" cy="2544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902F32D-47FC-41C3-8556-788834E39252}" type="TxLink">
              <a:rPr lang="en-US" sz="1200" b="1" i="0" u="none" strike="noStrike">
                <a:solidFill>
                  <a:srgbClr val="FF0000"/>
                </a:solidFill>
                <a:latin typeface="Calibri"/>
                <a:ea typeface="New Gulim" panose="02030600000101010101" pitchFamily="18" charset="-127"/>
                <a:cs typeface="Calibri"/>
              </a:rPr>
              <a:pPr algn="ctr"/>
              <a:t>0</a:t>
            </a:fld>
            <a:endParaRPr lang="en-AU" sz="1400" b="1">
              <a:solidFill>
                <a:srgbClr val="FF0000"/>
              </a:solidFill>
              <a:latin typeface="Calibri" panose="020F0502020204030204" pitchFamily="34" charset="0"/>
              <a:ea typeface="New Gulim" panose="02030600000101010101" pitchFamily="18" charset="-127"/>
              <a:cs typeface="Calibri" panose="020F0502020204030204" pitchFamily="34" charset="0"/>
            </a:endParaRPr>
          </a:p>
        </xdr:txBody>
      </xdr:sp>
      <xdr:sp macro="" textlink="hdr_piechartSLA">
        <xdr:nvSpPr>
          <xdr:cNvPr id="86" name="lbl_piechartTitle4">
            <a:extLst>
              <a:ext uri="{FF2B5EF4-FFF2-40B4-BE49-F238E27FC236}">
                <a16:creationId xmlns:a16="http://schemas.microsoft.com/office/drawing/2014/main" id="{00000000-0008-0000-0000-000056000000}"/>
              </a:ext>
            </a:extLst>
          </xdr:cNvPr>
          <xdr:cNvSpPr txBox="1"/>
        </xdr:nvSpPr>
        <xdr:spPr>
          <a:xfrm>
            <a:off x="4781550" y="7096125"/>
            <a:ext cx="1182139" cy="4816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3BD0561-FB94-488A-B2FD-623FBC3D676C}" type="TxLink">
              <a:rPr lang="en-US" sz="1100" b="0" i="0" u="none" strike="noStrike">
                <a:solidFill>
                  <a:schemeClr val="tx1">
                    <a:lumMod val="65000"/>
                    <a:lumOff val="35000"/>
                  </a:schemeClr>
                </a:solidFill>
                <a:latin typeface="Calibri"/>
                <a:ea typeface="New Gulim" panose="02030600000101010101" pitchFamily="18" charset="-127"/>
                <a:cs typeface="Calibri"/>
              </a:rPr>
              <a:pPr algn="ctr"/>
              <a:t>1ST REPLY SLA</a:t>
            </a:fld>
            <a:endParaRPr lang="en-AU" sz="1000" b="0">
              <a:solidFill>
                <a:schemeClr val="tx1">
                  <a:lumMod val="65000"/>
                  <a:lumOff val="35000"/>
                </a:schemeClr>
              </a:solidFill>
              <a:latin typeface="Calibri" panose="020F0502020204030204" pitchFamily="34" charset="0"/>
              <a:ea typeface="New Gulim" panose="02030600000101010101" pitchFamily="18" charset="-127"/>
              <a:cs typeface="Calibri" panose="020F0502020204030204" pitchFamily="34" charset="0"/>
            </a:endParaRPr>
          </a:p>
        </xdr:txBody>
      </xdr:sp>
    </xdr:grpSp>
    <xdr:clientData/>
  </xdr:twoCellAnchor>
  <xdr:twoCellAnchor>
    <xdr:from>
      <xdr:col>9</xdr:col>
      <xdr:colOff>304800</xdr:colOff>
      <xdr:row>32</xdr:row>
      <xdr:rowOff>66676</xdr:rowOff>
    </xdr:from>
    <xdr:to>
      <xdr:col>21</xdr:col>
      <xdr:colOff>133349</xdr:colOff>
      <xdr:row>43</xdr:row>
      <xdr:rowOff>131176</xdr:rowOff>
    </xdr:to>
    <xdr:graphicFrame macro="">
      <xdr:nvGraphicFramePr>
        <xdr:cNvPr id="90" name="Chart 89">
          <a:extLst>
            <a:ext uri="{FF2B5EF4-FFF2-40B4-BE49-F238E27FC236}">
              <a16:creationId xmlns:a16="http://schemas.microsoft.com/office/drawing/2014/main" id="{00000000-0008-0000-0000-00005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6</xdr:col>
      <xdr:colOff>133350</xdr:colOff>
      <xdr:row>23</xdr:row>
      <xdr:rowOff>66675</xdr:rowOff>
    </xdr:from>
    <xdr:to>
      <xdr:col>9</xdr:col>
      <xdr:colOff>247650</xdr:colOff>
      <xdr:row>24</xdr:row>
      <xdr:rowOff>110141</xdr:rowOff>
    </xdr:to>
    <xdr:sp macro="" textlink="Pivot!P21">
      <xdr:nvSpPr>
        <xdr:cNvPr id="96" name="lblCountryAgent">
          <a:extLst>
            <a:ext uri="{FF2B5EF4-FFF2-40B4-BE49-F238E27FC236}">
              <a16:creationId xmlns:a16="http://schemas.microsoft.com/office/drawing/2014/main" id="{00000000-0008-0000-0000-000060000000}"/>
            </a:ext>
          </a:extLst>
        </xdr:cNvPr>
        <xdr:cNvSpPr txBox="1"/>
      </xdr:nvSpPr>
      <xdr:spPr>
        <a:xfrm>
          <a:off x="4257675" y="4448175"/>
          <a:ext cx="1943100" cy="2339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EE639CE-C4A7-432B-8DB6-77DB4BB431AA}" type="TxLink">
            <a:rPr lang="en-US" sz="1300" b="0" i="0" u="none" strike="noStrike">
              <a:solidFill>
                <a:schemeClr val="tx1">
                  <a:lumMod val="65000"/>
                  <a:lumOff val="35000"/>
                </a:schemeClr>
              </a:solidFill>
              <a:latin typeface="Calibri Light" panose="020F0302020204030204" pitchFamily="34" charset="0"/>
              <a:ea typeface="New Gulim" panose="02030600000101010101" pitchFamily="18" charset="-127"/>
              <a:cs typeface="Calibri Light" panose="020F0302020204030204" pitchFamily="34" charset="0"/>
            </a:rPr>
            <a:pPr algn="ctr"/>
            <a:t>Australia</a:t>
          </a:fld>
          <a:endParaRPr lang="en-AU" sz="1300" b="0">
            <a:solidFill>
              <a:schemeClr val="tx1">
                <a:lumMod val="65000"/>
                <a:lumOff val="35000"/>
              </a:schemeClr>
            </a:solidFill>
            <a:latin typeface="Calibri Light" panose="020F0302020204030204" pitchFamily="34" charset="0"/>
            <a:ea typeface="New Gulim" panose="02030600000101010101" pitchFamily="18" charset="-127"/>
            <a:cs typeface="Calibri Light" panose="020F0302020204030204" pitchFamily="34" charset="0"/>
          </a:endParaRPr>
        </a:p>
      </xdr:txBody>
    </xdr:sp>
    <xdr:clientData/>
  </xdr:twoCellAnchor>
  <xdr:twoCellAnchor>
    <xdr:from>
      <xdr:col>6</xdr:col>
      <xdr:colOff>342900</xdr:colOff>
      <xdr:row>26</xdr:row>
      <xdr:rowOff>28575</xdr:rowOff>
    </xdr:from>
    <xdr:to>
      <xdr:col>9</xdr:col>
      <xdr:colOff>295276</xdr:colOff>
      <xdr:row>30</xdr:row>
      <xdr:rowOff>19050</xdr:rowOff>
    </xdr:to>
    <xdr:graphicFrame macro="">
      <xdr:nvGraphicFramePr>
        <xdr:cNvPr id="97" name="Chart 96">
          <a:extLst>
            <a:ext uri="{FF2B5EF4-FFF2-40B4-BE49-F238E27FC236}">
              <a16:creationId xmlns:a16="http://schemas.microsoft.com/office/drawing/2014/main" id="{00000000-0008-0000-0000-000061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6</xdr:col>
      <xdr:colOff>276225</xdr:colOff>
      <xdr:row>25</xdr:row>
      <xdr:rowOff>114299</xdr:rowOff>
    </xdr:from>
    <xdr:to>
      <xdr:col>9</xdr:col>
      <xdr:colOff>238125</xdr:colOff>
      <xdr:row>26</xdr:row>
      <xdr:rowOff>123824</xdr:rowOff>
    </xdr:to>
    <xdr:sp macro="" textlink="">
      <xdr:nvSpPr>
        <xdr:cNvPr id="98" name="lbl_AgentMedianReplyTime">
          <a:extLst>
            <a:ext uri="{FF2B5EF4-FFF2-40B4-BE49-F238E27FC236}">
              <a16:creationId xmlns:a16="http://schemas.microsoft.com/office/drawing/2014/main" id="{00000000-0008-0000-0000-000062000000}"/>
            </a:ext>
          </a:extLst>
        </xdr:cNvPr>
        <xdr:cNvSpPr txBox="1"/>
      </xdr:nvSpPr>
      <xdr:spPr>
        <a:xfrm>
          <a:off x="4400550" y="4876799"/>
          <a:ext cx="1790700" cy="2000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900" b="0" i="0" u="none" strike="noStrike">
              <a:solidFill>
                <a:schemeClr val="tx1">
                  <a:lumMod val="75000"/>
                  <a:lumOff val="25000"/>
                </a:schemeClr>
              </a:solidFill>
              <a:latin typeface="Calibri" panose="020F0502020204030204" pitchFamily="34" charset="0"/>
              <a:ea typeface="New Gulim" panose="02030600000101010101" pitchFamily="18" charset="-127"/>
              <a:cs typeface="Calibri" panose="020F0502020204030204" pitchFamily="34" charset="0"/>
            </a:rPr>
            <a:t>MEDIAN REPLY TIME ( in seconds)</a:t>
          </a:r>
        </a:p>
      </xdr:txBody>
    </xdr:sp>
    <xdr:clientData/>
  </xdr:twoCellAnchor>
  <xdr:twoCellAnchor>
    <xdr:from>
      <xdr:col>6</xdr:col>
      <xdr:colOff>95249</xdr:colOff>
      <xdr:row>21</xdr:row>
      <xdr:rowOff>133350</xdr:rowOff>
    </xdr:from>
    <xdr:to>
      <xdr:col>9</xdr:col>
      <xdr:colOff>333374</xdr:colOff>
      <xdr:row>23</xdr:row>
      <xdr:rowOff>110141</xdr:rowOff>
    </xdr:to>
    <xdr:sp macro="" textlink="Pivot!N21">
      <xdr:nvSpPr>
        <xdr:cNvPr id="99" name="lblAgent">
          <a:extLst>
            <a:ext uri="{FF2B5EF4-FFF2-40B4-BE49-F238E27FC236}">
              <a16:creationId xmlns:a16="http://schemas.microsoft.com/office/drawing/2014/main" id="{00000000-0008-0000-0000-000063000000}"/>
            </a:ext>
          </a:extLst>
        </xdr:cNvPr>
        <xdr:cNvSpPr txBox="1"/>
      </xdr:nvSpPr>
      <xdr:spPr>
        <a:xfrm>
          <a:off x="4219574" y="4133850"/>
          <a:ext cx="2066925" cy="3577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FE61E75-3211-4CD7-A1D6-B908C9D9CE34}" type="TxLink">
            <a:rPr lang="en-US" sz="1800" b="0" i="0" u="none" strike="noStrike">
              <a:solidFill>
                <a:srgbClr val="000000"/>
              </a:solidFill>
              <a:latin typeface="Calibri Light" panose="020F0302020204030204" pitchFamily="34" charset="0"/>
              <a:ea typeface="New Gulim" panose="02030600000101010101" pitchFamily="18" charset="-127"/>
              <a:cs typeface="Calibri Light" panose="020F0302020204030204" pitchFamily="34" charset="0"/>
            </a:rPr>
            <a:pPr algn="ctr"/>
            <a:t>Ella Martins</a:t>
          </a:fld>
          <a:endParaRPr lang="en-AU" sz="2000" b="0">
            <a:solidFill>
              <a:schemeClr val="tx1">
                <a:lumMod val="65000"/>
                <a:lumOff val="35000"/>
              </a:schemeClr>
            </a:solidFill>
            <a:latin typeface="Calibri Light" panose="020F0302020204030204" pitchFamily="34" charset="0"/>
            <a:ea typeface="New Gulim" panose="02030600000101010101" pitchFamily="18" charset="-127"/>
            <a:cs typeface="Calibri Light" panose="020F0302020204030204" pitchFamily="34" charset="0"/>
          </a:endParaRPr>
        </a:p>
      </xdr:txBody>
    </xdr:sp>
    <xdr:clientData/>
  </xdr:twoCellAnchor>
  <xdr:twoCellAnchor>
    <xdr:from>
      <xdr:col>20</xdr:col>
      <xdr:colOff>76200</xdr:colOff>
      <xdr:row>34</xdr:row>
      <xdr:rowOff>28576</xdr:rowOff>
    </xdr:from>
    <xdr:to>
      <xdr:col>20</xdr:col>
      <xdr:colOff>486150</xdr:colOff>
      <xdr:row>34</xdr:row>
      <xdr:rowOff>180976</xdr:rowOff>
    </xdr:to>
    <xdr:sp macro="" textlink="">
      <xdr:nvSpPr>
        <xdr:cNvPr id="100" name="timeline_left">
          <a:extLst>
            <a:ext uri="{FF2B5EF4-FFF2-40B4-BE49-F238E27FC236}">
              <a16:creationId xmlns:a16="http://schemas.microsoft.com/office/drawing/2014/main" id="{00000000-0008-0000-0000-000064000000}"/>
            </a:ext>
          </a:extLst>
        </xdr:cNvPr>
        <xdr:cNvSpPr txBox="1"/>
      </xdr:nvSpPr>
      <xdr:spPr>
        <a:xfrm>
          <a:off x="12734925" y="6505576"/>
          <a:ext cx="409950" cy="152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r>
            <a:rPr lang="en-US" sz="850" b="0" i="0" u="none" strike="noStrike">
              <a:solidFill>
                <a:schemeClr val="tx1">
                  <a:lumMod val="65000"/>
                  <a:lumOff val="35000"/>
                </a:schemeClr>
              </a:solidFill>
              <a:latin typeface="Corbel" panose="020B0503020204020204" pitchFamily="34" charset="0"/>
              <a:ea typeface="New Gulim" panose="02030600000101010101" pitchFamily="18" charset="-127"/>
              <a:cs typeface="Calibri" panose="020F0502020204030204" pitchFamily="34" charset="0"/>
            </a:rPr>
            <a:t>SLA</a:t>
          </a:r>
        </a:p>
      </xdr:txBody>
    </xdr:sp>
    <xdr:clientData/>
  </xdr:twoCellAnchor>
  <xdr:twoCellAnchor editAs="oneCell">
    <xdr:from>
      <xdr:col>3</xdr:col>
      <xdr:colOff>257175</xdr:colOff>
      <xdr:row>11</xdr:row>
      <xdr:rowOff>114300</xdr:rowOff>
    </xdr:from>
    <xdr:to>
      <xdr:col>4</xdr:col>
      <xdr:colOff>47822</xdr:colOff>
      <xdr:row>15</xdr:row>
      <xdr:rowOff>128455</xdr:rowOff>
    </xdr:to>
    <xdr:pic>
      <xdr:nvPicPr>
        <xdr:cNvPr id="72" name="Picture 71">
          <a:extLst>
            <a:ext uri="{FF2B5EF4-FFF2-40B4-BE49-F238E27FC236}">
              <a16:creationId xmlns:a16="http://schemas.microsoft.com/office/drawing/2014/main" id="{37CFF1EC-95E0-2E45-9A76-8CB581AE8A56}"/>
            </a:ext>
          </a:extLst>
        </xdr:cNvPr>
        <xdr:cNvPicPr>
          <a:picLocks noChangeAspect="1"/>
        </xdr:cNvPicPr>
      </xdr:nvPicPr>
      <xdr:blipFill>
        <a:blip xmlns:r="http://schemas.openxmlformats.org/officeDocument/2006/relationships" r:embed="rId19" cstate="print">
          <a:extLst>
            <a:ext uri="{28A0092B-C50C-407E-A947-70E740481C1C}">
              <a14:useLocalDpi xmlns:a14="http://schemas.microsoft.com/office/drawing/2010/main" val="0"/>
            </a:ext>
          </a:extLst>
        </a:blip>
        <a:stretch>
          <a:fillRect/>
        </a:stretch>
      </xdr:blipFill>
      <xdr:spPr>
        <a:xfrm>
          <a:off x="2552700" y="2209800"/>
          <a:ext cx="400247" cy="776155"/>
        </a:xfrm>
        <a:prstGeom prst="rect">
          <a:avLst/>
        </a:prstGeom>
      </xdr:spPr>
    </xdr:pic>
    <xdr:clientData/>
  </xdr:twoCellAnchor>
  <xdr:twoCellAnchor editAs="oneCell">
    <xdr:from>
      <xdr:col>3</xdr:col>
      <xdr:colOff>352425</xdr:colOff>
      <xdr:row>22</xdr:row>
      <xdr:rowOff>47625</xdr:rowOff>
    </xdr:from>
    <xdr:to>
      <xdr:col>5</xdr:col>
      <xdr:colOff>561975</xdr:colOff>
      <xdr:row>29</xdr:row>
      <xdr:rowOff>142875</xdr:rowOff>
    </xdr:to>
    <xdr:sp macro="" textlink="">
      <xdr:nvSpPr>
        <xdr:cNvPr id="1057" name="AutoShape 33">
          <a:extLst>
            <a:ext uri="{FF2B5EF4-FFF2-40B4-BE49-F238E27FC236}">
              <a16:creationId xmlns:a16="http://schemas.microsoft.com/office/drawing/2014/main" id="{D2A768DF-208E-67A2-0F61-C11E0EA90DCB}"/>
            </a:ext>
          </a:extLst>
        </xdr:cNvPr>
        <xdr:cNvSpPr>
          <a:spLocks noChangeAspect="1" noChangeArrowheads="1"/>
        </xdr:cNvSpPr>
      </xdr:nvSpPr>
      <xdr:spPr bwMode="auto">
        <a:xfrm>
          <a:off x="2647950" y="4238625"/>
          <a:ext cx="1428750" cy="14287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76200</xdr:colOff>
      <xdr:row>1</xdr:row>
      <xdr:rowOff>76200</xdr:rowOff>
    </xdr:from>
    <xdr:to>
      <xdr:col>3</xdr:col>
      <xdr:colOff>1346041</xdr:colOff>
      <xdr:row>1</xdr:row>
      <xdr:rowOff>1346041</xdr:rowOff>
    </xdr:to>
    <xdr:pic>
      <xdr:nvPicPr>
        <xdr:cNvPr id="3" name="Picture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314825" y="266700"/>
          <a:ext cx="1269841" cy="1269841"/>
        </a:xfrm>
        <a:prstGeom prst="ellipse">
          <a:avLst/>
        </a:prstGeom>
      </xdr:spPr>
    </xdr:pic>
    <xdr:clientData/>
  </xdr:twoCellAnchor>
  <xdr:twoCellAnchor editAs="oneCell">
    <xdr:from>
      <xdr:col>3</xdr:col>
      <xdr:colOff>76200</xdr:colOff>
      <xdr:row>2</xdr:row>
      <xdr:rowOff>85725</xdr:rowOff>
    </xdr:from>
    <xdr:to>
      <xdr:col>3</xdr:col>
      <xdr:colOff>1346041</xdr:colOff>
      <xdr:row>2</xdr:row>
      <xdr:rowOff>1355566</xdr:rowOff>
    </xdr:to>
    <xdr:pic>
      <xdr:nvPicPr>
        <xdr:cNvPr id="5" name="Picture 4">
          <a:extLst>
            <a:ext uri="{FF2B5EF4-FFF2-40B4-BE49-F238E27FC236}">
              <a16:creationId xmlns:a16="http://schemas.microsoft.com/office/drawing/2014/main" id="{00000000-0008-0000-0100-000005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4314825" y="1704975"/>
          <a:ext cx="1269841" cy="1269841"/>
        </a:xfrm>
        <a:prstGeom prst="ellipse">
          <a:avLst/>
        </a:prstGeom>
      </xdr:spPr>
    </xdr:pic>
    <xdr:clientData/>
  </xdr:twoCellAnchor>
  <xdr:twoCellAnchor editAs="oneCell">
    <xdr:from>
      <xdr:col>3</xdr:col>
      <xdr:colOff>85725</xdr:colOff>
      <xdr:row>3</xdr:row>
      <xdr:rowOff>85725</xdr:rowOff>
    </xdr:from>
    <xdr:to>
      <xdr:col>3</xdr:col>
      <xdr:colOff>1355566</xdr:colOff>
      <xdr:row>3</xdr:row>
      <xdr:rowOff>1355566</xdr:rowOff>
    </xdr:to>
    <xdr:pic>
      <xdr:nvPicPr>
        <xdr:cNvPr id="7" name="Picture 6">
          <a:extLst>
            <a:ext uri="{FF2B5EF4-FFF2-40B4-BE49-F238E27FC236}">
              <a16:creationId xmlns:a16="http://schemas.microsoft.com/office/drawing/2014/main" id="{00000000-0008-0000-0100-000007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4324350" y="3133725"/>
          <a:ext cx="1269841" cy="1269841"/>
        </a:xfrm>
        <a:prstGeom prst="ellipse">
          <a:avLst/>
        </a:prstGeom>
      </xdr:spPr>
    </xdr:pic>
    <xdr:clientData/>
  </xdr:twoCellAnchor>
  <xdr:twoCellAnchor editAs="oneCell">
    <xdr:from>
      <xdr:col>3</xdr:col>
      <xdr:colOff>85725</xdr:colOff>
      <xdr:row>4</xdr:row>
      <xdr:rowOff>85725</xdr:rowOff>
    </xdr:from>
    <xdr:to>
      <xdr:col>3</xdr:col>
      <xdr:colOff>1355566</xdr:colOff>
      <xdr:row>4</xdr:row>
      <xdr:rowOff>1355566</xdr:rowOff>
    </xdr:to>
    <xdr:pic>
      <xdr:nvPicPr>
        <xdr:cNvPr id="9" name="Picture 8">
          <a:extLst>
            <a:ext uri="{FF2B5EF4-FFF2-40B4-BE49-F238E27FC236}">
              <a16:creationId xmlns:a16="http://schemas.microsoft.com/office/drawing/2014/main" id="{00000000-0008-0000-0100-0000090000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4324350" y="4562475"/>
          <a:ext cx="1269841" cy="1269841"/>
        </a:xfrm>
        <a:prstGeom prst="ellipse">
          <a:avLst/>
        </a:prstGeom>
      </xdr:spPr>
    </xdr:pic>
    <xdr:clientData/>
  </xdr:twoCellAnchor>
  <xdr:twoCellAnchor editAs="oneCell">
    <xdr:from>
      <xdr:col>3</xdr:col>
      <xdr:colOff>85725</xdr:colOff>
      <xdr:row>5</xdr:row>
      <xdr:rowOff>85725</xdr:rowOff>
    </xdr:from>
    <xdr:to>
      <xdr:col>3</xdr:col>
      <xdr:colOff>1355566</xdr:colOff>
      <xdr:row>5</xdr:row>
      <xdr:rowOff>1355566</xdr:rowOff>
    </xdr:to>
    <xdr:pic>
      <xdr:nvPicPr>
        <xdr:cNvPr id="11" name="Picture 10">
          <a:extLst>
            <a:ext uri="{FF2B5EF4-FFF2-40B4-BE49-F238E27FC236}">
              <a16:creationId xmlns:a16="http://schemas.microsoft.com/office/drawing/2014/main" id="{00000000-0008-0000-0100-00000B00000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4324350" y="5991225"/>
          <a:ext cx="1269841" cy="1269841"/>
        </a:xfrm>
        <a:prstGeom prst="ellipse">
          <a:avLst/>
        </a:prstGeom>
      </xdr:spPr>
    </xdr:pic>
    <xdr:clientData/>
  </xdr:twoCellAnchor>
  <xdr:twoCellAnchor editAs="oneCell">
    <xdr:from>
      <xdr:col>3</xdr:col>
      <xdr:colOff>85724</xdr:colOff>
      <xdr:row>6</xdr:row>
      <xdr:rowOff>85724</xdr:rowOff>
    </xdr:from>
    <xdr:to>
      <xdr:col>3</xdr:col>
      <xdr:colOff>1356524</xdr:colOff>
      <xdr:row>6</xdr:row>
      <xdr:rowOff>1356524</xdr:rowOff>
    </xdr:to>
    <xdr:pic>
      <xdr:nvPicPr>
        <xdr:cNvPr id="13" name="Picture 12">
          <a:extLst>
            <a:ext uri="{FF2B5EF4-FFF2-40B4-BE49-F238E27FC236}">
              <a16:creationId xmlns:a16="http://schemas.microsoft.com/office/drawing/2014/main" id="{00000000-0008-0000-0100-00000D000000}"/>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4324349" y="7419974"/>
          <a:ext cx="1270800" cy="1270800"/>
        </a:xfrm>
        <a:prstGeom prst="ellipse">
          <a:avLst/>
        </a:prstGeom>
      </xdr:spPr>
    </xdr:pic>
    <xdr:clientData/>
  </xdr:twoCellAnchor>
  <xdr:twoCellAnchor editAs="oneCell">
    <xdr:from>
      <xdr:col>3</xdr:col>
      <xdr:colOff>85724</xdr:colOff>
      <xdr:row>7</xdr:row>
      <xdr:rowOff>85724</xdr:rowOff>
    </xdr:from>
    <xdr:to>
      <xdr:col>3</xdr:col>
      <xdr:colOff>1356524</xdr:colOff>
      <xdr:row>7</xdr:row>
      <xdr:rowOff>1356524</xdr:rowOff>
    </xdr:to>
    <xdr:pic>
      <xdr:nvPicPr>
        <xdr:cNvPr id="15" name="Picture 14">
          <a:extLst>
            <a:ext uri="{FF2B5EF4-FFF2-40B4-BE49-F238E27FC236}">
              <a16:creationId xmlns:a16="http://schemas.microsoft.com/office/drawing/2014/main" id="{00000000-0008-0000-0100-00000F000000}"/>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4324349" y="8848724"/>
          <a:ext cx="1270800" cy="1270800"/>
        </a:xfrm>
        <a:prstGeom prst="ellipse">
          <a:avLst/>
        </a:prstGeom>
      </xdr:spPr>
    </xdr:pic>
    <xdr:clientData/>
  </xdr:twoCellAnchor>
  <xdr:twoCellAnchor editAs="oneCell">
    <xdr:from>
      <xdr:col>3</xdr:col>
      <xdr:colOff>85725</xdr:colOff>
      <xdr:row>8</xdr:row>
      <xdr:rowOff>85725</xdr:rowOff>
    </xdr:from>
    <xdr:to>
      <xdr:col>3</xdr:col>
      <xdr:colOff>1355566</xdr:colOff>
      <xdr:row>8</xdr:row>
      <xdr:rowOff>1355566</xdr:rowOff>
    </xdr:to>
    <xdr:pic>
      <xdr:nvPicPr>
        <xdr:cNvPr id="17" name="Picture 16">
          <a:extLst>
            <a:ext uri="{FF2B5EF4-FFF2-40B4-BE49-F238E27FC236}">
              <a16:creationId xmlns:a16="http://schemas.microsoft.com/office/drawing/2014/main" id="{00000000-0008-0000-0100-000011000000}"/>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4324350" y="10277475"/>
          <a:ext cx="1269841" cy="1269841"/>
        </a:xfrm>
        <a:prstGeom prst="ellipse">
          <a:avLst/>
        </a:prstGeom>
      </xdr:spPr>
    </xdr:pic>
    <xdr:clientData/>
  </xdr:twoCellAnchor>
  <xdr:twoCellAnchor editAs="oneCell">
    <xdr:from>
      <xdr:col>3</xdr:col>
      <xdr:colOff>76200</xdr:colOff>
      <xdr:row>9</xdr:row>
      <xdr:rowOff>85725</xdr:rowOff>
    </xdr:from>
    <xdr:to>
      <xdr:col>3</xdr:col>
      <xdr:colOff>1346041</xdr:colOff>
      <xdr:row>9</xdr:row>
      <xdr:rowOff>1355566</xdr:rowOff>
    </xdr:to>
    <xdr:pic>
      <xdr:nvPicPr>
        <xdr:cNvPr id="19" name="Picture 18">
          <a:extLst>
            <a:ext uri="{FF2B5EF4-FFF2-40B4-BE49-F238E27FC236}">
              <a16:creationId xmlns:a16="http://schemas.microsoft.com/office/drawing/2014/main" id="{00000000-0008-0000-0100-000013000000}"/>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4314825" y="11706225"/>
          <a:ext cx="1269841" cy="1269841"/>
        </a:xfrm>
        <a:prstGeom prst="ellipse">
          <a:avLst/>
        </a:prstGeom>
      </xdr:spPr>
    </xdr:pic>
    <xdr:clientData/>
  </xdr:twoCellAnchor>
  <xdr:twoCellAnchor editAs="oneCell">
    <xdr:from>
      <xdr:col>3</xdr:col>
      <xdr:colOff>85725</xdr:colOff>
      <xdr:row>10</xdr:row>
      <xdr:rowOff>85725</xdr:rowOff>
    </xdr:from>
    <xdr:to>
      <xdr:col>3</xdr:col>
      <xdr:colOff>1355566</xdr:colOff>
      <xdr:row>10</xdr:row>
      <xdr:rowOff>1355566</xdr:rowOff>
    </xdr:to>
    <xdr:pic>
      <xdr:nvPicPr>
        <xdr:cNvPr id="21" name="Picture 20">
          <a:extLst>
            <a:ext uri="{FF2B5EF4-FFF2-40B4-BE49-F238E27FC236}">
              <a16:creationId xmlns:a16="http://schemas.microsoft.com/office/drawing/2014/main" id="{00000000-0008-0000-0100-000015000000}"/>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4324350" y="13134975"/>
          <a:ext cx="1269841" cy="1269841"/>
        </a:xfrm>
        <a:prstGeom prst="ellipse">
          <a:avLst/>
        </a:prstGeom>
      </xdr:spPr>
    </xdr:pic>
    <xdr:clientData/>
  </xdr:twoCellAnchor>
  <xdr:twoCellAnchor editAs="oneCell">
    <xdr:from>
      <xdr:col>3</xdr:col>
      <xdr:colOff>85725</xdr:colOff>
      <xdr:row>11</xdr:row>
      <xdr:rowOff>85725</xdr:rowOff>
    </xdr:from>
    <xdr:to>
      <xdr:col>3</xdr:col>
      <xdr:colOff>1355566</xdr:colOff>
      <xdr:row>11</xdr:row>
      <xdr:rowOff>1355566</xdr:rowOff>
    </xdr:to>
    <xdr:pic>
      <xdr:nvPicPr>
        <xdr:cNvPr id="23" name="Picture 22">
          <a:extLst>
            <a:ext uri="{FF2B5EF4-FFF2-40B4-BE49-F238E27FC236}">
              <a16:creationId xmlns:a16="http://schemas.microsoft.com/office/drawing/2014/main" id="{00000000-0008-0000-0100-000017000000}"/>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4324350" y="14563725"/>
          <a:ext cx="1269841" cy="1269841"/>
        </a:xfrm>
        <a:prstGeom prst="ellipse">
          <a:avLst/>
        </a:prstGeom>
      </xdr:spPr>
    </xdr:pic>
    <xdr:clientData/>
  </xdr:twoCellAnchor>
  <xdr:twoCellAnchor editAs="oneCell">
    <xdr:from>
      <xdr:col>3</xdr:col>
      <xdr:colOff>85724</xdr:colOff>
      <xdr:row>12</xdr:row>
      <xdr:rowOff>85724</xdr:rowOff>
    </xdr:from>
    <xdr:to>
      <xdr:col>3</xdr:col>
      <xdr:colOff>1356524</xdr:colOff>
      <xdr:row>12</xdr:row>
      <xdr:rowOff>1356524</xdr:rowOff>
    </xdr:to>
    <xdr:pic>
      <xdr:nvPicPr>
        <xdr:cNvPr id="25" name="Picture 24">
          <a:extLst>
            <a:ext uri="{FF2B5EF4-FFF2-40B4-BE49-F238E27FC236}">
              <a16:creationId xmlns:a16="http://schemas.microsoft.com/office/drawing/2014/main" id="{00000000-0008-0000-0100-000019000000}"/>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4324349" y="15992474"/>
          <a:ext cx="1270800" cy="1270800"/>
        </a:xfrm>
        <a:prstGeom prst="ellipse">
          <a:avLst/>
        </a:prstGeom>
      </xdr:spPr>
    </xdr:pic>
    <xdr:clientData/>
  </xdr:twoCellAnchor>
  <xdr:twoCellAnchor editAs="oneCell">
    <xdr:from>
      <xdr:col>3</xdr:col>
      <xdr:colOff>85724</xdr:colOff>
      <xdr:row>13</xdr:row>
      <xdr:rowOff>85724</xdr:rowOff>
    </xdr:from>
    <xdr:to>
      <xdr:col>3</xdr:col>
      <xdr:colOff>1356524</xdr:colOff>
      <xdr:row>13</xdr:row>
      <xdr:rowOff>1356524</xdr:rowOff>
    </xdr:to>
    <xdr:pic>
      <xdr:nvPicPr>
        <xdr:cNvPr id="27" name="Picture 26">
          <a:extLst>
            <a:ext uri="{FF2B5EF4-FFF2-40B4-BE49-F238E27FC236}">
              <a16:creationId xmlns:a16="http://schemas.microsoft.com/office/drawing/2014/main" id="{00000000-0008-0000-0100-00001B000000}"/>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4324349" y="17421224"/>
          <a:ext cx="1270800" cy="1270800"/>
        </a:xfrm>
        <a:prstGeom prst="ellipse">
          <a:avLst/>
        </a:prstGeom>
      </xdr:spPr>
    </xdr:pic>
    <xdr:clientData/>
  </xdr:twoCellAnchor>
  <xdr:twoCellAnchor editAs="oneCell">
    <xdr:from>
      <xdr:col>3</xdr:col>
      <xdr:colOff>85725</xdr:colOff>
      <xdr:row>14</xdr:row>
      <xdr:rowOff>85725</xdr:rowOff>
    </xdr:from>
    <xdr:to>
      <xdr:col>3</xdr:col>
      <xdr:colOff>1355566</xdr:colOff>
      <xdr:row>14</xdr:row>
      <xdr:rowOff>1355566</xdr:rowOff>
    </xdr:to>
    <xdr:pic>
      <xdr:nvPicPr>
        <xdr:cNvPr id="29" name="Picture 28">
          <a:extLst>
            <a:ext uri="{FF2B5EF4-FFF2-40B4-BE49-F238E27FC236}">
              <a16:creationId xmlns:a16="http://schemas.microsoft.com/office/drawing/2014/main" id="{00000000-0008-0000-0100-00001D000000}"/>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Lst>
        </a:blip>
        <a:stretch>
          <a:fillRect/>
        </a:stretch>
      </xdr:blipFill>
      <xdr:spPr>
        <a:xfrm>
          <a:off x="4324350" y="18849975"/>
          <a:ext cx="1269841" cy="1269841"/>
        </a:xfrm>
        <a:prstGeom prst="ellipse">
          <a:avLst/>
        </a:prstGeom>
      </xdr:spPr>
    </xdr:pic>
    <xdr:clientData/>
  </xdr:twoCellAnchor>
  <xdr:twoCellAnchor editAs="oneCell">
    <xdr:from>
      <xdr:col>3</xdr:col>
      <xdr:colOff>85725</xdr:colOff>
      <xdr:row>15</xdr:row>
      <xdr:rowOff>76200</xdr:rowOff>
    </xdr:from>
    <xdr:to>
      <xdr:col>3</xdr:col>
      <xdr:colOff>1355566</xdr:colOff>
      <xdr:row>15</xdr:row>
      <xdr:rowOff>1346041</xdr:rowOff>
    </xdr:to>
    <xdr:pic>
      <xdr:nvPicPr>
        <xdr:cNvPr id="31" name="Picture 30">
          <a:extLst>
            <a:ext uri="{FF2B5EF4-FFF2-40B4-BE49-F238E27FC236}">
              <a16:creationId xmlns:a16="http://schemas.microsoft.com/office/drawing/2014/main" id="{00000000-0008-0000-0100-00001F000000}"/>
            </a:ext>
          </a:extLst>
        </xdr:cNvPr>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Lst>
        </a:blip>
        <a:stretch>
          <a:fillRect/>
        </a:stretch>
      </xdr:blipFill>
      <xdr:spPr>
        <a:xfrm>
          <a:off x="4324350" y="20269200"/>
          <a:ext cx="1269841" cy="1269841"/>
        </a:xfrm>
        <a:prstGeom prst="ellipse">
          <a:avLst/>
        </a:prstGeom>
      </xdr:spPr>
    </xdr:pic>
    <xdr:clientData/>
  </xdr:twoCellAnchor>
  <xdr:twoCellAnchor editAs="oneCell">
    <xdr:from>
      <xdr:col>3</xdr:col>
      <xdr:colOff>85725</xdr:colOff>
      <xdr:row>16</xdr:row>
      <xdr:rowOff>76200</xdr:rowOff>
    </xdr:from>
    <xdr:to>
      <xdr:col>3</xdr:col>
      <xdr:colOff>1355566</xdr:colOff>
      <xdr:row>16</xdr:row>
      <xdr:rowOff>1346041</xdr:rowOff>
    </xdr:to>
    <xdr:pic>
      <xdr:nvPicPr>
        <xdr:cNvPr id="33" name="Picture 32">
          <a:extLst>
            <a:ext uri="{FF2B5EF4-FFF2-40B4-BE49-F238E27FC236}">
              <a16:creationId xmlns:a16="http://schemas.microsoft.com/office/drawing/2014/main" id="{00000000-0008-0000-0100-000021000000}"/>
            </a:ext>
          </a:extLst>
        </xdr:cNvPr>
        <xdr:cNvPicPr>
          <a:picLocks noChangeAspect="1"/>
        </xdr:cNvPicPr>
      </xdr:nvPicPr>
      <xdr:blipFill>
        <a:blip xmlns:r="http://schemas.openxmlformats.org/officeDocument/2006/relationships" r:embed="rId16">
          <a:extLst>
            <a:ext uri="{28A0092B-C50C-407E-A947-70E740481C1C}">
              <a14:useLocalDpi xmlns:a14="http://schemas.microsoft.com/office/drawing/2010/main" val="0"/>
            </a:ext>
          </a:extLst>
        </a:blip>
        <a:stretch>
          <a:fillRect/>
        </a:stretch>
      </xdr:blipFill>
      <xdr:spPr>
        <a:xfrm>
          <a:off x="4324350" y="21697950"/>
          <a:ext cx="1269841" cy="1269841"/>
        </a:xfrm>
        <a:prstGeom prst="ellipse">
          <a:avLst/>
        </a:prstGeom>
      </xdr:spPr>
    </xdr:pic>
    <xdr:clientData/>
  </xdr:twoCellAnchor>
  <xdr:twoCellAnchor editAs="oneCell">
    <xdr:from>
      <xdr:col>3</xdr:col>
      <xdr:colOff>85725</xdr:colOff>
      <xdr:row>17</xdr:row>
      <xdr:rowOff>76200</xdr:rowOff>
    </xdr:from>
    <xdr:to>
      <xdr:col>3</xdr:col>
      <xdr:colOff>1355566</xdr:colOff>
      <xdr:row>17</xdr:row>
      <xdr:rowOff>1346041</xdr:rowOff>
    </xdr:to>
    <xdr:pic>
      <xdr:nvPicPr>
        <xdr:cNvPr id="35" name="Picture 34">
          <a:extLst>
            <a:ext uri="{FF2B5EF4-FFF2-40B4-BE49-F238E27FC236}">
              <a16:creationId xmlns:a16="http://schemas.microsoft.com/office/drawing/2014/main" id="{00000000-0008-0000-0100-000023000000}"/>
            </a:ext>
          </a:extLst>
        </xdr:cNvPr>
        <xdr:cNvPicPr>
          <a:picLocks noChangeAspect="1"/>
        </xdr:cNvPicPr>
      </xdr:nvPicPr>
      <xdr:blipFill>
        <a:blip xmlns:r="http://schemas.openxmlformats.org/officeDocument/2006/relationships" r:embed="rId17">
          <a:extLst>
            <a:ext uri="{28A0092B-C50C-407E-A947-70E740481C1C}">
              <a14:useLocalDpi xmlns:a14="http://schemas.microsoft.com/office/drawing/2010/main" val="0"/>
            </a:ext>
          </a:extLst>
        </a:blip>
        <a:stretch>
          <a:fillRect/>
        </a:stretch>
      </xdr:blipFill>
      <xdr:spPr>
        <a:xfrm>
          <a:off x="4324350" y="23126700"/>
          <a:ext cx="1269841" cy="1269841"/>
        </a:xfrm>
        <a:prstGeom prst="ellipse">
          <a:avLst/>
        </a:prstGeom>
      </xdr:spPr>
    </xdr:pic>
    <xdr:clientData/>
  </xdr:twoCellAnchor>
  <xdr:twoCellAnchor editAs="oneCell">
    <xdr:from>
      <xdr:col>3</xdr:col>
      <xdr:colOff>85725</xdr:colOff>
      <xdr:row>18</xdr:row>
      <xdr:rowOff>76200</xdr:rowOff>
    </xdr:from>
    <xdr:to>
      <xdr:col>3</xdr:col>
      <xdr:colOff>1355566</xdr:colOff>
      <xdr:row>18</xdr:row>
      <xdr:rowOff>1346041</xdr:rowOff>
    </xdr:to>
    <xdr:pic>
      <xdr:nvPicPr>
        <xdr:cNvPr id="37" name="Picture 36">
          <a:extLst>
            <a:ext uri="{FF2B5EF4-FFF2-40B4-BE49-F238E27FC236}">
              <a16:creationId xmlns:a16="http://schemas.microsoft.com/office/drawing/2014/main" id="{00000000-0008-0000-0100-000025000000}"/>
            </a:ext>
          </a:extLst>
        </xdr:cNvPr>
        <xdr:cNvPicPr>
          <a:picLocks noChangeAspect="1"/>
        </xdr:cNvPicPr>
      </xdr:nvPicPr>
      <xdr:blipFill>
        <a:blip xmlns:r="http://schemas.openxmlformats.org/officeDocument/2006/relationships" r:embed="rId18">
          <a:extLst>
            <a:ext uri="{28A0092B-C50C-407E-A947-70E740481C1C}">
              <a14:useLocalDpi xmlns:a14="http://schemas.microsoft.com/office/drawing/2010/main" val="0"/>
            </a:ext>
          </a:extLst>
        </a:blip>
        <a:stretch>
          <a:fillRect/>
        </a:stretch>
      </xdr:blipFill>
      <xdr:spPr>
        <a:xfrm>
          <a:off x="4324350" y="24555450"/>
          <a:ext cx="1269841" cy="1269841"/>
        </a:xfrm>
        <a:prstGeom prst="ellipse">
          <a:avLst/>
        </a:prstGeom>
      </xdr:spPr>
    </xdr:pic>
    <xdr:clientData/>
  </xdr:twoCellAnchor>
  <xdr:twoCellAnchor editAs="oneCell">
    <xdr:from>
      <xdr:col>3</xdr:col>
      <xdr:colOff>95250</xdr:colOff>
      <xdr:row>19</xdr:row>
      <xdr:rowOff>76200</xdr:rowOff>
    </xdr:from>
    <xdr:to>
      <xdr:col>3</xdr:col>
      <xdr:colOff>1365091</xdr:colOff>
      <xdr:row>19</xdr:row>
      <xdr:rowOff>1346041</xdr:rowOff>
    </xdr:to>
    <xdr:pic>
      <xdr:nvPicPr>
        <xdr:cNvPr id="39" name="Picture 38">
          <a:extLst>
            <a:ext uri="{FF2B5EF4-FFF2-40B4-BE49-F238E27FC236}">
              <a16:creationId xmlns:a16="http://schemas.microsoft.com/office/drawing/2014/main" id="{00000000-0008-0000-0100-000027000000}"/>
            </a:ext>
          </a:extLst>
        </xdr:cNvPr>
        <xdr:cNvPicPr>
          <a:picLocks noChangeAspect="1"/>
        </xdr:cNvPicPr>
      </xdr:nvPicPr>
      <xdr:blipFill>
        <a:blip xmlns:r="http://schemas.openxmlformats.org/officeDocument/2006/relationships" r:embed="rId19">
          <a:extLst>
            <a:ext uri="{28A0092B-C50C-407E-A947-70E740481C1C}">
              <a14:useLocalDpi xmlns:a14="http://schemas.microsoft.com/office/drawing/2010/main" val="0"/>
            </a:ext>
          </a:extLst>
        </a:blip>
        <a:stretch>
          <a:fillRect/>
        </a:stretch>
      </xdr:blipFill>
      <xdr:spPr>
        <a:xfrm>
          <a:off x="4333875" y="25984200"/>
          <a:ext cx="1269841" cy="1269841"/>
        </a:xfrm>
        <a:prstGeom prst="ellipse">
          <a:avLst/>
        </a:prstGeom>
      </xdr:spPr>
    </xdr:pic>
    <xdr:clientData/>
  </xdr:twoCellAnchor>
  <xdr:twoCellAnchor editAs="oneCell">
    <xdr:from>
      <xdr:col>3</xdr:col>
      <xdr:colOff>85725</xdr:colOff>
      <xdr:row>20</xdr:row>
      <xdr:rowOff>85725</xdr:rowOff>
    </xdr:from>
    <xdr:to>
      <xdr:col>3</xdr:col>
      <xdr:colOff>1355566</xdr:colOff>
      <xdr:row>20</xdr:row>
      <xdr:rowOff>1355566</xdr:rowOff>
    </xdr:to>
    <xdr:pic>
      <xdr:nvPicPr>
        <xdr:cNvPr id="41" name="Picture 40">
          <a:extLst>
            <a:ext uri="{FF2B5EF4-FFF2-40B4-BE49-F238E27FC236}">
              <a16:creationId xmlns:a16="http://schemas.microsoft.com/office/drawing/2014/main" id="{00000000-0008-0000-0100-000029000000}"/>
            </a:ext>
          </a:extLst>
        </xdr:cNvPr>
        <xdr:cNvPicPr>
          <a:picLocks noChangeAspect="1"/>
        </xdr:cNvPicPr>
      </xdr:nvPicPr>
      <xdr:blipFill>
        <a:blip xmlns:r="http://schemas.openxmlformats.org/officeDocument/2006/relationships" r:embed="rId20">
          <a:extLst>
            <a:ext uri="{28A0092B-C50C-407E-A947-70E740481C1C}">
              <a14:useLocalDpi xmlns:a14="http://schemas.microsoft.com/office/drawing/2010/main" val="0"/>
            </a:ext>
          </a:extLst>
        </a:blip>
        <a:stretch>
          <a:fillRect/>
        </a:stretch>
      </xdr:blipFill>
      <xdr:spPr>
        <a:xfrm>
          <a:off x="4324350" y="27422475"/>
          <a:ext cx="1269841" cy="1269841"/>
        </a:xfrm>
        <a:prstGeom prst="ellipse">
          <a:avLst/>
        </a:prstGeom>
      </xdr:spPr>
    </xdr:pic>
    <xdr:clientData/>
  </xdr:twoCellAnchor>
  <xdr:twoCellAnchor editAs="oneCell">
    <xdr:from>
      <xdr:col>3</xdr:col>
      <xdr:colOff>85725</xdr:colOff>
      <xdr:row>21</xdr:row>
      <xdr:rowOff>85725</xdr:rowOff>
    </xdr:from>
    <xdr:to>
      <xdr:col>3</xdr:col>
      <xdr:colOff>1355566</xdr:colOff>
      <xdr:row>21</xdr:row>
      <xdr:rowOff>1355566</xdr:rowOff>
    </xdr:to>
    <xdr:pic>
      <xdr:nvPicPr>
        <xdr:cNvPr id="43" name="Picture 42">
          <a:extLst>
            <a:ext uri="{FF2B5EF4-FFF2-40B4-BE49-F238E27FC236}">
              <a16:creationId xmlns:a16="http://schemas.microsoft.com/office/drawing/2014/main" id="{00000000-0008-0000-0100-00002B000000}"/>
            </a:ext>
          </a:extLst>
        </xdr:cNvPr>
        <xdr:cNvPicPr>
          <a:picLocks noChangeAspect="1"/>
        </xdr:cNvPicPr>
      </xdr:nvPicPr>
      <xdr:blipFill>
        <a:blip xmlns:r="http://schemas.openxmlformats.org/officeDocument/2006/relationships" r:embed="rId21">
          <a:extLst>
            <a:ext uri="{28A0092B-C50C-407E-A947-70E740481C1C}">
              <a14:useLocalDpi xmlns:a14="http://schemas.microsoft.com/office/drawing/2010/main" val="0"/>
            </a:ext>
          </a:extLst>
        </a:blip>
        <a:stretch>
          <a:fillRect/>
        </a:stretch>
      </xdr:blipFill>
      <xdr:spPr>
        <a:xfrm>
          <a:off x="4324350" y="28851225"/>
          <a:ext cx="1269841" cy="1269841"/>
        </a:xfrm>
        <a:prstGeom prst="ellipse">
          <a:avLst/>
        </a:prstGeom>
      </xdr:spPr>
    </xdr:pic>
    <xdr:clientData/>
  </xdr:twoCellAnchor>
  <xdr:twoCellAnchor editAs="oneCell">
    <xdr:from>
      <xdr:col>3</xdr:col>
      <xdr:colOff>85725</xdr:colOff>
      <xdr:row>22</xdr:row>
      <xdr:rowOff>76200</xdr:rowOff>
    </xdr:from>
    <xdr:to>
      <xdr:col>3</xdr:col>
      <xdr:colOff>1355566</xdr:colOff>
      <xdr:row>22</xdr:row>
      <xdr:rowOff>1346041</xdr:rowOff>
    </xdr:to>
    <xdr:pic>
      <xdr:nvPicPr>
        <xdr:cNvPr id="45" name="Picture 44">
          <a:extLst>
            <a:ext uri="{FF2B5EF4-FFF2-40B4-BE49-F238E27FC236}">
              <a16:creationId xmlns:a16="http://schemas.microsoft.com/office/drawing/2014/main" id="{00000000-0008-0000-0100-00002D000000}"/>
            </a:ext>
          </a:extLst>
        </xdr:cNvPr>
        <xdr:cNvPicPr>
          <a:picLocks noChangeAspect="1"/>
        </xdr:cNvPicPr>
      </xdr:nvPicPr>
      <xdr:blipFill>
        <a:blip xmlns:r="http://schemas.openxmlformats.org/officeDocument/2006/relationships" r:embed="rId22">
          <a:extLst>
            <a:ext uri="{28A0092B-C50C-407E-A947-70E740481C1C}">
              <a14:useLocalDpi xmlns:a14="http://schemas.microsoft.com/office/drawing/2010/main" val="0"/>
            </a:ext>
          </a:extLst>
        </a:blip>
        <a:stretch>
          <a:fillRect/>
        </a:stretch>
      </xdr:blipFill>
      <xdr:spPr>
        <a:xfrm>
          <a:off x="4324350" y="30270450"/>
          <a:ext cx="1269841" cy="1269841"/>
        </a:xfrm>
        <a:prstGeom prst="ellipse">
          <a:avLst/>
        </a:prstGeom>
      </xdr:spPr>
    </xdr:pic>
    <xdr:clientData/>
  </xdr:twoCellAnchor>
  <xdr:twoCellAnchor editAs="oneCell">
    <xdr:from>
      <xdr:col>3</xdr:col>
      <xdr:colOff>85725</xdr:colOff>
      <xdr:row>23</xdr:row>
      <xdr:rowOff>76200</xdr:rowOff>
    </xdr:from>
    <xdr:to>
      <xdr:col>3</xdr:col>
      <xdr:colOff>1355566</xdr:colOff>
      <xdr:row>23</xdr:row>
      <xdr:rowOff>1346041</xdr:rowOff>
    </xdr:to>
    <xdr:pic>
      <xdr:nvPicPr>
        <xdr:cNvPr id="47" name="Picture 46">
          <a:extLst>
            <a:ext uri="{FF2B5EF4-FFF2-40B4-BE49-F238E27FC236}">
              <a16:creationId xmlns:a16="http://schemas.microsoft.com/office/drawing/2014/main" id="{00000000-0008-0000-0100-00002F000000}"/>
            </a:ext>
          </a:extLst>
        </xdr:cNvPr>
        <xdr:cNvPicPr>
          <a:picLocks noChangeAspect="1"/>
        </xdr:cNvPicPr>
      </xdr:nvPicPr>
      <xdr:blipFill>
        <a:blip xmlns:r="http://schemas.openxmlformats.org/officeDocument/2006/relationships" r:embed="rId23">
          <a:extLst>
            <a:ext uri="{28A0092B-C50C-407E-A947-70E740481C1C}">
              <a14:useLocalDpi xmlns:a14="http://schemas.microsoft.com/office/drawing/2010/main" val="0"/>
            </a:ext>
          </a:extLst>
        </a:blip>
        <a:stretch>
          <a:fillRect/>
        </a:stretch>
      </xdr:blipFill>
      <xdr:spPr>
        <a:xfrm>
          <a:off x="4324350" y="31699200"/>
          <a:ext cx="1269841" cy="1269841"/>
        </a:xfrm>
        <a:prstGeom prst="ellipse">
          <a:avLst/>
        </a:prstGeom>
      </xdr:spPr>
    </xdr:pic>
    <xdr:clientData/>
  </xdr:twoCellAnchor>
  <xdr:twoCellAnchor editAs="oneCell">
    <xdr:from>
      <xdr:col>3</xdr:col>
      <xdr:colOff>85725</xdr:colOff>
      <xdr:row>24</xdr:row>
      <xdr:rowOff>85725</xdr:rowOff>
    </xdr:from>
    <xdr:to>
      <xdr:col>3</xdr:col>
      <xdr:colOff>1355566</xdr:colOff>
      <xdr:row>24</xdr:row>
      <xdr:rowOff>1355566</xdr:rowOff>
    </xdr:to>
    <xdr:pic>
      <xdr:nvPicPr>
        <xdr:cNvPr id="49" name="Picture 48">
          <a:extLst>
            <a:ext uri="{FF2B5EF4-FFF2-40B4-BE49-F238E27FC236}">
              <a16:creationId xmlns:a16="http://schemas.microsoft.com/office/drawing/2014/main" id="{00000000-0008-0000-0100-000031000000}"/>
            </a:ext>
          </a:extLst>
        </xdr:cNvPr>
        <xdr:cNvPicPr>
          <a:picLocks noChangeAspect="1"/>
        </xdr:cNvPicPr>
      </xdr:nvPicPr>
      <xdr:blipFill>
        <a:blip xmlns:r="http://schemas.openxmlformats.org/officeDocument/2006/relationships" r:embed="rId24">
          <a:extLst>
            <a:ext uri="{28A0092B-C50C-407E-A947-70E740481C1C}">
              <a14:useLocalDpi xmlns:a14="http://schemas.microsoft.com/office/drawing/2010/main" val="0"/>
            </a:ext>
          </a:extLst>
        </a:blip>
        <a:stretch>
          <a:fillRect/>
        </a:stretch>
      </xdr:blipFill>
      <xdr:spPr>
        <a:xfrm>
          <a:off x="4324350" y="33137475"/>
          <a:ext cx="1269841" cy="1269841"/>
        </a:xfrm>
        <a:prstGeom prst="ellipse">
          <a:avLst/>
        </a:prstGeom>
      </xdr:spPr>
    </xdr:pic>
    <xdr:clientData/>
  </xdr:twoCellAnchor>
  <xdr:twoCellAnchor editAs="oneCell">
    <xdr:from>
      <xdr:col>3</xdr:col>
      <xdr:colOff>85724</xdr:colOff>
      <xdr:row>25</xdr:row>
      <xdr:rowOff>85724</xdr:rowOff>
    </xdr:from>
    <xdr:to>
      <xdr:col>3</xdr:col>
      <xdr:colOff>1356524</xdr:colOff>
      <xdr:row>25</xdr:row>
      <xdr:rowOff>1356524</xdr:rowOff>
    </xdr:to>
    <xdr:pic>
      <xdr:nvPicPr>
        <xdr:cNvPr id="51" name="Picture 50">
          <a:extLst>
            <a:ext uri="{FF2B5EF4-FFF2-40B4-BE49-F238E27FC236}">
              <a16:creationId xmlns:a16="http://schemas.microsoft.com/office/drawing/2014/main" id="{00000000-0008-0000-0100-000033000000}"/>
            </a:ext>
          </a:extLst>
        </xdr:cNvPr>
        <xdr:cNvPicPr>
          <a:picLocks noChangeAspect="1"/>
        </xdr:cNvPicPr>
      </xdr:nvPicPr>
      <xdr:blipFill>
        <a:blip xmlns:r="http://schemas.openxmlformats.org/officeDocument/2006/relationships" r:embed="rId25">
          <a:extLst>
            <a:ext uri="{28A0092B-C50C-407E-A947-70E740481C1C}">
              <a14:useLocalDpi xmlns:a14="http://schemas.microsoft.com/office/drawing/2010/main" val="0"/>
            </a:ext>
          </a:extLst>
        </a:blip>
        <a:stretch>
          <a:fillRect/>
        </a:stretch>
      </xdr:blipFill>
      <xdr:spPr>
        <a:xfrm>
          <a:off x="4324349" y="34566224"/>
          <a:ext cx="1270800" cy="1270800"/>
        </a:xfrm>
        <a:prstGeom prst="ellipse">
          <a:avLst/>
        </a:prstGeom>
      </xdr:spPr>
    </xdr:pic>
    <xdr:clientData/>
  </xdr:twoCellAnchor>
  <xdr:twoCellAnchor editAs="oneCell">
    <xdr:from>
      <xdr:col>3</xdr:col>
      <xdr:colOff>85724</xdr:colOff>
      <xdr:row>26</xdr:row>
      <xdr:rowOff>85724</xdr:rowOff>
    </xdr:from>
    <xdr:to>
      <xdr:col>3</xdr:col>
      <xdr:colOff>1356524</xdr:colOff>
      <xdr:row>26</xdr:row>
      <xdr:rowOff>1356524</xdr:rowOff>
    </xdr:to>
    <xdr:pic>
      <xdr:nvPicPr>
        <xdr:cNvPr id="53" name="Picture 52">
          <a:extLst>
            <a:ext uri="{FF2B5EF4-FFF2-40B4-BE49-F238E27FC236}">
              <a16:creationId xmlns:a16="http://schemas.microsoft.com/office/drawing/2014/main" id="{00000000-0008-0000-0100-000035000000}"/>
            </a:ext>
          </a:extLst>
        </xdr:cNvPr>
        <xdr:cNvPicPr>
          <a:picLocks noChangeAspect="1"/>
        </xdr:cNvPicPr>
      </xdr:nvPicPr>
      <xdr:blipFill>
        <a:blip xmlns:r="http://schemas.openxmlformats.org/officeDocument/2006/relationships" r:embed="rId26">
          <a:extLst>
            <a:ext uri="{28A0092B-C50C-407E-A947-70E740481C1C}">
              <a14:useLocalDpi xmlns:a14="http://schemas.microsoft.com/office/drawing/2010/main" val="0"/>
            </a:ext>
          </a:extLst>
        </a:blip>
        <a:stretch>
          <a:fillRect/>
        </a:stretch>
      </xdr:blipFill>
      <xdr:spPr>
        <a:xfrm>
          <a:off x="4324349" y="35994974"/>
          <a:ext cx="1270800" cy="1270800"/>
        </a:xfrm>
        <a:prstGeom prst="ellipse">
          <a:avLst/>
        </a:prstGeom>
      </xdr:spPr>
    </xdr:pic>
    <xdr:clientData/>
  </xdr:twoCellAnchor>
  <xdr:twoCellAnchor editAs="oneCell">
    <xdr:from>
      <xdr:col>3</xdr:col>
      <xdr:colOff>85725</xdr:colOff>
      <xdr:row>27</xdr:row>
      <xdr:rowOff>76200</xdr:rowOff>
    </xdr:from>
    <xdr:to>
      <xdr:col>3</xdr:col>
      <xdr:colOff>1355566</xdr:colOff>
      <xdr:row>27</xdr:row>
      <xdr:rowOff>1346041</xdr:rowOff>
    </xdr:to>
    <xdr:pic>
      <xdr:nvPicPr>
        <xdr:cNvPr id="55" name="Picture 54">
          <a:extLst>
            <a:ext uri="{FF2B5EF4-FFF2-40B4-BE49-F238E27FC236}">
              <a16:creationId xmlns:a16="http://schemas.microsoft.com/office/drawing/2014/main" id="{00000000-0008-0000-0100-000037000000}"/>
            </a:ext>
          </a:extLst>
        </xdr:cNvPr>
        <xdr:cNvPicPr>
          <a:picLocks noChangeAspect="1"/>
        </xdr:cNvPicPr>
      </xdr:nvPicPr>
      <xdr:blipFill>
        <a:blip xmlns:r="http://schemas.openxmlformats.org/officeDocument/2006/relationships" r:embed="rId27">
          <a:extLst>
            <a:ext uri="{28A0092B-C50C-407E-A947-70E740481C1C}">
              <a14:useLocalDpi xmlns:a14="http://schemas.microsoft.com/office/drawing/2010/main" val="0"/>
            </a:ext>
          </a:extLst>
        </a:blip>
        <a:stretch>
          <a:fillRect/>
        </a:stretch>
      </xdr:blipFill>
      <xdr:spPr>
        <a:xfrm>
          <a:off x="4324350" y="37414200"/>
          <a:ext cx="1269841" cy="1269841"/>
        </a:xfrm>
        <a:prstGeom prst="ellipse">
          <a:avLst/>
        </a:prstGeom>
      </xdr:spPr>
    </xdr:pic>
    <xdr:clientData/>
  </xdr:twoCellAnchor>
  <xdr:twoCellAnchor editAs="oneCell">
    <xdr:from>
      <xdr:col>3</xdr:col>
      <xdr:colOff>95250</xdr:colOff>
      <xdr:row>28</xdr:row>
      <xdr:rowOff>76200</xdr:rowOff>
    </xdr:from>
    <xdr:to>
      <xdr:col>3</xdr:col>
      <xdr:colOff>1365091</xdr:colOff>
      <xdr:row>28</xdr:row>
      <xdr:rowOff>1346041</xdr:rowOff>
    </xdr:to>
    <xdr:pic>
      <xdr:nvPicPr>
        <xdr:cNvPr id="57" name="Picture 56">
          <a:extLst>
            <a:ext uri="{FF2B5EF4-FFF2-40B4-BE49-F238E27FC236}">
              <a16:creationId xmlns:a16="http://schemas.microsoft.com/office/drawing/2014/main" id="{00000000-0008-0000-0100-000039000000}"/>
            </a:ext>
          </a:extLst>
        </xdr:cNvPr>
        <xdr:cNvPicPr>
          <a:picLocks noChangeAspect="1"/>
        </xdr:cNvPicPr>
      </xdr:nvPicPr>
      <xdr:blipFill>
        <a:blip xmlns:r="http://schemas.openxmlformats.org/officeDocument/2006/relationships" r:embed="rId28">
          <a:extLst>
            <a:ext uri="{28A0092B-C50C-407E-A947-70E740481C1C}">
              <a14:useLocalDpi xmlns:a14="http://schemas.microsoft.com/office/drawing/2010/main" val="0"/>
            </a:ext>
          </a:extLst>
        </a:blip>
        <a:stretch>
          <a:fillRect/>
        </a:stretch>
      </xdr:blipFill>
      <xdr:spPr>
        <a:xfrm>
          <a:off x="4333875" y="38842950"/>
          <a:ext cx="1269841" cy="1269841"/>
        </a:xfrm>
        <a:prstGeom prst="ellipse">
          <a:avLst/>
        </a:prstGeom>
      </xdr:spPr>
    </xdr:pic>
    <xdr:clientData/>
  </xdr:twoCellAnchor>
  <xdr:twoCellAnchor editAs="oneCell">
    <xdr:from>
      <xdr:col>3</xdr:col>
      <xdr:colOff>85724</xdr:colOff>
      <xdr:row>29</xdr:row>
      <xdr:rowOff>85724</xdr:rowOff>
    </xdr:from>
    <xdr:to>
      <xdr:col>3</xdr:col>
      <xdr:colOff>1356524</xdr:colOff>
      <xdr:row>29</xdr:row>
      <xdr:rowOff>1356524</xdr:rowOff>
    </xdr:to>
    <xdr:pic>
      <xdr:nvPicPr>
        <xdr:cNvPr id="59" name="Picture 58">
          <a:extLst>
            <a:ext uri="{FF2B5EF4-FFF2-40B4-BE49-F238E27FC236}">
              <a16:creationId xmlns:a16="http://schemas.microsoft.com/office/drawing/2014/main" id="{00000000-0008-0000-0100-00003B000000}"/>
            </a:ext>
          </a:extLst>
        </xdr:cNvPr>
        <xdr:cNvPicPr>
          <a:picLocks noChangeAspect="1"/>
        </xdr:cNvPicPr>
      </xdr:nvPicPr>
      <xdr:blipFill>
        <a:blip xmlns:r="http://schemas.openxmlformats.org/officeDocument/2006/relationships" r:embed="rId29">
          <a:extLst>
            <a:ext uri="{28A0092B-C50C-407E-A947-70E740481C1C}">
              <a14:useLocalDpi xmlns:a14="http://schemas.microsoft.com/office/drawing/2010/main" val="0"/>
            </a:ext>
          </a:extLst>
        </a:blip>
        <a:stretch>
          <a:fillRect/>
        </a:stretch>
      </xdr:blipFill>
      <xdr:spPr>
        <a:xfrm>
          <a:off x="4324349" y="40281224"/>
          <a:ext cx="1270800" cy="1270800"/>
        </a:xfrm>
        <a:prstGeom prst="ellipse">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uardian" refreshedDate="44842.48686527778" backgroundQuery="1" createdVersion="8" refreshedVersion="8" minRefreshableVersion="3" recordCount="0" supportSubquery="1" supportAdvancedDrill="1" xr:uid="{AC533181-6AC7-42E2-A0B2-AAF78FAFDF19}">
  <cacheSource type="external" connectionId="10"/>
  <cacheFields count="5">
    <cacheField name="[Measures].[%  CSAT]" caption="%  CSAT" numFmtId="0" hierarchy="53" level="32767"/>
    <cacheField name="[Measures].[%  SDR]" caption="%  SDR" numFmtId="0" hierarchy="55" level="32767"/>
    <cacheField name="[Measures].[%  SLA]" caption="%  SLA" numFmtId="0" hierarchy="60" level="32767"/>
    <cacheField name="[Measures].[%  Feedback]" caption="%  Feedback" numFmtId="0" hierarchy="69" level="32767"/>
    <cacheField name="[Ticket Assignments].[Created timestamp].[Created timestamp]" caption="Created timestamp" numFmtId="0" hierarchy="10" level="1">
      <sharedItems containsSemiMixedTypes="0" containsNonDate="0" containsString="0"/>
    </cacheField>
  </cacheFields>
  <cacheHierarchies count="77">
    <cacheHierarchy uniqueName="[Agents].[Full Name]" caption="Full Name" attribute="1" defaultMemberUniqueName="[Agents].[Full Name].[All]" allUniqueName="[Agents].[Full Name].[All]" dimensionUniqueName="[Agents]" displayFolder="" count="0" memberValueDatatype="130" unbalanced="0"/>
    <cacheHierarchy uniqueName="[Agents].[Country]" caption="Country" attribute="1" defaultMemberUniqueName="[Agents].[Country].[All]" allUniqueName="[Agents].[Country].[All]" dimensionUniqueName="[Agents]" displayFolder="" count="0" memberValueDatatype="130" unbalanced="0"/>
    <cacheHierarchy uniqueName="[Agents].[Role]" caption="Role" attribute="1" defaultMemberUniqueName="[Agents].[Role].[All]" allUniqueName="[Agents].[Role].[All]" dimensionUniqueName="[Agents]" displayFolder="" count="0" memberValueDatatype="130" unbalanced="0"/>
    <cacheHierarchy uniqueName="[Agents].[Photo code]" caption="Photo code" attribute="1" defaultMemberUniqueName="[Agents].[Photo code].[All]" allUniqueName="[Agents].[Photo code].[All]" dimensionUniqueName="[Agents]" displayFolder="" count="0" memberValueDatatype="130" unbalanced="0"/>
    <cacheHierarchy uniqueName="[People 1].[Full Name]" caption="Full Name" attribute="1" defaultMemberUniqueName="[People 1].[Full Name].[All]" allUniqueName="[People 1].[Full Name].[All]" dimensionUniqueName="[People 1]" displayFolder="" count="0" memberValueDatatype="130" unbalanced="0"/>
    <cacheHierarchy uniqueName="[People 1].[Country]" caption="Country" attribute="1" defaultMemberUniqueName="[People 1].[Country].[All]" allUniqueName="[People 1].[Country].[All]" dimensionUniqueName="[People 1]" displayFolder="" count="0" memberValueDatatype="130" unbalanced="0"/>
    <cacheHierarchy uniqueName="[People 1].[Role]" caption="Role" attribute="1" defaultMemberUniqueName="[People 1].[Role].[All]" allUniqueName="[People 1].[Role].[All]" dimensionUniqueName="[People 1]" displayFolder="" count="0" memberValueDatatype="130" unbalanced="0"/>
    <cacheHierarchy uniqueName="[People 1].[Photo code]" caption="Photo code" attribute="1" defaultMemberUniqueName="[People 1].[Photo code].[All]" allUniqueName="[People 1].[Photo code].[All]" dimensionUniqueName="[People 1]" displayFolder="" count="0" memberValueDatatype="130" unbalanced="0"/>
    <cacheHierarchy uniqueName="[Ticket Assignments].[Ticket ID]" caption="Ticket ID" attribute="1" defaultMemberUniqueName="[Ticket Assignments].[Ticket ID].[All]" allUniqueName="[Ticket Assignments].[Ticket ID].[All]" dimensionUniqueName="[Ticket Assignments]" displayFolder="" count="0" memberValueDatatype="20" unbalanced="0"/>
    <cacheHierarchy uniqueName="[Ticket Assignments].[Assignee name]" caption="Assignee name" attribute="1" defaultMemberUniqueName="[Ticket Assignments].[Assignee name].[All]" allUniqueName="[Ticket Assignments].[Assignee name].[All]" dimensionUniqueName="[Ticket Assignments]" displayFolder="" count="0" memberValueDatatype="130" unbalanced="0"/>
    <cacheHierarchy uniqueName="[Ticket Assignments].[Created timestamp]" caption="Created timestamp" attribute="1" time="1" defaultMemberUniqueName="[Ticket Assignments].[Created timestamp].[All]" allUniqueName="[Ticket Assignments].[Created timestamp].[All]" dimensionUniqueName="[Ticket Assignments]" displayFolder="" count="2" memberValueDatatype="7" unbalanced="0">
      <fieldsUsage count="2">
        <fieldUsage x="-1"/>
        <fieldUsage x="4"/>
      </fieldsUsage>
    </cacheHierarchy>
    <cacheHierarchy uniqueName="[Ticket Assignments].[Assignment timestamp]" caption="Assignment timestamp" attribute="1" time="1" defaultMemberUniqueName="[Ticket Assignments].[Assignment timestamp].[All]" allUniqueName="[Ticket Assignments].[Assignment timestamp].[All]" dimensionUniqueName="[Ticket Assignments]" displayFolder="" count="0" memberValueDatatype="7" unbalanced="0"/>
    <cacheHierarchy uniqueName="[Ticket Assignments].[Solved timestamp]" caption="Solved timestamp" attribute="1" time="1" defaultMemberUniqueName="[Ticket Assignments].[Solved timestamp].[All]" allUniqueName="[Ticket Assignments].[Solved timestamp].[All]" dimensionUniqueName="[Ticket Assignments]" displayFolder="" count="0" memberValueDatatype="7" unbalanced="0"/>
    <cacheHierarchy uniqueName="[Ticket Assignments].[Priority]" caption="Priority" attribute="1" defaultMemberUniqueName="[Ticket Assignments].[Priority].[All]" allUniqueName="[Ticket Assignments].[Priority].[All]" dimensionUniqueName="[Ticket Assignments]" displayFolder="" count="0" memberValueDatatype="130" unbalanced="0"/>
    <cacheHierarchy uniqueName="[Ticket Assignments].[Requester]" caption="Requester" attribute="1" defaultMemberUniqueName="[Ticket Assignments].[Requester].[All]" allUniqueName="[Ticket Assignments].[Requester].[All]" dimensionUniqueName="[Ticket Assignments]" displayFolder="" count="0" memberValueDatatype="130" unbalanced="0"/>
    <cacheHierarchy uniqueName="[Ticket Assignments].[Escalated?]" caption="Escalated?" attribute="1" defaultMemberUniqueName="[Ticket Assignments].[Escalated?].[All]" allUniqueName="[Ticket Assignments].[Escalated?].[All]" dimensionUniqueName="[Ticket Assignments]" displayFolder="" count="0" memberValueDatatype="130" unbalanced="0"/>
    <cacheHierarchy uniqueName="[Ticket Assignments].[Survey good]" caption="Survey good" attribute="1" defaultMemberUniqueName="[Ticket Assignments].[Survey good].[All]" allUniqueName="[Ticket Assignments].[Survey good].[All]" dimensionUniqueName="[Ticket Assignments]" displayFolder="" count="0" memberValueDatatype="20" unbalanced="0"/>
    <cacheHierarchy uniqueName="[Ticket Assignments].[Survey bad]" caption="Survey bad" attribute="1" defaultMemberUniqueName="[Ticket Assignments].[Survey bad].[All]" allUniqueName="[Ticket Assignments].[Survey bad].[All]" dimensionUniqueName="[Ticket Assignments]" displayFolder="" count="0" memberValueDatatype="20" unbalanced="0"/>
    <cacheHierarchy uniqueName="[Ticket Assignments].[SDR]" caption="SDR" attribute="1" defaultMemberUniqueName="[Ticket Assignments].[SDR].[All]" allUniqueName="[Ticket Assignments].[SDR].[All]" dimensionUniqueName="[Ticket Assignments]" displayFolder="" count="0" memberValueDatatype="20" unbalanced="0"/>
    <cacheHierarchy uniqueName="[Ticket Assignments].[Assignee country]" caption="Assignee country" attribute="1" defaultMemberUniqueName="[Ticket Assignments].[Assignee country].[All]" allUniqueName="[Ticket Assignments].[Assignee country].[All]" dimensionUniqueName="[Ticket Assignments]" displayFolder="" count="0" memberValueDatatype="130" unbalanced="0"/>
    <cacheHierarchy uniqueName="[Ticket Assignments].[Requester country]" caption="Requester country" attribute="1" defaultMemberUniqueName="[Ticket Assignments].[Requester country].[All]" allUniqueName="[Ticket Assignments].[Requester country].[All]" dimensionUniqueName="[Ticket Assignments]" displayFolder="" count="0" memberValueDatatype="130" unbalanced="0"/>
    <cacheHierarchy uniqueName="[Ticket Assignments].[Created timestamp (Year)]" caption="Created timestamp (Year)" attribute="1" defaultMemberUniqueName="[Ticket Assignments].[Created timestamp (Year)].[All]" allUniqueName="[Ticket Assignments].[Created timestamp (Year)].[All]" dimensionUniqueName="[Ticket Assignments]" displayFolder="" count="0" memberValueDatatype="130" unbalanced="0"/>
    <cacheHierarchy uniqueName="[Ticket Assignments].[Created timestamp (Quarter)]" caption="Created timestamp (Quarter)" attribute="1" defaultMemberUniqueName="[Ticket Assignments].[Created timestamp (Quarter)].[All]" allUniqueName="[Ticket Assignments].[Created timestamp (Quarter)].[All]" dimensionUniqueName="[Ticket Assignments]" displayFolder="" count="0" memberValueDatatype="130" unbalanced="0"/>
    <cacheHierarchy uniqueName="[Ticket Assignments].[Created timestamp (Month)]" caption="Created timestamp (Month)" attribute="1" defaultMemberUniqueName="[Ticket Assignments].[Created timestamp (Month)].[All]" allUniqueName="[Ticket Assignments].[Created timestamp (Month)].[All]" dimensionUniqueName="[Ticket Assignments]" displayFolder="" count="0" memberValueDatatype="130" unbalanced="0"/>
    <cacheHierarchy uniqueName="[Ticket Assignments].[Assign time (secs)]" caption="Assign time (secs)" attribute="1" defaultMemberUniqueName="[Ticket Assignments].[Assign time (secs)].[All]" allUniqueName="[Ticket Assignments].[Assign time (secs)].[All]" dimensionUniqueName="[Ticket Assignments]" displayFolder="" count="0" memberValueDatatype="20" unbalanced="0"/>
    <cacheHierarchy uniqueName="[Ticket Assignments].[Solve time (secs)]" caption="Solve time (secs)" attribute="1" defaultMemberUniqueName="[Ticket Assignments].[Solve time (secs)].[All]" allUniqueName="[Ticket Assignments].[Solve time (secs)].[All]" dimensionUniqueName="[Ticket Assignments]" displayFolder="" count="0" memberValueDatatype="20" unbalanced="0"/>
    <cacheHierarchy uniqueName="[Ticket Internal Comments].[Ticket ID]" caption="Ticket ID" attribute="1" defaultMemberUniqueName="[Ticket Internal Comments].[Ticket ID].[All]" allUniqueName="[Ticket Internal Comments].[Ticket ID].[All]" dimensionUniqueName="[Ticket Internal Comments]" displayFolder="" count="0" memberValueDatatype="20" unbalanced="0"/>
    <cacheHierarchy uniqueName="[Ticket Internal Comments].[Update timestamp]" caption="Update timestamp" attribute="1" time="1" defaultMemberUniqueName="[Ticket Internal Comments].[Update timestamp].[All]" allUniqueName="[Ticket Internal Comments].[Update timestamp].[All]" dimensionUniqueName="[Ticket Internal Comments]" displayFolder="" count="0" memberValueDatatype="7" unbalanced="0"/>
    <cacheHierarchy uniqueName="[Ticket Internal Comments].[Updater name]" caption="Updater name" attribute="1" defaultMemberUniqueName="[Ticket Internal Comments].[Updater name].[All]" allUniqueName="[Ticket Internal Comments].[Updater name].[All]" dimensionUniqueName="[Ticket Internal Comments]" displayFolder="" count="0" memberValueDatatype="130" unbalanced="0"/>
    <cacheHierarchy uniqueName="[Ticket Internal Comments].[Internal comments]" caption="Internal comments" attribute="1" defaultMemberUniqueName="[Ticket Internal Comments].[Internal comments].[All]" allUniqueName="[Ticket Internal Comments].[Internal comments].[All]" dimensionUniqueName="[Ticket Internal Comments]" displayFolder="" count="0" memberValueDatatype="20" unbalanced="0"/>
    <cacheHierarchy uniqueName="[Ticket Internal Comments].[Ticket assignee]" caption="Ticket assignee" attribute="1" defaultMemberUniqueName="[Ticket Internal Comments].[Ticket assignee].[All]" allUniqueName="[Ticket Internal Comments].[Ticket assignee].[All]" dimensionUniqueName="[Ticket Internal Comments]" displayFolder="" count="0" memberValueDatatype="130" unbalanced="0"/>
    <cacheHierarchy uniqueName="[Ticket Internal Comments].[Internal comment type]" caption="Internal comment type" attribute="1" defaultMemberUniqueName="[Ticket Internal Comments].[Internal comment type].[All]" allUniqueName="[Ticket Internal Comments].[Internal comment type].[All]" dimensionUniqueName="[Ticket Internal Comments]" displayFolder="" count="0" memberValueDatatype="130" unbalanced="0"/>
    <cacheHierarchy uniqueName="[Ticket Updates].[Ticket ID]" caption="Ticket ID" attribute="1" defaultMemberUniqueName="[Ticket Updates].[Ticket ID].[All]" allUniqueName="[Ticket Updates].[Ticket ID].[All]" dimensionUniqueName="[Ticket Updates]" displayFolder="" count="0" memberValueDatatype="20" unbalanced="0"/>
    <cacheHierarchy uniqueName="[Ticket Updates].[Update timestamp]" caption="Update timestamp" attribute="1" time="1" defaultMemberUniqueName="[Ticket Updates].[Update timestamp].[All]" allUniqueName="[Ticket Updates].[Update timestamp].[All]" dimensionUniqueName="[Ticket Updates]" displayFolder="" count="0" memberValueDatatype="7" unbalanced="0"/>
    <cacheHierarchy uniqueName="[Ticket Updates].[Updater name]" caption="Updater name" attribute="1" defaultMemberUniqueName="[Ticket Updates].[Updater name].[All]" allUniqueName="[Ticket Updates].[Updater name].[All]" dimensionUniqueName="[Ticket Updates]" displayFolder="" count="0" memberValueDatatype="130" unbalanced="0"/>
    <cacheHierarchy uniqueName="[Ticket Updates].[Reply timestamp]" caption="Reply timestamp" attribute="1" time="1" defaultMemberUniqueName="[Ticket Updates].[Reply timestamp].[All]" allUniqueName="[Ticket Updates].[Reply timestamp].[All]" dimensionUniqueName="[Ticket Updates]" displayFolder="" count="0" memberValueDatatype="7" unbalanced="0"/>
    <cacheHierarchy uniqueName="[Ticket Updates].[Replier name]" caption="Replier name" attribute="1" defaultMemberUniqueName="[Ticket Updates].[Replier name].[All]" allUniqueName="[Ticket Updates].[Replier name].[All]" dimensionUniqueName="[Ticket Updates]" displayFolder="" count="0" memberValueDatatype="130" unbalanced="0"/>
    <cacheHierarchy uniqueName="[Ticket Updates].[Replier role]" caption="Replier role" attribute="1" defaultMemberUniqueName="[Ticket Updates].[Replier role].[All]" allUniqueName="[Ticket Updates].[Replier role].[All]" dimensionUniqueName="[Ticket Updates]" displayFolder="" count="0" memberValueDatatype="130" unbalanced="0"/>
    <cacheHierarchy uniqueName="[Ticket Updates].[Reply type]" caption="Reply type" attribute="1" defaultMemberUniqueName="[Ticket Updates].[Reply type].[All]" allUniqueName="[Ticket Updates].[Reply type].[All]" dimensionUniqueName="[Ticket Updates]" displayFolder="" count="0" memberValueDatatype="130" unbalanced="0"/>
    <cacheHierarchy uniqueName="[Ticket Updates].[1st reply?]" caption="1st reply?" attribute="1" defaultMemberUniqueName="[Ticket Updates].[1st reply?].[All]" allUniqueName="[Ticket Updates].[1st reply?].[All]" dimensionUniqueName="[Ticket Updates]" displayFolder="" count="0" memberValueDatatype="130" unbalanced="0"/>
    <cacheHierarchy uniqueName="[Ticket Updates].[Reply time (seconds)]" caption="Reply time (seconds)" attribute="1" defaultMemberUniqueName="[Ticket Updates].[Reply time (seconds)].[All]" allUniqueName="[Ticket Updates].[Reply time (seconds)].[All]" dimensionUniqueName="[Ticket Updates]" displayFolder="" count="0" memberValueDatatype="20" unbalanced="0"/>
    <cacheHierarchy uniqueName="[Ticket Updates].[Reply time within SLA?]" caption="Reply time within SLA?" attribute="1" defaultMemberUniqueName="[Ticket Updates].[Reply time within SLA?].[All]" allUniqueName="[Ticket Updates].[Reply time within SLA?].[All]" dimensionUniqueName="[Ticket Updates]" displayFolder="" count="0" memberValueDatatype="130" unbalanced="0"/>
    <cacheHierarchy uniqueName="[Ticket Updates].[Reply time (secs)]" caption="Reply time (secs)" attribute="1" defaultMemberUniqueName="[Ticket Updates].[Reply time (secs)].[All]" allUniqueName="[Ticket Updates].[Reply time (secs)].[All]" dimensionUniqueName="[Ticket Updates]" displayFolder="" count="0" memberValueDatatype="20" unbalanced="0"/>
    <cacheHierarchy uniqueName="[Ticket Updates].[Reply timestamp (Year)]" caption="Reply timestamp (Year)" attribute="1" defaultMemberUniqueName="[Ticket Updates].[Reply timestamp (Year)].[All]" allUniqueName="[Ticket Updates].[Reply timestamp (Year)].[All]" dimensionUniqueName="[Ticket Updates]" displayFolder="" count="0" memberValueDatatype="130" unbalanced="0"/>
    <cacheHierarchy uniqueName="[Ticket Updates].[Reply timestamp (Quarter)]" caption="Reply timestamp (Quarter)" attribute="1" defaultMemberUniqueName="[Ticket Updates].[Reply timestamp (Quarter)].[All]" allUniqueName="[Ticket Updates].[Reply timestamp (Quarter)].[All]" dimensionUniqueName="[Ticket Updates]" displayFolder="" count="0" memberValueDatatype="130" unbalanced="0"/>
    <cacheHierarchy uniqueName="[Ticket Updates].[Reply timestamp (Month)]" caption="Reply timestamp (Month)" attribute="1" defaultMemberUniqueName="[Ticket Updates].[Reply timestamp (Month)].[All]" allUniqueName="[Ticket Updates].[Reply timestamp (Month)].[All]" dimensionUniqueName="[Ticket Updates]" displayFolder="" count="0" memberValueDatatype="130" unbalanced="0"/>
    <cacheHierarchy uniqueName="[Ticket Assignments].[Created timestamp (Month Index)]" caption="Created timestamp (Month Index)" attribute="1" defaultMemberUniqueName="[Ticket Assignments].[Created timestamp (Month Index)].[All]" allUniqueName="[Ticket Assignments].[Created timestamp (Month Index)].[All]" dimensionUniqueName="[Ticket Assignments]" displayFolder="" count="0" memberValueDatatype="20" unbalanced="0" hidden="1"/>
    <cacheHierarchy uniqueName="[Ticket Updates].[Reply timestamp (Month Index)]" caption="Reply timestamp (Month Index)" attribute="1" defaultMemberUniqueName="[Ticket Updates].[Reply timestamp (Month Index)].[All]" allUniqueName="[Ticket Updates].[Reply timestamp (Month Index)].[All]" dimensionUniqueName="[Ticket Updates]" displayFolder="" count="0" memberValueDatatype="20" unbalanced="0" hidden="1"/>
    <cacheHierarchy uniqueName="[Measures].[Sum of Assign time (secs)]" caption="Sum of Assign time (secs)" measure="1" displayFolder="" measureGroup="Ticket Assignments" count="0">
      <extLst>
        <ext xmlns:x15="http://schemas.microsoft.com/office/spreadsheetml/2010/11/main" uri="{B97F6D7D-B522-45F9-BDA1-12C45D357490}">
          <x15:cacheHierarchy aggregatedColumn="24"/>
        </ext>
      </extLst>
    </cacheHierarchy>
    <cacheHierarchy uniqueName="[Measures].[Sum of Solve time (secs)]" caption="Sum of Solve time (secs)" measure="1" displayFolder="" measureGroup="Ticket Assignments" count="0">
      <extLst>
        <ext xmlns:x15="http://schemas.microsoft.com/office/spreadsheetml/2010/11/main" uri="{B97F6D7D-B522-45F9-BDA1-12C45D357490}">
          <x15:cacheHierarchy aggregatedColumn="25"/>
        </ext>
      </extLst>
    </cacheHierarchy>
    <cacheHierarchy uniqueName="[Measures].[#  Tickets]" caption="#  Tickets" measure="1" displayFolder="" measureGroup="Agents" count="0"/>
    <cacheHierarchy uniqueName="[Measures].[#  Good feedback]" caption="#  Good feedback" measure="1" displayFolder="" measureGroup="Agents" count="0"/>
    <cacheHierarchy uniqueName="[Measures].[#  Bad feedback]" caption="#  Bad feedback" measure="1" displayFolder="" measureGroup="Agents" count="0"/>
    <cacheHierarchy uniqueName="[Measures].[%  CSAT]" caption="%  CSAT" measure="1" displayFolder="" measureGroup="Agents" count="0" oneField="1">
      <fieldsUsage count="1">
        <fieldUsage x="0"/>
      </fieldsUsage>
    </cacheHierarchy>
    <cacheHierarchy uniqueName="[Measures].[#  SDR]" caption="#  SDR" measure="1" displayFolder="" measureGroup="Agents" count="0"/>
    <cacheHierarchy uniqueName="[Measures].[%  SDR]" caption="%  SDR" measure="1" displayFolder="" measureGroup="Agents" count="0" oneField="1">
      <fieldsUsage count="1">
        <fieldUsage x="1"/>
      </fieldsUsage>
    </cacheHierarchy>
    <cacheHierarchy uniqueName="[Measures].[#  SLA met (agent's replies)]" caption="#  SLA met (agent's replies)" measure="1" displayFolder="" measureGroup="Agents" count="0"/>
    <cacheHierarchy uniqueName="[Measures].[#  SLA met (agent's tickets)]" caption="#  SLA met (agent's tickets)" measure="1" displayFolder="" measureGroup="Agents" count="0"/>
    <cacheHierarchy uniqueName="[Measures].[#  SLA breached (agent's replies)]" caption="#  SLA breached (agent's replies)" measure="1" displayFolder="" measureGroup="Agents" count="0"/>
    <cacheHierarchy uniqueName="[Measures].[#  SLA breached (agent's tickets)]" caption="#  SLA breached (agent's tickets)" measure="1" displayFolder="" measureGroup="Agents" count="0"/>
    <cacheHierarchy uniqueName="[Measures].[%  SLA]" caption="%  SLA" measure="1" displayFolder="" measureGroup="Agents" count="0" oneField="1">
      <fieldsUsage count="1">
        <fieldUsage x="2"/>
      </fieldsUsage>
    </cacheHierarchy>
    <cacheHierarchy uniqueName="[Measures].[Median assign time (secs)]" caption="Median assign time (secs)" measure="1" displayFolder="" measureGroup="Agents" count="0"/>
    <cacheHierarchy uniqueName="[Measures].[Median solve time (secs)]" caption="Median solve time (secs)" measure="1" displayFolder="" measureGroup="Agents" count="0"/>
    <cacheHierarchy uniqueName="[Measures].[Median assign time]" caption="Median assign time" measure="1" displayFolder="" measureGroup="Agents" count="0"/>
    <cacheHierarchy uniqueName="[Measures].[Median solve time]" caption="Median solve time" measure="1" displayFolder="" measureGroup="Agents" count="0"/>
    <cacheHierarchy uniqueName="[Measures].[Median reply time (secs)]" caption="Median reply time (secs)" measure="1" displayFolder="" measureGroup="Agents" count="0"/>
    <cacheHierarchy uniqueName="[Measures].[Median reply time]" caption="Median reply time" measure="1" displayFolder="" measureGroup="Agents" count="0"/>
    <cacheHierarchy uniqueName="[Measures].[Median 1st reply time (secs)]" caption="Median 1st reply time (secs)" measure="1" displayFolder="" measureGroup="Agents" count="0"/>
    <cacheHierarchy uniqueName="[Measures].[Median 1st reply time]" caption="Median 1st reply time" measure="1" displayFolder="" measureGroup="Agents" count="0"/>
    <cacheHierarchy uniqueName="[Measures].[%  Feedback]" caption="%  Feedback" measure="1" displayFolder="" measureGroup="Agents" count="0" oneField="1">
      <fieldsUsage count="1">
        <fieldUsage x="3"/>
      </fieldsUsage>
    </cacheHierarchy>
    <cacheHierarchy uniqueName="[Measures].[#  Feedback]" caption="#  Feedback" measure="1" displayFolder="" measureGroup="Agents" count="0"/>
    <cacheHierarchy uniqueName="[Measures].[__XL_Count Ticket Assignments]" caption="__XL_Count Ticket Assignments" measure="1" displayFolder="" measureGroup="Ticket Assignments" count="0" hidden="1"/>
    <cacheHierarchy uniqueName="[Measures].[__XL_Count Ticket Updates]" caption="__XL_Count Ticket Updates" measure="1" displayFolder="" measureGroup="Ticket Updates" count="0" hidden="1"/>
    <cacheHierarchy uniqueName="[Measures].[__XL_Count Ticket Internal Comments]" caption="__XL_Count Ticket Internal Comments" measure="1" displayFolder="" measureGroup="Ticket Internal Comments" count="0" hidden="1"/>
    <cacheHierarchy uniqueName="[Measures].[__XL_Count People 1]" caption="__XL_Count People 1" measure="1" displayFolder="" measureGroup="People 1" count="0" hidden="1"/>
    <cacheHierarchy uniqueName="[Measures].[__XL_Count Agents]" caption="__XL_Count Agents" measure="1" displayFolder="" measureGroup="Agents" count="0" hidden="1"/>
    <cacheHierarchy uniqueName="[Measures].[__No measures defined]" caption="__No measures defined" measure="1" displayFolder="" count="0" hidden="1"/>
  </cacheHierarchies>
  <kpis count="0"/>
  <dimensions count="6">
    <dimension name="Agents" uniqueName="[Agents]" caption="Agents"/>
    <dimension measure="1" name="Measures" uniqueName="[Measures]" caption="Measures"/>
    <dimension name="People 1" uniqueName="[People 1]" caption="People 1"/>
    <dimension name="Ticket Assignments" uniqueName="[Ticket Assignments]" caption="Ticket Assignments"/>
    <dimension name="Ticket Internal Comments" uniqueName="[Ticket Internal Comments]" caption="Ticket Internal Comments"/>
    <dimension name="Ticket Updates" uniqueName="[Ticket Updates]" caption="Ticket Updates"/>
  </dimensions>
  <measureGroups count="5">
    <measureGroup name="Agents" caption="Agents"/>
    <measureGroup name="People 1" caption="People 1"/>
    <measureGroup name="Ticket Assignments" caption="Ticket Assignments"/>
    <measureGroup name="Ticket Internal Comments" caption="Ticket Internal Comments"/>
    <measureGroup name="Ticket Updates" caption="Ticket Updates"/>
  </measureGroups>
  <maps count="8">
    <map measureGroup="0" dimension="0"/>
    <map measureGroup="1" dimension="2"/>
    <map measureGroup="2" dimension="0"/>
    <map measureGroup="2" dimension="3"/>
    <map measureGroup="3" dimension="4"/>
    <map measureGroup="4" dimension="0"/>
    <map measureGroup="4" dimension="3"/>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uardian" refreshedDate="44842.486861226855" backgroundQuery="1" createdVersion="3" refreshedVersion="8" minRefreshableVersion="3" recordCount="0" supportSubquery="1" supportAdvancedDrill="1" xr:uid="{63066665-8A1E-4AD0-A7C6-91EC925FF129}">
  <cacheSource type="external" connectionId="10">
    <extLst>
      <ext xmlns:x14="http://schemas.microsoft.com/office/spreadsheetml/2009/9/main" uri="{F057638F-6D5F-4e77-A914-E7F072B9BCA8}">
        <x14:sourceConnection name="ThisWorkbookDataModel"/>
      </ext>
    </extLst>
  </cacheSource>
  <cacheFields count="0"/>
  <cacheHierarchies count="77">
    <cacheHierarchy uniqueName="[Agents].[Full Name]" caption="Full Name" attribute="1" defaultMemberUniqueName="[Agents].[Full Name].[All]" allUniqueName="[Agents].[Full Name].[All]" dimensionUniqueName="[Agents]" displayFolder="" count="0" memberValueDatatype="130" unbalanced="0"/>
    <cacheHierarchy uniqueName="[Agents].[Country]" caption="Country" attribute="1" defaultMemberUniqueName="[Agents].[Country].[All]" allUniqueName="[Agents].[Country].[All]" dimensionUniqueName="[Agents]" displayFolder="" count="0" memberValueDatatype="130" unbalanced="0"/>
    <cacheHierarchy uniqueName="[Agents].[Role]" caption="Role" attribute="1" defaultMemberUniqueName="[Agents].[Role].[All]" allUniqueName="[Agents].[Role].[All]" dimensionUniqueName="[Agents]" displayFolder="" count="0" memberValueDatatype="130" unbalanced="0"/>
    <cacheHierarchy uniqueName="[Agents].[Photo code]" caption="Photo code" attribute="1" defaultMemberUniqueName="[Agents].[Photo code].[All]" allUniqueName="[Agents].[Photo code].[All]" dimensionUniqueName="[Agents]" displayFolder="" count="0" memberValueDatatype="130" unbalanced="0"/>
    <cacheHierarchy uniqueName="[People 1].[Full Name]" caption="Full Name" attribute="1" defaultMemberUniqueName="[People 1].[Full Name].[All]" allUniqueName="[People 1].[Full Name].[All]" dimensionUniqueName="[People 1]" displayFolder="" count="0" memberValueDatatype="130" unbalanced="0"/>
    <cacheHierarchy uniqueName="[People 1].[Country]" caption="Country" attribute="1" defaultMemberUniqueName="[People 1].[Country].[All]" allUniqueName="[People 1].[Country].[All]" dimensionUniqueName="[People 1]" displayFolder="" count="0" memberValueDatatype="130" unbalanced="0"/>
    <cacheHierarchy uniqueName="[People 1].[Role]" caption="Role" attribute="1" defaultMemberUniqueName="[People 1].[Role].[All]" allUniqueName="[People 1].[Role].[All]" dimensionUniqueName="[People 1]" displayFolder="" count="0" memberValueDatatype="130" unbalanced="0"/>
    <cacheHierarchy uniqueName="[People 1].[Photo code]" caption="Photo code" attribute="1" defaultMemberUniqueName="[People 1].[Photo code].[All]" allUniqueName="[People 1].[Photo code].[All]" dimensionUniqueName="[People 1]" displayFolder="" count="0" memberValueDatatype="130" unbalanced="0"/>
    <cacheHierarchy uniqueName="[Ticket Assignments].[Ticket ID]" caption="Ticket ID" attribute="1" defaultMemberUniqueName="[Ticket Assignments].[Ticket ID].[All]" allUniqueName="[Ticket Assignments].[Ticket ID].[All]" dimensionUniqueName="[Ticket Assignments]" displayFolder="" count="0" memberValueDatatype="20" unbalanced="0"/>
    <cacheHierarchy uniqueName="[Ticket Assignments].[Assignee name]" caption="Assignee name" attribute="1" defaultMemberUniqueName="[Ticket Assignments].[Assignee name].[All]" allUniqueName="[Ticket Assignments].[Assignee name].[All]" dimensionUniqueName="[Ticket Assignments]" displayFolder="" count="0" memberValueDatatype="130" unbalanced="0"/>
    <cacheHierarchy uniqueName="[Ticket Assignments].[Created timestamp]" caption="Created timestamp" attribute="1" time="1" defaultMemberUniqueName="[Ticket Assignments].[Created timestamp].[All]" allUniqueName="[Ticket Assignments].[Created timestamp].[All]" dimensionUniqueName="[Ticket Assignments]" displayFolder="" count="2" memberValueDatatype="7" unbalanced="0"/>
    <cacheHierarchy uniqueName="[Ticket Assignments].[Assignment timestamp]" caption="Assignment timestamp" attribute="1" time="1" defaultMemberUniqueName="[Ticket Assignments].[Assignment timestamp].[All]" allUniqueName="[Ticket Assignments].[Assignment timestamp].[All]" dimensionUniqueName="[Ticket Assignments]" displayFolder="" count="0" memberValueDatatype="7" unbalanced="0"/>
    <cacheHierarchy uniqueName="[Ticket Assignments].[Solved timestamp]" caption="Solved timestamp" attribute="1" time="1" defaultMemberUniqueName="[Ticket Assignments].[Solved timestamp].[All]" allUniqueName="[Ticket Assignments].[Solved timestamp].[All]" dimensionUniqueName="[Ticket Assignments]" displayFolder="" count="0" memberValueDatatype="7" unbalanced="0"/>
    <cacheHierarchy uniqueName="[Ticket Assignments].[Priority]" caption="Priority" attribute="1" defaultMemberUniqueName="[Ticket Assignments].[Priority].[All]" allUniqueName="[Ticket Assignments].[Priority].[All]" dimensionUniqueName="[Ticket Assignments]" displayFolder="" count="0" memberValueDatatype="130" unbalanced="0"/>
    <cacheHierarchy uniqueName="[Ticket Assignments].[Requester]" caption="Requester" attribute="1" defaultMemberUniqueName="[Ticket Assignments].[Requester].[All]" allUniqueName="[Ticket Assignments].[Requester].[All]" dimensionUniqueName="[Ticket Assignments]" displayFolder="" count="0" memberValueDatatype="130" unbalanced="0"/>
    <cacheHierarchy uniqueName="[Ticket Assignments].[Escalated?]" caption="Escalated?" attribute="1" defaultMemberUniqueName="[Ticket Assignments].[Escalated?].[All]" allUniqueName="[Ticket Assignments].[Escalated?].[All]" dimensionUniqueName="[Ticket Assignments]" displayFolder="" count="0" memberValueDatatype="130" unbalanced="0"/>
    <cacheHierarchy uniqueName="[Ticket Assignments].[Survey good]" caption="Survey good" attribute="1" defaultMemberUniqueName="[Ticket Assignments].[Survey good].[All]" allUniqueName="[Ticket Assignments].[Survey good].[All]" dimensionUniqueName="[Ticket Assignments]" displayFolder="" count="0" memberValueDatatype="20" unbalanced="0"/>
    <cacheHierarchy uniqueName="[Ticket Assignments].[Survey bad]" caption="Survey bad" attribute="1" defaultMemberUniqueName="[Ticket Assignments].[Survey bad].[All]" allUniqueName="[Ticket Assignments].[Survey bad].[All]" dimensionUniqueName="[Ticket Assignments]" displayFolder="" count="0" memberValueDatatype="20" unbalanced="0"/>
    <cacheHierarchy uniqueName="[Ticket Assignments].[SDR]" caption="SDR" attribute="1" defaultMemberUniqueName="[Ticket Assignments].[SDR].[All]" allUniqueName="[Ticket Assignments].[SDR].[All]" dimensionUniqueName="[Ticket Assignments]" displayFolder="" count="0" memberValueDatatype="20" unbalanced="0"/>
    <cacheHierarchy uniqueName="[Ticket Assignments].[Assignee country]" caption="Assignee country" attribute="1" defaultMemberUniqueName="[Ticket Assignments].[Assignee country].[All]" allUniqueName="[Ticket Assignments].[Assignee country].[All]" dimensionUniqueName="[Ticket Assignments]" displayFolder="" count="0" memberValueDatatype="130" unbalanced="0"/>
    <cacheHierarchy uniqueName="[Ticket Assignments].[Requester country]" caption="Requester country" attribute="1" defaultMemberUniqueName="[Ticket Assignments].[Requester country].[All]" allUniqueName="[Ticket Assignments].[Requester country].[All]" dimensionUniqueName="[Ticket Assignments]" displayFolder="" count="0" memberValueDatatype="130" unbalanced="0"/>
    <cacheHierarchy uniqueName="[Ticket Assignments].[Created timestamp (Year)]" caption="Created timestamp (Year)" attribute="1" defaultMemberUniqueName="[Ticket Assignments].[Created timestamp (Year)].[All]" allUniqueName="[Ticket Assignments].[Created timestamp (Year)].[All]" dimensionUniqueName="[Ticket Assignments]" displayFolder="" count="0" memberValueDatatype="130" unbalanced="0"/>
    <cacheHierarchy uniqueName="[Ticket Assignments].[Created timestamp (Quarter)]" caption="Created timestamp (Quarter)" attribute="1" defaultMemberUniqueName="[Ticket Assignments].[Created timestamp (Quarter)].[All]" allUniqueName="[Ticket Assignments].[Created timestamp (Quarter)].[All]" dimensionUniqueName="[Ticket Assignments]" displayFolder="" count="0" memberValueDatatype="130" unbalanced="0"/>
    <cacheHierarchy uniqueName="[Ticket Assignments].[Created timestamp (Month)]" caption="Created timestamp (Month)" attribute="1" defaultMemberUniqueName="[Ticket Assignments].[Created timestamp (Month)].[All]" allUniqueName="[Ticket Assignments].[Created timestamp (Month)].[All]" dimensionUniqueName="[Ticket Assignments]" displayFolder="" count="0" memberValueDatatype="130" unbalanced="0"/>
    <cacheHierarchy uniqueName="[Ticket Assignments].[Assign time (secs)]" caption="Assign time (secs)" attribute="1" defaultMemberUniqueName="[Ticket Assignments].[Assign time (secs)].[All]" allUniqueName="[Ticket Assignments].[Assign time (secs)].[All]" dimensionUniqueName="[Ticket Assignments]" displayFolder="" count="0" memberValueDatatype="20" unbalanced="0"/>
    <cacheHierarchy uniqueName="[Ticket Assignments].[Solve time (secs)]" caption="Solve time (secs)" attribute="1" defaultMemberUniqueName="[Ticket Assignments].[Solve time (secs)].[All]" allUniqueName="[Ticket Assignments].[Solve time (secs)].[All]" dimensionUniqueName="[Ticket Assignments]" displayFolder="" count="0" memberValueDatatype="20" unbalanced="0"/>
    <cacheHierarchy uniqueName="[Ticket Internal Comments].[Ticket ID]" caption="Ticket ID" attribute="1" defaultMemberUniqueName="[Ticket Internal Comments].[Ticket ID].[All]" allUniqueName="[Ticket Internal Comments].[Ticket ID].[All]" dimensionUniqueName="[Ticket Internal Comments]" displayFolder="" count="0" memberValueDatatype="20" unbalanced="0"/>
    <cacheHierarchy uniqueName="[Ticket Internal Comments].[Update timestamp]" caption="Update timestamp" attribute="1" time="1" defaultMemberUniqueName="[Ticket Internal Comments].[Update timestamp].[All]" allUniqueName="[Ticket Internal Comments].[Update timestamp].[All]" dimensionUniqueName="[Ticket Internal Comments]" displayFolder="" count="0" memberValueDatatype="7" unbalanced="0"/>
    <cacheHierarchy uniqueName="[Ticket Internal Comments].[Updater name]" caption="Updater name" attribute="1" defaultMemberUniqueName="[Ticket Internal Comments].[Updater name].[All]" allUniqueName="[Ticket Internal Comments].[Updater name].[All]" dimensionUniqueName="[Ticket Internal Comments]" displayFolder="" count="0" memberValueDatatype="130" unbalanced="0"/>
    <cacheHierarchy uniqueName="[Ticket Internal Comments].[Internal comments]" caption="Internal comments" attribute="1" defaultMemberUniqueName="[Ticket Internal Comments].[Internal comments].[All]" allUniqueName="[Ticket Internal Comments].[Internal comments].[All]" dimensionUniqueName="[Ticket Internal Comments]" displayFolder="" count="0" memberValueDatatype="20" unbalanced="0"/>
    <cacheHierarchy uniqueName="[Ticket Internal Comments].[Ticket assignee]" caption="Ticket assignee" attribute="1" defaultMemberUniqueName="[Ticket Internal Comments].[Ticket assignee].[All]" allUniqueName="[Ticket Internal Comments].[Ticket assignee].[All]" dimensionUniqueName="[Ticket Internal Comments]" displayFolder="" count="0" memberValueDatatype="130" unbalanced="0"/>
    <cacheHierarchy uniqueName="[Ticket Internal Comments].[Internal comment type]" caption="Internal comment type" attribute="1" defaultMemberUniqueName="[Ticket Internal Comments].[Internal comment type].[All]" allUniqueName="[Ticket Internal Comments].[Internal comment type].[All]" dimensionUniqueName="[Ticket Internal Comments]" displayFolder="" count="0" memberValueDatatype="130" unbalanced="0"/>
    <cacheHierarchy uniqueName="[Ticket Updates].[Ticket ID]" caption="Ticket ID" attribute="1" defaultMemberUniqueName="[Ticket Updates].[Ticket ID].[All]" allUniqueName="[Ticket Updates].[Ticket ID].[All]" dimensionUniqueName="[Ticket Updates]" displayFolder="" count="0" memberValueDatatype="20" unbalanced="0"/>
    <cacheHierarchy uniqueName="[Ticket Updates].[Update timestamp]" caption="Update timestamp" attribute="1" time="1" defaultMemberUniqueName="[Ticket Updates].[Update timestamp].[All]" allUniqueName="[Ticket Updates].[Update timestamp].[All]" dimensionUniqueName="[Ticket Updates]" displayFolder="" count="0" memberValueDatatype="7" unbalanced="0"/>
    <cacheHierarchy uniqueName="[Ticket Updates].[Updater name]" caption="Updater name" attribute="1" defaultMemberUniqueName="[Ticket Updates].[Updater name].[All]" allUniqueName="[Ticket Updates].[Updater name].[All]" dimensionUniqueName="[Ticket Updates]" displayFolder="" count="0" memberValueDatatype="130" unbalanced="0"/>
    <cacheHierarchy uniqueName="[Ticket Updates].[Reply timestamp]" caption="Reply timestamp" attribute="1" time="1" defaultMemberUniqueName="[Ticket Updates].[Reply timestamp].[All]" allUniqueName="[Ticket Updates].[Reply timestamp].[All]" dimensionUniqueName="[Ticket Updates]" displayFolder="" count="0" memberValueDatatype="7" unbalanced="0"/>
    <cacheHierarchy uniqueName="[Ticket Updates].[Replier name]" caption="Replier name" attribute="1" defaultMemberUniqueName="[Ticket Updates].[Replier name].[All]" allUniqueName="[Ticket Updates].[Replier name].[All]" dimensionUniqueName="[Ticket Updates]" displayFolder="" count="0" memberValueDatatype="130" unbalanced="0"/>
    <cacheHierarchy uniqueName="[Ticket Updates].[Replier role]" caption="Replier role" attribute="1" defaultMemberUniqueName="[Ticket Updates].[Replier role].[All]" allUniqueName="[Ticket Updates].[Replier role].[All]" dimensionUniqueName="[Ticket Updates]" displayFolder="" count="0" memberValueDatatype="130" unbalanced="0"/>
    <cacheHierarchy uniqueName="[Ticket Updates].[Reply type]" caption="Reply type" attribute="1" defaultMemberUniqueName="[Ticket Updates].[Reply type].[All]" allUniqueName="[Ticket Updates].[Reply type].[All]" dimensionUniqueName="[Ticket Updates]" displayFolder="" count="0" memberValueDatatype="130" unbalanced="0"/>
    <cacheHierarchy uniqueName="[Ticket Updates].[1st reply?]" caption="1st reply?" attribute="1" defaultMemberUniqueName="[Ticket Updates].[1st reply?].[All]" allUniqueName="[Ticket Updates].[1st reply?].[All]" dimensionUniqueName="[Ticket Updates]" displayFolder="" count="0" memberValueDatatype="130" unbalanced="0"/>
    <cacheHierarchy uniqueName="[Ticket Updates].[Reply time (seconds)]" caption="Reply time (seconds)" attribute="1" defaultMemberUniqueName="[Ticket Updates].[Reply time (seconds)].[All]" allUniqueName="[Ticket Updates].[Reply time (seconds)].[All]" dimensionUniqueName="[Ticket Updates]" displayFolder="" count="0" memberValueDatatype="20" unbalanced="0"/>
    <cacheHierarchy uniqueName="[Ticket Updates].[Reply time within SLA?]" caption="Reply time within SLA?" attribute="1" defaultMemberUniqueName="[Ticket Updates].[Reply time within SLA?].[All]" allUniqueName="[Ticket Updates].[Reply time within SLA?].[All]" dimensionUniqueName="[Ticket Updates]" displayFolder="" count="0" memberValueDatatype="130" unbalanced="0"/>
    <cacheHierarchy uniqueName="[Ticket Updates].[Reply time (secs)]" caption="Reply time (secs)" attribute="1" defaultMemberUniqueName="[Ticket Updates].[Reply time (secs)].[All]" allUniqueName="[Ticket Updates].[Reply time (secs)].[All]" dimensionUniqueName="[Ticket Updates]" displayFolder="" count="0" memberValueDatatype="20" unbalanced="0"/>
    <cacheHierarchy uniqueName="[Ticket Updates].[Reply timestamp (Year)]" caption="Reply timestamp (Year)" attribute="1" defaultMemberUniqueName="[Ticket Updates].[Reply timestamp (Year)].[All]" allUniqueName="[Ticket Updates].[Reply timestamp (Year)].[All]" dimensionUniqueName="[Ticket Updates]" displayFolder="" count="0" memberValueDatatype="130" unbalanced="0"/>
    <cacheHierarchy uniqueName="[Ticket Updates].[Reply timestamp (Quarter)]" caption="Reply timestamp (Quarter)" attribute="1" defaultMemberUniqueName="[Ticket Updates].[Reply timestamp (Quarter)].[All]" allUniqueName="[Ticket Updates].[Reply timestamp (Quarter)].[All]" dimensionUniqueName="[Ticket Updates]" displayFolder="" count="0" memberValueDatatype="130" unbalanced="0"/>
    <cacheHierarchy uniqueName="[Ticket Updates].[Reply timestamp (Month)]" caption="Reply timestamp (Month)" attribute="1" defaultMemberUniqueName="[Ticket Updates].[Reply timestamp (Month)].[All]" allUniqueName="[Ticket Updates].[Reply timestamp (Month)].[All]" dimensionUniqueName="[Ticket Updates]" displayFolder="" count="0" memberValueDatatype="130" unbalanced="0"/>
    <cacheHierarchy uniqueName="[Ticket Assignments].[Created timestamp (Month Index)]" caption="Created timestamp (Month Index)" attribute="1" defaultMemberUniqueName="[Ticket Assignments].[Created timestamp (Month Index)].[All]" allUniqueName="[Ticket Assignments].[Created timestamp (Month Index)].[All]" dimensionUniqueName="[Ticket Assignments]" displayFolder="" count="0" memberValueDatatype="20" unbalanced="0" hidden="1"/>
    <cacheHierarchy uniqueName="[Ticket Updates].[Reply timestamp (Month Index)]" caption="Reply timestamp (Month Index)" attribute="1" defaultMemberUniqueName="[Ticket Updates].[Reply timestamp (Month Index)].[All]" allUniqueName="[Ticket Updates].[Reply timestamp (Month Index)].[All]" dimensionUniqueName="[Ticket Updates]" displayFolder="" count="0" memberValueDatatype="20" unbalanced="0" hidden="1"/>
    <cacheHierarchy uniqueName="[Measures].[Sum of Assign time (secs)]" caption="Sum of Assign time (secs)" measure="1" displayFolder="" measureGroup="Ticket Assignments" count="0">
      <extLst>
        <ext xmlns:x15="http://schemas.microsoft.com/office/spreadsheetml/2010/11/main" uri="{B97F6D7D-B522-45F9-BDA1-12C45D357490}">
          <x15:cacheHierarchy aggregatedColumn="24"/>
        </ext>
      </extLst>
    </cacheHierarchy>
    <cacheHierarchy uniqueName="[Measures].[Sum of Solve time (secs)]" caption="Sum of Solve time (secs)" measure="1" displayFolder="" measureGroup="Ticket Assignments" count="0">
      <extLst>
        <ext xmlns:x15="http://schemas.microsoft.com/office/spreadsheetml/2010/11/main" uri="{B97F6D7D-B522-45F9-BDA1-12C45D357490}">
          <x15:cacheHierarchy aggregatedColumn="25"/>
        </ext>
      </extLst>
    </cacheHierarchy>
    <cacheHierarchy uniqueName="[Measures].[#  Tickets]" caption="#  Tickets" measure="1" displayFolder="" measureGroup="Agents" count="0"/>
    <cacheHierarchy uniqueName="[Measures].[#  Good feedback]" caption="#  Good feedback" measure="1" displayFolder="" measureGroup="Agents" count="0"/>
    <cacheHierarchy uniqueName="[Measures].[#  Bad feedback]" caption="#  Bad feedback" measure="1" displayFolder="" measureGroup="Agents" count="0"/>
    <cacheHierarchy uniqueName="[Measures].[%  CSAT]" caption="%  CSAT" measure="1" displayFolder="" measureGroup="Agents" count="0"/>
    <cacheHierarchy uniqueName="[Measures].[#  SDR]" caption="#  SDR" measure="1" displayFolder="" measureGroup="Agents" count="0"/>
    <cacheHierarchy uniqueName="[Measures].[%  SDR]" caption="%  SDR" measure="1" displayFolder="" measureGroup="Agents" count="0"/>
    <cacheHierarchy uniqueName="[Measures].[#  SLA met (agent's replies)]" caption="#  SLA met (agent's replies)" measure="1" displayFolder="" measureGroup="Agents" count="0"/>
    <cacheHierarchy uniqueName="[Measures].[#  SLA met (agent's tickets)]" caption="#  SLA met (agent's tickets)" measure="1" displayFolder="" measureGroup="Agents" count="0"/>
    <cacheHierarchy uniqueName="[Measures].[#  SLA breached (agent's replies)]" caption="#  SLA breached (agent's replies)" measure="1" displayFolder="" measureGroup="Agents" count="0"/>
    <cacheHierarchy uniqueName="[Measures].[#  SLA breached (agent's tickets)]" caption="#  SLA breached (agent's tickets)" measure="1" displayFolder="" measureGroup="Agents" count="0"/>
    <cacheHierarchy uniqueName="[Measures].[%  SLA]" caption="%  SLA" measure="1" displayFolder="" measureGroup="Agents" count="0"/>
    <cacheHierarchy uniqueName="[Measures].[Median assign time (secs)]" caption="Median assign time (secs)" measure="1" displayFolder="" measureGroup="Agents" count="0"/>
    <cacheHierarchy uniqueName="[Measures].[Median solve time (secs)]" caption="Median solve time (secs)" measure="1" displayFolder="" measureGroup="Agents" count="0"/>
    <cacheHierarchy uniqueName="[Measures].[Median assign time]" caption="Median assign time" measure="1" displayFolder="" measureGroup="Agents" count="0"/>
    <cacheHierarchy uniqueName="[Measures].[Median solve time]" caption="Median solve time" measure="1" displayFolder="" measureGroup="Agents" count="0"/>
    <cacheHierarchy uniqueName="[Measures].[Median reply time (secs)]" caption="Median reply time (secs)" measure="1" displayFolder="" measureGroup="Agents" count="0"/>
    <cacheHierarchy uniqueName="[Measures].[Median reply time]" caption="Median reply time" measure="1" displayFolder="" measureGroup="Agents" count="0"/>
    <cacheHierarchy uniqueName="[Measures].[Median 1st reply time (secs)]" caption="Median 1st reply time (secs)" measure="1" displayFolder="" measureGroup="Agents" count="0"/>
    <cacheHierarchy uniqueName="[Measures].[Median 1st reply time]" caption="Median 1st reply time" measure="1" displayFolder="" measureGroup="Agents" count="0"/>
    <cacheHierarchy uniqueName="[Measures].[%  Feedback]" caption="%  Feedback" measure="1" displayFolder="" measureGroup="Agents" count="0"/>
    <cacheHierarchy uniqueName="[Measures].[#  Feedback]" caption="#  Feedback" measure="1" displayFolder="" measureGroup="Agents" count="0"/>
    <cacheHierarchy uniqueName="[Measures].[__XL_Count Ticket Assignments]" caption="__XL_Count Ticket Assignments" measure="1" displayFolder="" measureGroup="Ticket Assignments" count="0" hidden="1"/>
    <cacheHierarchy uniqueName="[Measures].[__XL_Count Ticket Updates]" caption="__XL_Count Ticket Updates" measure="1" displayFolder="" measureGroup="Ticket Updates" count="0" hidden="1"/>
    <cacheHierarchy uniqueName="[Measures].[__XL_Count Ticket Internal Comments]" caption="__XL_Count Ticket Internal Comments" measure="1" displayFolder="" measureGroup="Ticket Internal Comments" count="0" hidden="1"/>
    <cacheHierarchy uniqueName="[Measures].[__XL_Count People 1]" caption="__XL_Count People 1" measure="1" displayFolder="" measureGroup="People 1" count="0" hidden="1"/>
    <cacheHierarchy uniqueName="[Measures].[__XL_Count Agents]" caption="__XL_Count Agents" measure="1" displayFolder="" measureGroup="Agent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pivotCacheId="770289172"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uardian" refreshedDate="44842.486868402775" backgroundQuery="1" createdVersion="8" refreshedVersion="8" minRefreshableVersion="3" recordCount="0" supportSubquery="1" supportAdvancedDrill="1" xr:uid="{0AD595BB-E453-4418-B484-B24250AB3BC8}">
  <cacheSource type="external" connectionId="10"/>
  <cacheFields count="7">
    <cacheField name="[Measures].[#  Feedback]" caption="#  Feedback" numFmtId="0" hierarchy="70" level="32767"/>
    <cacheField name="[Measures].[#  Good feedback]" caption="#  Good feedback" numFmtId="0" hierarchy="51" level="32767"/>
    <cacheField name="[Measures].[#  Bad feedback]" caption="#  Bad feedback" numFmtId="0" hierarchy="52" level="32767"/>
    <cacheField name="[Measures].[#  SDR]" caption="#  SDR" numFmtId="0" hierarchy="54" level="32767"/>
    <cacheField name="[Measures].[#  SLA met (agent's tickets)]" caption="#  SLA met (agent's tickets)" numFmtId="0" hierarchy="57" level="32767"/>
    <cacheField name="[Measures].[#  SLA breached (agent's tickets)]" caption="#  SLA breached (agent's tickets)" numFmtId="0" hierarchy="59" level="32767"/>
    <cacheField name="[Ticket Assignments].[Created timestamp].[Created timestamp]" caption="Created timestamp" numFmtId="0" hierarchy="10" level="1">
      <sharedItems containsSemiMixedTypes="0" containsNonDate="0" containsString="0"/>
    </cacheField>
  </cacheFields>
  <cacheHierarchies count="77">
    <cacheHierarchy uniqueName="[Agents].[Full Name]" caption="Full Name" attribute="1" defaultMemberUniqueName="[Agents].[Full Name].[All]" allUniqueName="[Agents].[Full Name].[All]" dimensionUniqueName="[Agents]" displayFolder="" count="0" memberValueDatatype="130" unbalanced="0"/>
    <cacheHierarchy uniqueName="[Agents].[Country]" caption="Country" attribute="1" defaultMemberUniqueName="[Agents].[Country].[All]" allUniqueName="[Agents].[Country].[All]" dimensionUniqueName="[Agents]" displayFolder="" count="0" memberValueDatatype="130" unbalanced="0"/>
    <cacheHierarchy uniqueName="[Agents].[Role]" caption="Role" attribute="1" defaultMemberUniqueName="[Agents].[Role].[All]" allUniqueName="[Agents].[Role].[All]" dimensionUniqueName="[Agents]" displayFolder="" count="0" memberValueDatatype="130" unbalanced="0"/>
    <cacheHierarchy uniqueName="[Agents].[Photo code]" caption="Photo code" attribute="1" defaultMemberUniqueName="[Agents].[Photo code].[All]" allUniqueName="[Agents].[Photo code].[All]" dimensionUniqueName="[Agents]" displayFolder="" count="0" memberValueDatatype="130" unbalanced="0"/>
    <cacheHierarchy uniqueName="[People 1].[Full Name]" caption="Full Name" attribute="1" defaultMemberUniqueName="[People 1].[Full Name].[All]" allUniqueName="[People 1].[Full Name].[All]" dimensionUniqueName="[People 1]" displayFolder="" count="0" memberValueDatatype="130" unbalanced="0"/>
    <cacheHierarchy uniqueName="[People 1].[Country]" caption="Country" attribute="1" defaultMemberUniqueName="[People 1].[Country].[All]" allUniqueName="[People 1].[Country].[All]" dimensionUniqueName="[People 1]" displayFolder="" count="0" memberValueDatatype="130" unbalanced="0"/>
    <cacheHierarchy uniqueName="[People 1].[Role]" caption="Role" attribute="1" defaultMemberUniqueName="[People 1].[Role].[All]" allUniqueName="[People 1].[Role].[All]" dimensionUniqueName="[People 1]" displayFolder="" count="0" memberValueDatatype="130" unbalanced="0"/>
    <cacheHierarchy uniqueName="[People 1].[Photo code]" caption="Photo code" attribute="1" defaultMemberUniqueName="[People 1].[Photo code].[All]" allUniqueName="[People 1].[Photo code].[All]" dimensionUniqueName="[People 1]" displayFolder="" count="0" memberValueDatatype="130" unbalanced="0"/>
    <cacheHierarchy uniqueName="[Ticket Assignments].[Ticket ID]" caption="Ticket ID" attribute="1" defaultMemberUniqueName="[Ticket Assignments].[Ticket ID].[All]" allUniqueName="[Ticket Assignments].[Ticket ID].[All]" dimensionUniqueName="[Ticket Assignments]" displayFolder="" count="0" memberValueDatatype="20" unbalanced="0"/>
    <cacheHierarchy uniqueName="[Ticket Assignments].[Assignee name]" caption="Assignee name" attribute="1" defaultMemberUniqueName="[Ticket Assignments].[Assignee name].[All]" allUniqueName="[Ticket Assignments].[Assignee name].[All]" dimensionUniqueName="[Ticket Assignments]" displayFolder="" count="0" memberValueDatatype="130" unbalanced="0"/>
    <cacheHierarchy uniqueName="[Ticket Assignments].[Created timestamp]" caption="Created timestamp" attribute="1" time="1" defaultMemberUniqueName="[Ticket Assignments].[Created timestamp].[All]" allUniqueName="[Ticket Assignments].[Created timestamp].[All]" dimensionUniqueName="[Ticket Assignments]" displayFolder="" count="2" memberValueDatatype="7" unbalanced="0">
      <fieldsUsage count="2">
        <fieldUsage x="-1"/>
        <fieldUsage x="6"/>
      </fieldsUsage>
    </cacheHierarchy>
    <cacheHierarchy uniqueName="[Ticket Assignments].[Assignment timestamp]" caption="Assignment timestamp" attribute="1" time="1" defaultMemberUniqueName="[Ticket Assignments].[Assignment timestamp].[All]" allUniqueName="[Ticket Assignments].[Assignment timestamp].[All]" dimensionUniqueName="[Ticket Assignments]" displayFolder="" count="0" memberValueDatatype="7" unbalanced="0"/>
    <cacheHierarchy uniqueName="[Ticket Assignments].[Solved timestamp]" caption="Solved timestamp" attribute="1" time="1" defaultMemberUniqueName="[Ticket Assignments].[Solved timestamp].[All]" allUniqueName="[Ticket Assignments].[Solved timestamp].[All]" dimensionUniqueName="[Ticket Assignments]" displayFolder="" count="0" memberValueDatatype="7" unbalanced="0"/>
    <cacheHierarchy uniqueName="[Ticket Assignments].[Priority]" caption="Priority" attribute="1" defaultMemberUniqueName="[Ticket Assignments].[Priority].[All]" allUniqueName="[Ticket Assignments].[Priority].[All]" dimensionUniqueName="[Ticket Assignments]" displayFolder="" count="0" memberValueDatatype="130" unbalanced="0"/>
    <cacheHierarchy uniqueName="[Ticket Assignments].[Requester]" caption="Requester" attribute="1" defaultMemberUniqueName="[Ticket Assignments].[Requester].[All]" allUniqueName="[Ticket Assignments].[Requester].[All]" dimensionUniqueName="[Ticket Assignments]" displayFolder="" count="0" memberValueDatatype="130" unbalanced="0"/>
    <cacheHierarchy uniqueName="[Ticket Assignments].[Escalated?]" caption="Escalated?" attribute="1" defaultMemberUniqueName="[Ticket Assignments].[Escalated?].[All]" allUniqueName="[Ticket Assignments].[Escalated?].[All]" dimensionUniqueName="[Ticket Assignments]" displayFolder="" count="0" memberValueDatatype="130" unbalanced="0"/>
    <cacheHierarchy uniqueName="[Ticket Assignments].[Survey good]" caption="Survey good" attribute="1" defaultMemberUniqueName="[Ticket Assignments].[Survey good].[All]" allUniqueName="[Ticket Assignments].[Survey good].[All]" dimensionUniqueName="[Ticket Assignments]" displayFolder="" count="0" memberValueDatatype="20" unbalanced="0"/>
    <cacheHierarchy uniqueName="[Ticket Assignments].[Survey bad]" caption="Survey bad" attribute="1" defaultMemberUniqueName="[Ticket Assignments].[Survey bad].[All]" allUniqueName="[Ticket Assignments].[Survey bad].[All]" dimensionUniqueName="[Ticket Assignments]" displayFolder="" count="0" memberValueDatatype="20" unbalanced="0"/>
    <cacheHierarchy uniqueName="[Ticket Assignments].[SDR]" caption="SDR" attribute="1" defaultMemberUniqueName="[Ticket Assignments].[SDR].[All]" allUniqueName="[Ticket Assignments].[SDR].[All]" dimensionUniqueName="[Ticket Assignments]" displayFolder="" count="0" memberValueDatatype="20" unbalanced="0"/>
    <cacheHierarchy uniqueName="[Ticket Assignments].[Assignee country]" caption="Assignee country" attribute="1" defaultMemberUniqueName="[Ticket Assignments].[Assignee country].[All]" allUniqueName="[Ticket Assignments].[Assignee country].[All]" dimensionUniqueName="[Ticket Assignments]" displayFolder="" count="0" memberValueDatatype="130" unbalanced="0"/>
    <cacheHierarchy uniqueName="[Ticket Assignments].[Requester country]" caption="Requester country" attribute="1" defaultMemberUniqueName="[Ticket Assignments].[Requester country].[All]" allUniqueName="[Ticket Assignments].[Requester country].[All]" dimensionUniqueName="[Ticket Assignments]" displayFolder="" count="0" memberValueDatatype="130" unbalanced="0"/>
    <cacheHierarchy uniqueName="[Ticket Assignments].[Created timestamp (Year)]" caption="Created timestamp (Year)" attribute="1" defaultMemberUniqueName="[Ticket Assignments].[Created timestamp (Year)].[All]" allUniqueName="[Ticket Assignments].[Created timestamp (Year)].[All]" dimensionUniqueName="[Ticket Assignments]" displayFolder="" count="0" memberValueDatatype="130" unbalanced="0"/>
    <cacheHierarchy uniqueName="[Ticket Assignments].[Created timestamp (Quarter)]" caption="Created timestamp (Quarter)" attribute="1" defaultMemberUniqueName="[Ticket Assignments].[Created timestamp (Quarter)].[All]" allUniqueName="[Ticket Assignments].[Created timestamp (Quarter)].[All]" dimensionUniqueName="[Ticket Assignments]" displayFolder="" count="0" memberValueDatatype="130" unbalanced="0"/>
    <cacheHierarchy uniqueName="[Ticket Assignments].[Created timestamp (Month)]" caption="Created timestamp (Month)" attribute="1" defaultMemberUniqueName="[Ticket Assignments].[Created timestamp (Month)].[All]" allUniqueName="[Ticket Assignments].[Created timestamp (Month)].[All]" dimensionUniqueName="[Ticket Assignments]" displayFolder="" count="0" memberValueDatatype="130" unbalanced="0"/>
    <cacheHierarchy uniqueName="[Ticket Assignments].[Assign time (secs)]" caption="Assign time (secs)" attribute="1" defaultMemberUniqueName="[Ticket Assignments].[Assign time (secs)].[All]" allUniqueName="[Ticket Assignments].[Assign time (secs)].[All]" dimensionUniqueName="[Ticket Assignments]" displayFolder="" count="0" memberValueDatatype="20" unbalanced="0"/>
    <cacheHierarchy uniqueName="[Ticket Assignments].[Solve time (secs)]" caption="Solve time (secs)" attribute="1" defaultMemberUniqueName="[Ticket Assignments].[Solve time (secs)].[All]" allUniqueName="[Ticket Assignments].[Solve time (secs)].[All]" dimensionUniqueName="[Ticket Assignments]" displayFolder="" count="0" memberValueDatatype="20" unbalanced="0"/>
    <cacheHierarchy uniqueName="[Ticket Internal Comments].[Ticket ID]" caption="Ticket ID" attribute="1" defaultMemberUniqueName="[Ticket Internal Comments].[Ticket ID].[All]" allUniqueName="[Ticket Internal Comments].[Ticket ID].[All]" dimensionUniqueName="[Ticket Internal Comments]" displayFolder="" count="0" memberValueDatatype="20" unbalanced="0"/>
    <cacheHierarchy uniqueName="[Ticket Internal Comments].[Update timestamp]" caption="Update timestamp" attribute="1" time="1" defaultMemberUniqueName="[Ticket Internal Comments].[Update timestamp].[All]" allUniqueName="[Ticket Internal Comments].[Update timestamp].[All]" dimensionUniqueName="[Ticket Internal Comments]" displayFolder="" count="0" memberValueDatatype="7" unbalanced="0"/>
    <cacheHierarchy uniqueName="[Ticket Internal Comments].[Updater name]" caption="Updater name" attribute="1" defaultMemberUniqueName="[Ticket Internal Comments].[Updater name].[All]" allUniqueName="[Ticket Internal Comments].[Updater name].[All]" dimensionUniqueName="[Ticket Internal Comments]" displayFolder="" count="0" memberValueDatatype="130" unbalanced="0"/>
    <cacheHierarchy uniqueName="[Ticket Internal Comments].[Internal comments]" caption="Internal comments" attribute="1" defaultMemberUniqueName="[Ticket Internal Comments].[Internal comments].[All]" allUniqueName="[Ticket Internal Comments].[Internal comments].[All]" dimensionUniqueName="[Ticket Internal Comments]" displayFolder="" count="0" memberValueDatatype="20" unbalanced="0"/>
    <cacheHierarchy uniqueName="[Ticket Internal Comments].[Ticket assignee]" caption="Ticket assignee" attribute="1" defaultMemberUniqueName="[Ticket Internal Comments].[Ticket assignee].[All]" allUniqueName="[Ticket Internal Comments].[Ticket assignee].[All]" dimensionUniqueName="[Ticket Internal Comments]" displayFolder="" count="0" memberValueDatatype="130" unbalanced="0"/>
    <cacheHierarchy uniqueName="[Ticket Internal Comments].[Internal comment type]" caption="Internal comment type" attribute="1" defaultMemberUniqueName="[Ticket Internal Comments].[Internal comment type].[All]" allUniqueName="[Ticket Internal Comments].[Internal comment type].[All]" dimensionUniqueName="[Ticket Internal Comments]" displayFolder="" count="0" memberValueDatatype="130" unbalanced="0"/>
    <cacheHierarchy uniqueName="[Ticket Updates].[Ticket ID]" caption="Ticket ID" attribute="1" defaultMemberUniqueName="[Ticket Updates].[Ticket ID].[All]" allUniqueName="[Ticket Updates].[Ticket ID].[All]" dimensionUniqueName="[Ticket Updates]" displayFolder="" count="0" memberValueDatatype="20" unbalanced="0"/>
    <cacheHierarchy uniqueName="[Ticket Updates].[Update timestamp]" caption="Update timestamp" attribute="1" time="1" defaultMemberUniqueName="[Ticket Updates].[Update timestamp].[All]" allUniqueName="[Ticket Updates].[Update timestamp].[All]" dimensionUniqueName="[Ticket Updates]" displayFolder="" count="0" memberValueDatatype="7" unbalanced="0"/>
    <cacheHierarchy uniqueName="[Ticket Updates].[Updater name]" caption="Updater name" attribute="1" defaultMemberUniqueName="[Ticket Updates].[Updater name].[All]" allUniqueName="[Ticket Updates].[Updater name].[All]" dimensionUniqueName="[Ticket Updates]" displayFolder="" count="0" memberValueDatatype="130" unbalanced="0"/>
    <cacheHierarchy uniqueName="[Ticket Updates].[Reply timestamp]" caption="Reply timestamp" attribute="1" time="1" defaultMemberUniqueName="[Ticket Updates].[Reply timestamp].[All]" allUniqueName="[Ticket Updates].[Reply timestamp].[All]" dimensionUniqueName="[Ticket Updates]" displayFolder="" count="0" memberValueDatatype="7" unbalanced="0"/>
    <cacheHierarchy uniqueName="[Ticket Updates].[Replier name]" caption="Replier name" attribute="1" defaultMemberUniqueName="[Ticket Updates].[Replier name].[All]" allUniqueName="[Ticket Updates].[Replier name].[All]" dimensionUniqueName="[Ticket Updates]" displayFolder="" count="0" memberValueDatatype="130" unbalanced="0"/>
    <cacheHierarchy uniqueName="[Ticket Updates].[Replier role]" caption="Replier role" attribute="1" defaultMemberUniqueName="[Ticket Updates].[Replier role].[All]" allUniqueName="[Ticket Updates].[Replier role].[All]" dimensionUniqueName="[Ticket Updates]" displayFolder="" count="0" memberValueDatatype="130" unbalanced="0"/>
    <cacheHierarchy uniqueName="[Ticket Updates].[Reply type]" caption="Reply type" attribute="1" defaultMemberUniqueName="[Ticket Updates].[Reply type].[All]" allUniqueName="[Ticket Updates].[Reply type].[All]" dimensionUniqueName="[Ticket Updates]" displayFolder="" count="0" memberValueDatatype="130" unbalanced="0"/>
    <cacheHierarchy uniqueName="[Ticket Updates].[1st reply?]" caption="1st reply?" attribute="1" defaultMemberUniqueName="[Ticket Updates].[1st reply?].[All]" allUniqueName="[Ticket Updates].[1st reply?].[All]" dimensionUniqueName="[Ticket Updates]" displayFolder="" count="0" memberValueDatatype="130" unbalanced="0"/>
    <cacheHierarchy uniqueName="[Ticket Updates].[Reply time (seconds)]" caption="Reply time (seconds)" attribute="1" defaultMemberUniqueName="[Ticket Updates].[Reply time (seconds)].[All]" allUniqueName="[Ticket Updates].[Reply time (seconds)].[All]" dimensionUniqueName="[Ticket Updates]" displayFolder="" count="0" memberValueDatatype="20" unbalanced="0"/>
    <cacheHierarchy uniqueName="[Ticket Updates].[Reply time within SLA?]" caption="Reply time within SLA?" attribute="1" defaultMemberUniqueName="[Ticket Updates].[Reply time within SLA?].[All]" allUniqueName="[Ticket Updates].[Reply time within SLA?].[All]" dimensionUniqueName="[Ticket Updates]" displayFolder="" count="0" memberValueDatatype="130" unbalanced="0"/>
    <cacheHierarchy uniqueName="[Ticket Updates].[Reply time (secs)]" caption="Reply time (secs)" attribute="1" defaultMemberUniqueName="[Ticket Updates].[Reply time (secs)].[All]" allUniqueName="[Ticket Updates].[Reply time (secs)].[All]" dimensionUniqueName="[Ticket Updates]" displayFolder="" count="0" memberValueDatatype="20" unbalanced="0"/>
    <cacheHierarchy uniqueName="[Ticket Updates].[Reply timestamp (Year)]" caption="Reply timestamp (Year)" attribute="1" defaultMemberUniqueName="[Ticket Updates].[Reply timestamp (Year)].[All]" allUniqueName="[Ticket Updates].[Reply timestamp (Year)].[All]" dimensionUniqueName="[Ticket Updates]" displayFolder="" count="0" memberValueDatatype="130" unbalanced="0"/>
    <cacheHierarchy uniqueName="[Ticket Updates].[Reply timestamp (Quarter)]" caption="Reply timestamp (Quarter)" attribute="1" defaultMemberUniqueName="[Ticket Updates].[Reply timestamp (Quarter)].[All]" allUniqueName="[Ticket Updates].[Reply timestamp (Quarter)].[All]" dimensionUniqueName="[Ticket Updates]" displayFolder="" count="0" memberValueDatatype="130" unbalanced="0"/>
    <cacheHierarchy uniqueName="[Ticket Updates].[Reply timestamp (Month)]" caption="Reply timestamp (Month)" attribute="1" defaultMemberUniqueName="[Ticket Updates].[Reply timestamp (Month)].[All]" allUniqueName="[Ticket Updates].[Reply timestamp (Month)].[All]" dimensionUniqueName="[Ticket Updates]" displayFolder="" count="0" memberValueDatatype="130" unbalanced="0"/>
    <cacheHierarchy uniqueName="[Ticket Assignments].[Created timestamp (Month Index)]" caption="Created timestamp (Month Index)" attribute="1" defaultMemberUniqueName="[Ticket Assignments].[Created timestamp (Month Index)].[All]" allUniqueName="[Ticket Assignments].[Created timestamp (Month Index)].[All]" dimensionUniqueName="[Ticket Assignments]" displayFolder="" count="0" memberValueDatatype="20" unbalanced="0" hidden="1"/>
    <cacheHierarchy uniqueName="[Ticket Updates].[Reply timestamp (Month Index)]" caption="Reply timestamp (Month Index)" attribute="1" defaultMemberUniqueName="[Ticket Updates].[Reply timestamp (Month Index)].[All]" allUniqueName="[Ticket Updates].[Reply timestamp (Month Index)].[All]" dimensionUniqueName="[Ticket Updates]" displayFolder="" count="0" memberValueDatatype="20" unbalanced="0" hidden="1"/>
    <cacheHierarchy uniqueName="[Measures].[Sum of Assign time (secs)]" caption="Sum of Assign time (secs)" measure="1" displayFolder="" measureGroup="Ticket Assignments" count="0">
      <extLst>
        <ext xmlns:x15="http://schemas.microsoft.com/office/spreadsheetml/2010/11/main" uri="{B97F6D7D-B522-45F9-BDA1-12C45D357490}">
          <x15:cacheHierarchy aggregatedColumn="24"/>
        </ext>
      </extLst>
    </cacheHierarchy>
    <cacheHierarchy uniqueName="[Measures].[Sum of Solve time (secs)]" caption="Sum of Solve time (secs)" measure="1" displayFolder="" measureGroup="Ticket Assignments" count="0">
      <extLst>
        <ext xmlns:x15="http://schemas.microsoft.com/office/spreadsheetml/2010/11/main" uri="{B97F6D7D-B522-45F9-BDA1-12C45D357490}">
          <x15:cacheHierarchy aggregatedColumn="25"/>
        </ext>
      </extLst>
    </cacheHierarchy>
    <cacheHierarchy uniqueName="[Measures].[#  Tickets]" caption="#  Tickets" measure="1" displayFolder="" measureGroup="Agents" count="0"/>
    <cacheHierarchy uniqueName="[Measures].[#  Good feedback]" caption="#  Good feedback" measure="1" displayFolder="" measureGroup="Agents" count="0" oneField="1">
      <fieldsUsage count="1">
        <fieldUsage x="1"/>
      </fieldsUsage>
    </cacheHierarchy>
    <cacheHierarchy uniqueName="[Measures].[#  Bad feedback]" caption="#  Bad feedback" measure="1" displayFolder="" measureGroup="Agents" count="0" oneField="1">
      <fieldsUsage count="1">
        <fieldUsage x="2"/>
      </fieldsUsage>
    </cacheHierarchy>
    <cacheHierarchy uniqueName="[Measures].[%  CSAT]" caption="%  CSAT" measure="1" displayFolder="" measureGroup="Agents" count="0"/>
    <cacheHierarchy uniqueName="[Measures].[#  SDR]" caption="#  SDR" measure="1" displayFolder="" measureGroup="Agents" count="0" oneField="1">
      <fieldsUsage count="1">
        <fieldUsage x="3"/>
      </fieldsUsage>
    </cacheHierarchy>
    <cacheHierarchy uniqueName="[Measures].[%  SDR]" caption="%  SDR" measure="1" displayFolder="" measureGroup="Agents" count="0"/>
    <cacheHierarchy uniqueName="[Measures].[#  SLA met (agent's replies)]" caption="#  SLA met (agent's replies)" measure="1" displayFolder="" measureGroup="Agents" count="0"/>
    <cacheHierarchy uniqueName="[Measures].[#  SLA met (agent's tickets)]" caption="#  SLA met (agent's tickets)" measure="1" displayFolder="" measureGroup="Agents" count="0" oneField="1">
      <fieldsUsage count="1">
        <fieldUsage x="4"/>
      </fieldsUsage>
    </cacheHierarchy>
    <cacheHierarchy uniqueName="[Measures].[#  SLA breached (agent's replies)]" caption="#  SLA breached (agent's replies)" measure="1" displayFolder="" measureGroup="Agents" count="0"/>
    <cacheHierarchy uniqueName="[Measures].[#  SLA breached (agent's tickets)]" caption="#  SLA breached (agent's tickets)" measure="1" displayFolder="" measureGroup="Agents" count="0" oneField="1">
      <fieldsUsage count="1">
        <fieldUsage x="5"/>
      </fieldsUsage>
    </cacheHierarchy>
    <cacheHierarchy uniqueName="[Measures].[%  SLA]" caption="%  SLA" measure="1" displayFolder="" measureGroup="Agents" count="0"/>
    <cacheHierarchy uniqueName="[Measures].[Median assign time (secs)]" caption="Median assign time (secs)" measure="1" displayFolder="" measureGroup="Agents" count="0"/>
    <cacheHierarchy uniqueName="[Measures].[Median solve time (secs)]" caption="Median solve time (secs)" measure="1" displayFolder="" measureGroup="Agents" count="0"/>
    <cacheHierarchy uniqueName="[Measures].[Median assign time]" caption="Median assign time" measure="1" displayFolder="" measureGroup="Agents" count="0"/>
    <cacheHierarchy uniqueName="[Measures].[Median solve time]" caption="Median solve time" measure="1" displayFolder="" measureGroup="Agents" count="0"/>
    <cacheHierarchy uniqueName="[Measures].[Median reply time (secs)]" caption="Median reply time (secs)" measure="1" displayFolder="" measureGroup="Agents" count="0"/>
    <cacheHierarchy uniqueName="[Measures].[Median reply time]" caption="Median reply time" measure="1" displayFolder="" measureGroup="Agents" count="0"/>
    <cacheHierarchy uniqueName="[Measures].[Median 1st reply time (secs)]" caption="Median 1st reply time (secs)" measure="1" displayFolder="" measureGroup="Agents" count="0"/>
    <cacheHierarchy uniqueName="[Measures].[Median 1st reply time]" caption="Median 1st reply time" measure="1" displayFolder="" measureGroup="Agents" count="0"/>
    <cacheHierarchy uniqueName="[Measures].[%  Feedback]" caption="%  Feedback" measure="1" displayFolder="" measureGroup="Agents" count="0"/>
    <cacheHierarchy uniqueName="[Measures].[#  Feedback]" caption="#  Feedback" measure="1" displayFolder="" measureGroup="Agents" count="0" oneField="1">
      <fieldsUsage count="1">
        <fieldUsage x="0"/>
      </fieldsUsage>
    </cacheHierarchy>
    <cacheHierarchy uniqueName="[Measures].[__XL_Count Ticket Assignments]" caption="__XL_Count Ticket Assignments" measure="1" displayFolder="" measureGroup="Ticket Assignments" count="0" hidden="1"/>
    <cacheHierarchy uniqueName="[Measures].[__XL_Count Ticket Updates]" caption="__XL_Count Ticket Updates" measure="1" displayFolder="" measureGroup="Ticket Updates" count="0" hidden="1"/>
    <cacheHierarchy uniqueName="[Measures].[__XL_Count Ticket Internal Comments]" caption="__XL_Count Ticket Internal Comments" measure="1" displayFolder="" measureGroup="Ticket Internal Comments" count="0" hidden="1"/>
    <cacheHierarchy uniqueName="[Measures].[__XL_Count People 1]" caption="__XL_Count People 1" measure="1" displayFolder="" measureGroup="People 1" count="0" hidden="1"/>
    <cacheHierarchy uniqueName="[Measures].[__XL_Count Agents]" caption="__XL_Count Agents" measure="1" displayFolder="" measureGroup="Agents" count="0" hidden="1"/>
    <cacheHierarchy uniqueName="[Measures].[__No measures defined]" caption="__No measures defined" measure="1" displayFolder="" count="0" hidden="1"/>
  </cacheHierarchies>
  <kpis count="0"/>
  <dimensions count="6">
    <dimension name="Agents" uniqueName="[Agents]" caption="Agents"/>
    <dimension measure="1" name="Measures" uniqueName="[Measures]" caption="Measures"/>
    <dimension name="People 1" uniqueName="[People 1]" caption="People 1"/>
    <dimension name="Ticket Assignments" uniqueName="[Ticket Assignments]" caption="Ticket Assignments"/>
    <dimension name="Ticket Internal Comments" uniqueName="[Ticket Internal Comments]" caption="Ticket Internal Comments"/>
    <dimension name="Ticket Updates" uniqueName="[Ticket Updates]" caption="Ticket Updates"/>
  </dimensions>
  <measureGroups count="5">
    <measureGroup name="Agents" caption="Agents"/>
    <measureGroup name="People 1" caption="People 1"/>
    <measureGroup name="Ticket Assignments" caption="Ticket Assignments"/>
    <measureGroup name="Ticket Internal Comments" caption="Ticket Internal Comments"/>
    <measureGroup name="Ticket Updates" caption="Ticket Updates"/>
  </measureGroups>
  <maps count="8">
    <map measureGroup="0" dimension="0"/>
    <map measureGroup="1" dimension="2"/>
    <map measureGroup="2" dimension="0"/>
    <map measureGroup="2" dimension="3"/>
    <map measureGroup="3" dimension="4"/>
    <map measureGroup="4" dimension="0"/>
    <map measureGroup="4" dimension="3"/>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uardian" refreshedDate="44842.486874652779" backgroundQuery="1" createdVersion="8" refreshedVersion="8" minRefreshableVersion="3" recordCount="0" supportSubquery="1" supportAdvancedDrill="1" xr:uid="{111B1C63-8BF1-4CE0-ACFB-74E01CD6A7C1}">
  <cacheSource type="external" connectionId="10"/>
  <cacheFields count="6">
    <cacheField name="[Measures].[%  CSAT]" caption="%  CSAT" numFmtId="0" hierarchy="53" level="32767"/>
    <cacheField name="[Ticket Assignments].[Created timestamp (Month)].[Created timestamp (Month)]" caption="Created timestamp (Month)" numFmtId="0" hierarchy="23" level="1">
      <sharedItems count="12">
        <s v="Jan"/>
        <s v="Feb"/>
        <s v="Mar"/>
        <s v="Apr"/>
        <s v="May"/>
        <s v="Jun"/>
        <s v="Jul"/>
        <s v="Aug"/>
        <s v="Sep"/>
        <s v="Oct"/>
        <s v="Nov"/>
        <s v="Dec"/>
      </sharedItems>
      <extLst>
        <ext xmlns:x15="http://schemas.microsoft.com/office/spreadsheetml/2010/11/main" uri="{4F2E5C28-24EA-4eb8-9CBF-B6C8F9C3D259}">
          <x15:cachedUniqueNames>
            <x15:cachedUniqueName index="0" name="[Ticket Assignments].[Created timestamp (Month)].&amp;[Jan]"/>
            <x15:cachedUniqueName index="1" name="[Ticket Assignments].[Created timestamp (Month)].&amp;[Feb]"/>
            <x15:cachedUniqueName index="2" name="[Ticket Assignments].[Created timestamp (Month)].&amp;[Mar]"/>
            <x15:cachedUniqueName index="3" name="[Ticket Assignments].[Created timestamp (Month)].&amp;[Apr]"/>
            <x15:cachedUniqueName index="4" name="[Ticket Assignments].[Created timestamp (Month)].&amp;[May]"/>
            <x15:cachedUniqueName index="5" name="[Ticket Assignments].[Created timestamp (Month)].&amp;[Jun]"/>
            <x15:cachedUniqueName index="6" name="[Ticket Assignments].[Created timestamp (Month)].&amp;[Jul]"/>
            <x15:cachedUniqueName index="7" name="[Ticket Assignments].[Created timestamp (Month)].&amp;[Aug]"/>
            <x15:cachedUniqueName index="8" name="[Ticket Assignments].[Created timestamp (Month)].&amp;[Sep]"/>
            <x15:cachedUniqueName index="9" name="[Ticket Assignments].[Created timestamp (Month)].&amp;[Oct]"/>
            <x15:cachedUniqueName index="10" name="[Ticket Assignments].[Created timestamp (Month)].&amp;[Nov]"/>
            <x15:cachedUniqueName index="11" name="[Ticket Assignments].[Created timestamp (Month)].&amp;[Dec]"/>
          </x15:cachedUniqueNames>
        </ext>
      </extLst>
    </cacheField>
    <cacheField name="[Ticket Assignments].[Created timestamp (Year)].[Created timestamp (Year)]" caption="Created timestamp (Year)" numFmtId="0" hierarchy="21" level="1">
      <sharedItems count="2">
        <s v="2025"/>
        <s v="2026"/>
      </sharedItems>
      <extLst>
        <ext xmlns:x15="http://schemas.microsoft.com/office/spreadsheetml/2010/11/main" uri="{4F2E5C28-24EA-4eb8-9CBF-B6C8F9C3D259}">
          <x15:cachedUniqueNames>
            <x15:cachedUniqueName index="0" name="[Ticket Assignments].[Created timestamp (Year)].&amp;[2025]"/>
            <x15:cachedUniqueName index="1" name="[Ticket Assignments].[Created timestamp (Year)].&amp;[2026]"/>
          </x15:cachedUniqueNames>
        </ext>
      </extLst>
    </cacheField>
    <cacheField name="[Agents].[Full Name].[Full Name]" caption="Full Name" numFmtId="0" level="1">
      <sharedItems containsSemiMixedTypes="0" containsNonDate="0" containsString="0"/>
    </cacheField>
    <cacheField name="[Measures].[#  Feedback]" caption="#  Feedback" numFmtId="0" hierarchy="70" level="32767"/>
    <cacheField name="[Ticket Assignments].[Created timestamp].[Created timestamp]" caption="Created timestamp" numFmtId="0" hierarchy="10" level="1">
      <sharedItems containsSemiMixedTypes="0" containsNonDate="0" containsString="0"/>
    </cacheField>
  </cacheFields>
  <cacheHierarchies count="77">
    <cacheHierarchy uniqueName="[Agents].[Full Name]" caption="Full Name" attribute="1" defaultMemberUniqueName="[Agents].[Full Name].[All]" allUniqueName="[Agents].[Full Name].[All]" dimensionUniqueName="[Agents]" displayFolder="" count="2" memberValueDatatype="130" unbalanced="0">
      <fieldsUsage count="2">
        <fieldUsage x="-1"/>
        <fieldUsage x="3"/>
      </fieldsUsage>
    </cacheHierarchy>
    <cacheHierarchy uniqueName="[Agents].[Country]" caption="Country" attribute="1" defaultMemberUniqueName="[Agents].[Country].[All]" allUniqueName="[Agents].[Country].[All]" dimensionUniqueName="[Agents]" displayFolder="" count="0" memberValueDatatype="130" unbalanced="0"/>
    <cacheHierarchy uniqueName="[Agents].[Role]" caption="Role" attribute="1" defaultMemberUniqueName="[Agents].[Role].[All]" allUniqueName="[Agents].[Role].[All]" dimensionUniqueName="[Agents]" displayFolder="" count="0" memberValueDatatype="130" unbalanced="0"/>
    <cacheHierarchy uniqueName="[Agents].[Photo code]" caption="Photo code" attribute="1" defaultMemberUniqueName="[Agents].[Photo code].[All]" allUniqueName="[Agents].[Photo code].[All]" dimensionUniqueName="[Agents]" displayFolder="" count="0" memberValueDatatype="130" unbalanced="0"/>
    <cacheHierarchy uniqueName="[People 1].[Full Name]" caption="Full Name" attribute="1" defaultMemberUniqueName="[People 1].[Full Name].[All]" allUniqueName="[People 1].[Full Name].[All]" dimensionUniqueName="[People 1]" displayFolder="" count="0" memberValueDatatype="130" unbalanced="0"/>
    <cacheHierarchy uniqueName="[People 1].[Country]" caption="Country" attribute="1" defaultMemberUniqueName="[People 1].[Country].[All]" allUniqueName="[People 1].[Country].[All]" dimensionUniqueName="[People 1]" displayFolder="" count="0" memberValueDatatype="130" unbalanced="0"/>
    <cacheHierarchy uniqueName="[People 1].[Role]" caption="Role" attribute="1" defaultMemberUniqueName="[People 1].[Role].[All]" allUniqueName="[People 1].[Role].[All]" dimensionUniqueName="[People 1]" displayFolder="" count="0" memberValueDatatype="130" unbalanced="0"/>
    <cacheHierarchy uniqueName="[People 1].[Photo code]" caption="Photo code" attribute="1" defaultMemberUniqueName="[People 1].[Photo code].[All]" allUniqueName="[People 1].[Photo code].[All]" dimensionUniqueName="[People 1]" displayFolder="" count="0" memberValueDatatype="130" unbalanced="0"/>
    <cacheHierarchy uniqueName="[Ticket Assignments].[Ticket ID]" caption="Ticket ID" attribute="1" defaultMemberUniqueName="[Ticket Assignments].[Ticket ID].[All]" allUniqueName="[Ticket Assignments].[Ticket ID].[All]" dimensionUniqueName="[Ticket Assignments]" displayFolder="" count="0" memberValueDatatype="20" unbalanced="0"/>
    <cacheHierarchy uniqueName="[Ticket Assignments].[Assignee name]" caption="Assignee name" attribute="1" defaultMemberUniqueName="[Ticket Assignments].[Assignee name].[All]" allUniqueName="[Ticket Assignments].[Assignee name].[All]" dimensionUniqueName="[Ticket Assignments]" displayFolder="" count="0" memberValueDatatype="130" unbalanced="0"/>
    <cacheHierarchy uniqueName="[Ticket Assignments].[Created timestamp]" caption="Created timestamp" attribute="1" time="1" defaultMemberUniqueName="[Ticket Assignments].[Created timestamp].[All]" allUniqueName="[Ticket Assignments].[Created timestamp].[All]" dimensionUniqueName="[Ticket Assignments]" displayFolder="" count="2" memberValueDatatype="7" unbalanced="0">
      <fieldsUsage count="2">
        <fieldUsage x="-1"/>
        <fieldUsage x="5"/>
      </fieldsUsage>
    </cacheHierarchy>
    <cacheHierarchy uniqueName="[Ticket Assignments].[Assignment timestamp]" caption="Assignment timestamp" attribute="1" time="1" defaultMemberUniqueName="[Ticket Assignments].[Assignment timestamp].[All]" allUniqueName="[Ticket Assignments].[Assignment timestamp].[All]" dimensionUniqueName="[Ticket Assignments]" displayFolder="" count="0" memberValueDatatype="7" unbalanced="0"/>
    <cacheHierarchy uniqueName="[Ticket Assignments].[Solved timestamp]" caption="Solved timestamp" attribute="1" time="1" defaultMemberUniqueName="[Ticket Assignments].[Solved timestamp].[All]" allUniqueName="[Ticket Assignments].[Solved timestamp].[All]" dimensionUniqueName="[Ticket Assignments]" displayFolder="" count="0" memberValueDatatype="7" unbalanced="0"/>
    <cacheHierarchy uniqueName="[Ticket Assignments].[Priority]" caption="Priority" attribute="1" defaultMemberUniqueName="[Ticket Assignments].[Priority].[All]" allUniqueName="[Ticket Assignments].[Priority].[All]" dimensionUniqueName="[Ticket Assignments]" displayFolder="" count="0" memberValueDatatype="130" unbalanced="0"/>
    <cacheHierarchy uniqueName="[Ticket Assignments].[Requester]" caption="Requester" attribute="1" defaultMemberUniqueName="[Ticket Assignments].[Requester].[All]" allUniqueName="[Ticket Assignments].[Requester].[All]" dimensionUniqueName="[Ticket Assignments]" displayFolder="" count="0" memberValueDatatype="130" unbalanced="0"/>
    <cacheHierarchy uniqueName="[Ticket Assignments].[Escalated?]" caption="Escalated?" attribute="1" defaultMemberUniqueName="[Ticket Assignments].[Escalated?].[All]" allUniqueName="[Ticket Assignments].[Escalated?].[All]" dimensionUniqueName="[Ticket Assignments]" displayFolder="" count="0" memberValueDatatype="130" unbalanced="0"/>
    <cacheHierarchy uniqueName="[Ticket Assignments].[Survey good]" caption="Survey good" attribute="1" defaultMemberUniqueName="[Ticket Assignments].[Survey good].[All]" allUniqueName="[Ticket Assignments].[Survey good].[All]" dimensionUniqueName="[Ticket Assignments]" displayFolder="" count="0" memberValueDatatype="20" unbalanced="0"/>
    <cacheHierarchy uniqueName="[Ticket Assignments].[Survey bad]" caption="Survey bad" attribute="1" defaultMemberUniqueName="[Ticket Assignments].[Survey bad].[All]" allUniqueName="[Ticket Assignments].[Survey bad].[All]" dimensionUniqueName="[Ticket Assignments]" displayFolder="" count="0" memberValueDatatype="20" unbalanced="0"/>
    <cacheHierarchy uniqueName="[Ticket Assignments].[SDR]" caption="SDR" attribute="1" defaultMemberUniqueName="[Ticket Assignments].[SDR].[All]" allUniqueName="[Ticket Assignments].[SDR].[All]" dimensionUniqueName="[Ticket Assignments]" displayFolder="" count="0" memberValueDatatype="20" unbalanced="0"/>
    <cacheHierarchy uniqueName="[Ticket Assignments].[Assignee country]" caption="Assignee country" attribute="1" defaultMemberUniqueName="[Ticket Assignments].[Assignee country].[All]" allUniqueName="[Ticket Assignments].[Assignee country].[All]" dimensionUniqueName="[Ticket Assignments]" displayFolder="" count="0" memberValueDatatype="130" unbalanced="0"/>
    <cacheHierarchy uniqueName="[Ticket Assignments].[Requester country]" caption="Requester country" attribute="1" defaultMemberUniqueName="[Ticket Assignments].[Requester country].[All]" allUniqueName="[Ticket Assignments].[Requester country].[All]" dimensionUniqueName="[Ticket Assignments]" displayFolder="" count="0" memberValueDatatype="130" unbalanced="0"/>
    <cacheHierarchy uniqueName="[Ticket Assignments].[Created timestamp (Year)]" caption="Created timestamp (Year)" attribute="1" defaultMemberUniqueName="[Ticket Assignments].[Created timestamp (Year)].[All]" allUniqueName="[Ticket Assignments].[Created timestamp (Year)].[All]" dimensionUniqueName="[Ticket Assignments]" displayFolder="" count="2" memberValueDatatype="130" unbalanced="0">
      <fieldsUsage count="2">
        <fieldUsage x="-1"/>
        <fieldUsage x="2"/>
      </fieldsUsage>
    </cacheHierarchy>
    <cacheHierarchy uniqueName="[Ticket Assignments].[Created timestamp (Quarter)]" caption="Created timestamp (Quarter)" attribute="1" defaultMemberUniqueName="[Ticket Assignments].[Created timestamp (Quarter)].[All]" allUniqueName="[Ticket Assignments].[Created timestamp (Quarter)].[All]" dimensionUniqueName="[Ticket Assignments]" displayFolder="" count="0" memberValueDatatype="130" unbalanced="0"/>
    <cacheHierarchy uniqueName="[Ticket Assignments].[Created timestamp (Month)]" caption="Created timestamp (Month)" attribute="1" defaultMemberUniqueName="[Ticket Assignments].[Created timestamp (Month)].[All]" allUniqueName="[Ticket Assignments].[Created timestamp (Month)].[All]" dimensionUniqueName="[Ticket Assignments]" displayFolder="" count="2" memberValueDatatype="130" unbalanced="0">
      <fieldsUsage count="2">
        <fieldUsage x="-1"/>
        <fieldUsage x="1"/>
      </fieldsUsage>
    </cacheHierarchy>
    <cacheHierarchy uniqueName="[Ticket Assignments].[Assign time (secs)]" caption="Assign time (secs)" attribute="1" defaultMemberUniqueName="[Ticket Assignments].[Assign time (secs)].[All]" allUniqueName="[Ticket Assignments].[Assign time (secs)].[All]" dimensionUniqueName="[Ticket Assignments]" displayFolder="" count="0" memberValueDatatype="20" unbalanced="0"/>
    <cacheHierarchy uniqueName="[Ticket Assignments].[Solve time (secs)]" caption="Solve time (secs)" attribute="1" defaultMemberUniqueName="[Ticket Assignments].[Solve time (secs)].[All]" allUniqueName="[Ticket Assignments].[Solve time (secs)].[All]" dimensionUniqueName="[Ticket Assignments]" displayFolder="" count="0" memberValueDatatype="20" unbalanced="0"/>
    <cacheHierarchy uniqueName="[Ticket Internal Comments].[Ticket ID]" caption="Ticket ID" attribute="1" defaultMemberUniqueName="[Ticket Internal Comments].[Ticket ID].[All]" allUniqueName="[Ticket Internal Comments].[Ticket ID].[All]" dimensionUniqueName="[Ticket Internal Comments]" displayFolder="" count="0" memberValueDatatype="20" unbalanced="0"/>
    <cacheHierarchy uniqueName="[Ticket Internal Comments].[Update timestamp]" caption="Update timestamp" attribute="1" time="1" defaultMemberUniqueName="[Ticket Internal Comments].[Update timestamp].[All]" allUniqueName="[Ticket Internal Comments].[Update timestamp].[All]" dimensionUniqueName="[Ticket Internal Comments]" displayFolder="" count="0" memberValueDatatype="7" unbalanced="0"/>
    <cacheHierarchy uniqueName="[Ticket Internal Comments].[Updater name]" caption="Updater name" attribute="1" defaultMemberUniqueName="[Ticket Internal Comments].[Updater name].[All]" allUniqueName="[Ticket Internal Comments].[Updater name].[All]" dimensionUniqueName="[Ticket Internal Comments]" displayFolder="" count="0" memberValueDatatype="130" unbalanced="0"/>
    <cacheHierarchy uniqueName="[Ticket Internal Comments].[Internal comments]" caption="Internal comments" attribute="1" defaultMemberUniqueName="[Ticket Internal Comments].[Internal comments].[All]" allUniqueName="[Ticket Internal Comments].[Internal comments].[All]" dimensionUniqueName="[Ticket Internal Comments]" displayFolder="" count="0" memberValueDatatype="20" unbalanced="0"/>
    <cacheHierarchy uniqueName="[Ticket Internal Comments].[Ticket assignee]" caption="Ticket assignee" attribute="1" defaultMemberUniqueName="[Ticket Internal Comments].[Ticket assignee].[All]" allUniqueName="[Ticket Internal Comments].[Ticket assignee].[All]" dimensionUniqueName="[Ticket Internal Comments]" displayFolder="" count="0" memberValueDatatype="130" unbalanced="0"/>
    <cacheHierarchy uniqueName="[Ticket Internal Comments].[Internal comment type]" caption="Internal comment type" attribute="1" defaultMemberUniqueName="[Ticket Internal Comments].[Internal comment type].[All]" allUniqueName="[Ticket Internal Comments].[Internal comment type].[All]" dimensionUniqueName="[Ticket Internal Comments]" displayFolder="" count="0" memberValueDatatype="130" unbalanced="0"/>
    <cacheHierarchy uniqueName="[Ticket Updates].[Ticket ID]" caption="Ticket ID" attribute="1" defaultMemberUniqueName="[Ticket Updates].[Ticket ID].[All]" allUniqueName="[Ticket Updates].[Ticket ID].[All]" dimensionUniqueName="[Ticket Updates]" displayFolder="" count="0" memberValueDatatype="20" unbalanced="0"/>
    <cacheHierarchy uniqueName="[Ticket Updates].[Update timestamp]" caption="Update timestamp" attribute="1" time="1" defaultMemberUniqueName="[Ticket Updates].[Update timestamp].[All]" allUniqueName="[Ticket Updates].[Update timestamp].[All]" dimensionUniqueName="[Ticket Updates]" displayFolder="" count="0" memberValueDatatype="7" unbalanced="0"/>
    <cacheHierarchy uniqueName="[Ticket Updates].[Updater name]" caption="Updater name" attribute="1" defaultMemberUniqueName="[Ticket Updates].[Updater name].[All]" allUniqueName="[Ticket Updates].[Updater name].[All]" dimensionUniqueName="[Ticket Updates]" displayFolder="" count="0" memberValueDatatype="130" unbalanced="0"/>
    <cacheHierarchy uniqueName="[Ticket Updates].[Reply timestamp]" caption="Reply timestamp" attribute="1" time="1" defaultMemberUniqueName="[Ticket Updates].[Reply timestamp].[All]" allUniqueName="[Ticket Updates].[Reply timestamp].[All]" dimensionUniqueName="[Ticket Updates]" displayFolder="" count="0" memberValueDatatype="7" unbalanced="0"/>
    <cacheHierarchy uniqueName="[Ticket Updates].[Replier name]" caption="Replier name" attribute="1" defaultMemberUniqueName="[Ticket Updates].[Replier name].[All]" allUniqueName="[Ticket Updates].[Replier name].[All]" dimensionUniqueName="[Ticket Updates]" displayFolder="" count="0" memberValueDatatype="130" unbalanced="0"/>
    <cacheHierarchy uniqueName="[Ticket Updates].[Replier role]" caption="Replier role" attribute="1" defaultMemberUniqueName="[Ticket Updates].[Replier role].[All]" allUniqueName="[Ticket Updates].[Replier role].[All]" dimensionUniqueName="[Ticket Updates]" displayFolder="" count="0" memberValueDatatype="130" unbalanced="0"/>
    <cacheHierarchy uniqueName="[Ticket Updates].[Reply type]" caption="Reply type" attribute="1" defaultMemberUniqueName="[Ticket Updates].[Reply type].[All]" allUniqueName="[Ticket Updates].[Reply type].[All]" dimensionUniqueName="[Ticket Updates]" displayFolder="" count="0" memberValueDatatype="130" unbalanced="0"/>
    <cacheHierarchy uniqueName="[Ticket Updates].[1st reply?]" caption="1st reply?" attribute="1" defaultMemberUniqueName="[Ticket Updates].[1st reply?].[All]" allUniqueName="[Ticket Updates].[1st reply?].[All]" dimensionUniqueName="[Ticket Updates]" displayFolder="" count="0" memberValueDatatype="130" unbalanced="0"/>
    <cacheHierarchy uniqueName="[Ticket Updates].[Reply time (seconds)]" caption="Reply time (seconds)" attribute="1" defaultMemberUniqueName="[Ticket Updates].[Reply time (seconds)].[All]" allUniqueName="[Ticket Updates].[Reply time (seconds)].[All]" dimensionUniqueName="[Ticket Updates]" displayFolder="" count="0" memberValueDatatype="20" unbalanced="0"/>
    <cacheHierarchy uniqueName="[Ticket Updates].[Reply time within SLA?]" caption="Reply time within SLA?" attribute="1" defaultMemberUniqueName="[Ticket Updates].[Reply time within SLA?].[All]" allUniqueName="[Ticket Updates].[Reply time within SLA?].[All]" dimensionUniqueName="[Ticket Updates]" displayFolder="" count="0" memberValueDatatype="130" unbalanced="0"/>
    <cacheHierarchy uniqueName="[Ticket Updates].[Reply time (secs)]" caption="Reply time (secs)" attribute="1" defaultMemberUniqueName="[Ticket Updates].[Reply time (secs)].[All]" allUniqueName="[Ticket Updates].[Reply time (secs)].[All]" dimensionUniqueName="[Ticket Updates]" displayFolder="" count="0" memberValueDatatype="20" unbalanced="0"/>
    <cacheHierarchy uniqueName="[Ticket Updates].[Reply timestamp (Year)]" caption="Reply timestamp (Year)" attribute="1" defaultMemberUniqueName="[Ticket Updates].[Reply timestamp (Year)].[All]" allUniqueName="[Ticket Updates].[Reply timestamp (Year)].[All]" dimensionUniqueName="[Ticket Updates]" displayFolder="" count="0" memberValueDatatype="130" unbalanced="0"/>
    <cacheHierarchy uniqueName="[Ticket Updates].[Reply timestamp (Quarter)]" caption="Reply timestamp (Quarter)" attribute="1" defaultMemberUniqueName="[Ticket Updates].[Reply timestamp (Quarter)].[All]" allUniqueName="[Ticket Updates].[Reply timestamp (Quarter)].[All]" dimensionUniqueName="[Ticket Updates]" displayFolder="" count="0" memberValueDatatype="130" unbalanced="0"/>
    <cacheHierarchy uniqueName="[Ticket Updates].[Reply timestamp (Month)]" caption="Reply timestamp (Month)" attribute="1" defaultMemberUniqueName="[Ticket Updates].[Reply timestamp (Month)].[All]" allUniqueName="[Ticket Updates].[Reply timestamp (Month)].[All]" dimensionUniqueName="[Ticket Updates]" displayFolder="" count="0" memberValueDatatype="130" unbalanced="0"/>
    <cacheHierarchy uniqueName="[Ticket Assignments].[Created timestamp (Month Index)]" caption="Created timestamp (Month Index)" attribute="1" defaultMemberUniqueName="[Ticket Assignments].[Created timestamp (Month Index)].[All]" allUniqueName="[Ticket Assignments].[Created timestamp (Month Index)].[All]" dimensionUniqueName="[Ticket Assignments]" displayFolder="" count="0" memberValueDatatype="20" unbalanced="0" hidden="1"/>
    <cacheHierarchy uniqueName="[Ticket Updates].[Reply timestamp (Month Index)]" caption="Reply timestamp (Month Index)" attribute="1" defaultMemberUniqueName="[Ticket Updates].[Reply timestamp (Month Index)].[All]" allUniqueName="[Ticket Updates].[Reply timestamp (Month Index)].[All]" dimensionUniqueName="[Ticket Updates]" displayFolder="" count="0" memberValueDatatype="20" unbalanced="0" hidden="1"/>
    <cacheHierarchy uniqueName="[Measures].[Sum of Assign time (secs)]" caption="Sum of Assign time (secs)" measure="1" displayFolder="" measureGroup="Ticket Assignments" count="0">
      <extLst>
        <ext xmlns:x15="http://schemas.microsoft.com/office/spreadsheetml/2010/11/main" uri="{B97F6D7D-B522-45F9-BDA1-12C45D357490}">
          <x15:cacheHierarchy aggregatedColumn="24"/>
        </ext>
      </extLst>
    </cacheHierarchy>
    <cacheHierarchy uniqueName="[Measures].[Sum of Solve time (secs)]" caption="Sum of Solve time (secs)" measure="1" displayFolder="" measureGroup="Ticket Assignments" count="0">
      <extLst>
        <ext xmlns:x15="http://schemas.microsoft.com/office/spreadsheetml/2010/11/main" uri="{B97F6D7D-B522-45F9-BDA1-12C45D357490}">
          <x15:cacheHierarchy aggregatedColumn="25"/>
        </ext>
      </extLst>
    </cacheHierarchy>
    <cacheHierarchy uniqueName="[Measures].[#  Tickets]" caption="#  Tickets" measure="1" displayFolder="" measureGroup="Agents" count="0"/>
    <cacheHierarchy uniqueName="[Measures].[#  Good feedback]" caption="#  Good feedback" measure="1" displayFolder="" measureGroup="Agents" count="0"/>
    <cacheHierarchy uniqueName="[Measures].[#  Bad feedback]" caption="#  Bad feedback" measure="1" displayFolder="" measureGroup="Agents" count="0"/>
    <cacheHierarchy uniqueName="[Measures].[%  CSAT]" caption="%  CSAT" measure="1" displayFolder="" measureGroup="Agents" count="0" oneField="1">
      <fieldsUsage count="1">
        <fieldUsage x="0"/>
      </fieldsUsage>
    </cacheHierarchy>
    <cacheHierarchy uniqueName="[Measures].[#  SDR]" caption="#  SDR" measure="1" displayFolder="" measureGroup="Agents" count="0"/>
    <cacheHierarchy uniqueName="[Measures].[%  SDR]" caption="%  SDR" measure="1" displayFolder="" measureGroup="Agents" count="0"/>
    <cacheHierarchy uniqueName="[Measures].[#  SLA met (agent's replies)]" caption="#  SLA met (agent's replies)" measure="1" displayFolder="" measureGroup="Agents" count="0"/>
    <cacheHierarchy uniqueName="[Measures].[#  SLA met (agent's tickets)]" caption="#  SLA met (agent's tickets)" measure="1" displayFolder="" measureGroup="Agents" count="0"/>
    <cacheHierarchy uniqueName="[Measures].[#  SLA breached (agent's replies)]" caption="#  SLA breached (agent's replies)" measure="1" displayFolder="" measureGroup="Agents" count="0"/>
    <cacheHierarchy uniqueName="[Measures].[#  SLA breached (agent's tickets)]" caption="#  SLA breached (agent's tickets)" measure="1" displayFolder="" measureGroup="Agents" count="0"/>
    <cacheHierarchy uniqueName="[Measures].[%  SLA]" caption="%  SLA" measure="1" displayFolder="" measureGroup="Agents" count="0"/>
    <cacheHierarchy uniqueName="[Measures].[Median assign time (secs)]" caption="Median assign time (secs)" measure="1" displayFolder="" measureGroup="Agents" count="0"/>
    <cacheHierarchy uniqueName="[Measures].[Median solve time (secs)]" caption="Median solve time (secs)" measure="1" displayFolder="" measureGroup="Agents" count="0"/>
    <cacheHierarchy uniqueName="[Measures].[Median assign time]" caption="Median assign time" measure="1" displayFolder="" measureGroup="Agents" count="0"/>
    <cacheHierarchy uniqueName="[Measures].[Median solve time]" caption="Median solve time" measure="1" displayFolder="" measureGroup="Agents" count="0"/>
    <cacheHierarchy uniqueName="[Measures].[Median reply time (secs)]" caption="Median reply time (secs)" measure="1" displayFolder="" measureGroup="Agents" count="0"/>
    <cacheHierarchy uniqueName="[Measures].[Median reply time]" caption="Median reply time" measure="1" displayFolder="" measureGroup="Agents" count="0"/>
    <cacheHierarchy uniqueName="[Measures].[Median 1st reply time (secs)]" caption="Median 1st reply time (secs)" measure="1" displayFolder="" measureGroup="Agents" count="0"/>
    <cacheHierarchy uniqueName="[Measures].[Median 1st reply time]" caption="Median 1st reply time" measure="1" displayFolder="" measureGroup="Agents" count="0"/>
    <cacheHierarchy uniqueName="[Measures].[%  Feedback]" caption="%  Feedback" measure="1" displayFolder="" measureGroup="Agents" count="0"/>
    <cacheHierarchy uniqueName="[Measures].[#  Feedback]" caption="#  Feedback" measure="1" displayFolder="" measureGroup="Agents" count="0" oneField="1">
      <fieldsUsage count="1">
        <fieldUsage x="4"/>
      </fieldsUsage>
    </cacheHierarchy>
    <cacheHierarchy uniqueName="[Measures].[__XL_Count Ticket Assignments]" caption="__XL_Count Ticket Assignments" measure="1" displayFolder="" measureGroup="Ticket Assignments" count="0" hidden="1"/>
    <cacheHierarchy uniqueName="[Measures].[__XL_Count Ticket Updates]" caption="__XL_Count Ticket Updates" measure="1" displayFolder="" measureGroup="Ticket Updates" count="0" hidden="1"/>
    <cacheHierarchy uniqueName="[Measures].[__XL_Count Ticket Internal Comments]" caption="__XL_Count Ticket Internal Comments" measure="1" displayFolder="" measureGroup="Ticket Internal Comments" count="0" hidden="1"/>
    <cacheHierarchy uniqueName="[Measures].[__XL_Count People 1]" caption="__XL_Count People 1" measure="1" displayFolder="" measureGroup="People 1" count="0" hidden="1"/>
    <cacheHierarchy uniqueName="[Measures].[__XL_Count Agents]" caption="__XL_Count Agents" measure="1" displayFolder="" measureGroup="Agents" count="0" hidden="1"/>
    <cacheHierarchy uniqueName="[Measures].[__No measures defined]" caption="__No measures defined" measure="1" displayFolder="" count="0" hidden="1"/>
  </cacheHierarchies>
  <kpis count="0"/>
  <dimensions count="6">
    <dimension name="Agents" uniqueName="[Agents]" caption="Agents"/>
    <dimension measure="1" name="Measures" uniqueName="[Measures]" caption="Measures"/>
    <dimension name="People 1" uniqueName="[People 1]" caption="People 1"/>
    <dimension name="Ticket Assignments" uniqueName="[Ticket Assignments]" caption="Ticket Assignments"/>
    <dimension name="Ticket Internal Comments" uniqueName="[Ticket Internal Comments]" caption="Ticket Internal Comments"/>
    <dimension name="Ticket Updates" uniqueName="[Ticket Updates]" caption="Ticket Updates"/>
  </dimensions>
  <measureGroups count="5">
    <measureGroup name="Agents" caption="Agents"/>
    <measureGroup name="People 1" caption="People 1"/>
    <measureGroup name="Ticket Assignments" caption="Ticket Assignments"/>
    <measureGroup name="Ticket Internal Comments" caption="Ticket Internal Comments"/>
    <measureGroup name="Ticket Updates" caption="Ticket Updates"/>
  </measureGroups>
  <maps count="8">
    <map measureGroup="0" dimension="0"/>
    <map measureGroup="1" dimension="2"/>
    <map measureGroup="2" dimension="0"/>
    <map measureGroup="2" dimension="3"/>
    <map measureGroup="3" dimension="4"/>
    <map measureGroup="4" dimension="0"/>
    <map measureGroup="4" dimension="3"/>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uardian" refreshedDate="44842.486879166667" backgroundQuery="1" createdVersion="8" refreshedVersion="8" minRefreshableVersion="3" recordCount="0" supportSubquery="1" supportAdvancedDrill="1" xr:uid="{56C90DD7-C2F1-4379-95BD-CE859145245E}">
  <cacheSource type="external" connectionId="10"/>
  <cacheFields count="17">
    <cacheField name="[Agents].[Full Name].[Full Name]" caption="Full Name" numFmtId="0" level="1">
      <sharedItems count="1">
        <s v="Annabelle Jackson"/>
      </sharedItems>
      <extLst>
        <ext xmlns:x15="http://schemas.microsoft.com/office/spreadsheetml/2010/11/main" uri="{4F2E5C28-24EA-4eb8-9CBF-B6C8F9C3D259}">
          <x15:cachedUniqueNames>
            <x15:cachedUniqueName index="0" name="[Agents].[Full Name].&amp;[Annabelle Jackson]"/>
          </x15:cachedUniqueNames>
        </ext>
      </extLst>
    </cacheField>
    <cacheField name="[Measures].[#  Tickets]" caption="#  Tickets" numFmtId="0" hierarchy="50" level="32767"/>
    <cacheField name="[Measures].[#  Good feedback]" caption="#  Good feedback" numFmtId="0" hierarchy="51" level="32767"/>
    <cacheField name="[Measures].[#  Bad feedback]" caption="#  Bad feedback" numFmtId="0" hierarchy="52" level="32767"/>
    <cacheField name="[Measures].[#  SDR]" caption="#  SDR" numFmtId="0" hierarchy="54" level="32767"/>
    <cacheField name="[Measures].[#  SLA met (agent's tickets)]" caption="#  SLA met (agent's tickets)" numFmtId="0" hierarchy="57" level="32767"/>
    <cacheField name="[Measures].[#  SLA breached (agent's tickets)]" caption="#  SLA breached (agent's tickets)" numFmtId="0" hierarchy="59" level="32767"/>
    <cacheField name="[Measures].[%  SLA]" caption="%  SLA" numFmtId="0" hierarchy="60" level="32767"/>
    <cacheField name="[Measures].[%  SDR]" caption="%  SDR" numFmtId="0" hierarchy="55" level="32767"/>
    <cacheField name="[Measures].[%  CSAT]" caption="%  CSAT" numFmtId="0" hierarchy="53" level="32767"/>
    <cacheField name="[Measures].[Median assign time]" caption="Median assign time" numFmtId="0" hierarchy="63" level="32767"/>
    <cacheField name="[Measures].[Median solve time]" caption="Median solve time" numFmtId="0" hierarchy="64" level="32767"/>
    <cacheField name="[Measures].[Median reply time]" caption="Median reply time" numFmtId="0" hierarchy="66" level="32767"/>
    <cacheField name="[Measures].[Median 1st reply time]" caption="Median 1st reply time" numFmtId="0" hierarchy="68" level="32767"/>
    <cacheField name="[Measures].[%  Feedback]" caption="%  Feedback" numFmtId="0" hierarchy="69" level="32767"/>
    <cacheField name="[Measures].[#  Feedback]" caption="#  Feedback" numFmtId="0" hierarchy="70" level="32767"/>
    <cacheField name="[Ticket Assignments].[Created timestamp].[Created timestamp]" caption="Created timestamp" numFmtId="0" hierarchy="10" level="1">
      <sharedItems containsSemiMixedTypes="0" containsNonDate="0" containsString="0"/>
    </cacheField>
  </cacheFields>
  <cacheHierarchies count="77">
    <cacheHierarchy uniqueName="[Agents].[Full Name]" caption="Full Name" attribute="1" defaultMemberUniqueName="[Agents].[Full Name].[All]" allUniqueName="[Agents].[Full Name].[All]" dimensionUniqueName="[Agents]" displayFolder="" count="2" memberValueDatatype="130" unbalanced="0">
      <fieldsUsage count="2">
        <fieldUsage x="-1"/>
        <fieldUsage x="0"/>
      </fieldsUsage>
    </cacheHierarchy>
    <cacheHierarchy uniqueName="[Agents].[Country]" caption="Country" attribute="1" defaultMemberUniqueName="[Agents].[Country].[All]" allUniqueName="[Agents].[Country].[All]" dimensionUniqueName="[Agents]" displayFolder="" count="0" memberValueDatatype="130" unbalanced="0"/>
    <cacheHierarchy uniqueName="[Agents].[Role]" caption="Role" attribute="1" defaultMemberUniqueName="[Agents].[Role].[All]" allUniqueName="[Agents].[Role].[All]" dimensionUniqueName="[Agents]" displayFolder="" count="0" memberValueDatatype="130" unbalanced="0"/>
    <cacheHierarchy uniqueName="[Agents].[Photo code]" caption="Photo code" attribute="1" defaultMemberUniqueName="[Agents].[Photo code].[All]" allUniqueName="[Agents].[Photo code].[All]" dimensionUniqueName="[Agents]" displayFolder="" count="0" memberValueDatatype="130" unbalanced="0"/>
    <cacheHierarchy uniqueName="[People 1].[Full Name]" caption="Full Name" attribute="1" defaultMemberUniqueName="[People 1].[Full Name].[All]" allUniqueName="[People 1].[Full Name].[All]" dimensionUniqueName="[People 1]" displayFolder="" count="0" memberValueDatatype="130" unbalanced="0"/>
    <cacheHierarchy uniqueName="[People 1].[Country]" caption="Country" attribute="1" defaultMemberUniqueName="[People 1].[Country].[All]" allUniqueName="[People 1].[Country].[All]" dimensionUniqueName="[People 1]" displayFolder="" count="0" memberValueDatatype="130" unbalanced="0"/>
    <cacheHierarchy uniqueName="[People 1].[Role]" caption="Role" attribute="1" defaultMemberUniqueName="[People 1].[Role].[All]" allUniqueName="[People 1].[Role].[All]" dimensionUniqueName="[People 1]" displayFolder="" count="0" memberValueDatatype="130" unbalanced="0"/>
    <cacheHierarchy uniqueName="[People 1].[Photo code]" caption="Photo code" attribute="1" defaultMemberUniqueName="[People 1].[Photo code].[All]" allUniqueName="[People 1].[Photo code].[All]" dimensionUniqueName="[People 1]" displayFolder="" count="0" memberValueDatatype="130" unbalanced="0"/>
    <cacheHierarchy uniqueName="[Ticket Assignments].[Ticket ID]" caption="Ticket ID" attribute="1" defaultMemberUniqueName="[Ticket Assignments].[Ticket ID].[All]" allUniqueName="[Ticket Assignments].[Ticket ID].[All]" dimensionUniqueName="[Ticket Assignments]" displayFolder="" count="0" memberValueDatatype="20" unbalanced="0"/>
    <cacheHierarchy uniqueName="[Ticket Assignments].[Assignee name]" caption="Assignee name" attribute="1" defaultMemberUniqueName="[Ticket Assignments].[Assignee name].[All]" allUniqueName="[Ticket Assignments].[Assignee name].[All]" dimensionUniqueName="[Ticket Assignments]" displayFolder="" count="0" memberValueDatatype="130" unbalanced="0"/>
    <cacheHierarchy uniqueName="[Ticket Assignments].[Created timestamp]" caption="Created timestamp" attribute="1" time="1" defaultMemberUniqueName="[Ticket Assignments].[Created timestamp].[All]" allUniqueName="[Ticket Assignments].[Created timestamp].[All]" dimensionUniqueName="[Ticket Assignments]" displayFolder="" count="2" memberValueDatatype="7" unbalanced="0">
      <fieldsUsage count="2">
        <fieldUsage x="-1"/>
        <fieldUsage x="16"/>
      </fieldsUsage>
    </cacheHierarchy>
    <cacheHierarchy uniqueName="[Ticket Assignments].[Assignment timestamp]" caption="Assignment timestamp" attribute="1" time="1" defaultMemberUniqueName="[Ticket Assignments].[Assignment timestamp].[All]" allUniqueName="[Ticket Assignments].[Assignment timestamp].[All]" dimensionUniqueName="[Ticket Assignments]" displayFolder="" count="0" memberValueDatatype="7" unbalanced="0"/>
    <cacheHierarchy uniqueName="[Ticket Assignments].[Solved timestamp]" caption="Solved timestamp" attribute="1" time="1" defaultMemberUniqueName="[Ticket Assignments].[Solved timestamp].[All]" allUniqueName="[Ticket Assignments].[Solved timestamp].[All]" dimensionUniqueName="[Ticket Assignments]" displayFolder="" count="0" memberValueDatatype="7" unbalanced="0"/>
    <cacheHierarchy uniqueName="[Ticket Assignments].[Priority]" caption="Priority" attribute="1" defaultMemberUniqueName="[Ticket Assignments].[Priority].[All]" allUniqueName="[Ticket Assignments].[Priority].[All]" dimensionUniqueName="[Ticket Assignments]" displayFolder="" count="0" memberValueDatatype="130" unbalanced="0"/>
    <cacheHierarchy uniqueName="[Ticket Assignments].[Requester]" caption="Requester" attribute="1" defaultMemberUniqueName="[Ticket Assignments].[Requester].[All]" allUniqueName="[Ticket Assignments].[Requester].[All]" dimensionUniqueName="[Ticket Assignments]" displayFolder="" count="0" memberValueDatatype="130" unbalanced="0"/>
    <cacheHierarchy uniqueName="[Ticket Assignments].[Escalated?]" caption="Escalated?" attribute="1" defaultMemberUniqueName="[Ticket Assignments].[Escalated?].[All]" allUniqueName="[Ticket Assignments].[Escalated?].[All]" dimensionUniqueName="[Ticket Assignments]" displayFolder="" count="0" memberValueDatatype="130" unbalanced="0"/>
    <cacheHierarchy uniqueName="[Ticket Assignments].[Survey good]" caption="Survey good" attribute="1" defaultMemberUniqueName="[Ticket Assignments].[Survey good].[All]" allUniqueName="[Ticket Assignments].[Survey good].[All]" dimensionUniqueName="[Ticket Assignments]" displayFolder="" count="0" memberValueDatatype="20" unbalanced="0"/>
    <cacheHierarchy uniqueName="[Ticket Assignments].[Survey bad]" caption="Survey bad" attribute="1" defaultMemberUniqueName="[Ticket Assignments].[Survey bad].[All]" allUniqueName="[Ticket Assignments].[Survey bad].[All]" dimensionUniqueName="[Ticket Assignments]" displayFolder="" count="0" memberValueDatatype="20" unbalanced="0"/>
    <cacheHierarchy uniqueName="[Ticket Assignments].[SDR]" caption="SDR" attribute="1" defaultMemberUniqueName="[Ticket Assignments].[SDR].[All]" allUniqueName="[Ticket Assignments].[SDR].[All]" dimensionUniqueName="[Ticket Assignments]" displayFolder="" count="0" memberValueDatatype="20" unbalanced="0"/>
    <cacheHierarchy uniqueName="[Ticket Assignments].[Assignee country]" caption="Assignee country" attribute="1" defaultMemberUniqueName="[Ticket Assignments].[Assignee country].[All]" allUniqueName="[Ticket Assignments].[Assignee country].[All]" dimensionUniqueName="[Ticket Assignments]" displayFolder="" count="0" memberValueDatatype="130" unbalanced="0"/>
    <cacheHierarchy uniqueName="[Ticket Assignments].[Requester country]" caption="Requester country" attribute="1" defaultMemberUniqueName="[Ticket Assignments].[Requester country].[All]" allUniqueName="[Ticket Assignments].[Requester country].[All]" dimensionUniqueName="[Ticket Assignments]" displayFolder="" count="0" memberValueDatatype="130" unbalanced="0"/>
    <cacheHierarchy uniqueName="[Ticket Assignments].[Created timestamp (Year)]" caption="Created timestamp (Year)" attribute="1" defaultMemberUniqueName="[Ticket Assignments].[Created timestamp (Year)].[All]" allUniqueName="[Ticket Assignments].[Created timestamp (Year)].[All]" dimensionUniqueName="[Ticket Assignments]" displayFolder="" count="0" memberValueDatatype="130" unbalanced="0"/>
    <cacheHierarchy uniqueName="[Ticket Assignments].[Created timestamp (Quarter)]" caption="Created timestamp (Quarter)" attribute="1" defaultMemberUniqueName="[Ticket Assignments].[Created timestamp (Quarter)].[All]" allUniqueName="[Ticket Assignments].[Created timestamp (Quarter)].[All]" dimensionUniqueName="[Ticket Assignments]" displayFolder="" count="0" memberValueDatatype="130" unbalanced="0"/>
    <cacheHierarchy uniqueName="[Ticket Assignments].[Created timestamp (Month)]" caption="Created timestamp (Month)" attribute="1" defaultMemberUniqueName="[Ticket Assignments].[Created timestamp (Month)].[All]" allUniqueName="[Ticket Assignments].[Created timestamp (Month)].[All]" dimensionUniqueName="[Ticket Assignments]" displayFolder="" count="0" memberValueDatatype="130" unbalanced="0"/>
    <cacheHierarchy uniqueName="[Ticket Assignments].[Assign time (secs)]" caption="Assign time (secs)" attribute="1" defaultMemberUniqueName="[Ticket Assignments].[Assign time (secs)].[All]" allUniqueName="[Ticket Assignments].[Assign time (secs)].[All]" dimensionUniqueName="[Ticket Assignments]" displayFolder="" count="0" memberValueDatatype="20" unbalanced="0"/>
    <cacheHierarchy uniqueName="[Ticket Assignments].[Solve time (secs)]" caption="Solve time (secs)" attribute="1" defaultMemberUniqueName="[Ticket Assignments].[Solve time (secs)].[All]" allUniqueName="[Ticket Assignments].[Solve time (secs)].[All]" dimensionUniqueName="[Ticket Assignments]" displayFolder="" count="0" memberValueDatatype="20" unbalanced="0"/>
    <cacheHierarchy uniqueName="[Ticket Internal Comments].[Ticket ID]" caption="Ticket ID" attribute="1" defaultMemberUniqueName="[Ticket Internal Comments].[Ticket ID].[All]" allUniqueName="[Ticket Internal Comments].[Ticket ID].[All]" dimensionUniqueName="[Ticket Internal Comments]" displayFolder="" count="0" memberValueDatatype="20" unbalanced="0"/>
    <cacheHierarchy uniqueName="[Ticket Internal Comments].[Update timestamp]" caption="Update timestamp" attribute="1" time="1" defaultMemberUniqueName="[Ticket Internal Comments].[Update timestamp].[All]" allUniqueName="[Ticket Internal Comments].[Update timestamp].[All]" dimensionUniqueName="[Ticket Internal Comments]" displayFolder="" count="0" memberValueDatatype="7" unbalanced="0"/>
    <cacheHierarchy uniqueName="[Ticket Internal Comments].[Updater name]" caption="Updater name" attribute="1" defaultMemberUniqueName="[Ticket Internal Comments].[Updater name].[All]" allUniqueName="[Ticket Internal Comments].[Updater name].[All]" dimensionUniqueName="[Ticket Internal Comments]" displayFolder="" count="0" memberValueDatatype="130" unbalanced="0"/>
    <cacheHierarchy uniqueName="[Ticket Internal Comments].[Internal comments]" caption="Internal comments" attribute="1" defaultMemberUniqueName="[Ticket Internal Comments].[Internal comments].[All]" allUniqueName="[Ticket Internal Comments].[Internal comments].[All]" dimensionUniqueName="[Ticket Internal Comments]" displayFolder="" count="0" memberValueDatatype="20" unbalanced="0"/>
    <cacheHierarchy uniqueName="[Ticket Internal Comments].[Ticket assignee]" caption="Ticket assignee" attribute="1" defaultMemberUniqueName="[Ticket Internal Comments].[Ticket assignee].[All]" allUniqueName="[Ticket Internal Comments].[Ticket assignee].[All]" dimensionUniqueName="[Ticket Internal Comments]" displayFolder="" count="0" memberValueDatatype="130" unbalanced="0"/>
    <cacheHierarchy uniqueName="[Ticket Internal Comments].[Internal comment type]" caption="Internal comment type" attribute="1" defaultMemberUniqueName="[Ticket Internal Comments].[Internal comment type].[All]" allUniqueName="[Ticket Internal Comments].[Internal comment type].[All]" dimensionUniqueName="[Ticket Internal Comments]" displayFolder="" count="0" memberValueDatatype="130" unbalanced="0"/>
    <cacheHierarchy uniqueName="[Ticket Updates].[Ticket ID]" caption="Ticket ID" attribute="1" defaultMemberUniqueName="[Ticket Updates].[Ticket ID].[All]" allUniqueName="[Ticket Updates].[Ticket ID].[All]" dimensionUniqueName="[Ticket Updates]" displayFolder="" count="0" memberValueDatatype="20" unbalanced="0"/>
    <cacheHierarchy uniqueName="[Ticket Updates].[Update timestamp]" caption="Update timestamp" attribute="1" time="1" defaultMemberUniqueName="[Ticket Updates].[Update timestamp].[All]" allUniqueName="[Ticket Updates].[Update timestamp].[All]" dimensionUniqueName="[Ticket Updates]" displayFolder="" count="0" memberValueDatatype="7" unbalanced="0"/>
    <cacheHierarchy uniqueName="[Ticket Updates].[Updater name]" caption="Updater name" attribute="1" defaultMemberUniqueName="[Ticket Updates].[Updater name].[All]" allUniqueName="[Ticket Updates].[Updater name].[All]" dimensionUniqueName="[Ticket Updates]" displayFolder="" count="0" memberValueDatatype="130" unbalanced="0"/>
    <cacheHierarchy uniqueName="[Ticket Updates].[Reply timestamp]" caption="Reply timestamp" attribute="1" time="1" defaultMemberUniqueName="[Ticket Updates].[Reply timestamp].[All]" allUniqueName="[Ticket Updates].[Reply timestamp].[All]" dimensionUniqueName="[Ticket Updates]" displayFolder="" count="0" memberValueDatatype="7" unbalanced="0"/>
    <cacheHierarchy uniqueName="[Ticket Updates].[Replier name]" caption="Replier name" attribute="1" defaultMemberUniqueName="[Ticket Updates].[Replier name].[All]" allUniqueName="[Ticket Updates].[Replier name].[All]" dimensionUniqueName="[Ticket Updates]" displayFolder="" count="0" memberValueDatatype="130" unbalanced="0"/>
    <cacheHierarchy uniqueName="[Ticket Updates].[Replier role]" caption="Replier role" attribute="1" defaultMemberUniqueName="[Ticket Updates].[Replier role].[All]" allUniqueName="[Ticket Updates].[Replier role].[All]" dimensionUniqueName="[Ticket Updates]" displayFolder="" count="0" memberValueDatatype="130" unbalanced="0"/>
    <cacheHierarchy uniqueName="[Ticket Updates].[Reply type]" caption="Reply type" attribute="1" defaultMemberUniqueName="[Ticket Updates].[Reply type].[All]" allUniqueName="[Ticket Updates].[Reply type].[All]" dimensionUniqueName="[Ticket Updates]" displayFolder="" count="0" memberValueDatatype="130" unbalanced="0"/>
    <cacheHierarchy uniqueName="[Ticket Updates].[1st reply?]" caption="1st reply?" attribute="1" defaultMemberUniqueName="[Ticket Updates].[1st reply?].[All]" allUniqueName="[Ticket Updates].[1st reply?].[All]" dimensionUniqueName="[Ticket Updates]" displayFolder="" count="0" memberValueDatatype="130" unbalanced="0"/>
    <cacheHierarchy uniqueName="[Ticket Updates].[Reply time (seconds)]" caption="Reply time (seconds)" attribute="1" defaultMemberUniqueName="[Ticket Updates].[Reply time (seconds)].[All]" allUniqueName="[Ticket Updates].[Reply time (seconds)].[All]" dimensionUniqueName="[Ticket Updates]" displayFolder="" count="0" memberValueDatatype="20" unbalanced="0"/>
    <cacheHierarchy uniqueName="[Ticket Updates].[Reply time within SLA?]" caption="Reply time within SLA?" attribute="1" defaultMemberUniqueName="[Ticket Updates].[Reply time within SLA?].[All]" allUniqueName="[Ticket Updates].[Reply time within SLA?].[All]" dimensionUniqueName="[Ticket Updates]" displayFolder="" count="0" memberValueDatatype="130" unbalanced="0"/>
    <cacheHierarchy uniqueName="[Ticket Updates].[Reply time (secs)]" caption="Reply time (secs)" attribute="1" defaultMemberUniqueName="[Ticket Updates].[Reply time (secs)].[All]" allUniqueName="[Ticket Updates].[Reply time (secs)].[All]" dimensionUniqueName="[Ticket Updates]" displayFolder="" count="0" memberValueDatatype="20" unbalanced="0"/>
    <cacheHierarchy uniqueName="[Ticket Updates].[Reply timestamp (Year)]" caption="Reply timestamp (Year)" attribute="1" defaultMemberUniqueName="[Ticket Updates].[Reply timestamp (Year)].[All]" allUniqueName="[Ticket Updates].[Reply timestamp (Year)].[All]" dimensionUniqueName="[Ticket Updates]" displayFolder="" count="0" memberValueDatatype="130" unbalanced="0"/>
    <cacheHierarchy uniqueName="[Ticket Updates].[Reply timestamp (Quarter)]" caption="Reply timestamp (Quarter)" attribute="1" defaultMemberUniqueName="[Ticket Updates].[Reply timestamp (Quarter)].[All]" allUniqueName="[Ticket Updates].[Reply timestamp (Quarter)].[All]" dimensionUniqueName="[Ticket Updates]" displayFolder="" count="0" memberValueDatatype="130" unbalanced="0"/>
    <cacheHierarchy uniqueName="[Ticket Updates].[Reply timestamp (Month)]" caption="Reply timestamp (Month)" attribute="1" defaultMemberUniqueName="[Ticket Updates].[Reply timestamp (Month)].[All]" allUniqueName="[Ticket Updates].[Reply timestamp (Month)].[All]" dimensionUniqueName="[Ticket Updates]" displayFolder="" count="0" memberValueDatatype="130" unbalanced="0"/>
    <cacheHierarchy uniqueName="[Ticket Assignments].[Created timestamp (Month Index)]" caption="Created timestamp (Month Index)" attribute="1" defaultMemberUniqueName="[Ticket Assignments].[Created timestamp (Month Index)].[All]" allUniqueName="[Ticket Assignments].[Created timestamp (Month Index)].[All]" dimensionUniqueName="[Ticket Assignments]" displayFolder="" count="0" memberValueDatatype="20" unbalanced="0" hidden="1"/>
    <cacheHierarchy uniqueName="[Ticket Updates].[Reply timestamp (Month Index)]" caption="Reply timestamp (Month Index)" attribute="1" defaultMemberUniqueName="[Ticket Updates].[Reply timestamp (Month Index)].[All]" allUniqueName="[Ticket Updates].[Reply timestamp (Month Index)].[All]" dimensionUniqueName="[Ticket Updates]" displayFolder="" count="0" memberValueDatatype="20" unbalanced="0" hidden="1"/>
    <cacheHierarchy uniqueName="[Measures].[Sum of Assign time (secs)]" caption="Sum of Assign time (secs)" measure="1" displayFolder="" measureGroup="Ticket Assignments" count="0">
      <extLst>
        <ext xmlns:x15="http://schemas.microsoft.com/office/spreadsheetml/2010/11/main" uri="{B97F6D7D-B522-45F9-BDA1-12C45D357490}">
          <x15:cacheHierarchy aggregatedColumn="24"/>
        </ext>
      </extLst>
    </cacheHierarchy>
    <cacheHierarchy uniqueName="[Measures].[Sum of Solve time (secs)]" caption="Sum of Solve time (secs)" measure="1" displayFolder="" measureGroup="Ticket Assignments" count="0">
      <extLst>
        <ext xmlns:x15="http://schemas.microsoft.com/office/spreadsheetml/2010/11/main" uri="{B97F6D7D-B522-45F9-BDA1-12C45D357490}">
          <x15:cacheHierarchy aggregatedColumn="25"/>
        </ext>
      </extLst>
    </cacheHierarchy>
    <cacheHierarchy uniqueName="[Measures].[#  Tickets]" caption="#  Tickets" measure="1" displayFolder="" measureGroup="Agents" count="0" oneField="1">
      <fieldsUsage count="1">
        <fieldUsage x="1"/>
      </fieldsUsage>
    </cacheHierarchy>
    <cacheHierarchy uniqueName="[Measures].[#  Good feedback]" caption="#  Good feedback" measure="1" displayFolder="" measureGroup="Agents" count="0" oneField="1">
      <fieldsUsage count="1">
        <fieldUsage x="2"/>
      </fieldsUsage>
    </cacheHierarchy>
    <cacheHierarchy uniqueName="[Measures].[#  Bad feedback]" caption="#  Bad feedback" measure="1" displayFolder="" measureGroup="Agents" count="0" oneField="1">
      <fieldsUsage count="1">
        <fieldUsage x="3"/>
      </fieldsUsage>
    </cacheHierarchy>
    <cacheHierarchy uniqueName="[Measures].[%  CSAT]" caption="%  CSAT" measure="1" displayFolder="" measureGroup="Agents" count="0" oneField="1">
      <fieldsUsage count="1">
        <fieldUsage x="9"/>
      </fieldsUsage>
    </cacheHierarchy>
    <cacheHierarchy uniqueName="[Measures].[#  SDR]" caption="#  SDR" measure="1" displayFolder="" measureGroup="Agents" count="0" oneField="1">
      <fieldsUsage count="1">
        <fieldUsage x="4"/>
      </fieldsUsage>
    </cacheHierarchy>
    <cacheHierarchy uniqueName="[Measures].[%  SDR]" caption="%  SDR" measure="1" displayFolder="" measureGroup="Agents" count="0" oneField="1">
      <fieldsUsage count="1">
        <fieldUsage x="8"/>
      </fieldsUsage>
    </cacheHierarchy>
    <cacheHierarchy uniqueName="[Measures].[#  SLA met (agent's replies)]" caption="#  SLA met (agent's replies)" measure="1" displayFolder="" measureGroup="Agents" count="0"/>
    <cacheHierarchy uniqueName="[Measures].[#  SLA met (agent's tickets)]" caption="#  SLA met (agent's tickets)" measure="1" displayFolder="" measureGroup="Agents" count="0" oneField="1">
      <fieldsUsage count="1">
        <fieldUsage x="5"/>
      </fieldsUsage>
    </cacheHierarchy>
    <cacheHierarchy uniqueName="[Measures].[#  SLA breached (agent's replies)]" caption="#  SLA breached (agent's replies)" measure="1" displayFolder="" measureGroup="Agents" count="0"/>
    <cacheHierarchy uniqueName="[Measures].[#  SLA breached (agent's tickets)]" caption="#  SLA breached (agent's tickets)" measure="1" displayFolder="" measureGroup="Agents" count="0" oneField="1">
      <fieldsUsage count="1">
        <fieldUsage x="6"/>
      </fieldsUsage>
    </cacheHierarchy>
    <cacheHierarchy uniqueName="[Measures].[%  SLA]" caption="%  SLA" measure="1" displayFolder="" measureGroup="Agents" count="0" oneField="1">
      <fieldsUsage count="1">
        <fieldUsage x="7"/>
      </fieldsUsage>
    </cacheHierarchy>
    <cacheHierarchy uniqueName="[Measures].[Median assign time (secs)]" caption="Median assign time (secs)" measure="1" displayFolder="" measureGroup="Agents" count="0"/>
    <cacheHierarchy uniqueName="[Measures].[Median solve time (secs)]" caption="Median solve time (secs)" measure="1" displayFolder="" measureGroup="Agents" count="0"/>
    <cacheHierarchy uniqueName="[Measures].[Median assign time]" caption="Median assign time" measure="1" displayFolder="" measureGroup="Agents" count="0" oneField="1">
      <fieldsUsage count="1">
        <fieldUsage x="10"/>
      </fieldsUsage>
    </cacheHierarchy>
    <cacheHierarchy uniqueName="[Measures].[Median solve time]" caption="Median solve time" measure="1" displayFolder="" measureGroup="Agents" count="0" oneField="1">
      <fieldsUsage count="1">
        <fieldUsage x="11"/>
      </fieldsUsage>
    </cacheHierarchy>
    <cacheHierarchy uniqueName="[Measures].[Median reply time (secs)]" caption="Median reply time (secs)" measure="1" displayFolder="" measureGroup="Agents" count="0"/>
    <cacheHierarchy uniqueName="[Measures].[Median reply time]" caption="Median reply time" measure="1" displayFolder="" measureGroup="Agents" count="0" oneField="1">
      <fieldsUsage count="1">
        <fieldUsage x="12"/>
      </fieldsUsage>
    </cacheHierarchy>
    <cacheHierarchy uniqueName="[Measures].[Median 1st reply time (secs)]" caption="Median 1st reply time (secs)" measure="1" displayFolder="" measureGroup="Agents" count="0"/>
    <cacheHierarchy uniqueName="[Measures].[Median 1st reply time]" caption="Median 1st reply time" measure="1" displayFolder="" measureGroup="Agents" count="0" oneField="1">
      <fieldsUsage count="1">
        <fieldUsage x="13"/>
      </fieldsUsage>
    </cacheHierarchy>
    <cacheHierarchy uniqueName="[Measures].[%  Feedback]" caption="%  Feedback" measure="1" displayFolder="" measureGroup="Agents" count="0" oneField="1">
      <fieldsUsage count="1">
        <fieldUsage x="14"/>
      </fieldsUsage>
    </cacheHierarchy>
    <cacheHierarchy uniqueName="[Measures].[#  Feedback]" caption="#  Feedback" measure="1" displayFolder="" measureGroup="Agents" count="0" oneField="1">
      <fieldsUsage count="1">
        <fieldUsage x="15"/>
      </fieldsUsage>
    </cacheHierarchy>
    <cacheHierarchy uniqueName="[Measures].[__XL_Count Ticket Assignments]" caption="__XL_Count Ticket Assignments" measure="1" displayFolder="" measureGroup="Ticket Assignments" count="0" hidden="1"/>
    <cacheHierarchy uniqueName="[Measures].[__XL_Count Ticket Updates]" caption="__XL_Count Ticket Updates" measure="1" displayFolder="" measureGroup="Ticket Updates" count="0" hidden="1"/>
    <cacheHierarchy uniqueName="[Measures].[__XL_Count Ticket Internal Comments]" caption="__XL_Count Ticket Internal Comments" measure="1" displayFolder="" measureGroup="Ticket Internal Comments" count="0" hidden="1"/>
    <cacheHierarchy uniqueName="[Measures].[__XL_Count People 1]" caption="__XL_Count People 1" measure="1" displayFolder="" measureGroup="People 1" count="0" hidden="1"/>
    <cacheHierarchy uniqueName="[Measures].[__XL_Count Agents]" caption="__XL_Count Agents" measure="1" displayFolder="" measureGroup="Agents" count="0" hidden="1"/>
    <cacheHierarchy uniqueName="[Measures].[__No measures defined]" caption="__No measures defined" measure="1" displayFolder="" count="0" hidden="1"/>
  </cacheHierarchies>
  <kpis count="0"/>
  <dimensions count="6">
    <dimension name="Agents" uniqueName="[Agents]" caption="Agents"/>
    <dimension measure="1" name="Measures" uniqueName="[Measures]" caption="Measures"/>
    <dimension name="People 1" uniqueName="[People 1]" caption="People 1"/>
    <dimension name="Ticket Assignments" uniqueName="[Ticket Assignments]" caption="Ticket Assignments"/>
    <dimension name="Ticket Internal Comments" uniqueName="[Ticket Internal Comments]" caption="Ticket Internal Comments"/>
    <dimension name="Ticket Updates" uniqueName="[Ticket Updates]" caption="Ticket Updates"/>
  </dimensions>
  <measureGroups count="5">
    <measureGroup name="Agents" caption="Agents"/>
    <measureGroup name="People 1" caption="People 1"/>
    <measureGroup name="Ticket Assignments" caption="Ticket Assignments"/>
    <measureGroup name="Ticket Internal Comments" caption="Ticket Internal Comments"/>
    <measureGroup name="Ticket Updates" caption="Ticket Updates"/>
  </measureGroups>
  <maps count="8">
    <map measureGroup="0" dimension="0"/>
    <map measureGroup="1" dimension="2"/>
    <map measureGroup="2" dimension="0"/>
    <map measureGroup="2" dimension="3"/>
    <map measureGroup="3" dimension="4"/>
    <map measureGroup="4" dimension="0"/>
    <map measureGroup="4" dimension="3"/>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uardian" refreshedDate="44842.486883217593" backgroundQuery="1" createdVersion="8" refreshedVersion="8" minRefreshableVersion="3" recordCount="0" supportSubquery="1" supportAdvancedDrill="1" xr:uid="{22AC6335-4289-475E-9E3E-7D01740E1554}">
  <cacheSource type="external" connectionId="10"/>
  <cacheFields count="5">
    <cacheField name="[Measures].[%  SLA]" caption="%  SLA" numFmtId="0" hierarchy="60" level="32767"/>
    <cacheField name="[Ticket Assignments].[Created timestamp (Year)].[Created timestamp (Year)]" caption="Created timestamp (Year)" numFmtId="0" hierarchy="21" level="1">
      <sharedItems count="2">
        <s v="2025"/>
        <s v="2026"/>
      </sharedItems>
      <extLst>
        <ext xmlns:x15="http://schemas.microsoft.com/office/spreadsheetml/2010/11/main" uri="{4F2E5C28-24EA-4eb8-9CBF-B6C8F9C3D259}">
          <x15:cachedUniqueNames>
            <x15:cachedUniqueName index="0" name="[Ticket Assignments].[Created timestamp (Year)].&amp;[2025]"/>
            <x15:cachedUniqueName index="1" name="[Ticket Assignments].[Created timestamp (Year)].&amp;[2026]"/>
          </x15:cachedUniqueNames>
        </ext>
      </extLst>
    </cacheField>
    <cacheField name="[Ticket Assignments].[Created timestamp (Month)].[Created timestamp (Month)]" caption="Created timestamp (Month)" numFmtId="0" hierarchy="23" level="1">
      <sharedItems count="12">
        <s v="Jan"/>
        <s v="Feb"/>
        <s v="Mar"/>
        <s v="Apr"/>
        <s v="May"/>
        <s v="Jun"/>
        <s v="Jul"/>
        <s v="Aug"/>
        <s v="Sep"/>
        <s v="Oct"/>
        <s v="Nov"/>
        <s v="Dec"/>
      </sharedItems>
      <extLst>
        <ext xmlns:x15="http://schemas.microsoft.com/office/spreadsheetml/2010/11/main" uri="{4F2E5C28-24EA-4eb8-9CBF-B6C8F9C3D259}">
          <x15:cachedUniqueNames>
            <x15:cachedUniqueName index="0" name="[Ticket Assignments].[Created timestamp (Month)].&amp;[Jan]"/>
            <x15:cachedUniqueName index="1" name="[Ticket Assignments].[Created timestamp (Month)].&amp;[Feb]"/>
            <x15:cachedUniqueName index="2" name="[Ticket Assignments].[Created timestamp (Month)].&amp;[Mar]"/>
            <x15:cachedUniqueName index="3" name="[Ticket Assignments].[Created timestamp (Month)].&amp;[Apr]"/>
            <x15:cachedUniqueName index="4" name="[Ticket Assignments].[Created timestamp (Month)].&amp;[May]"/>
            <x15:cachedUniqueName index="5" name="[Ticket Assignments].[Created timestamp (Month)].&amp;[Jun]"/>
            <x15:cachedUniqueName index="6" name="[Ticket Assignments].[Created timestamp (Month)].&amp;[Jul]"/>
            <x15:cachedUniqueName index="7" name="[Ticket Assignments].[Created timestamp (Month)].&amp;[Aug]"/>
            <x15:cachedUniqueName index="8" name="[Ticket Assignments].[Created timestamp (Month)].&amp;[Sep]"/>
            <x15:cachedUniqueName index="9" name="[Ticket Assignments].[Created timestamp (Month)].&amp;[Oct]"/>
            <x15:cachedUniqueName index="10" name="[Ticket Assignments].[Created timestamp (Month)].&amp;[Nov]"/>
            <x15:cachedUniqueName index="11" name="[Ticket Assignments].[Created timestamp (Month)].&amp;[Dec]"/>
          </x15:cachedUniqueNames>
        </ext>
      </extLst>
    </cacheField>
    <cacheField name="[Ticket Assignments].[Created timestamp].[Created timestamp]" caption="Created timestamp" numFmtId="0" hierarchy="10" level="1">
      <sharedItems containsSemiMixedTypes="0" containsNonDate="0" containsString="0"/>
    </cacheField>
    <cacheField name="[Agents].[Full Name].[Full Name]" caption="Full Name" numFmtId="0" level="1">
      <sharedItems containsSemiMixedTypes="0" containsNonDate="0" containsString="0"/>
    </cacheField>
  </cacheFields>
  <cacheHierarchies count="77">
    <cacheHierarchy uniqueName="[Agents].[Full Name]" caption="Full Name" attribute="1" defaultMemberUniqueName="[Agents].[Full Name].[All]" allUniqueName="[Agents].[Full Name].[All]" dimensionUniqueName="[Agents]" displayFolder="" count="2" memberValueDatatype="130" unbalanced="0">
      <fieldsUsage count="2">
        <fieldUsage x="-1"/>
        <fieldUsage x="4"/>
      </fieldsUsage>
    </cacheHierarchy>
    <cacheHierarchy uniqueName="[Agents].[Country]" caption="Country" attribute="1" defaultMemberUniqueName="[Agents].[Country].[All]" allUniqueName="[Agents].[Country].[All]" dimensionUniqueName="[Agents]" displayFolder="" count="0" memberValueDatatype="130" unbalanced="0"/>
    <cacheHierarchy uniqueName="[Agents].[Role]" caption="Role" attribute="1" defaultMemberUniqueName="[Agents].[Role].[All]" allUniqueName="[Agents].[Role].[All]" dimensionUniqueName="[Agents]" displayFolder="" count="0" memberValueDatatype="130" unbalanced="0"/>
    <cacheHierarchy uniqueName="[Agents].[Photo code]" caption="Photo code" attribute="1" defaultMemberUniqueName="[Agents].[Photo code].[All]" allUniqueName="[Agents].[Photo code].[All]" dimensionUniqueName="[Agents]" displayFolder="" count="0" memberValueDatatype="130" unbalanced="0"/>
    <cacheHierarchy uniqueName="[People 1].[Full Name]" caption="Full Name" attribute="1" defaultMemberUniqueName="[People 1].[Full Name].[All]" allUniqueName="[People 1].[Full Name].[All]" dimensionUniqueName="[People 1]" displayFolder="" count="0" memberValueDatatype="130" unbalanced="0"/>
    <cacheHierarchy uniqueName="[People 1].[Country]" caption="Country" attribute="1" defaultMemberUniqueName="[People 1].[Country].[All]" allUniqueName="[People 1].[Country].[All]" dimensionUniqueName="[People 1]" displayFolder="" count="0" memberValueDatatype="130" unbalanced="0"/>
    <cacheHierarchy uniqueName="[People 1].[Role]" caption="Role" attribute="1" defaultMemberUniqueName="[People 1].[Role].[All]" allUniqueName="[People 1].[Role].[All]" dimensionUniqueName="[People 1]" displayFolder="" count="0" memberValueDatatype="130" unbalanced="0"/>
    <cacheHierarchy uniqueName="[People 1].[Photo code]" caption="Photo code" attribute="1" defaultMemberUniqueName="[People 1].[Photo code].[All]" allUniqueName="[People 1].[Photo code].[All]" dimensionUniqueName="[People 1]" displayFolder="" count="0" memberValueDatatype="130" unbalanced="0"/>
    <cacheHierarchy uniqueName="[Ticket Assignments].[Ticket ID]" caption="Ticket ID" attribute="1" defaultMemberUniqueName="[Ticket Assignments].[Ticket ID].[All]" allUniqueName="[Ticket Assignments].[Ticket ID].[All]" dimensionUniqueName="[Ticket Assignments]" displayFolder="" count="0" memberValueDatatype="20" unbalanced="0"/>
    <cacheHierarchy uniqueName="[Ticket Assignments].[Assignee name]" caption="Assignee name" attribute="1" defaultMemberUniqueName="[Ticket Assignments].[Assignee name].[All]" allUniqueName="[Ticket Assignments].[Assignee name].[All]" dimensionUniqueName="[Ticket Assignments]" displayFolder="" count="0" memberValueDatatype="130" unbalanced="0"/>
    <cacheHierarchy uniqueName="[Ticket Assignments].[Created timestamp]" caption="Created timestamp" attribute="1" time="1" defaultMemberUniqueName="[Ticket Assignments].[Created timestamp].[All]" allUniqueName="[Ticket Assignments].[Created timestamp].[All]" dimensionUniqueName="[Ticket Assignments]" displayFolder="" count="2" memberValueDatatype="7" unbalanced="0">
      <fieldsUsage count="2">
        <fieldUsage x="-1"/>
        <fieldUsage x="3"/>
      </fieldsUsage>
    </cacheHierarchy>
    <cacheHierarchy uniqueName="[Ticket Assignments].[Assignment timestamp]" caption="Assignment timestamp" attribute="1" time="1" defaultMemberUniqueName="[Ticket Assignments].[Assignment timestamp].[All]" allUniqueName="[Ticket Assignments].[Assignment timestamp].[All]" dimensionUniqueName="[Ticket Assignments]" displayFolder="" count="0" memberValueDatatype="7" unbalanced="0"/>
    <cacheHierarchy uniqueName="[Ticket Assignments].[Solved timestamp]" caption="Solved timestamp" attribute="1" time="1" defaultMemberUniqueName="[Ticket Assignments].[Solved timestamp].[All]" allUniqueName="[Ticket Assignments].[Solved timestamp].[All]" dimensionUniqueName="[Ticket Assignments]" displayFolder="" count="0" memberValueDatatype="7" unbalanced="0"/>
    <cacheHierarchy uniqueName="[Ticket Assignments].[Priority]" caption="Priority" attribute="1" defaultMemberUniqueName="[Ticket Assignments].[Priority].[All]" allUniqueName="[Ticket Assignments].[Priority].[All]" dimensionUniqueName="[Ticket Assignments]" displayFolder="" count="0" memberValueDatatype="130" unbalanced="0"/>
    <cacheHierarchy uniqueName="[Ticket Assignments].[Requester]" caption="Requester" attribute="1" defaultMemberUniqueName="[Ticket Assignments].[Requester].[All]" allUniqueName="[Ticket Assignments].[Requester].[All]" dimensionUniqueName="[Ticket Assignments]" displayFolder="" count="0" memberValueDatatype="130" unbalanced="0"/>
    <cacheHierarchy uniqueName="[Ticket Assignments].[Escalated?]" caption="Escalated?" attribute="1" defaultMemberUniqueName="[Ticket Assignments].[Escalated?].[All]" allUniqueName="[Ticket Assignments].[Escalated?].[All]" dimensionUniqueName="[Ticket Assignments]" displayFolder="" count="0" memberValueDatatype="130" unbalanced="0"/>
    <cacheHierarchy uniqueName="[Ticket Assignments].[Survey good]" caption="Survey good" attribute="1" defaultMemberUniqueName="[Ticket Assignments].[Survey good].[All]" allUniqueName="[Ticket Assignments].[Survey good].[All]" dimensionUniqueName="[Ticket Assignments]" displayFolder="" count="0" memberValueDatatype="20" unbalanced="0"/>
    <cacheHierarchy uniqueName="[Ticket Assignments].[Survey bad]" caption="Survey bad" attribute="1" defaultMemberUniqueName="[Ticket Assignments].[Survey bad].[All]" allUniqueName="[Ticket Assignments].[Survey bad].[All]" dimensionUniqueName="[Ticket Assignments]" displayFolder="" count="0" memberValueDatatype="20" unbalanced="0"/>
    <cacheHierarchy uniqueName="[Ticket Assignments].[SDR]" caption="SDR" attribute="1" defaultMemberUniqueName="[Ticket Assignments].[SDR].[All]" allUniqueName="[Ticket Assignments].[SDR].[All]" dimensionUniqueName="[Ticket Assignments]" displayFolder="" count="0" memberValueDatatype="20" unbalanced="0"/>
    <cacheHierarchy uniqueName="[Ticket Assignments].[Assignee country]" caption="Assignee country" attribute="1" defaultMemberUniqueName="[Ticket Assignments].[Assignee country].[All]" allUniqueName="[Ticket Assignments].[Assignee country].[All]" dimensionUniqueName="[Ticket Assignments]" displayFolder="" count="0" memberValueDatatype="130" unbalanced="0"/>
    <cacheHierarchy uniqueName="[Ticket Assignments].[Requester country]" caption="Requester country" attribute="1" defaultMemberUniqueName="[Ticket Assignments].[Requester country].[All]" allUniqueName="[Ticket Assignments].[Requester country].[All]" dimensionUniqueName="[Ticket Assignments]" displayFolder="" count="0" memberValueDatatype="130" unbalanced="0"/>
    <cacheHierarchy uniqueName="[Ticket Assignments].[Created timestamp (Year)]" caption="Created timestamp (Year)" attribute="1" defaultMemberUniqueName="[Ticket Assignments].[Created timestamp (Year)].[All]" allUniqueName="[Ticket Assignments].[Created timestamp (Year)].[All]" dimensionUniqueName="[Ticket Assignments]" displayFolder="" count="2" memberValueDatatype="130" unbalanced="0">
      <fieldsUsage count="2">
        <fieldUsage x="-1"/>
        <fieldUsage x="1"/>
      </fieldsUsage>
    </cacheHierarchy>
    <cacheHierarchy uniqueName="[Ticket Assignments].[Created timestamp (Quarter)]" caption="Created timestamp (Quarter)" attribute="1" defaultMemberUniqueName="[Ticket Assignments].[Created timestamp (Quarter)].[All]" allUniqueName="[Ticket Assignments].[Created timestamp (Quarter)].[All]" dimensionUniqueName="[Ticket Assignments]" displayFolder="" count="0" memberValueDatatype="130" unbalanced="0"/>
    <cacheHierarchy uniqueName="[Ticket Assignments].[Created timestamp (Month)]" caption="Created timestamp (Month)" attribute="1" defaultMemberUniqueName="[Ticket Assignments].[Created timestamp (Month)].[All]" allUniqueName="[Ticket Assignments].[Created timestamp (Month)].[All]" dimensionUniqueName="[Ticket Assignments]" displayFolder="" count="2" memberValueDatatype="130" unbalanced="0">
      <fieldsUsage count="2">
        <fieldUsage x="-1"/>
        <fieldUsage x="2"/>
      </fieldsUsage>
    </cacheHierarchy>
    <cacheHierarchy uniqueName="[Ticket Assignments].[Assign time (secs)]" caption="Assign time (secs)" attribute="1" defaultMemberUniqueName="[Ticket Assignments].[Assign time (secs)].[All]" allUniqueName="[Ticket Assignments].[Assign time (secs)].[All]" dimensionUniqueName="[Ticket Assignments]" displayFolder="" count="0" memberValueDatatype="20" unbalanced="0"/>
    <cacheHierarchy uniqueName="[Ticket Assignments].[Solve time (secs)]" caption="Solve time (secs)" attribute="1" defaultMemberUniqueName="[Ticket Assignments].[Solve time (secs)].[All]" allUniqueName="[Ticket Assignments].[Solve time (secs)].[All]" dimensionUniqueName="[Ticket Assignments]" displayFolder="" count="0" memberValueDatatype="20" unbalanced="0"/>
    <cacheHierarchy uniqueName="[Ticket Internal Comments].[Ticket ID]" caption="Ticket ID" attribute="1" defaultMemberUniqueName="[Ticket Internal Comments].[Ticket ID].[All]" allUniqueName="[Ticket Internal Comments].[Ticket ID].[All]" dimensionUniqueName="[Ticket Internal Comments]" displayFolder="" count="0" memberValueDatatype="20" unbalanced="0"/>
    <cacheHierarchy uniqueName="[Ticket Internal Comments].[Update timestamp]" caption="Update timestamp" attribute="1" time="1" defaultMemberUniqueName="[Ticket Internal Comments].[Update timestamp].[All]" allUniqueName="[Ticket Internal Comments].[Update timestamp].[All]" dimensionUniqueName="[Ticket Internal Comments]" displayFolder="" count="0" memberValueDatatype="7" unbalanced="0"/>
    <cacheHierarchy uniqueName="[Ticket Internal Comments].[Updater name]" caption="Updater name" attribute="1" defaultMemberUniqueName="[Ticket Internal Comments].[Updater name].[All]" allUniqueName="[Ticket Internal Comments].[Updater name].[All]" dimensionUniqueName="[Ticket Internal Comments]" displayFolder="" count="0" memberValueDatatype="130" unbalanced="0"/>
    <cacheHierarchy uniqueName="[Ticket Internal Comments].[Internal comments]" caption="Internal comments" attribute="1" defaultMemberUniqueName="[Ticket Internal Comments].[Internal comments].[All]" allUniqueName="[Ticket Internal Comments].[Internal comments].[All]" dimensionUniqueName="[Ticket Internal Comments]" displayFolder="" count="0" memberValueDatatype="20" unbalanced="0"/>
    <cacheHierarchy uniqueName="[Ticket Internal Comments].[Ticket assignee]" caption="Ticket assignee" attribute="1" defaultMemberUniqueName="[Ticket Internal Comments].[Ticket assignee].[All]" allUniqueName="[Ticket Internal Comments].[Ticket assignee].[All]" dimensionUniqueName="[Ticket Internal Comments]" displayFolder="" count="0" memberValueDatatype="130" unbalanced="0"/>
    <cacheHierarchy uniqueName="[Ticket Internal Comments].[Internal comment type]" caption="Internal comment type" attribute="1" defaultMemberUniqueName="[Ticket Internal Comments].[Internal comment type].[All]" allUniqueName="[Ticket Internal Comments].[Internal comment type].[All]" dimensionUniqueName="[Ticket Internal Comments]" displayFolder="" count="0" memberValueDatatype="130" unbalanced="0"/>
    <cacheHierarchy uniqueName="[Ticket Updates].[Ticket ID]" caption="Ticket ID" attribute="1" defaultMemberUniqueName="[Ticket Updates].[Ticket ID].[All]" allUniqueName="[Ticket Updates].[Ticket ID].[All]" dimensionUniqueName="[Ticket Updates]" displayFolder="" count="0" memberValueDatatype="20" unbalanced="0"/>
    <cacheHierarchy uniqueName="[Ticket Updates].[Update timestamp]" caption="Update timestamp" attribute="1" time="1" defaultMemberUniqueName="[Ticket Updates].[Update timestamp].[All]" allUniqueName="[Ticket Updates].[Update timestamp].[All]" dimensionUniqueName="[Ticket Updates]" displayFolder="" count="0" memberValueDatatype="7" unbalanced="0"/>
    <cacheHierarchy uniqueName="[Ticket Updates].[Updater name]" caption="Updater name" attribute="1" defaultMemberUniqueName="[Ticket Updates].[Updater name].[All]" allUniqueName="[Ticket Updates].[Updater name].[All]" dimensionUniqueName="[Ticket Updates]" displayFolder="" count="0" memberValueDatatype="130" unbalanced="0"/>
    <cacheHierarchy uniqueName="[Ticket Updates].[Reply timestamp]" caption="Reply timestamp" attribute="1" time="1" defaultMemberUniqueName="[Ticket Updates].[Reply timestamp].[All]" allUniqueName="[Ticket Updates].[Reply timestamp].[All]" dimensionUniqueName="[Ticket Updates]" displayFolder="" count="0" memberValueDatatype="7" unbalanced="0"/>
    <cacheHierarchy uniqueName="[Ticket Updates].[Replier name]" caption="Replier name" attribute="1" defaultMemberUniqueName="[Ticket Updates].[Replier name].[All]" allUniqueName="[Ticket Updates].[Replier name].[All]" dimensionUniqueName="[Ticket Updates]" displayFolder="" count="0" memberValueDatatype="130" unbalanced="0"/>
    <cacheHierarchy uniqueName="[Ticket Updates].[Replier role]" caption="Replier role" attribute="1" defaultMemberUniqueName="[Ticket Updates].[Replier role].[All]" allUniqueName="[Ticket Updates].[Replier role].[All]" dimensionUniqueName="[Ticket Updates]" displayFolder="" count="0" memberValueDatatype="130" unbalanced="0"/>
    <cacheHierarchy uniqueName="[Ticket Updates].[Reply type]" caption="Reply type" attribute="1" defaultMemberUniqueName="[Ticket Updates].[Reply type].[All]" allUniqueName="[Ticket Updates].[Reply type].[All]" dimensionUniqueName="[Ticket Updates]" displayFolder="" count="0" memberValueDatatype="130" unbalanced="0"/>
    <cacheHierarchy uniqueName="[Ticket Updates].[1st reply?]" caption="1st reply?" attribute="1" defaultMemberUniqueName="[Ticket Updates].[1st reply?].[All]" allUniqueName="[Ticket Updates].[1st reply?].[All]" dimensionUniqueName="[Ticket Updates]" displayFolder="" count="0" memberValueDatatype="130" unbalanced="0"/>
    <cacheHierarchy uniqueName="[Ticket Updates].[Reply time (seconds)]" caption="Reply time (seconds)" attribute="1" defaultMemberUniqueName="[Ticket Updates].[Reply time (seconds)].[All]" allUniqueName="[Ticket Updates].[Reply time (seconds)].[All]" dimensionUniqueName="[Ticket Updates]" displayFolder="" count="0" memberValueDatatype="20" unbalanced="0"/>
    <cacheHierarchy uniqueName="[Ticket Updates].[Reply time within SLA?]" caption="Reply time within SLA?" attribute="1" defaultMemberUniqueName="[Ticket Updates].[Reply time within SLA?].[All]" allUniqueName="[Ticket Updates].[Reply time within SLA?].[All]" dimensionUniqueName="[Ticket Updates]" displayFolder="" count="0" memberValueDatatype="130" unbalanced="0"/>
    <cacheHierarchy uniqueName="[Ticket Updates].[Reply time (secs)]" caption="Reply time (secs)" attribute="1" defaultMemberUniqueName="[Ticket Updates].[Reply time (secs)].[All]" allUniqueName="[Ticket Updates].[Reply time (secs)].[All]" dimensionUniqueName="[Ticket Updates]" displayFolder="" count="0" memberValueDatatype="20" unbalanced="0"/>
    <cacheHierarchy uniqueName="[Ticket Updates].[Reply timestamp (Year)]" caption="Reply timestamp (Year)" attribute="1" defaultMemberUniqueName="[Ticket Updates].[Reply timestamp (Year)].[All]" allUniqueName="[Ticket Updates].[Reply timestamp (Year)].[All]" dimensionUniqueName="[Ticket Updates]" displayFolder="" count="0" memberValueDatatype="130" unbalanced="0"/>
    <cacheHierarchy uniqueName="[Ticket Updates].[Reply timestamp (Quarter)]" caption="Reply timestamp (Quarter)" attribute="1" defaultMemberUniqueName="[Ticket Updates].[Reply timestamp (Quarter)].[All]" allUniqueName="[Ticket Updates].[Reply timestamp (Quarter)].[All]" dimensionUniqueName="[Ticket Updates]" displayFolder="" count="0" memberValueDatatype="130" unbalanced="0"/>
    <cacheHierarchy uniqueName="[Ticket Updates].[Reply timestamp (Month)]" caption="Reply timestamp (Month)" attribute="1" defaultMemberUniqueName="[Ticket Updates].[Reply timestamp (Month)].[All]" allUniqueName="[Ticket Updates].[Reply timestamp (Month)].[All]" dimensionUniqueName="[Ticket Updates]" displayFolder="" count="0" memberValueDatatype="130" unbalanced="0"/>
    <cacheHierarchy uniqueName="[Ticket Assignments].[Created timestamp (Month Index)]" caption="Created timestamp (Month Index)" attribute="1" defaultMemberUniqueName="[Ticket Assignments].[Created timestamp (Month Index)].[All]" allUniqueName="[Ticket Assignments].[Created timestamp (Month Index)].[All]" dimensionUniqueName="[Ticket Assignments]" displayFolder="" count="0" memberValueDatatype="20" unbalanced="0" hidden="1"/>
    <cacheHierarchy uniqueName="[Ticket Updates].[Reply timestamp (Month Index)]" caption="Reply timestamp (Month Index)" attribute="1" defaultMemberUniqueName="[Ticket Updates].[Reply timestamp (Month Index)].[All]" allUniqueName="[Ticket Updates].[Reply timestamp (Month Index)].[All]" dimensionUniqueName="[Ticket Updates]" displayFolder="" count="0" memberValueDatatype="20" unbalanced="0" hidden="1"/>
    <cacheHierarchy uniqueName="[Measures].[Sum of Assign time (secs)]" caption="Sum of Assign time (secs)" measure="1" displayFolder="" measureGroup="Ticket Assignments" count="0">
      <extLst>
        <ext xmlns:x15="http://schemas.microsoft.com/office/spreadsheetml/2010/11/main" uri="{B97F6D7D-B522-45F9-BDA1-12C45D357490}">
          <x15:cacheHierarchy aggregatedColumn="24"/>
        </ext>
      </extLst>
    </cacheHierarchy>
    <cacheHierarchy uniqueName="[Measures].[Sum of Solve time (secs)]" caption="Sum of Solve time (secs)" measure="1" displayFolder="" measureGroup="Ticket Assignments" count="0">
      <extLst>
        <ext xmlns:x15="http://schemas.microsoft.com/office/spreadsheetml/2010/11/main" uri="{B97F6D7D-B522-45F9-BDA1-12C45D357490}">
          <x15:cacheHierarchy aggregatedColumn="25"/>
        </ext>
      </extLst>
    </cacheHierarchy>
    <cacheHierarchy uniqueName="[Measures].[#  Tickets]" caption="#  Tickets" measure="1" displayFolder="" measureGroup="Agents" count="0"/>
    <cacheHierarchy uniqueName="[Measures].[#  Good feedback]" caption="#  Good feedback" measure="1" displayFolder="" measureGroup="Agents" count="0"/>
    <cacheHierarchy uniqueName="[Measures].[#  Bad feedback]" caption="#  Bad feedback" measure="1" displayFolder="" measureGroup="Agents" count="0"/>
    <cacheHierarchy uniqueName="[Measures].[%  CSAT]" caption="%  CSAT" measure="1" displayFolder="" measureGroup="Agents" count="0"/>
    <cacheHierarchy uniqueName="[Measures].[#  SDR]" caption="#  SDR" measure="1" displayFolder="" measureGroup="Agents" count="0"/>
    <cacheHierarchy uniqueName="[Measures].[%  SDR]" caption="%  SDR" measure="1" displayFolder="" measureGroup="Agents" count="0"/>
    <cacheHierarchy uniqueName="[Measures].[#  SLA met (agent's replies)]" caption="#  SLA met (agent's replies)" measure="1" displayFolder="" measureGroup="Agents" count="0"/>
    <cacheHierarchy uniqueName="[Measures].[#  SLA met (agent's tickets)]" caption="#  SLA met (agent's tickets)" measure="1" displayFolder="" measureGroup="Agents" count="0"/>
    <cacheHierarchy uniqueName="[Measures].[#  SLA breached (agent's replies)]" caption="#  SLA breached (agent's replies)" measure="1" displayFolder="" measureGroup="Agents" count="0"/>
    <cacheHierarchy uniqueName="[Measures].[#  SLA breached (agent's tickets)]" caption="#  SLA breached (agent's tickets)" measure="1" displayFolder="" measureGroup="Agents" count="0"/>
    <cacheHierarchy uniqueName="[Measures].[%  SLA]" caption="%  SLA" measure="1" displayFolder="" measureGroup="Agents" count="0" oneField="1">
      <fieldsUsage count="1">
        <fieldUsage x="0"/>
      </fieldsUsage>
    </cacheHierarchy>
    <cacheHierarchy uniqueName="[Measures].[Median assign time (secs)]" caption="Median assign time (secs)" measure="1" displayFolder="" measureGroup="Agents" count="0"/>
    <cacheHierarchy uniqueName="[Measures].[Median solve time (secs)]" caption="Median solve time (secs)" measure="1" displayFolder="" measureGroup="Agents" count="0"/>
    <cacheHierarchy uniqueName="[Measures].[Median assign time]" caption="Median assign time" measure="1" displayFolder="" measureGroup="Agents" count="0"/>
    <cacheHierarchy uniqueName="[Measures].[Median solve time]" caption="Median solve time" measure="1" displayFolder="" measureGroup="Agents" count="0"/>
    <cacheHierarchy uniqueName="[Measures].[Median reply time (secs)]" caption="Median reply time (secs)" measure="1" displayFolder="" measureGroup="Agents" count="0"/>
    <cacheHierarchy uniqueName="[Measures].[Median reply time]" caption="Median reply time" measure="1" displayFolder="" measureGroup="Agents" count="0"/>
    <cacheHierarchy uniqueName="[Measures].[Median 1st reply time (secs)]" caption="Median 1st reply time (secs)" measure="1" displayFolder="" measureGroup="Agents" count="0"/>
    <cacheHierarchy uniqueName="[Measures].[Median 1st reply time]" caption="Median 1st reply time" measure="1" displayFolder="" measureGroup="Agents" count="0"/>
    <cacheHierarchy uniqueName="[Measures].[%  Feedback]" caption="%  Feedback" measure="1" displayFolder="" measureGroup="Agents" count="0"/>
    <cacheHierarchy uniqueName="[Measures].[#  Feedback]" caption="#  Feedback" measure="1" displayFolder="" measureGroup="Agents" count="0"/>
    <cacheHierarchy uniqueName="[Measures].[__XL_Count Ticket Assignments]" caption="__XL_Count Ticket Assignments" measure="1" displayFolder="" measureGroup="Ticket Assignments" count="0" hidden="1"/>
    <cacheHierarchy uniqueName="[Measures].[__XL_Count Ticket Updates]" caption="__XL_Count Ticket Updates" measure="1" displayFolder="" measureGroup="Ticket Updates" count="0" hidden="1"/>
    <cacheHierarchy uniqueName="[Measures].[__XL_Count Ticket Internal Comments]" caption="__XL_Count Ticket Internal Comments" measure="1" displayFolder="" measureGroup="Ticket Internal Comments" count="0" hidden="1"/>
    <cacheHierarchy uniqueName="[Measures].[__XL_Count People 1]" caption="__XL_Count People 1" measure="1" displayFolder="" measureGroup="People 1" count="0" hidden="1"/>
    <cacheHierarchy uniqueName="[Measures].[__XL_Count Agents]" caption="__XL_Count Agents" measure="1" displayFolder="" measureGroup="Agents" count="0" hidden="1"/>
    <cacheHierarchy uniqueName="[Measures].[__No measures defined]" caption="__No measures defined" measure="1" displayFolder="" count="0" hidden="1"/>
  </cacheHierarchies>
  <kpis count="0"/>
  <dimensions count="6">
    <dimension name="Agents" uniqueName="[Agents]" caption="Agents"/>
    <dimension measure="1" name="Measures" uniqueName="[Measures]" caption="Measures"/>
    <dimension name="People 1" uniqueName="[People 1]" caption="People 1"/>
    <dimension name="Ticket Assignments" uniqueName="[Ticket Assignments]" caption="Ticket Assignments"/>
    <dimension name="Ticket Internal Comments" uniqueName="[Ticket Internal Comments]" caption="Ticket Internal Comments"/>
    <dimension name="Ticket Updates" uniqueName="[Ticket Updates]" caption="Ticket Updates"/>
  </dimensions>
  <measureGroups count="5">
    <measureGroup name="Agents" caption="Agents"/>
    <measureGroup name="People 1" caption="People 1"/>
    <measureGroup name="Ticket Assignments" caption="Ticket Assignments"/>
    <measureGroup name="Ticket Internal Comments" caption="Ticket Internal Comments"/>
    <measureGroup name="Ticket Updates" caption="Ticket Updates"/>
  </measureGroups>
  <maps count="8">
    <map measureGroup="0" dimension="0"/>
    <map measureGroup="1" dimension="2"/>
    <map measureGroup="2" dimension="0"/>
    <map measureGroup="2" dimension="3"/>
    <map measureGroup="3" dimension="4"/>
    <map measureGroup="4" dimension="0"/>
    <map measureGroup="4" dimension="3"/>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uardian" refreshedDate="44842.486886458333" backgroundQuery="1" createdVersion="8" refreshedVersion="8" minRefreshableVersion="3" recordCount="0" supportSubquery="1" supportAdvancedDrill="1" xr:uid="{31A3B483-6268-4571-8C17-7B02AE306F14}">
  <cacheSource type="external" connectionId="10"/>
  <cacheFields count="5">
    <cacheField name="[Measures].[Median reply time (secs)]" caption="Median reply time (secs)" numFmtId="0" hierarchy="65" level="32767"/>
    <cacheField name="[Ticket Updates].[Reply timestamp (Month)].[Reply timestamp (Month)]" caption="Reply timestamp (Month)" numFmtId="0" hierarchy="45" level="1">
      <sharedItems count="12">
        <s v="Jan"/>
        <s v="Feb"/>
        <s v="Mar"/>
        <s v="Apr"/>
        <s v="May"/>
        <s v="Jun"/>
        <s v="Jul"/>
        <s v="Aug"/>
        <s v="Sep"/>
        <s v="Oct"/>
        <s v="Nov"/>
        <s v="Dec"/>
      </sharedItems>
      <extLst>
        <ext xmlns:x15="http://schemas.microsoft.com/office/spreadsheetml/2010/11/main" uri="{4F2E5C28-24EA-4eb8-9CBF-B6C8F9C3D259}">
          <x15:cachedUniqueNames>
            <x15:cachedUniqueName index="0" name="[Ticket Updates].[Reply timestamp (Month)].&amp;[Jan]"/>
            <x15:cachedUniqueName index="1" name="[Ticket Updates].[Reply timestamp (Month)].&amp;[Feb]"/>
            <x15:cachedUniqueName index="2" name="[Ticket Updates].[Reply timestamp (Month)].&amp;[Mar]"/>
            <x15:cachedUniqueName index="3" name="[Ticket Updates].[Reply timestamp (Month)].&amp;[Apr]"/>
            <x15:cachedUniqueName index="4" name="[Ticket Updates].[Reply timestamp (Month)].&amp;[May]"/>
            <x15:cachedUniqueName index="5" name="[Ticket Updates].[Reply timestamp (Month)].&amp;[Jun]"/>
            <x15:cachedUniqueName index="6" name="[Ticket Updates].[Reply timestamp (Month)].&amp;[Jul]"/>
            <x15:cachedUniqueName index="7" name="[Ticket Updates].[Reply timestamp (Month)].&amp;[Aug]"/>
            <x15:cachedUniqueName index="8" name="[Ticket Updates].[Reply timestamp (Month)].&amp;[Sep]"/>
            <x15:cachedUniqueName index="9" name="[Ticket Updates].[Reply timestamp (Month)].&amp;[Oct]"/>
            <x15:cachedUniqueName index="10" name="[Ticket Updates].[Reply timestamp (Month)].&amp;[Nov]"/>
            <x15:cachedUniqueName index="11" name="[Ticket Updates].[Reply timestamp (Month)].&amp;[Dec]"/>
          </x15:cachedUniqueNames>
        </ext>
      </extLst>
    </cacheField>
    <cacheField name="[Ticket Updates].[Reply timestamp (Year)].[Reply timestamp (Year)]" caption="Reply timestamp (Year)" numFmtId="0" hierarchy="43" level="1">
      <sharedItems count="2">
        <s v="2025"/>
        <s v="2026"/>
      </sharedItems>
      <extLst>
        <ext xmlns:x15="http://schemas.microsoft.com/office/spreadsheetml/2010/11/main" uri="{4F2E5C28-24EA-4eb8-9CBF-B6C8F9C3D259}">
          <x15:cachedUniqueNames>
            <x15:cachedUniqueName index="0" name="[Ticket Updates].[Reply timestamp (Year)].&amp;[2025]"/>
            <x15:cachedUniqueName index="1" name="[Ticket Updates].[Reply timestamp (Year)].&amp;[2026]"/>
          </x15:cachedUniqueNames>
        </ext>
      </extLst>
    </cacheField>
    <cacheField name="[Ticket Assignments].[Created timestamp].[Created timestamp]" caption="Created timestamp" numFmtId="0" hierarchy="10" level="1">
      <sharedItems containsSemiMixedTypes="0" containsNonDate="0" containsString="0"/>
    </cacheField>
    <cacheField name="[Agents].[Full Name].[Full Name]" caption="Full Name" numFmtId="0" level="1">
      <sharedItems containsSemiMixedTypes="0" containsNonDate="0" containsString="0"/>
    </cacheField>
  </cacheFields>
  <cacheHierarchies count="77">
    <cacheHierarchy uniqueName="[Agents].[Full Name]" caption="Full Name" attribute="1" defaultMemberUniqueName="[Agents].[Full Name].[All]" allUniqueName="[Agents].[Full Name].[All]" dimensionUniqueName="[Agents]" displayFolder="" count="2" memberValueDatatype="130" unbalanced="0">
      <fieldsUsage count="2">
        <fieldUsage x="-1"/>
        <fieldUsage x="4"/>
      </fieldsUsage>
    </cacheHierarchy>
    <cacheHierarchy uniqueName="[Agents].[Country]" caption="Country" attribute="1" defaultMemberUniqueName="[Agents].[Country].[All]" allUniqueName="[Agents].[Country].[All]" dimensionUniqueName="[Agents]" displayFolder="" count="0" memberValueDatatype="130" unbalanced="0"/>
    <cacheHierarchy uniqueName="[Agents].[Role]" caption="Role" attribute="1" defaultMemberUniqueName="[Agents].[Role].[All]" allUniqueName="[Agents].[Role].[All]" dimensionUniqueName="[Agents]" displayFolder="" count="0" memberValueDatatype="130" unbalanced="0"/>
    <cacheHierarchy uniqueName="[Agents].[Photo code]" caption="Photo code" attribute="1" defaultMemberUniqueName="[Agents].[Photo code].[All]" allUniqueName="[Agents].[Photo code].[All]" dimensionUniqueName="[Agents]" displayFolder="" count="0" memberValueDatatype="130" unbalanced="0"/>
    <cacheHierarchy uniqueName="[People 1].[Full Name]" caption="Full Name" attribute="1" defaultMemberUniqueName="[People 1].[Full Name].[All]" allUniqueName="[People 1].[Full Name].[All]" dimensionUniqueName="[People 1]" displayFolder="" count="0" memberValueDatatype="130" unbalanced="0"/>
    <cacheHierarchy uniqueName="[People 1].[Country]" caption="Country" attribute="1" defaultMemberUniqueName="[People 1].[Country].[All]" allUniqueName="[People 1].[Country].[All]" dimensionUniqueName="[People 1]" displayFolder="" count="0" memberValueDatatype="130" unbalanced="0"/>
    <cacheHierarchy uniqueName="[People 1].[Role]" caption="Role" attribute="1" defaultMemberUniqueName="[People 1].[Role].[All]" allUniqueName="[People 1].[Role].[All]" dimensionUniqueName="[People 1]" displayFolder="" count="0" memberValueDatatype="130" unbalanced="0"/>
    <cacheHierarchy uniqueName="[People 1].[Photo code]" caption="Photo code" attribute="1" defaultMemberUniqueName="[People 1].[Photo code].[All]" allUniqueName="[People 1].[Photo code].[All]" dimensionUniqueName="[People 1]" displayFolder="" count="0" memberValueDatatype="130" unbalanced="0"/>
    <cacheHierarchy uniqueName="[Ticket Assignments].[Ticket ID]" caption="Ticket ID" attribute="1" defaultMemberUniqueName="[Ticket Assignments].[Ticket ID].[All]" allUniqueName="[Ticket Assignments].[Ticket ID].[All]" dimensionUniqueName="[Ticket Assignments]" displayFolder="" count="0" memberValueDatatype="20" unbalanced="0"/>
    <cacheHierarchy uniqueName="[Ticket Assignments].[Assignee name]" caption="Assignee name" attribute="1" defaultMemberUniqueName="[Ticket Assignments].[Assignee name].[All]" allUniqueName="[Ticket Assignments].[Assignee name].[All]" dimensionUniqueName="[Ticket Assignments]" displayFolder="" count="0" memberValueDatatype="130" unbalanced="0"/>
    <cacheHierarchy uniqueName="[Ticket Assignments].[Created timestamp]" caption="Created timestamp" attribute="1" time="1" defaultMemberUniqueName="[Ticket Assignments].[Created timestamp].[All]" allUniqueName="[Ticket Assignments].[Created timestamp].[All]" dimensionUniqueName="[Ticket Assignments]" displayFolder="" count="2" memberValueDatatype="7" unbalanced="0">
      <fieldsUsage count="2">
        <fieldUsage x="-1"/>
        <fieldUsage x="3"/>
      </fieldsUsage>
    </cacheHierarchy>
    <cacheHierarchy uniqueName="[Ticket Assignments].[Assignment timestamp]" caption="Assignment timestamp" attribute="1" time="1" defaultMemberUniqueName="[Ticket Assignments].[Assignment timestamp].[All]" allUniqueName="[Ticket Assignments].[Assignment timestamp].[All]" dimensionUniqueName="[Ticket Assignments]" displayFolder="" count="0" memberValueDatatype="7" unbalanced="0"/>
    <cacheHierarchy uniqueName="[Ticket Assignments].[Solved timestamp]" caption="Solved timestamp" attribute="1" time="1" defaultMemberUniqueName="[Ticket Assignments].[Solved timestamp].[All]" allUniqueName="[Ticket Assignments].[Solved timestamp].[All]" dimensionUniqueName="[Ticket Assignments]" displayFolder="" count="0" memberValueDatatype="7" unbalanced="0"/>
    <cacheHierarchy uniqueName="[Ticket Assignments].[Priority]" caption="Priority" attribute="1" defaultMemberUniqueName="[Ticket Assignments].[Priority].[All]" allUniqueName="[Ticket Assignments].[Priority].[All]" dimensionUniqueName="[Ticket Assignments]" displayFolder="" count="0" memberValueDatatype="130" unbalanced="0"/>
    <cacheHierarchy uniqueName="[Ticket Assignments].[Requester]" caption="Requester" attribute="1" defaultMemberUniqueName="[Ticket Assignments].[Requester].[All]" allUniqueName="[Ticket Assignments].[Requester].[All]" dimensionUniqueName="[Ticket Assignments]" displayFolder="" count="0" memberValueDatatype="130" unbalanced="0"/>
    <cacheHierarchy uniqueName="[Ticket Assignments].[Escalated?]" caption="Escalated?" attribute="1" defaultMemberUniqueName="[Ticket Assignments].[Escalated?].[All]" allUniqueName="[Ticket Assignments].[Escalated?].[All]" dimensionUniqueName="[Ticket Assignments]" displayFolder="" count="0" memberValueDatatype="130" unbalanced="0"/>
    <cacheHierarchy uniqueName="[Ticket Assignments].[Survey good]" caption="Survey good" attribute="1" defaultMemberUniqueName="[Ticket Assignments].[Survey good].[All]" allUniqueName="[Ticket Assignments].[Survey good].[All]" dimensionUniqueName="[Ticket Assignments]" displayFolder="" count="0" memberValueDatatype="20" unbalanced="0"/>
    <cacheHierarchy uniqueName="[Ticket Assignments].[Survey bad]" caption="Survey bad" attribute="1" defaultMemberUniqueName="[Ticket Assignments].[Survey bad].[All]" allUniqueName="[Ticket Assignments].[Survey bad].[All]" dimensionUniqueName="[Ticket Assignments]" displayFolder="" count="0" memberValueDatatype="20" unbalanced="0"/>
    <cacheHierarchy uniqueName="[Ticket Assignments].[SDR]" caption="SDR" attribute="1" defaultMemberUniqueName="[Ticket Assignments].[SDR].[All]" allUniqueName="[Ticket Assignments].[SDR].[All]" dimensionUniqueName="[Ticket Assignments]" displayFolder="" count="0" memberValueDatatype="20" unbalanced="0"/>
    <cacheHierarchy uniqueName="[Ticket Assignments].[Assignee country]" caption="Assignee country" attribute="1" defaultMemberUniqueName="[Ticket Assignments].[Assignee country].[All]" allUniqueName="[Ticket Assignments].[Assignee country].[All]" dimensionUniqueName="[Ticket Assignments]" displayFolder="" count="0" memberValueDatatype="130" unbalanced="0"/>
    <cacheHierarchy uniqueName="[Ticket Assignments].[Requester country]" caption="Requester country" attribute="1" defaultMemberUniqueName="[Ticket Assignments].[Requester country].[All]" allUniqueName="[Ticket Assignments].[Requester country].[All]" dimensionUniqueName="[Ticket Assignments]" displayFolder="" count="0" memberValueDatatype="130" unbalanced="0"/>
    <cacheHierarchy uniqueName="[Ticket Assignments].[Created timestamp (Year)]" caption="Created timestamp (Year)" attribute="1" defaultMemberUniqueName="[Ticket Assignments].[Created timestamp (Year)].[All]" allUniqueName="[Ticket Assignments].[Created timestamp (Year)].[All]" dimensionUniqueName="[Ticket Assignments]" displayFolder="" count="0" memberValueDatatype="130" unbalanced="0"/>
    <cacheHierarchy uniqueName="[Ticket Assignments].[Created timestamp (Quarter)]" caption="Created timestamp (Quarter)" attribute="1" defaultMemberUniqueName="[Ticket Assignments].[Created timestamp (Quarter)].[All]" allUniqueName="[Ticket Assignments].[Created timestamp (Quarter)].[All]" dimensionUniqueName="[Ticket Assignments]" displayFolder="" count="0" memberValueDatatype="130" unbalanced="0"/>
    <cacheHierarchy uniqueName="[Ticket Assignments].[Created timestamp (Month)]" caption="Created timestamp (Month)" attribute="1" defaultMemberUniqueName="[Ticket Assignments].[Created timestamp (Month)].[All]" allUniqueName="[Ticket Assignments].[Created timestamp (Month)].[All]" dimensionUniqueName="[Ticket Assignments]" displayFolder="" count="0" memberValueDatatype="130" unbalanced="0"/>
    <cacheHierarchy uniqueName="[Ticket Assignments].[Assign time (secs)]" caption="Assign time (secs)" attribute="1" defaultMemberUniqueName="[Ticket Assignments].[Assign time (secs)].[All]" allUniqueName="[Ticket Assignments].[Assign time (secs)].[All]" dimensionUniqueName="[Ticket Assignments]" displayFolder="" count="0" memberValueDatatype="20" unbalanced="0"/>
    <cacheHierarchy uniqueName="[Ticket Assignments].[Solve time (secs)]" caption="Solve time (secs)" attribute="1" defaultMemberUniqueName="[Ticket Assignments].[Solve time (secs)].[All]" allUniqueName="[Ticket Assignments].[Solve time (secs)].[All]" dimensionUniqueName="[Ticket Assignments]" displayFolder="" count="0" memberValueDatatype="20" unbalanced="0"/>
    <cacheHierarchy uniqueName="[Ticket Internal Comments].[Ticket ID]" caption="Ticket ID" attribute="1" defaultMemberUniqueName="[Ticket Internal Comments].[Ticket ID].[All]" allUniqueName="[Ticket Internal Comments].[Ticket ID].[All]" dimensionUniqueName="[Ticket Internal Comments]" displayFolder="" count="0" memberValueDatatype="20" unbalanced="0"/>
    <cacheHierarchy uniqueName="[Ticket Internal Comments].[Update timestamp]" caption="Update timestamp" attribute="1" time="1" defaultMemberUniqueName="[Ticket Internal Comments].[Update timestamp].[All]" allUniqueName="[Ticket Internal Comments].[Update timestamp].[All]" dimensionUniqueName="[Ticket Internal Comments]" displayFolder="" count="0" memberValueDatatype="7" unbalanced="0"/>
    <cacheHierarchy uniqueName="[Ticket Internal Comments].[Updater name]" caption="Updater name" attribute="1" defaultMemberUniqueName="[Ticket Internal Comments].[Updater name].[All]" allUniqueName="[Ticket Internal Comments].[Updater name].[All]" dimensionUniqueName="[Ticket Internal Comments]" displayFolder="" count="0" memberValueDatatype="130" unbalanced="0"/>
    <cacheHierarchy uniqueName="[Ticket Internal Comments].[Internal comments]" caption="Internal comments" attribute="1" defaultMemberUniqueName="[Ticket Internal Comments].[Internal comments].[All]" allUniqueName="[Ticket Internal Comments].[Internal comments].[All]" dimensionUniqueName="[Ticket Internal Comments]" displayFolder="" count="0" memberValueDatatype="20" unbalanced="0"/>
    <cacheHierarchy uniqueName="[Ticket Internal Comments].[Ticket assignee]" caption="Ticket assignee" attribute="1" defaultMemberUniqueName="[Ticket Internal Comments].[Ticket assignee].[All]" allUniqueName="[Ticket Internal Comments].[Ticket assignee].[All]" dimensionUniqueName="[Ticket Internal Comments]" displayFolder="" count="0" memberValueDatatype="130" unbalanced="0"/>
    <cacheHierarchy uniqueName="[Ticket Internal Comments].[Internal comment type]" caption="Internal comment type" attribute="1" defaultMemberUniqueName="[Ticket Internal Comments].[Internal comment type].[All]" allUniqueName="[Ticket Internal Comments].[Internal comment type].[All]" dimensionUniqueName="[Ticket Internal Comments]" displayFolder="" count="0" memberValueDatatype="130" unbalanced="0"/>
    <cacheHierarchy uniqueName="[Ticket Updates].[Ticket ID]" caption="Ticket ID" attribute="1" defaultMemberUniqueName="[Ticket Updates].[Ticket ID].[All]" allUniqueName="[Ticket Updates].[Ticket ID].[All]" dimensionUniqueName="[Ticket Updates]" displayFolder="" count="0" memberValueDatatype="20" unbalanced="0"/>
    <cacheHierarchy uniqueName="[Ticket Updates].[Update timestamp]" caption="Update timestamp" attribute="1" time="1" defaultMemberUniqueName="[Ticket Updates].[Update timestamp].[All]" allUniqueName="[Ticket Updates].[Update timestamp].[All]" dimensionUniqueName="[Ticket Updates]" displayFolder="" count="0" memberValueDatatype="7" unbalanced="0"/>
    <cacheHierarchy uniqueName="[Ticket Updates].[Updater name]" caption="Updater name" attribute="1" defaultMemberUniqueName="[Ticket Updates].[Updater name].[All]" allUniqueName="[Ticket Updates].[Updater name].[All]" dimensionUniqueName="[Ticket Updates]" displayFolder="" count="0" memberValueDatatype="130" unbalanced="0"/>
    <cacheHierarchy uniqueName="[Ticket Updates].[Reply timestamp]" caption="Reply timestamp" attribute="1" time="1" defaultMemberUniqueName="[Ticket Updates].[Reply timestamp].[All]" allUniqueName="[Ticket Updates].[Reply timestamp].[All]" dimensionUniqueName="[Ticket Updates]" displayFolder="" count="0" memberValueDatatype="7" unbalanced="0"/>
    <cacheHierarchy uniqueName="[Ticket Updates].[Replier name]" caption="Replier name" attribute="1" defaultMemberUniqueName="[Ticket Updates].[Replier name].[All]" allUniqueName="[Ticket Updates].[Replier name].[All]" dimensionUniqueName="[Ticket Updates]" displayFolder="" count="0" memberValueDatatype="130" unbalanced="0"/>
    <cacheHierarchy uniqueName="[Ticket Updates].[Replier role]" caption="Replier role" attribute="1" defaultMemberUniqueName="[Ticket Updates].[Replier role].[All]" allUniqueName="[Ticket Updates].[Replier role].[All]" dimensionUniqueName="[Ticket Updates]" displayFolder="" count="0" memberValueDatatype="130" unbalanced="0"/>
    <cacheHierarchy uniqueName="[Ticket Updates].[Reply type]" caption="Reply type" attribute="1" defaultMemberUniqueName="[Ticket Updates].[Reply type].[All]" allUniqueName="[Ticket Updates].[Reply type].[All]" dimensionUniqueName="[Ticket Updates]" displayFolder="" count="0" memberValueDatatype="130" unbalanced="0"/>
    <cacheHierarchy uniqueName="[Ticket Updates].[1st reply?]" caption="1st reply?" attribute="1" defaultMemberUniqueName="[Ticket Updates].[1st reply?].[All]" allUniqueName="[Ticket Updates].[1st reply?].[All]" dimensionUniqueName="[Ticket Updates]" displayFolder="" count="0" memberValueDatatype="130" unbalanced="0"/>
    <cacheHierarchy uniqueName="[Ticket Updates].[Reply time (seconds)]" caption="Reply time (seconds)" attribute="1" defaultMemberUniqueName="[Ticket Updates].[Reply time (seconds)].[All]" allUniqueName="[Ticket Updates].[Reply time (seconds)].[All]" dimensionUniqueName="[Ticket Updates]" displayFolder="" count="0" memberValueDatatype="20" unbalanced="0"/>
    <cacheHierarchy uniqueName="[Ticket Updates].[Reply time within SLA?]" caption="Reply time within SLA?" attribute="1" defaultMemberUniqueName="[Ticket Updates].[Reply time within SLA?].[All]" allUniqueName="[Ticket Updates].[Reply time within SLA?].[All]" dimensionUniqueName="[Ticket Updates]" displayFolder="" count="0" memberValueDatatype="130" unbalanced="0"/>
    <cacheHierarchy uniqueName="[Ticket Updates].[Reply time (secs)]" caption="Reply time (secs)" attribute="1" defaultMemberUniqueName="[Ticket Updates].[Reply time (secs)].[All]" allUniqueName="[Ticket Updates].[Reply time (secs)].[All]" dimensionUniqueName="[Ticket Updates]" displayFolder="" count="0" memberValueDatatype="20" unbalanced="0"/>
    <cacheHierarchy uniqueName="[Ticket Updates].[Reply timestamp (Year)]" caption="Reply timestamp (Year)" attribute="1" defaultMemberUniqueName="[Ticket Updates].[Reply timestamp (Year)].[All]" allUniqueName="[Ticket Updates].[Reply timestamp (Year)].[All]" dimensionUniqueName="[Ticket Updates]" displayFolder="" count="2" memberValueDatatype="130" unbalanced="0">
      <fieldsUsage count="2">
        <fieldUsage x="-1"/>
        <fieldUsage x="2"/>
      </fieldsUsage>
    </cacheHierarchy>
    <cacheHierarchy uniqueName="[Ticket Updates].[Reply timestamp (Quarter)]" caption="Reply timestamp (Quarter)" attribute="1" defaultMemberUniqueName="[Ticket Updates].[Reply timestamp (Quarter)].[All]" allUniqueName="[Ticket Updates].[Reply timestamp (Quarter)].[All]" dimensionUniqueName="[Ticket Updates]" displayFolder="" count="0" memberValueDatatype="130" unbalanced="0"/>
    <cacheHierarchy uniqueName="[Ticket Updates].[Reply timestamp (Month)]" caption="Reply timestamp (Month)" attribute="1" defaultMemberUniqueName="[Ticket Updates].[Reply timestamp (Month)].[All]" allUniqueName="[Ticket Updates].[Reply timestamp (Month)].[All]" dimensionUniqueName="[Ticket Updates]" displayFolder="" count="2" memberValueDatatype="130" unbalanced="0">
      <fieldsUsage count="2">
        <fieldUsage x="-1"/>
        <fieldUsage x="1"/>
      </fieldsUsage>
    </cacheHierarchy>
    <cacheHierarchy uniqueName="[Ticket Assignments].[Created timestamp (Month Index)]" caption="Created timestamp (Month Index)" attribute="1" defaultMemberUniqueName="[Ticket Assignments].[Created timestamp (Month Index)].[All]" allUniqueName="[Ticket Assignments].[Created timestamp (Month Index)].[All]" dimensionUniqueName="[Ticket Assignments]" displayFolder="" count="0" memberValueDatatype="20" unbalanced="0" hidden="1"/>
    <cacheHierarchy uniqueName="[Ticket Updates].[Reply timestamp (Month Index)]" caption="Reply timestamp (Month Index)" attribute="1" defaultMemberUniqueName="[Ticket Updates].[Reply timestamp (Month Index)].[All]" allUniqueName="[Ticket Updates].[Reply timestamp (Month Index)].[All]" dimensionUniqueName="[Ticket Updates]" displayFolder="" count="0" memberValueDatatype="20" unbalanced="0" hidden="1"/>
    <cacheHierarchy uniqueName="[Measures].[Sum of Assign time (secs)]" caption="Sum of Assign time (secs)" measure="1" displayFolder="" measureGroup="Ticket Assignments" count="0">
      <extLst>
        <ext xmlns:x15="http://schemas.microsoft.com/office/spreadsheetml/2010/11/main" uri="{B97F6D7D-B522-45F9-BDA1-12C45D357490}">
          <x15:cacheHierarchy aggregatedColumn="24"/>
        </ext>
      </extLst>
    </cacheHierarchy>
    <cacheHierarchy uniqueName="[Measures].[Sum of Solve time (secs)]" caption="Sum of Solve time (secs)" measure="1" displayFolder="" measureGroup="Ticket Assignments" count="0">
      <extLst>
        <ext xmlns:x15="http://schemas.microsoft.com/office/spreadsheetml/2010/11/main" uri="{B97F6D7D-B522-45F9-BDA1-12C45D357490}">
          <x15:cacheHierarchy aggregatedColumn="25"/>
        </ext>
      </extLst>
    </cacheHierarchy>
    <cacheHierarchy uniqueName="[Measures].[#  Tickets]" caption="#  Tickets" measure="1" displayFolder="" measureGroup="Agents" count="0"/>
    <cacheHierarchy uniqueName="[Measures].[#  Good feedback]" caption="#  Good feedback" measure="1" displayFolder="" measureGroup="Agents" count="0"/>
    <cacheHierarchy uniqueName="[Measures].[#  Bad feedback]" caption="#  Bad feedback" measure="1" displayFolder="" measureGroup="Agents" count="0"/>
    <cacheHierarchy uniqueName="[Measures].[%  CSAT]" caption="%  CSAT" measure="1" displayFolder="" measureGroup="Agents" count="0"/>
    <cacheHierarchy uniqueName="[Measures].[#  SDR]" caption="#  SDR" measure="1" displayFolder="" measureGroup="Agents" count="0"/>
    <cacheHierarchy uniqueName="[Measures].[%  SDR]" caption="%  SDR" measure="1" displayFolder="" measureGroup="Agents" count="0"/>
    <cacheHierarchy uniqueName="[Measures].[#  SLA met (agent's replies)]" caption="#  SLA met (agent's replies)" measure="1" displayFolder="" measureGroup="Agents" count="0"/>
    <cacheHierarchy uniqueName="[Measures].[#  SLA met (agent's tickets)]" caption="#  SLA met (agent's tickets)" measure="1" displayFolder="" measureGroup="Agents" count="0"/>
    <cacheHierarchy uniqueName="[Measures].[#  SLA breached (agent's replies)]" caption="#  SLA breached (agent's replies)" measure="1" displayFolder="" measureGroup="Agents" count="0"/>
    <cacheHierarchy uniqueName="[Measures].[#  SLA breached (agent's tickets)]" caption="#  SLA breached (agent's tickets)" measure="1" displayFolder="" measureGroup="Agents" count="0"/>
    <cacheHierarchy uniqueName="[Measures].[%  SLA]" caption="%  SLA" measure="1" displayFolder="" measureGroup="Agents" count="0"/>
    <cacheHierarchy uniqueName="[Measures].[Median assign time (secs)]" caption="Median assign time (secs)" measure="1" displayFolder="" measureGroup="Agents" count="0"/>
    <cacheHierarchy uniqueName="[Measures].[Median solve time (secs)]" caption="Median solve time (secs)" measure="1" displayFolder="" measureGroup="Agents" count="0"/>
    <cacheHierarchy uniqueName="[Measures].[Median assign time]" caption="Median assign time" measure="1" displayFolder="" measureGroup="Agents" count="0"/>
    <cacheHierarchy uniqueName="[Measures].[Median solve time]" caption="Median solve time" measure="1" displayFolder="" measureGroup="Agents" count="0"/>
    <cacheHierarchy uniqueName="[Measures].[Median reply time (secs)]" caption="Median reply time (secs)" measure="1" displayFolder="" measureGroup="Agents" count="0" oneField="1">
      <fieldsUsage count="1">
        <fieldUsage x="0"/>
      </fieldsUsage>
    </cacheHierarchy>
    <cacheHierarchy uniqueName="[Measures].[Median reply time]" caption="Median reply time" measure="1" displayFolder="" measureGroup="Agents" count="0"/>
    <cacheHierarchy uniqueName="[Measures].[Median 1st reply time (secs)]" caption="Median 1st reply time (secs)" measure="1" displayFolder="" measureGroup="Agents" count="0"/>
    <cacheHierarchy uniqueName="[Measures].[Median 1st reply time]" caption="Median 1st reply time" measure="1" displayFolder="" measureGroup="Agents" count="0"/>
    <cacheHierarchy uniqueName="[Measures].[%  Feedback]" caption="%  Feedback" measure="1" displayFolder="" measureGroup="Agents" count="0"/>
    <cacheHierarchy uniqueName="[Measures].[#  Feedback]" caption="#  Feedback" measure="1" displayFolder="" measureGroup="Agents" count="0"/>
    <cacheHierarchy uniqueName="[Measures].[__XL_Count Ticket Assignments]" caption="__XL_Count Ticket Assignments" measure="1" displayFolder="" measureGroup="Ticket Assignments" count="0" hidden="1"/>
    <cacheHierarchy uniqueName="[Measures].[__XL_Count Ticket Updates]" caption="__XL_Count Ticket Updates" measure="1" displayFolder="" measureGroup="Ticket Updates" count="0" hidden="1"/>
    <cacheHierarchy uniqueName="[Measures].[__XL_Count Ticket Internal Comments]" caption="__XL_Count Ticket Internal Comments" measure="1" displayFolder="" measureGroup="Ticket Internal Comments" count="0" hidden="1"/>
    <cacheHierarchy uniqueName="[Measures].[__XL_Count People 1]" caption="__XL_Count People 1" measure="1" displayFolder="" measureGroup="People 1" count="0" hidden="1"/>
    <cacheHierarchy uniqueName="[Measures].[__XL_Count Agents]" caption="__XL_Count Agents" measure="1" displayFolder="" measureGroup="Agents" count="0" hidden="1"/>
    <cacheHierarchy uniqueName="[Measures].[__No measures defined]" caption="__No measures defined" measure="1" displayFolder="" count="0" hidden="1"/>
  </cacheHierarchies>
  <kpis count="0"/>
  <dimensions count="6">
    <dimension name="Agents" uniqueName="[Agents]" caption="Agents"/>
    <dimension measure="1" name="Measures" uniqueName="[Measures]" caption="Measures"/>
    <dimension name="People 1" uniqueName="[People 1]" caption="People 1"/>
    <dimension name="Ticket Assignments" uniqueName="[Ticket Assignments]" caption="Ticket Assignments"/>
    <dimension name="Ticket Internal Comments" uniqueName="[Ticket Internal Comments]" caption="Ticket Internal Comments"/>
    <dimension name="Ticket Updates" uniqueName="[Ticket Updates]" caption="Ticket Updates"/>
  </dimensions>
  <measureGroups count="5">
    <measureGroup name="Agents" caption="Agents"/>
    <measureGroup name="People 1" caption="People 1"/>
    <measureGroup name="Ticket Assignments" caption="Ticket Assignments"/>
    <measureGroup name="Ticket Internal Comments" caption="Ticket Internal Comments"/>
    <measureGroup name="Ticket Updates" caption="Ticket Updates"/>
  </measureGroups>
  <maps count="8">
    <map measureGroup="0" dimension="0"/>
    <map measureGroup="1" dimension="2"/>
    <map measureGroup="2" dimension="0"/>
    <map measureGroup="2" dimension="3"/>
    <map measureGroup="3" dimension="4"/>
    <map measureGroup="4" dimension="0"/>
    <map measureGroup="4" dimension="3"/>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uardian" refreshedDate="44842.486889699074" backgroundQuery="1" createdVersion="8" refreshedVersion="8" minRefreshableVersion="3" recordCount="0" supportSubquery="1" supportAdvancedDrill="1" xr:uid="{D728F54C-612D-4452-9127-0CC2AABD7207}">
  <cacheSource type="external" connectionId="10"/>
  <cacheFields count="3">
    <cacheField name="[Agents].[Full Name].[Full Name]" caption="Full Name" numFmtId="0" level="1">
      <sharedItems count="1">
        <s v="Ella Martins"/>
      </sharedItems>
      <extLst>
        <ext xmlns:x15="http://schemas.microsoft.com/office/spreadsheetml/2010/11/main" uri="{4F2E5C28-24EA-4eb8-9CBF-B6C8F9C3D259}">
          <x15:cachedUniqueNames>
            <x15:cachedUniqueName index="0" name="[Agents].[Full Name].&amp;[Ella Martins]"/>
          </x15:cachedUniqueNames>
        </ext>
      </extLst>
    </cacheField>
    <cacheField name="[Agents].[Photo code].[Photo code]" caption="Photo code" numFmtId="0" hierarchy="3" level="1">
      <sharedItems count="1">
        <s v="photo_712521"/>
      </sharedItems>
      <extLst>
        <ext xmlns:x15="http://schemas.microsoft.com/office/spreadsheetml/2010/11/main" uri="{4F2E5C28-24EA-4eb8-9CBF-B6C8F9C3D259}">
          <x15:cachedUniqueNames>
            <x15:cachedUniqueName index="0" name="[Agents].[Photo code].&amp;[photo_712521]"/>
          </x15:cachedUniqueNames>
        </ext>
      </extLst>
    </cacheField>
    <cacheField name="[Agents].[Country].[Country]" caption="Country" numFmtId="0" hierarchy="1" level="1">
      <sharedItems count="1">
        <s v="Australia"/>
      </sharedItems>
      <extLst>
        <ext xmlns:x15="http://schemas.microsoft.com/office/spreadsheetml/2010/11/main" uri="{4F2E5C28-24EA-4eb8-9CBF-B6C8F9C3D259}">
          <x15:cachedUniqueNames>
            <x15:cachedUniqueName index="0" name="[Agents].[Country].&amp;[Australia]"/>
          </x15:cachedUniqueNames>
        </ext>
      </extLst>
    </cacheField>
  </cacheFields>
  <cacheHierarchies count="77">
    <cacheHierarchy uniqueName="[Agents].[Full Name]" caption="Full Name" attribute="1" defaultMemberUniqueName="[Agents].[Full Name].[All]" allUniqueName="[Agents].[Full Name].[All]" dimensionUniqueName="[Agents]" displayFolder="" count="2" memberValueDatatype="130" unbalanced="0">
      <fieldsUsage count="2">
        <fieldUsage x="-1"/>
        <fieldUsage x="0"/>
      </fieldsUsage>
    </cacheHierarchy>
    <cacheHierarchy uniqueName="[Agents].[Country]" caption="Country" attribute="1" defaultMemberUniqueName="[Agents].[Country].[All]" allUniqueName="[Agents].[Country].[All]" dimensionUniqueName="[Agents]" displayFolder="" count="2" memberValueDatatype="130" unbalanced="0">
      <fieldsUsage count="2">
        <fieldUsage x="-1"/>
        <fieldUsage x="2"/>
      </fieldsUsage>
    </cacheHierarchy>
    <cacheHierarchy uniqueName="[Agents].[Role]" caption="Role" attribute="1" defaultMemberUniqueName="[Agents].[Role].[All]" allUniqueName="[Agents].[Role].[All]" dimensionUniqueName="[Agents]" displayFolder="" count="0" memberValueDatatype="130" unbalanced="0"/>
    <cacheHierarchy uniqueName="[Agents].[Photo code]" caption="Photo code" attribute="1" defaultMemberUniqueName="[Agents].[Photo code].[All]" allUniqueName="[Agents].[Photo code].[All]" dimensionUniqueName="[Agents]" displayFolder="" count="2" memberValueDatatype="130" unbalanced="0">
      <fieldsUsage count="2">
        <fieldUsage x="-1"/>
        <fieldUsage x="1"/>
      </fieldsUsage>
    </cacheHierarchy>
    <cacheHierarchy uniqueName="[People 1].[Full Name]" caption="Full Name" attribute="1" defaultMemberUniqueName="[People 1].[Full Name].[All]" allUniqueName="[People 1].[Full Name].[All]" dimensionUniqueName="[People 1]" displayFolder="" count="0" memberValueDatatype="130" unbalanced="0"/>
    <cacheHierarchy uniqueName="[People 1].[Country]" caption="Country" attribute="1" defaultMemberUniqueName="[People 1].[Country].[All]" allUniqueName="[People 1].[Country].[All]" dimensionUniqueName="[People 1]" displayFolder="" count="0" memberValueDatatype="130" unbalanced="0"/>
    <cacheHierarchy uniqueName="[People 1].[Role]" caption="Role" attribute="1" defaultMemberUniqueName="[People 1].[Role].[All]" allUniqueName="[People 1].[Role].[All]" dimensionUniqueName="[People 1]" displayFolder="" count="0" memberValueDatatype="130" unbalanced="0"/>
    <cacheHierarchy uniqueName="[People 1].[Photo code]" caption="Photo code" attribute="1" defaultMemberUniqueName="[People 1].[Photo code].[All]" allUniqueName="[People 1].[Photo code].[All]" dimensionUniqueName="[People 1]" displayFolder="" count="0" memberValueDatatype="130" unbalanced="0"/>
    <cacheHierarchy uniqueName="[Ticket Assignments].[Ticket ID]" caption="Ticket ID" attribute="1" defaultMemberUniqueName="[Ticket Assignments].[Ticket ID].[All]" allUniqueName="[Ticket Assignments].[Ticket ID].[All]" dimensionUniqueName="[Ticket Assignments]" displayFolder="" count="0" memberValueDatatype="20" unbalanced="0"/>
    <cacheHierarchy uniqueName="[Ticket Assignments].[Assignee name]" caption="Assignee name" attribute="1" defaultMemberUniqueName="[Ticket Assignments].[Assignee name].[All]" allUniqueName="[Ticket Assignments].[Assignee name].[All]" dimensionUniqueName="[Ticket Assignments]" displayFolder="" count="0" memberValueDatatype="130" unbalanced="0"/>
    <cacheHierarchy uniqueName="[Ticket Assignments].[Created timestamp]" caption="Created timestamp" attribute="1" time="1" defaultMemberUniqueName="[Ticket Assignments].[Created timestamp].[All]" allUniqueName="[Ticket Assignments].[Created timestamp].[All]" dimensionUniqueName="[Ticket Assignments]" displayFolder="" count="0" memberValueDatatype="7" unbalanced="0"/>
    <cacheHierarchy uniqueName="[Ticket Assignments].[Assignment timestamp]" caption="Assignment timestamp" attribute="1" time="1" defaultMemberUniqueName="[Ticket Assignments].[Assignment timestamp].[All]" allUniqueName="[Ticket Assignments].[Assignment timestamp].[All]" dimensionUniqueName="[Ticket Assignments]" displayFolder="" count="0" memberValueDatatype="7" unbalanced="0"/>
    <cacheHierarchy uniqueName="[Ticket Assignments].[Solved timestamp]" caption="Solved timestamp" attribute="1" time="1" defaultMemberUniqueName="[Ticket Assignments].[Solved timestamp].[All]" allUniqueName="[Ticket Assignments].[Solved timestamp].[All]" dimensionUniqueName="[Ticket Assignments]" displayFolder="" count="0" memberValueDatatype="7" unbalanced="0"/>
    <cacheHierarchy uniqueName="[Ticket Assignments].[Priority]" caption="Priority" attribute="1" defaultMemberUniqueName="[Ticket Assignments].[Priority].[All]" allUniqueName="[Ticket Assignments].[Priority].[All]" dimensionUniqueName="[Ticket Assignments]" displayFolder="" count="0" memberValueDatatype="130" unbalanced="0"/>
    <cacheHierarchy uniqueName="[Ticket Assignments].[Requester]" caption="Requester" attribute="1" defaultMemberUniqueName="[Ticket Assignments].[Requester].[All]" allUniqueName="[Ticket Assignments].[Requester].[All]" dimensionUniqueName="[Ticket Assignments]" displayFolder="" count="0" memberValueDatatype="130" unbalanced="0"/>
    <cacheHierarchy uniqueName="[Ticket Assignments].[Escalated?]" caption="Escalated?" attribute="1" defaultMemberUniqueName="[Ticket Assignments].[Escalated?].[All]" allUniqueName="[Ticket Assignments].[Escalated?].[All]" dimensionUniqueName="[Ticket Assignments]" displayFolder="" count="0" memberValueDatatype="130" unbalanced="0"/>
    <cacheHierarchy uniqueName="[Ticket Assignments].[Survey good]" caption="Survey good" attribute="1" defaultMemberUniqueName="[Ticket Assignments].[Survey good].[All]" allUniqueName="[Ticket Assignments].[Survey good].[All]" dimensionUniqueName="[Ticket Assignments]" displayFolder="" count="0" memberValueDatatype="20" unbalanced="0"/>
    <cacheHierarchy uniqueName="[Ticket Assignments].[Survey bad]" caption="Survey bad" attribute="1" defaultMemberUniqueName="[Ticket Assignments].[Survey bad].[All]" allUniqueName="[Ticket Assignments].[Survey bad].[All]" dimensionUniqueName="[Ticket Assignments]" displayFolder="" count="0" memberValueDatatype="20" unbalanced="0"/>
    <cacheHierarchy uniqueName="[Ticket Assignments].[SDR]" caption="SDR" attribute="1" defaultMemberUniqueName="[Ticket Assignments].[SDR].[All]" allUniqueName="[Ticket Assignments].[SDR].[All]" dimensionUniqueName="[Ticket Assignments]" displayFolder="" count="0" memberValueDatatype="20" unbalanced="0"/>
    <cacheHierarchy uniqueName="[Ticket Assignments].[Assignee country]" caption="Assignee country" attribute="1" defaultMemberUniqueName="[Ticket Assignments].[Assignee country].[All]" allUniqueName="[Ticket Assignments].[Assignee country].[All]" dimensionUniqueName="[Ticket Assignments]" displayFolder="" count="0" memberValueDatatype="130" unbalanced="0"/>
    <cacheHierarchy uniqueName="[Ticket Assignments].[Requester country]" caption="Requester country" attribute="1" defaultMemberUniqueName="[Ticket Assignments].[Requester country].[All]" allUniqueName="[Ticket Assignments].[Requester country].[All]" dimensionUniqueName="[Ticket Assignments]" displayFolder="" count="0" memberValueDatatype="130" unbalanced="0"/>
    <cacheHierarchy uniqueName="[Ticket Assignments].[Created timestamp (Year)]" caption="Created timestamp (Year)" attribute="1" defaultMemberUniqueName="[Ticket Assignments].[Created timestamp (Year)].[All]" allUniqueName="[Ticket Assignments].[Created timestamp (Year)].[All]" dimensionUniqueName="[Ticket Assignments]" displayFolder="" count="0" memberValueDatatype="130" unbalanced="0"/>
    <cacheHierarchy uniqueName="[Ticket Assignments].[Created timestamp (Quarter)]" caption="Created timestamp (Quarter)" attribute="1" defaultMemberUniqueName="[Ticket Assignments].[Created timestamp (Quarter)].[All]" allUniqueName="[Ticket Assignments].[Created timestamp (Quarter)].[All]" dimensionUniqueName="[Ticket Assignments]" displayFolder="" count="0" memberValueDatatype="130" unbalanced="0"/>
    <cacheHierarchy uniqueName="[Ticket Assignments].[Created timestamp (Month)]" caption="Created timestamp (Month)" attribute="1" defaultMemberUniqueName="[Ticket Assignments].[Created timestamp (Month)].[All]" allUniqueName="[Ticket Assignments].[Created timestamp (Month)].[All]" dimensionUniqueName="[Ticket Assignments]" displayFolder="" count="0" memberValueDatatype="130" unbalanced="0"/>
    <cacheHierarchy uniqueName="[Ticket Assignments].[Assign time (secs)]" caption="Assign time (secs)" attribute="1" defaultMemberUniqueName="[Ticket Assignments].[Assign time (secs)].[All]" allUniqueName="[Ticket Assignments].[Assign time (secs)].[All]" dimensionUniqueName="[Ticket Assignments]" displayFolder="" count="0" memberValueDatatype="20" unbalanced="0"/>
    <cacheHierarchy uniqueName="[Ticket Assignments].[Solve time (secs)]" caption="Solve time (secs)" attribute="1" defaultMemberUniqueName="[Ticket Assignments].[Solve time (secs)].[All]" allUniqueName="[Ticket Assignments].[Solve time (secs)].[All]" dimensionUniqueName="[Ticket Assignments]" displayFolder="" count="0" memberValueDatatype="20" unbalanced="0"/>
    <cacheHierarchy uniqueName="[Ticket Internal Comments].[Ticket ID]" caption="Ticket ID" attribute="1" defaultMemberUniqueName="[Ticket Internal Comments].[Ticket ID].[All]" allUniqueName="[Ticket Internal Comments].[Ticket ID].[All]" dimensionUniqueName="[Ticket Internal Comments]" displayFolder="" count="0" memberValueDatatype="20" unbalanced="0"/>
    <cacheHierarchy uniqueName="[Ticket Internal Comments].[Update timestamp]" caption="Update timestamp" attribute="1" time="1" defaultMemberUniqueName="[Ticket Internal Comments].[Update timestamp].[All]" allUniqueName="[Ticket Internal Comments].[Update timestamp].[All]" dimensionUniqueName="[Ticket Internal Comments]" displayFolder="" count="0" memberValueDatatype="7" unbalanced="0"/>
    <cacheHierarchy uniqueName="[Ticket Internal Comments].[Updater name]" caption="Updater name" attribute="1" defaultMemberUniqueName="[Ticket Internal Comments].[Updater name].[All]" allUniqueName="[Ticket Internal Comments].[Updater name].[All]" dimensionUniqueName="[Ticket Internal Comments]" displayFolder="" count="0" memberValueDatatype="130" unbalanced="0"/>
    <cacheHierarchy uniqueName="[Ticket Internal Comments].[Internal comments]" caption="Internal comments" attribute="1" defaultMemberUniqueName="[Ticket Internal Comments].[Internal comments].[All]" allUniqueName="[Ticket Internal Comments].[Internal comments].[All]" dimensionUniqueName="[Ticket Internal Comments]" displayFolder="" count="0" memberValueDatatype="20" unbalanced="0"/>
    <cacheHierarchy uniqueName="[Ticket Internal Comments].[Ticket assignee]" caption="Ticket assignee" attribute="1" defaultMemberUniqueName="[Ticket Internal Comments].[Ticket assignee].[All]" allUniqueName="[Ticket Internal Comments].[Ticket assignee].[All]" dimensionUniqueName="[Ticket Internal Comments]" displayFolder="" count="0" memberValueDatatype="130" unbalanced="0"/>
    <cacheHierarchy uniqueName="[Ticket Internal Comments].[Internal comment type]" caption="Internal comment type" attribute="1" defaultMemberUniqueName="[Ticket Internal Comments].[Internal comment type].[All]" allUniqueName="[Ticket Internal Comments].[Internal comment type].[All]" dimensionUniqueName="[Ticket Internal Comments]" displayFolder="" count="0" memberValueDatatype="130" unbalanced="0"/>
    <cacheHierarchy uniqueName="[Ticket Updates].[Ticket ID]" caption="Ticket ID" attribute="1" defaultMemberUniqueName="[Ticket Updates].[Ticket ID].[All]" allUniqueName="[Ticket Updates].[Ticket ID].[All]" dimensionUniqueName="[Ticket Updates]" displayFolder="" count="0" memberValueDatatype="20" unbalanced="0"/>
    <cacheHierarchy uniqueName="[Ticket Updates].[Update timestamp]" caption="Update timestamp" attribute="1" time="1" defaultMemberUniqueName="[Ticket Updates].[Update timestamp].[All]" allUniqueName="[Ticket Updates].[Update timestamp].[All]" dimensionUniqueName="[Ticket Updates]" displayFolder="" count="0" memberValueDatatype="7" unbalanced="0"/>
    <cacheHierarchy uniqueName="[Ticket Updates].[Updater name]" caption="Updater name" attribute="1" defaultMemberUniqueName="[Ticket Updates].[Updater name].[All]" allUniqueName="[Ticket Updates].[Updater name].[All]" dimensionUniqueName="[Ticket Updates]" displayFolder="" count="0" memberValueDatatype="130" unbalanced="0"/>
    <cacheHierarchy uniqueName="[Ticket Updates].[Reply timestamp]" caption="Reply timestamp" attribute="1" time="1" defaultMemberUniqueName="[Ticket Updates].[Reply timestamp].[All]" allUniqueName="[Ticket Updates].[Reply timestamp].[All]" dimensionUniqueName="[Ticket Updates]" displayFolder="" count="0" memberValueDatatype="7" unbalanced="0"/>
    <cacheHierarchy uniqueName="[Ticket Updates].[Replier name]" caption="Replier name" attribute="1" defaultMemberUniqueName="[Ticket Updates].[Replier name].[All]" allUniqueName="[Ticket Updates].[Replier name].[All]" dimensionUniqueName="[Ticket Updates]" displayFolder="" count="0" memberValueDatatype="130" unbalanced="0"/>
    <cacheHierarchy uniqueName="[Ticket Updates].[Replier role]" caption="Replier role" attribute="1" defaultMemberUniqueName="[Ticket Updates].[Replier role].[All]" allUniqueName="[Ticket Updates].[Replier role].[All]" dimensionUniqueName="[Ticket Updates]" displayFolder="" count="0" memberValueDatatype="130" unbalanced="0"/>
    <cacheHierarchy uniqueName="[Ticket Updates].[Reply type]" caption="Reply type" attribute="1" defaultMemberUniqueName="[Ticket Updates].[Reply type].[All]" allUniqueName="[Ticket Updates].[Reply type].[All]" dimensionUniqueName="[Ticket Updates]" displayFolder="" count="0" memberValueDatatype="130" unbalanced="0"/>
    <cacheHierarchy uniqueName="[Ticket Updates].[1st reply?]" caption="1st reply?" attribute="1" defaultMemberUniqueName="[Ticket Updates].[1st reply?].[All]" allUniqueName="[Ticket Updates].[1st reply?].[All]" dimensionUniqueName="[Ticket Updates]" displayFolder="" count="0" memberValueDatatype="130" unbalanced="0"/>
    <cacheHierarchy uniqueName="[Ticket Updates].[Reply time (seconds)]" caption="Reply time (seconds)" attribute="1" defaultMemberUniqueName="[Ticket Updates].[Reply time (seconds)].[All]" allUniqueName="[Ticket Updates].[Reply time (seconds)].[All]" dimensionUniqueName="[Ticket Updates]" displayFolder="" count="0" memberValueDatatype="20" unbalanced="0"/>
    <cacheHierarchy uniqueName="[Ticket Updates].[Reply time within SLA?]" caption="Reply time within SLA?" attribute="1" defaultMemberUniqueName="[Ticket Updates].[Reply time within SLA?].[All]" allUniqueName="[Ticket Updates].[Reply time within SLA?].[All]" dimensionUniqueName="[Ticket Updates]" displayFolder="" count="0" memberValueDatatype="130" unbalanced="0"/>
    <cacheHierarchy uniqueName="[Ticket Updates].[Reply time (secs)]" caption="Reply time (secs)" attribute="1" defaultMemberUniqueName="[Ticket Updates].[Reply time (secs)].[All]" allUniqueName="[Ticket Updates].[Reply time (secs)].[All]" dimensionUniqueName="[Ticket Updates]" displayFolder="" count="0" memberValueDatatype="20" unbalanced="0"/>
    <cacheHierarchy uniqueName="[Ticket Updates].[Reply timestamp (Year)]" caption="Reply timestamp (Year)" attribute="1" defaultMemberUniqueName="[Ticket Updates].[Reply timestamp (Year)].[All]" allUniqueName="[Ticket Updates].[Reply timestamp (Year)].[All]" dimensionUniqueName="[Ticket Updates]" displayFolder="" count="0" memberValueDatatype="130" unbalanced="0"/>
    <cacheHierarchy uniqueName="[Ticket Updates].[Reply timestamp (Quarter)]" caption="Reply timestamp (Quarter)" attribute="1" defaultMemberUniqueName="[Ticket Updates].[Reply timestamp (Quarter)].[All]" allUniqueName="[Ticket Updates].[Reply timestamp (Quarter)].[All]" dimensionUniqueName="[Ticket Updates]" displayFolder="" count="0" memberValueDatatype="130" unbalanced="0"/>
    <cacheHierarchy uniqueName="[Ticket Updates].[Reply timestamp (Month)]" caption="Reply timestamp (Month)" attribute="1" defaultMemberUniqueName="[Ticket Updates].[Reply timestamp (Month)].[All]" allUniqueName="[Ticket Updates].[Reply timestamp (Month)].[All]" dimensionUniqueName="[Ticket Updates]" displayFolder="" count="0" memberValueDatatype="130" unbalanced="0"/>
    <cacheHierarchy uniqueName="[Ticket Assignments].[Created timestamp (Month Index)]" caption="Created timestamp (Month Index)" attribute="1" defaultMemberUniqueName="[Ticket Assignments].[Created timestamp (Month Index)].[All]" allUniqueName="[Ticket Assignments].[Created timestamp (Month Index)].[All]" dimensionUniqueName="[Ticket Assignments]" displayFolder="" count="0" memberValueDatatype="20" unbalanced="0" hidden="1"/>
    <cacheHierarchy uniqueName="[Ticket Updates].[Reply timestamp (Month Index)]" caption="Reply timestamp (Month Index)" attribute="1" defaultMemberUniqueName="[Ticket Updates].[Reply timestamp (Month Index)].[All]" allUniqueName="[Ticket Updates].[Reply timestamp (Month Index)].[All]" dimensionUniqueName="[Ticket Updates]" displayFolder="" count="0" memberValueDatatype="20" unbalanced="0" hidden="1"/>
    <cacheHierarchy uniqueName="[Measures].[Sum of Assign time (secs)]" caption="Sum of Assign time (secs)" measure="1" displayFolder="" measureGroup="Ticket Assignments" count="0">
      <extLst>
        <ext xmlns:x15="http://schemas.microsoft.com/office/spreadsheetml/2010/11/main" uri="{B97F6D7D-B522-45F9-BDA1-12C45D357490}">
          <x15:cacheHierarchy aggregatedColumn="24"/>
        </ext>
      </extLst>
    </cacheHierarchy>
    <cacheHierarchy uniqueName="[Measures].[Sum of Solve time (secs)]" caption="Sum of Solve time (secs)" measure="1" displayFolder="" measureGroup="Ticket Assignments" count="0">
      <extLst>
        <ext xmlns:x15="http://schemas.microsoft.com/office/spreadsheetml/2010/11/main" uri="{B97F6D7D-B522-45F9-BDA1-12C45D357490}">
          <x15:cacheHierarchy aggregatedColumn="25"/>
        </ext>
      </extLst>
    </cacheHierarchy>
    <cacheHierarchy uniqueName="[Measures].[#  Tickets]" caption="#  Tickets" measure="1" displayFolder="" measureGroup="Agents" count="0"/>
    <cacheHierarchy uniqueName="[Measures].[#  Good feedback]" caption="#  Good feedback" measure="1" displayFolder="" measureGroup="Agents" count="0"/>
    <cacheHierarchy uniqueName="[Measures].[#  Bad feedback]" caption="#  Bad feedback" measure="1" displayFolder="" measureGroup="Agents" count="0"/>
    <cacheHierarchy uniqueName="[Measures].[%  CSAT]" caption="%  CSAT" measure="1" displayFolder="" measureGroup="Agents" count="0"/>
    <cacheHierarchy uniqueName="[Measures].[#  SDR]" caption="#  SDR" measure="1" displayFolder="" measureGroup="Agents" count="0"/>
    <cacheHierarchy uniqueName="[Measures].[%  SDR]" caption="%  SDR" measure="1" displayFolder="" measureGroup="Agents" count="0"/>
    <cacheHierarchy uniqueName="[Measures].[#  SLA met (agent's replies)]" caption="#  SLA met (agent's replies)" measure="1" displayFolder="" measureGroup="Agents" count="0"/>
    <cacheHierarchy uniqueName="[Measures].[#  SLA met (agent's tickets)]" caption="#  SLA met (agent's tickets)" measure="1" displayFolder="" measureGroup="Agents" count="0"/>
    <cacheHierarchy uniqueName="[Measures].[#  SLA breached (agent's replies)]" caption="#  SLA breached (agent's replies)" measure="1" displayFolder="" measureGroup="Agents" count="0"/>
    <cacheHierarchy uniqueName="[Measures].[#  SLA breached (agent's tickets)]" caption="#  SLA breached (agent's tickets)" measure="1" displayFolder="" measureGroup="Agents" count="0"/>
    <cacheHierarchy uniqueName="[Measures].[%  SLA]" caption="%  SLA" measure="1" displayFolder="" measureGroup="Agents" count="0"/>
    <cacheHierarchy uniqueName="[Measures].[Median assign time (secs)]" caption="Median assign time (secs)" measure="1" displayFolder="" measureGroup="Agents" count="0"/>
    <cacheHierarchy uniqueName="[Measures].[Median solve time (secs)]" caption="Median solve time (secs)" measure="1" displayFolder="" measureGroup="Agents" count="0"/>
    <cacheHierarchy uniqueName="[Measures].[Median assign time]" caption="Median assign time" measure="1" displayFolder="" measureGroup="Agents" count="0"/>
    <cacheHierarchy uniqueName="[Measures].[Median solve time]" caption="Median solve time" measure="1" displayFolder="" measureGroup="Agents" count="0"/>
    <cacheHierarchy uniqueName="[Measures].[Median reply time (secs)]" caption="Median reply time (secs)" measure="1" displayFolder="" measureGroup="Agents" count="0"/>
    <cacheHierarchy uniqueName="[Measures].[Median reply time]" caption="Median reply time" measure="1" displayFolder="" measureGroup="Agents" count="0"/>
    <cacheHierarchy uniqueName="[Measures].[Median 1st reply time (secs)]" caption="Median 1st reply time (secs)" measure="1" displayFolder="" measureGroup="Agents" count="0"/>
    <cacheHierarchy uniqueName="[Measures].[Median 1st reply time]" caption="Median 1st reply time" measure="1" displayFolder="" measureGroup="Agents" count="0"/>
    <cacheHierarchy uniqueName="[Measures].[%  Feedback]" caption="%  Feedback" measure="1" displayFolder="" measureGroup="Agents" count="0"/>
    <cacheHierarchy uniqueName="[Measures].[#  Feedback]" caption="#  Feedback" measure="1" displayFolder="" measureGroup="Agents" count="0"/>
    <cacheHierarchy uniqueName="[Measures].[__XL_Count Ticket Assignments]" caption="__XL_Count Ticket Assignments" measure="1" displayFolder="" measureGroup="Ticket Assignments" count="0" hidden="1"/>
    <cacheHierarchy uniqueName="[Measures].[__XL_Count Ticket Updates]" caption="__XL_Count Ticket Updates" measure="1" displayFolder="" measureGroup="Ticket Updates" count="0" hidden="1"/>
    <cacheHierarchy uniqueName="[Measures].[__XL_Count Ticket Internal Comments]" caption="__XL_Count Ticket Internal Comments" measure="1" displayFolder="" measureGroup="Ticket Internal Comments" count="0" hidden="1"/>
    <cacheHierarchy uniqueName="[Measures].[__XL_Count People 1]" caption="__XL_Count People 1" measure="1" displayFolder="" measureGroup="People 1" count="0" hidden="1"/>
    <cacheHierarchy uniqueName="[Measures].[__XL_Count Agents]" caption="__XL_Count Agents" measure="1" displayFolder="" measureGroup="Agents" count="0" hidden="1"/>
    <cacheHierarchy uniqueName="[Measures].[__No measures defined]" caption="__No measures defined" measure="1" displayFolder="" count="0" hidden="1"/>
  </cacheHierarchies>
  <kpis count="0"/>
  <dimensions count="6">
    <dimension name="Agents" uniqueName="[Agents]" caption="Agents"/>
    <dimension measure="1" name="Measures" uniqueName="[Measures]" caption="Measures"/>
    <dimension name="People 1" uniqueName="[People 1]" caption="People 1"/>
    <dimension name="Ticket Assignments" uniqueName="[Ticket Assignments]" caption="Ticket Assignments"/>
    <dimension name="Ticket Internal Comments" uniqueName="[Ticket Internal Comments]" caption="Ticket Internal Comments"/>
    <dimension name="Ticket Updates" uniqueName="[Ticket Updates]" caption="Ticket Updates"/>
  </dimensions>
  <measureGroups count="5">
    <measureGroup name="Agents" caption="Agents"/>
    <measureGroup name="People 1" caption="People 1"/>
    <measureGroup name="Ticket Assignments" caption="Ticket Assignments"/>
    <measureGroup name="Ticket Internal Comments" caption="Ticket Internal Comments"/>
    <measureGroup name="Ticket Updates" caption="Ticket Updates"/>
  </measureGroups>
  <maps count="8">
    <map measureGroup="0" dimension="0"/>
    <map measureGroup="1" dimension="2"/>
    <map measureGroup="2" dimension="0"/>
    <map measureGroup="2" dimension="3"/>
    <map measureGroup="3" dimension="4"/>
    <map measureGroup="4" dimension="0"/>
    <map measureGroup="4" dimension="3"/>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uardian" refreshedDate="44842.486893055553" backgroundQuery="1" createdVersion="8" refreshedVersion="8" minRefreshableVersion="3" recordCount="0" supportSubquery="1" supportAdvancedDrill="1" xr:uid="{F768E91D-6C16-4F35-9E5F-AD3C48B39607}">
  <cacheSource type="external" connectionId="10"/>
  <cacheFields count="3">
    <cacheField name="[Agents].[Country].[Country]" caption="Country" numFmtId="0" hierarchy="1" level="1">
      <sharedItems count="8">
        <s v="Australia"/>
        <s v="China"/>
        <s v="India"/>
        <s v="Japan"/>
        <s v="Philippines"/>
        <s v="South Korea"/>
        <s v="United Kingdom"/>
        <s v="United States of America"/>
      </sharedItems>
      <extLst>
        <ext xmlns:x15="http://schemas.microsoft.com/office/spreadsheetml/2010/11/main" uri="{4F2E5C28-24EA-4eb8-9CBF-B6C8F9C3D259}">
          <x15:cachedUniqueNames>
            <x15:cachedUniqueName index="0" name="[Agents].[Country].&amp;[Australia]"/>
            <x15:cachedUniqueName index="1" name="[Agents].[Country].&amp;[China]"/>
            <x15:cachedUniqueName index="2" name="[Agents].[Country].&amp;[India]"/>
            <x15:cachedUniqueName index="3" name="[Agents].[Country].&amp;[Japan]"/>
            <x15:cachedUniqueName index="4" name="[Agents].[Country].&amp;[Philippines]"/>
            <x15:cachedUniqueName index="5" name="[Agents].[Country].&amp;[South Korea]"/>
            <x15:cachedUniqueName index="6" name="[Agents].[Country].&amp;[United Kingdom]"/>
            <x15:cachedUniqueName index="7" name="[Agents].[Country].&amp;[United States of America]"/>
          </x15:cachedUniqueNames>
        </ext>
      </extLst>
    </cacheField>
    <cacheField name="[Measures].[#  Tickets]" caption="#  Tickets" numFmtId="0" hierarchy="50" level="32767"/>
    <cacheField name="[Ticket Assignments].[Created timestamp].[Created timestamp]" caption="Created timestamp" numFmtId="0" hierarchy="10" level="1">
      <sharedItems containsSemiMixedTypes="0" containsNonDate="0" containsString="0"/>
    </cacheField>
  </cacheFields>
  <cacheHierarchies count="77">
    <cacheHierarchy uniqueName="[Agents].[Full Name]" caption="Full Name" attribute="1" defaultMemberUniqueName="[Agents].[Full Name].[All]" allUniqueName="[Agents].[Full Name].[All]" dimensionUniqueName="[Agents]" displayFolder="" count="0" memberValueDatatype="130" unbalanced="0"/>
    <cacheHierarchy uniqueName="[Agents].[Country]" caption="Country" attribute="1" defaultMemberUniqueName="[Agents].[Country].[All]" allUniqueName="[Agents].[Country].[All]" dimensionUniqueName="[Agents]" displayFolder="" count="2" memberValueDatatype="130" unbalanced="0">
      <fieldsUsage count="2">
        <fieldUsage x="-1"/>
        <fieldUsage x="0"/>
      </fieldsUsage>
    </cacheHierarchy>
    <cacheHierarchy uniqueName="[Agents].[Role]" caption="Role" attribute="1" defaultMemberUniqueName="[Agents].[Role].[All]" allUniqueName="[Agents].[Role].[All]" dimensionUniqueName="[Agents]" displayFolder="" count="0" memberValueDatatype="130" unbalanced="0"/>
    <cacheHierarchy uniqueName="[Agents].[Photo code]" caption="Photo code" attribute="1" defaultMemberUniqueName="[Agents].[Photo code].[All]" allUniqueName="[Agents].[Photo code].[All]" dimensionUniqueName="[Agents]" displayFolder="" count="0" memberValueDatatype="130" unbalanced="0"/>
    <cacheHierarchy uniqueName="[People 1].[Full Name]" caption="Full Name" attribute="1" defaultMemberUniqueName="[People 1].[Full Name].[All]" allUniqueName="[People 1].[Full Name].[All]" dimensionUniqueName="[People 1]" displayFolder="" count="0" memberValueDatatype="130" unbalanced="0"/>
    <cacheHierarchy uniqueName="[People 1].[Country]" caption="Country" attribute="1" defaultMemberUniqueName="[People 1].[Country].[All]" allUniqueName="[People 1].[Country].[All]" dimensionUniqueName="[People 1]" displayFolder="" count="0" memberValueDatatype="130" unbalanced="0"/>
    <cacheHierarchy uniqueName="[People 1].[Role]" caption="Role" attribute="1" defaultMemberUniqueName="[People 1].[Role].[All]" allUniqueName="[People 1].[Role].[All]" dimensionUniqueName="[People 1]" displayFolder="" count="0" memberValueDatatype="130" unbalanced="0"/>
    <cacheHierarchy uniqueName="[People 1].[Photo code]" caption="Photo code" attribute="1" defaultMemberUniqueName="[People 1].[Photo code].[All]" allUniqueName="[People 1].[Photo code].[All]" dimensionUniqueName="[People 1]" displayFolder="" count="0" memberValueDatatype="130" unbalanced="0"/>
    <cacheHierarchy uniqueName="[Ticket Assignments].[Ticket ID]" caption="Ticket ID" attribute="1" defaultMemberUniqueName="[Ticket Assignments].[Ticket ID].[All]" allUniqueName="[Ticket Assignments].[Ticket ID].[All]" dimensionUniqueName="[Ticket Assignments]" displayFolder="" count="0" memberValueDatatype="20" unbalanced="0"/>
    <cacheHierarchy uniqueName="[Ticket Assignments].[Assignee name]" caption="Assignee name" attribute="1" defaultMemberUniqueName="[Ticket Assignments].[Assignee name].[All]" allUniqueName="[Ticket Assignments].[Assignee name].[All]" dimensionUniqueName="[Ticket Assignments]" displayFolder="" count="0" memberValueDatatype="130" unbalanced="0"/>
    <cacheHierarchy uniqueName="[Ticket Assignments].[Created timestamp]" caption="Created timestamp" attribute="1" time="1" defaultMemberUniqueName="[Ticket Assignments].[Created timestamp].[All]" allUniqueName="[Ticket Assignments].[Created timestamp].[All]" dimensionUniqueName="[Ticket Assignments]" displayFolder="" count="2" memberValueDatatype="7" unbalanced="0">
      <fieldsUsage count="2">
        <fieldUsage x="-1"/>
        <fieldUsage x="2"/>
      </fieldsUsage>
    </cacheHierarchy>
    <cacheHierarchy uniqueName="[Ticket Assignments].[Assignment timestamp]" caption="Assignment timestamp" attribute="1" time="1" defaultMemberUniqueName="[Ticket Assignments].[Assignment timestamp].[All]" allUniqueName="[Ticket Assignments].[Assignment timestamp].[All]" dimensionUniqueName="[Ticket Assignments]" displayFolder="" count="0" memberValueDatatype="7" unbalanced="0"/>
    <cacheHierarchy uniqueName="[Ticket Assignments].[Solved timestamp]" caption="Solved timestamp" attribute="1" time="1" defaultMemberUniqueName="[Ticket Assignments].[Solved timestamp].[All]" allUniqueName="[Ticket Assignments].[Solved timestamp].[All]" dimensionUniqueName="[Ticket Assignments]" displayFolder="" count="0" memberValueDatatype="7" unbalanced="0"/>
    <cacheHierarchy uniqueName="[Ticket Assignments].[Priority]" caption="Priority" attribute="1" defaultMemberUniqueName="[Ticket Assignments].[Priority].[All]" allUniqueName="[Ticket Assignments].[Priority].[All]" dimensionUniqueName="[Ticket Assignments]" displayFolder="" count="0" memberValueDatatype="130" unbalanced="0"/>
    <cacheHierarchy uniqueName="[Ticket Assignments].[Requester]" caption="Requester" attribute="1" defaultMemberUniqueName="[Ticket Assignments].[Requester].[All]" allUniqueName="[Ticket Assignments].[Requester].[All]" dimensionUniqueName="[Ticket Assignments]" displayFolder="" count="0" memberValueDatatype="130" unbalanced="0"/>
    <cacheHierarchy uniqueName="[Ticket Assignments].[Escalated?]" caption="Escalated?" attribute="1" defaultMemberUniqueName="[Ticket Assignments].[Escalated?].[All]" allUniqueName="[Ticket Assignments].[Escalated?].[All]" dimensionUniqueName="[Ticket Assignments]" displayFolder="" count="0" memberValueDatatype="130" unbalanced="0"/>
    <cacheHierarchy uniqueName="[Ticket Assignments].[Survey good]" caption="Survey good" attribute="1" defaultMemberUniqueName="[Ticket Assignments].[Survey good].[All]" allUniqueName="[Ticket Assignments].[Survey good].[All]" dimensionUniqueName="[Ticket Assignments]" displayFolder="" count="0" memberValueDatatype="20" unbalanced="0"/>
    <cacheHierarchy uniqueName="[Ticket Assignments].[Survey bad]" caption="Survey bad" attribute="1" defaultMemberUniqueName="[Ticket Assignments].[Survey bad].[All]" allUniqueName="[Ticket Assignments].[Survey bad].[All]" dimensionUniqueName="[Ticket Assignments]" displayFolder="" count="0" memberValueDatatype="20" unbalanced="0"/>
    <cacheHierarchy uniqueName="[Ticket Assignments].[SDR]" caption="SDR" attribute="1" defaultMemberUniqueName="[Ticket Assignments].[SDR].[All]" allUniqueName="[Ticket Assignments].[SDR].[All]" dimensionUniqueName="[Ticket Assignments]" displayFolder="" count="0" memberValueDatatype="20" unbalanced="0"/>
    <cacheHierarchy uniqueName="[Ticket Assignments].[Assignee country]" caption="Assignee country" attribute="1" defaultMemberUniqueName="[Ticket Assignments].[Assignee country].[All]" allUniqueName="[Ticket Assignments].[Assignee country].[All]" dimensionUniqueName="[Ticket Assignments]" displayFolder="" count="0" memberValueDatatype="130" unbalanced="0"/>
    <cacheHierarchy uniqueName="[Ticket Assignments].[Requester country]" caption="Requester country" attribute="1" defaultMemberUniqueName="[Ticket Assignments].[Requester country].[All]" allUniqueName="[Ticket Assignments].[Requester country].[All]" dimensionUniqueName="[Ticket Assignments]" displayFolder="" count="0" memberValueDatatype="130" unbalanced="0"/>
    <cacheHierarchy uniqueName="[Ticket Assignments].[Created timestamp (Year)]" caption="Created timestamp (Year)" attribute="1" defaultMemberUniqueName="[Ticket Assignments].[Created timestamp (Year)].[All]" allUniqueName="[Ticket Assignments].[Created timestamp (Year)].[All]" dimensionUniqueName="[Ticket Assignments]" displayFolder="" count="0" memberValueDatatype="130" unbalanced="0"/>
    <cacheHierarchy uniqueName="[Ticket Assignments].[Created timestamp (Quarter)]" caption="Created timestamp (Quarter)" attribute="1" defaultMemberUniqueName="[Ticket Assignments].[Created timestamp (Quarter)].[All]" allUniqueName="[Ticket Assignments].[Created timestamp (Quarter)].[All]" dimensionUniqueName="[Ticket Assignments]" displayFolder="" count="0" memberValueDatatype="130" unbalanced="0"/>
    <cacheHierarchy uniqueName="[Ticket Assignments].[Created timestamp (Month)]" caption="Created timestamp (Month)" attribute="1" defaultMemberUniqueName="[Ticket Assignments].[Created timestamp (Month)].[All]" allUniqueName="[Ticket Assignments].[Created timestamp (Month)].[All]" dimensionUniqueName="[Ticket Assignments]" displayFolder="" count="0" memberValueDatatype="130" unbalanced="0"/>
    <cacheHierarchy uniqueName="[Ticket Assignments].[Assign time (secs)]" caption="Assign time (secs)" attribute="1" defaultMemberUniqueName="[Ticket Assignments].[Assign time (secs)].[All]" allUniqueName="[Ticket Assignments].[Assign time (secs)].[All]" dimensionUniqueName="[Ticket Assignments]" displayFolder="" count="0" memberValueDatatype="20" unbalanced="0"/>
    <cacheHierarchy uniqueName="[Ticket Assignments].[Solve time (secs)]" caption="Solve time (secs)" attribute="1" defaultMemberUniqueName="[Ticket Assignments].[Solve time (secs)].[All]" allUniqueName="[Ticket Assignments].[Solve time (secs)].[All]" dimensionUniqueName="[Ticket Assignments]" displayFolder="" count="0" memberValueDatatype="20" unbalanced="0"/>
    <cacheHierarchy uniqueName="[Ticket Internal Comments].[Ticket ID]" caption="Ticket ID" attribute="1" defaultMemberUniqueName="[Ticket Internal Comments].[Ticket ID].[All]" allUniqueName="[Ticket Internal Comments].[Ticket ID].[All]" dimensionUniqueName="[Ticket Internal Comments]" displayFolder="" count="0" memberValueDatatype="20" unbalanced="0"/>
    <cacheHierarchy uniqueName="[Ticket Internal Comments].[Update timestamp]" caption="Update timestamp" attribute="1" time="1" defaultMemberUniqueName="[Ticket Internal Comments].[Update timestamp].[All]" allUniqueName="[Ticket Internal Comments].[Update timestamp].[All]" dimensionUniqueName="[Ticket Internal Comments]" displayFolder="" count="0" memberValueDatatype="7" unbalanced="0"/>
    <cacheHierarchy uniqueName="[Ticket Internal Comments].[Updater name]" caption="Updater name" attribute="1" defaultMemberUniqueName="[Ticket Internal Comments].[Updater name].[All]" allUniqueName="[Ticket Internal Comments].[Updater name].[All]" dimensionUniqueName="[Ticket Internal Comments]" displayFolder="" count="0" memberValueDatatype="130" unbalanced="0"/>
    <cacheHierarchy uniqueName="[Ticket Internal Comments].[Internal comments]" caption="Internal comments" attribute="1" defaultMemberUniqueName="[Ticket Internal Comments].[Internal comments].[All]" allUniqueName="[Ticket Internal Comments].[Internal comments].[All]" dimensionUniqueName="[Ticket Internal Comments]" displayFolder="" count="0" memberValueDatatype="20" unbalanced="0"/>
    <cacheHierarchy uniqueName="[Ticket Internal Comments].[Ticket assignee]" caption="Ticket assignee" attribute="1" defaultMemberUniqueName="[Ticket Internal Comments].[Ticket assignee].[All]" allUniqueName="[Ticket Internal Comments].[Ticket assignee].[All]" dimensionUniqueName="[Ticket Internal Comments]" displayFolder="" count="0" memberValueDatatype="130" unbalanced="0"/>
    <cacheHierarchy uniqueName="[Ticket Internal Comments].[Internal comment type]" caption="Internal comment type" attribute="1" defaultMemberUniqueName="[Ticket Internal Comments].[Internal comment type].[All]" allUniqueName="[Ticket Internal Comments].[Internal comment type].[All]" dimensionUniqueName="[Ticket Internal Comments]" displayFolder="" count="0" memberValueDatatype="130" unbalanced="0"/>
    <cacheHierarchy uniqueName="[Ticket Updates].[Ticket ID]" caption="Ticket ID" attribute="1" defaultMemberUniqueName="[Ticket Updates].[Ticket ID].[All]" allUniqueName="[Ticket Updates].[Ticket ID].[All]" dimensionUniqueName="[Ticket Updates]" displayFolder="" count="0" memberValueDatatype="20" unbalanced="0"/>
    <cacheHierarchy uniqueName="[Ticket Updates].[Update timestamp]" caption="Update timestamp" attribute="1" time="1" defaultMemberUniqueName="[Ticket Updates].[Update timestamp].[All]" allUniqueName="[Ticket Updates].[Update timestamp].[All]" dimensionUniqueName="[Ticket Updates]" displayFolder="" count="0" memberValueDatatype="7" unbalanced="0"/>
    <cacheHierarchy uniqueName="[Ticket Updates].[Updater name]" caption="Updater name" attribute="1" defaultMemberUniqueName="[Ticket Updates].[Updater name].[All]" allUniqueName="[Ticket Updates].[Updater name].[All]" dimensionUniqueName="[Ticket Updates]" displayFolder="" count="0" memberValueDatatype="130" unbalanced="0"/>
    <cacheHierarchy uniqueName="[Ticket Updates].[Reply timestamp]" caption="Reply timestamp" attribute="1" time="1" defaultMemberUniqueName="[Ticket Updates].[Reply timestamp].[All]" allUniqueName="[Ticket Updates].[Reply timestamp].[All]" dimensionUniqueName="[Ticket Updates]" displayFolder="" count="0" memberValueDatatype="7" unbalanced="0"/>
    <cacheHierarchy uniqueName="[Ticket Updates].[Replier name]" caption="Replier name" attribute="1" defaultMemberUniqueName="[Ticket Updates].[Replier name].[All]" allUniqueName="[Ticket Updates].[Replier name].[All]" dimensionUniqueName="[Ticket Updates]" displayFolder="" count="0" memberValueDatatype="130" unbalanced="0"/>
    <cacheHierarchy uniqueName="[Ticket Updates].[Replier role]" caption="Replier role" attribute="1" defaultMemberUniqueName="[Ticket Updates].[Replier role].[All]" allUniqueName="[Ticket Updates].[Replier role].[All]" dimensionUniqueName="[Ticket Updates]" displayFolder="" count="0" memberValueDatatype="130" unbalanced="0"/>
    <cacheHierarchy uniqueName="[Ticket Updates].[Reply type]" caption="Reply type" attribute="1" defaultMemberUniqueName="[Ticket Updates].[Reply type].[All]" allUniqueName="[Ticket Updates].[Reply type].[All]" dimensionUniqueName="[Ticket Updates]" displayFolder="" count="0" memberValueDatatype="130" unbalanced="0"/>
    <cacheHierarchy uniqueName="[Ticket Updates].[1st reply?]" caption="1st reply?" attribute="1" defaultMemberUniqueName="[Ticket Updates].[1st reply?].[All]" allUniqueName="[Ticket Updates].[1st reply?].[All]" dimensionUniqueName="[Ticket Updates]" displayFolder="" count="0" memberValueDatatype="130" unbalanced="0"/>
    <cacheHierarchy uniqueName="[Ticket Updates].[Reply time (seconds)]" caption="Reply time (seconds)" attribute="1" defaultMemberUniqueName="[Ticket Updates].[Reply time (seconds)].[All]" allUniqueName="[Ticket Updates].[Reply time (seconds)].[All]" dimensionUniqueName="[Ticket Updates]" displayFolder="" count="0" memberValueDatatype="20" unbalanced="0"/>
    <cacheHierarchy uniqueName="[Ticket Updates].[Reply time within SLA?]" caption="Reply time within SLA?" attribute="1" defaultMemberUniqueName="[Ticket Updates].[Reply time within SLA?].[All]" allUniqueName="[Ticket Updates].[Reply time within SLA?].[All]" dimensionUniqueName="[Ticket Updates]" displayFolder="" count="0" memberValueDatatype="130" unbalanced="0"/>
    <cacheHierarchy uniqueName="[Ticket Updates].[Reply time (secs)]" caption="Reply time (secs)" attribute="1" defaultMemberUniqueName="[Ticket Updates].[Reply time (secs)].[All]" allUniqueName="[Ticket Updates].[Reply time (secs)].[All]" dimensionUniqueName="[Ticket Updates]" displayFolder="" count="0" memberValueDatatype="20" unbalanced="0"/>
    <cacheHierarchy uniqueName="[Ticket Updates].[Reply timestamp (Year)]" caption="Reply timestamp (Year)" attribute="1" defaultMemberUniqueName="[Ticket Updates].[Reply timestamp (Year)].[All]" allUniqueName="[Ticket Updates].[Reply timestamp (Year)].[All]" dimensionUniqueName="[Ticket Updates]" displayFolder="" count="0" memberValueDatatype="130" unbalanced="0"/>
    <cacheHierarchy uniqueName="[Ticket Updates].[Reply timestamp (Quarter)]" caption="Reply timestamp (Quarter)" attribute="1" defaultMemberUniqueName="[Ticket Updates].[Reply timestamp (Quarter)].[All]" allUniqueName="[Ticket Updates].[Reply timestamp (Quarter)].[All]" dimensionUniqueName="[Ticket Updates]" displayFolder="" count="0" memberValueDatatype="130" unbalanced="0"/>
    <cacheHierarchy uniqueName="[Ticket Updates].[Reply timestamp (Month)]" caption="Reply timestamp (Month)" attribute="1" defaultMemberUniqueName="[Ticket Updates].[Reply timestamp (Month)].[All]" allUniqueName="[Ticket Updates].[Reply timestamp (Month)].[All]" dimensionUniqueName="[Ticket Updates]" displayFolder="" count="0" memberValueDatatype="130" unbalanced="0"/>
    <cacheHierarchy uniqueName="[Ticket Assignments].[Created timestamp (Month Index)]" caption="Created timestamp (Month Index)" attribute="1" defaultMemberUniqueName="[Ticket Assignments].[Created timestamp (Month Index)].[All]" allUniqueName="[Ticket Assignments].[Created timestamp (Month Index)].[All]" dimensionUniqueName="[Ticket Assignments]" displayFolder="" count="0" memberValueDatatype="20" unbalanced="0" hidden="1"/>
    <cacheHierarchy uniqueName="[Ticket Updates].[Reply timestamp (Month Index)]" caption="Reply timestamp (Month Index)" attribute="1" defaultMemberUniqueName="[Ticket Updates].[Reply timestamp (Month Index)].[All]" allUniqueName="[Ticket Updates].[Reply timestamp (Month Index)].[All]" dimensionUniqueName="[Ticket Updates]" displayFolder="" count="0" memberValueDatatype="20" unbalanced="0" hidden="1"/>
    <cacheHierarchy uniqueName="[Measures].[Sum of Assign time (secs)]" caption="Sum of Assign time (secs)" measure="1" displayFolder="" measureGroup="Ticket Assignments" count="0">
      <extLst>
        <ext xmlns:x15="http://schemas.microsoft.com/office/spreadsheetml/2010/11/main" uri="{B97F6D7D-B522-45F9-BDA1-12C45D357490}">
          <x15:cacheHierarchy aggregatedColumn="24"/>
        </ext>
      </extLst>
    </cacheHierarchy>
    <cacheHierarchy uniqueName="[Measures].[Sum of Solve time (secs)]" caption="Sum of Solve time (secs)" measure="1" displayFolder="" measureGroup="Ticket Assignments" count="0">
      <extLst>
        <ext xmlns:x15="http://schemas.microsoft.com/office/spreadsheetml/2010/11/main" uri="{B97F6D7D-B522-45F9-BDA1-12C45D357490}">
          <x15:cacheHierarchy aggregatedColumn="25"/>
        </ext>
      </extLst>
    </cacheHierarchy>
    <cacheHierarchy uniqueName="[Measures].[#  Tickets]" caption="#  Tickets" measure="1" displayFolder="" measureGroup="Agents" count="0" oneField="1">
      <fieldsUsage count="1">
        <fieldUsage x="1"/>
      </fieldsUsage>
    </cacheHierarchy>
    <cacheHierarchy uniqueName="[Measures].[#  Good feedback]" caption="#  Good feedback" measure="1" displayFolder="" measureGroup="Agents" count="0"/>
    <cacheHierarchy uniqueName="[Measures].[#  Bad feedback]" caption="#  Bad feedback" measure="1" displayFolder="" measureGroup="Agents" count="0"/>
    <cacheHierarchy uniqueName="[Measures].[%  CSAT]" caption="%  CSAT" measure="1" displayFolder="" measureGroup="Agents" count="0"/>
    <cacheHierarchy uniqueName="[Measures].[#  SDR]" caption="#  SDR" measure="1" displayFolder="" measureGroup="Agents" count="0"/>
    <cacheHierarchy uniqueName="[Measures].[%  SDR]" caption="%  SDR" measure="1" displayFolder="" measureGroup="Agents" count="0"/>
    <cacheHierarchy uniqueName="[Measures].[#  SLA met (agent's replies)]" caption="#  SLA met (agent's replies)" measure="1" displayFolder="" measureGroup="Agents" count="0"/>
    <cacheHierarchy uniqueName="[Measures].[#  SLA met (agent's tickets)]" caption="#  SLA met (agent's tickets)" measure="1" displayFolder="" measureGroup="Agents" count="0"/>
    <cacheHierarchy uniqueName="[Measures].[#  SLA breached (agent's replies)]" caption="#  SLA breached (agent's replies)" measure="1" displayFolder="" measureGroup="Agents" count="0"/>
    <cacheHierarchy uniqueName="[Measures].[#  SLA breached (agent's tickets)]" caption="#  SLA breached (agent's tickets)" measure="1" displayFolder="" measureGroup="Agents" count="0"/>
    <cacheHierarchy uniqueName="[Measures].[%  SLA]" caption="%  SLA" measure="1" displayFolder="" measureGroup="Agents" count="0"/>
    <cacheHierarchy uniqueName="[Measures].[Median assign time (secs)]" caption="Median assign time (secs)" measure="1" displayFolder="" measureGroup="Agents" count="0"/>
    <cacheHierarchy uniqueName="[Measures].[Median solve time (secs)]" caption="Median solve time (secs)" measure="1" displayFolder="" measureGroup="Agents" count="0"/>
    <cacheHierarchy uniqueName="[Measures].[Median assign time]" caption="Median assign time" measure="1" displayFolder="" measureGroup="Agents" count="0"/>
    <cacheHierarchy uniqueName="[Measures].[Median solve time]" caption="Median solve time" measure="1" displayFolder="" measureGroup="Agents" count="0"/>
    <cacheHierarchy uniqueName="[Measures].[Median reply time (secs)]" caption="Median reply time (secs)" measure="1" displayFolder="" measureGroup="Agents" count="0"/>
    <cacheHierarchy uniqueName="[Measures].[Median reply time]" caption="Median reply time" measure="1" displayFolder="" measureGroup="Agents" count="0"/>
    <cacheHierarchy uniqueName="[Measures].[Median 1st reply time (secs)]" caption="Median 1st reply time (secs)" measure="1" displayFolder="" measureGroup="Agents" count="0"/>
    <cacheHierarchy uniqueName="[Measures].[Median 1st reply time]" caption="Median 1st reply time" measure="1" displayFolder="" measureGroup="Agents" count="0"/>
    <cacheHierarchy uniqueName="[Measures].[%  Feedback]" caption="%  Feedback" measure="1" displayFolder="" measureGroup="Agents" count="0"/>
    <cacheHierarchy uniqueName="[Measures].[#  Feedback]" caption="#  Feedback" measure="1" displayFolder="" measureGroup="Agents" count="0"/>
    <cacheHierarchy uniqueName="[Measures].[__XL_Count Ticket Assignments]" caption="__XL_Count Ticket Assignments" measure="1" displayFolder="" measureGroup="Ticket Assignments" count="0" hidden="1"/>
    <cacheHierarchy uniqueName="[Measures].[__XL_Count Ticket Updates]" caption="__XL_Count Ticket Updates" measure="1" displayFolder="" measureGroup="Ticket Updates" count="0" hidden="1"/>
    <cacheHierarchy uniqueName="[Measures].[__XL_Count Ticket Internal Comments]" caption="__XL_Count Ticket Internal Comments" measure="1" displayFolder="" measureGroup="Ticket Internal Comments" count="0" hidden="1"/>
    <cacheHierarchy uniqueName="[Measures].[__XL_Count People 1]" caption="__XL_Count People 1" measure="1" displayFolder="" measureGroup="People 1" count="0" hidden="1"/>
    <cacheHierarchy uniqueName="[Measures].[__XL_Count Agents]" caption="__XL_Count Agents" measure="1" displayFolder="" measureGroup="Agents" count="0" hidden="1"/>
    <cacheHierarchy uniqueName="[Measures].[__No measures defined]" caption="__No measures defined" measure="1" displayFolder="" count="0" hidden="1"/>
  </cacheHierarchies>
  <kpis count="0"/>
  <dimensions count="6">
    <dimension name="Agents" uniqueName="[Agents]" caption="Agents"/>
    <dimension measure="1" name="Measures" uniqueName="[Measures]" caption="Measures"/>
    <dimension name="People 1" uniqueName="[People 1]" caption="People 1"/>
    <dimension name="Ticket Assignments" uniqueName="[Ticket Assignments]" caption="Ticket Assignments"/>
    <dimension name="Ticket Internal Comments" uniqueName="[Ticket Internal Comments]" caption="Ticket Internal Comments"/>
    <dimension name="Ticket Updates" uniqueName="[Ticket Updates]" caption="Ticket Updates"/>
  </dimensions>
  <measureGroups count="5">
    <measureGroup name="Agents" caption="Agents"/>
    <measureGroup name="People 1" caption="People 1"/>
    <measureGroup name="Ticket Assignments" caption="Ticket Assignments"/>
    <measureGroup name="Ticket Internal Comments" caption="Ticket Internal Comments"/>
    <measureGroup name="Ticket Updates" caption="Ticket Updates"/>
  </measureGroups>
  <maps count="8">
    <map measureGroup="0" dimension="0"/>
    <map measureGroup="1" dimension="2"/>
    <map measureGroup="2" dimension="0"/>
    <map measureGroup="2" dimension="3"/>
    <map measureGroup="3" dimension="4"/>
    <map measureGroup="4" dimension="0"/>
    <map measureGroup="4" dimension="3"/>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uardian" refreshedDate="44842.486872685186" backgroundQuery="1" createdVersion="3" refreshedVersion="8" minRefreshableVersion="3" recordCount="0" supportSubquery="1" supportAdvancedDrill="1" xr:uid="{1F2C49F4-AC30-4EF6-8D73-455582BD65C5}">
  <cacheSource type="external" connectionId="10">
    <extLst>
      <ext xmlns:x14="http://schemas.microsoft.com/office/spreadsheetml/2009/9/main" uri="{F057638F-6D5F-4e77-A914-E7F072B9BCA8}">
        <x14:sourceConnection name="ThisWorkbookDataModel"/>
      </ext>
    </extLst>
  </cacheSource>
  <cacheFields count="0"/>
  <cacheHierarchies count="77">
    <cacheHierarchy uniqueName="[Agents].[Full Name]" caption="Full Name" attribute="1" defaultMemberUniqueName="[Agents].[Full Name].[All]" allUniqueName="[Agents].[Full Name].[All]" dimensionUniqueName="[Agents]" displayFolder="" count="2" memberValueDatatype="130" unbalanced="0"/>
    <cacheHierarchy uniqueName="[Agents].[Country]" caption="Country" attribute="1" defaultMemberUniqueName="[Agents].[Country].[All]" allUniqueName="[Agents].[Country].[All]" dimensionUniqueName="[Agents]" displayFolder="" count="0" memberValueDatatype="130" unbalanced="0"/>
    <cacheHierarchy uniqueName="[Agents].[Role]" caption="Role" attribute="1" defaultMemberUniqueName="[Agents].[Role].[All]" allUniqueName="[Agents].[Role].[All]" dimensionUniqueName="[Agents]" displayFolder="" count="0" memberValueDatatype="130" unbalanced="0"/>
    <cacheHierarchy uniqueName="[Agents].[Photo code]" caption="Photo code" attribute="1" defaultMemberUniqueName="[Agents].[Photo code].[All]" allUniqueName="[Agents].[Photo code].[All]" dimensionUniqueName="[Agents]" displayFolder="" count="0" memberValueDatatype="130" unbalanced="0"/>
    <cacheHierarchy uniqueName="[People 1].[Full Name]" caption="Full Name" attribute="1" defaultMemberUniqueName="[People 1].[Full Name].[All]" allUniqueName="[People 1].[Full Name].[All]" dimensionUniqueName="[People 1]" displayFolder="" count="0" memberValueDatatype="130" unbalanced="0"/>
    <cacheHierarchy uniqueName="[People 1].[Country]" caption="Country" attribute="1" defaultMemberUniqueName="[People 1].[Country].[All]" allUniqueName="[People 1].[Country].[All]" dimensionUniqueName="[People 1]" displayFolder="" count="0" memberValueDatatype="130" unbalanced="0"/>
    <cacheHierarchy uniqueName="[People 1].[Role]" caption="Role" attribute="1" defaultMemberUniqueName="[People 1].[Role].[All]" allUniqueName="[People 1].[Role].[All]" dimensionUniqueName="[People 1]" displayFolder="" count="0" memberValueDatatype="130" unbalanced="0"/>
    <cacheHierarchy uniqueName="[People 1].[Photo code]" caption="Photo code" attribute="1" defaultMemberUniqueName="[People 1].[Photo code].[All]" allUniqueName="[People 1].[Photo code].[All]" dimensionUniqueName="[People 1]" displayFolder="" count="0" memberValueDatatype="130" unbalanced="0"/>
    <cacheHierarchy uniqueName="[Ticket Assignments].[Ticket ID]" caption="Ticket ID" attribute="1" defaultMemberUniqueName="[Ticket Assignments].[Ticket ID].[All]" allUniqueName="[Ticket Assignments].[Ticket ID].[All]" dimensionUniqueName="[Ticket Assignments]" displayFolder="" count="0" memberValueDatatype="20" unbalanced="0"/>
    <cacheHierarchy uniqueName="[Ticket Assignments].[Assignee name]" caption="Assignee name" attribute="1" defaultMemberUniqueName="[Ticket Assignments].[Assignee name].[All]" allUniqueName="[Ticket Assignments].[Assignee name].[All]" dimensionUniqueName="[Ticket Assignments]" displayFolder="" count="0" memberValueDatatype="130" unbalanced="0"/>
    <cacheHierarchy uniqueName="[Ticket Assignments].[Created timestamp]" caption="Created timestamp" attribute="1" time="1" defaultMemberUniqueName="[Ticket Assignments].[Created timestamp].[All]" allUniqueName="[Ticket Assignments].[Created timestamp].[All]" dimensionUniqueName="[Ticket Assignments]" displayFolder="" count="0" memberValueDatatype="7" unbalanced="0"/>
    <cacheHierarchy uniqueName="[Ticket Assignments].[Assignment timestamp]" caption="Assignment timestamp" attribute="1" time="1" defaultMemberUniqueName="[Ticket Assignments].[Assignment timestamp].[All]" allUniqueName="[Ticket Assignments].[Assignment timestamp].[All]" dimensionUniqueName="[Ticket Assignments]" displayFolder="" count="0" memberValueDatatype="7" unbalanced="0"/>
    <cacheHierarchy uniqueName="[Ticket Assignments].[Solved timestamp]" caption="Solved timestamp" attribute="1" time="1" defaultMemberUniqueName="[Ticket Assignments].[Solved timestamp].[All]" allUniqueName="[Ticket Assignments].[Solved timestamp].[All]" dimensionUniqueName="[Ticket Assignments]" displayFolder="" count="0" memberValueDatatype="7" unbalanced="0"/>
    <cacheHierarchy uniqueName="[Ticket Assignments].[Priority]" caption="Priority" attribute="1" defaultMemberUniqueName="[Ticket Assignments].[Priority].[All]" allUniqueName="[Ticket Assignments].[Priority].[All]" dimensionUniqueName="[Ticket Assignments]" displayFolder="" count="0" memberValueDatatype="130" unbalanced="0"/>
    <cacheHierarchy uniqueName="[Ticket Assignments].[Requester]" caption="Requester" attribute="1" defaultMemberUniqueName="[Ticket Assignments].[Requester].[All]" allUniqueName="[Ticket Assignments].[Requester].[All]" dimensionUniqueName="[Ticket Assignments]" displayFolder="" count="0" memberValueDatatype="130" unbalanced="0"/>
    <cacheHierarchy uniqueName="[Ticket Assignments].[Escalated?]" caption="Escalated?" attribute="1" defaultMemberUniqueName="[Ticket Assignments].[Escalated?].[All]" allUniqueName="[Ticket Assignments].[Escalated?].[All]" dimensionUniqueName="[Ticket Assignments]" displayFolder="" count="0" memberValueDatatype="130" unbalanced="0"/>
    <cacheHierarchy uniqueName="[Ticket Assignments].[Survey good]" caption="Survey good" attribute="1" defaultMemberUniqueName="[Ticket Assignments].[Survey good].[All]" allUniqueName="[Ticket Assignments].[Survey good].[All]" dimensionUniqueName="[Ticket Assignments]" displayFolder="" count="0" memberValueDatatype="20" unbalanced="0"/>
    <cacheHierarchy uniqueName="[Ticket Assignments].[Survey bad]" caption="Survey bad" attribute="1" defaultMemberUniqueName="[Ticket Assignments].[Survey bad].[All]" allUniqueName="[Ticket Assignments].[Survey bad].[All]" dimensionUniqueName="[Ticket Assignments]" displayFolder="" count="0" memberValueDatatype="20" unbalanced="0"/>
    <cacheHierarchy uniqueName="[Ticket Assignments].[SDR]" caption="SDR" attribute="1" defaultMemberUniqueName="[Ticket Assignments].[SDR].[All]" allUniqueName="[Ticket Assignments].[SDR].[All]" dimensionUniqueName="[Ticket Assignments]" displayFolder="" count="0" memberValueDatatype="20" unbalanced="0"/>
    <cacheHierarchy uniqueName="[Ticket Assignments].[Assignee country]" caption="Assignee country" attribute="1" defaultMemberUniqueName="[Ticket Assignments].[Assignee country].[All]" allUniqueName="[Ticket Assignments].[Assignee country].[All]" dimensionUniqueName="[Ticket Assignments]" displayFolder="" count="0" memberValueDatatype="130" unbalanced="0"/>
    <cacheHierarchy uniqueName="[Ticket Assignments].[Requester country]" caption="Requester country" attribute="1" defaultMemberUniqueName="[Ticket Assignments].[Requester country].[All]" allUniqueName="[Ticket Assignments].[Requester country].[All]" dimensionUniqueName="[Ticket Assignments]" displayFolder="" count="0" memberValueDatatype="130" unbalanced="0"/>
    <cacheHierarchy uniqueName="[Ticket Assignments].[Created timestamp (Year)]" caption="Created timestamp (Year)" attribute="1" defaultMemberUniqueName="[Ticket Assignments].[Created timestamp (Year)].[All]" allUniqueName="[Ticket Assignments].[Created timestamp (Year)].[All]" dimensionUniqueName="[Ticket Assignments]" displayFolder="" count="0" memberValueDatatype="130" unbalanced="0"/>
    <cacheHierarchy uniqueName="[Ticket Assignments].[Created timestamp (Quarter)]" caption="Created timestamp (Quarter)" attribute="1" defaultMemberUniqueName="[Ticket Assignments].[Created timestamp (Quarter)].[All]" allUniqueName="[Ticket Assignments].[Created timestamp (Quarter)].[All]" dimensionUniqueName="[Ticket Assignments]" displayFolder="" count="0" memberValueDatatype="130" unbalanced="0"/>
    <cacheHierarchy uniqueName="[Ticket Assignments].[Created timestamp (Month)]" caption="Created timestamp (Month)" attribute="1" defaultMemberUniqueName="[Ticket Assignments].[Created timestamp (Month)].[All]" allUniqueName="[Ticket Assignments].[Created timestamp (Month)].[All]" dimensionUniqueName="[Ticket Assignments]" displayFolder="" count="0" memberValueDatatype="130" unbalanced="0"/>
    <cacheHierarchy uniqueName="[Ticket Assignments].[Assign time (secs)]" caption="Assign time (secs)" attribute="1" defaultMemberUniqueName="[Ticket Assignments].[Assign time (secs)].[All]" allUniqueName="[Ticket Assignments].[Assign time (secs)].[All]" dimensionUniqueName="[Ticket Assignments]" displayFolder="" count="0" memberValueDatatype="20" unbalanced="0"/>
    <cacheHierarchy uniqueName="[Ticket Assignments].[Solve time (secs)]" caption="Solve time (secs)" attribute="1" defaultMemberUniqueName="[Ticket Assignments].[Solve time (secs)].[All]" allUniqueName="[Ticket Assignments].[Solve time (secs)].[All]" dimensionUniqueName="[Ticket Assignments]" displayFolder="" count="0" memberValueDatatype="20" unbalanced="0"/>
    <cacheHierarchy uniqueName="[Ticket Internal Comments].[Ticket ID]" caption="Ticket ID" attribute="1" defaultMemberUniqueName="[Ticket Internal Comments].[Ticket ID].[All]" allUniqueName="[Ticket Internal Comments].[Ticket ID].[All]" dimensionUniqueName="[Ticket Internal Comments]" displayFolder="" count="0" memberValueDatatype="20" unbalanced="0"/>
    <cacheHierarchy uniqueName="[Ticket Internal Comments].[Update timestamp]" caption="Update timestamp" attribute="1" time="1" defaultMemberUniqueName="[Ticket Internal Comments].[Update timestamp].[All]" allUniqueName="[Ticket Internal Comments].[Update timestamp].[All]" dimensionUniqueName="[Ticket Internal Comments]" displayFolder="" count="0" memberValueDatatype="7" unbalanced="0"/>
    <cacheHierarchy uniqueName="[Ticket Internal Comments].[Updater name]" caption="Updater name" attribute="1" defaultMemberUniqueName="[Ticket Internal Comments].[Updater name].[All]" allUniqueName="[Ticket Internal Comments].[Updater name].[All]" dimensionUniqueName="[Ticket Internal Comments]" displayFolder="" count="0" memberValueDatatype="130" unbalanced="0"/>
    <cacheHierarchy uniqueName="[Ticket Internal Comments].[Internal comments]" caption="Internal comments" attribute="1" defaultMemberUniqueName="[Ticket Internal Comments].[Internal comments].[All]" allUniqueName="[Ticket Internal Comments].[Internal comments].[All]" dimensionUniqueName="[Ticket Internal Comments]" displayFolder="" count="0" memberValueDatatype="20" unbalanced="0"/>
    <cacheHierarchy uniqueName="[Ticket Internal Comments].[Ticket assignee]" caption="Ticket assignee" attribute="1" defaultMemberUniqueName="[Ticket Internal Comments].[Ticket assignee].[All]" allUniqueName="[Ticket Internal Comments].[Ticket assignee].[All]" dimensionUniqueName="[Ticket Internal Comments]" displayFolder="" count="0" memberValueDatatype="130" unbalanced="0"/>
    <cacheHierarchy uniqueName="[Ticket Internal Comments].[Internal comment type]" caption="Internal comment type" attribute="1" defaultMemberUniqueName="[Ticket Internal Comments].[Internal comment type].[All]" allUniqueName="[Ticket Internal Comments].[Internal comment type].[All]" dimensionUniqueName="[Ticket Internal Comments]" displayFolder="" count="0" memberValueDatatype="130" unbalanced="0"/>
    <cacheHierarchy uniqueName="[Ticket Updates].[Ticket ID]" caption="Ticket ID" attribute="1" defaultMemberUniqueName="[Ticket Updates].[Ticket ID].[All]" allUniqueName="[Ticket Updates].[Ticket ID].[All]" dimensionUniqueName="[Ticket Updates]" displayFolder="" count="0" memberValueDatatype="20" unbalanced="0"/>
    <cacheHierarchy uniqueName="[Ticket Updates].[Update timestamp]" caption="Update timestamp" attribute="1" time="1" defaultMemberUniqueName="[Ticket Updates].[Update timestamp].[All]" allUniqueName="[Ticket Updates].[Update timestamp].[All]" dimensionUniqueName="[Ticket Updates]" displayFolder="" count="0" memberValueDatatype="7" unbalanced="0"/>
    <cacheHierarchy uniqueName="[Ticket Updates].[Updater name]" caption="Updater name" attribute="1" defaultMemberUniqueName="[Ticket Updates].[Updater name].[All]" allUniqueName="[Ticket Updates].[Updater name].[All]" dimensionUniqueName="[Ticket Updates]" displayFolder="" count="0" memberValueDatatype="130" unbalanced="0"/>
    <cacheHierarchy uniqueName="[Ticket Updates].[Reply timestamp]" caption="Reply timestamp" attribute="1" time="1" defaultMemberUniqueName="[Ticket Updates].[Reply timestamp].[All]" allUniqueName="[Ticket Updates].[Reply timestamp].[All]" dimensionUniqueName="[Ticket Updates]" displayFolder="" count="0" memberValueDatatype="7" unbalanced="0"/>
    <cacheHierarchy uniqueName="[Ticket Updates].[Replier name]" caption="Replier name" attribute="1" defaultMemberUniqueName="[Ticket Updates].[Replier name].[All]" allUniqueName="[Ticket Updates].[Replier name].[All]" dimensionUniqueName="[Ticket Updates]" displayFolder="" count="0" memberValueDatatype="130" unbalanced="0"/>
    <cacheHierarchy uniqueName="[Ticket Updates].[Replier role]" caption="Replier role" attribute="1" defaultMemberUniqueName="[Ticket Updates].[Replier role].[All]" allUniqueName="[Ticket Updates].[Replier role].[All]" dimensionUniqueName="[Ticket Updates]" displayFolder="" count="0" memberValueDatatype="130" unbalanced="0"/>
    <cacheHierarchy uniqueName="[Ticket Updates].[Reply type]" caption="Reply type" attribute="1" defaultMemberUniqueName="[Ticket Updates].[Reply type].[All]" allUniqueName="[Ticket Updates].[Reply type].[All]" dimensionUniqueName="[Ticket Updates]" displayFolder="" count="0" memberValueDatatype="130" unbalanced="0"/>
    <cacheHierarchy uniqueName="[Ticket Updates].[1st reply?]" caption="1st reply?" attribute="1" defaultMemberUniqueName="[Ticket Updates].[1st reply?].[All]" allUniqueName="[Ticket Updates].[1st reply?].[All]" dimensionUniqueName="[Ticket Updates]" displayFolder="" count="0" memberValueDatatype="130" unbalanced="0"/>
    <cacheHierarchy uniqueName="[Ticket Updates].[Reply time (seconds)]" caption="Reply time (seconds)" attribute="1" defaultMemberUniqueName="[Ticket Updates].[Reply time (seconds)].[All]" allUniqueName="[Ticket Updates].[Reply time (seconds)].[All]" dimensionUniqueName="[Ticket Updates]" displayFolder="" count="0" memberValueDatatype="20" unbalanced="0"/>
    <cacheHierarchy uniqueName="[Ticket Updates].[Reply time within SLA?]" caption="Reply time within SLA?" attribute="1" defaultMemberUniqueName="[Ticket Updates].[Reply time within SLA?].[All]" allUniqueName="[Ticket Updates].[Reply time within SLA?].[All]" dimensionUniqueName="[Ticket Updates]" displayFolder="" count="0" memberValueDatatype="130" unbalanced="0"/>
    <cacheHierarchy uniqueName="[Ticket Updates].[Reply time (secs)]" caption="Reply time (secs)" attribute="1" defaultMemberUniqueName="[Ticket Updates].[Reply time (secs)].[All]" allUniqueName="[Ticket Updates].[Reply time (secs)].[All]" dimensionUniqueName="[Ticket Updates]" displayFolder="" count="0" memberValueDatatype="20" unbalanced="0"/>
    <cacheHierarchy uniqueName="[Ticket Updates].[Reply timestamp (Year)]" caption="Reply timestamp (Year)" attribute="1" defaultMemberUniqueName="[Ticket Updates].[Reply timestamp (Year)].[All]" allUniqueName="[Ticket Updates].[Reply timestamp (Year)].[All]" dimensionUniqueName="[Ticket Updates]" displayFolder="" count="0" memberValueDatatype="130" unbalanced="0"/>
    <cacheHierarchy uniqueName="[Ticket Updates].[Reply timestamp (Quarter)]" caption="Reply timestamp (Quarter)" attribute="1" defaultMemberUniqueName="[Ticket Updates].[Reply timestamp (Quarter)].[All]" allUniqueName="[Ticket Updates].[Reply timestamp (Quarter)].[All]" dimensionUniqueName="[Ticket Updates]" displayFolder="" count="0" memberValueDatatype="130" unbalanced="0"/>
    <cacheHierarchy uniqueName="[Ticket Updates].[Reply timestamp (Month)]" caption="Reply timestamp (Month)" attribute="1" defaultMemberUniqueName="[Ticket Updates].[Reply timestamp (Month)].[All]" allUniqueName="[Ticket Updates].[Reply timestamp (Month)].[All]" dimensionUniqueName="[Ticket Updates]" displayFolder="" count="0" memberValueDatatype="130" unbalanced="0"/>
    <cacheHierarchy uniqueName="[Ticket Assignments].[Created timestamp (Month Index)]" caption="Created timestamp (Month Index)" attribute="1" defaultMemberUniqueName="[Ticket Assignments].[Created timestamp (Month Index)].[All]" allUniqueName="[Ticket Assignments].[Created timestamp (Month Index)].[All]" dimensionUniqueName="[Ticket Assignments]" displayFolder="" count="0" memberValueDatatype="20" unbalanced="0" hidden="1"/>
    <cacheHierarchy uniqueName="[Ticket Updates].[Reply timestamp (Month Index)]" caption="Reply timestamp (Month Index)" attribute="1" defaultMemberUniqueName="[Ticket Updates].[Reply timestamp (Month Index)].[All]" allUniqueName="[Ticket Updates].[Reply timestamp (Month Index)].[All]" dimensionUniqueName="[Ticket Updates]" displayFolder="" count="0" memberValueDatatype="20" unbalanced="0" hidden="1"/>
    <cacheHierarchy uniqueName="[Measures].[Sum of Assign time (secs)]" caption="Sum of Assign time (secs)" measure="1" displayFolder="" measureGroup="Ticket Assignments" count="0">
      <extLst>
        <ext xmlns:x15="http://schemas.microsoft.com/office/spreadsheetml/2010/11/main" uri="{B97F6D7D-B522-45F9-BDA1-12C45D357490}">
          <x15:cacheHierarchy aggregatedColumn="24"/>
        </ext>
      </extLst>
    </cacheHierarchy>
    <cacheHierarchy uniqueName="[Measures].[Sum of Solve time (secs)]" caption="Sum of Solve time (secs)" measure="1" displayFolder="" measureGroup="Ticket Assignments" count="0">
      <extLst>
        <ext xmlns:x15="http://schemas.microsoft.com/office/spreadsheetml/2010/11/main" uri="{B97F6D7D-B522-45F9-BDA1-12C45D357490}">
          <x15:cacheHierarchy aggregatedColumn="25"/>
        </ext>
      </extLst>
    </cacheHierarchy>
    <cacheHierarchy uniqueName="[Measures].[#  Tickets]" caption="#  Tickets" measure="1" displayFolder="" measureGroup="Agents" count="0"/>
    <cacheHierarchy uniqueName="[Measures].[#  Good feedback]" caption="#  Good feedback" measure="1" displayFolder="" measureGroup="Agents" count="0"/>
    <cacheHierarchy uniqueName="[Measures].[#  Bad feedback]" caption="#  Bad feedback" measure="1" displayFolder="" measureGroup="Agents" count="0"/>
    <cacheHierarchy uniqueName="[Measures].[%  CSAT]" caption="%  CSAT" measure="1" displayFolder="" measureGroup="Agents" count="0"/>
    <cacheHierarchy uniqueName="[Measures].[#  SDR]" caption="#  SDR" measure="1" displayFolder="" measureGroup="Agents" count="0"/>
    <cacheHierarchy uniqueName="[Measures].[%  SDR]" caption="%  SDR" measure="1" displayFolder="" measureGroup="Agents" count="0"/>
    <cacheHierarchy uniqueName="[Measures].[#  SLA met (agent's replies)]" caption="#  SLA met (agent's replies)" measure="1" displayFolder="" measureGroup="Agents" count="0"/>
    <cacheHierarchy uniqueName="[Measures].[#  SLA met (agent's tickets)]" caption="#  SLA met (agent's tickets)" measure="1" displayFolder="" measureGroup="Agents" count="0"/>
    <cacheHierarchy uniqueName="[Measures].[#  SLA breached (agent's replies)]" caption="#  SLA breached (agent's replies)" measure="1" displayFolder="" measureGroup="Agents" count="0"/>
    <cacheHierarchy uniqueName="[Measures].[#  SLA breached (agent's tickets)]" caption="#  SLA breached (agent's tickets)" measure="1" displayFolder="" measureGroup="Agents" count="0"/>
    <cacheHierarchy uniqueName="[Measures].[%  SLA]" caption="%  SLA" measure="1" displayFolder="" measureGroup="Agents" count="0"/>
    <cacheHierarchy uniqueName="[Measures].[Median assign time (secs)]" caption="Median assign time (secs)" measure="1" displayFolder="" measureGroup="Agents" count="0"/>
    <cacheHierarchy uniqueName="[Measures].[Median solve time (secs)]" caption="Median solve time (secs)" measure="1" displayFolder="" measureGroup="Agents" count="0"/>
    <cacheHierarchy uniqueName="[Measures].[Median assign time]" caption="Median assign time" measure="1" displayFolder="" measureGroup="Agents" count="0"/>
    <cacheHierarchy uniqueName="[Measures].[Median solve time]" caption="Median solve time" measure="1" displayFolder="" measureGroup="Agents" count="0"/>
    <cacheHierarchy uniqueName="[Measures].[Median reply time (secs)]" caption="Median reply time (secs)" measure="1" displayFolder="" measureGroup="Agents" count="0"/>
    <cacheHierarchy uniqueName="[Measures].[Median reply time]" caption="Median reply time" measure="1" displayFolder="" measureGroup="Agents" count="0"/>
    <cacheHierarchy uniqueName="[Measures].[Median 1st reply time (secs)]" caption="Median 1st reply time (secs)" measure="1" displayFolder="" measureGroup="Agents" count="0"/>
    <cacheHierarchy uniqueName="[Measures].[Median 1st reply time]" caption="Median 1st reply time" measure="1" displayFolder="" measureGroup="Agents" count="0"/>
    <cacheHierarchy uniqueName="[Measures].[%  Feedback]" caption="%  Feedback" measure="1" displayFolder="" measureGroup="Agents" count="0"/>
    <cacheHierarchy uniqueName="[Measures].[#  Feedback]" caption="#  Feedback" measure="1" displayFolder="" measureGroup="Agents" count="0"/>
    <cacheHierarchy uniqueName="[Measures].[__XL_Count Ticket Assignments]" caption="__XL_Count Ticket Assignments" measure="1" displayFolder="" measureGroup="Ticket Assignments" count="0" hidden="1"/>
    <cacheHierarchy uniqueName="[Measures].[__XL_Count Ticket Updates]" caption="__XL_Count Ticket Updates" measure="1" displayFolder="" measureGroup="Ticket Updates" count="0" hidden="1"/>
    <cacheHierarchy uniqueName="[Measures].[__XL_Count Ticket Internal Comments]" caption="__XL_Count Ticket Internal Comments" measure="1" displayFolder="" measureGroup="Ticket Internal Comments" count="0" hidden="1"/>
    <cacheHierarchy uniqueName="[Measures].[__XL_Count People 1]" caption="__XL_Count People 1" measure="1" displayFolder="" measureGroup="People 1" count="0" hidden="1"/>
    <cacheHierarchy uniqueName="[Measures].[__XL_Count Agents]" caption="__XL_Count Agents" measure="1" displayFolder="" measureGroup="Agent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578062470"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F766224-812B-4404-81E4-C106FFEDE4D8}" name="pvt_barTotalTickets" cacheId="7" applyNumberFormats="0" applyBorderFormats="0" applyFontFormats="0" applyPatternFormats="0" applyAlignmentFormats="0" applyWidthHeightFormats="1" dataCaption="Values" updatedVersion="8" minRefreshableVersion="5" useAutoFormatting="1" subtotalHiddenItems="1" rowGrandTotals="0" colGrandTotals="0" itemPrintTitles="1" createdVersion="8" indent="0" compact="0" compactData="0" multipleFieldFilters="0" chartFormat="9">
  <location ref="K11:L19" firstHeaderRow="1" firstDataRow="1" firstDataCol="1"/>
  <pivotFields count="3">
    <pivotField axis="axisRow" compact="0" allDrilled="1" outline="0" subtotalTop="0" showAll="0" sortType="ascending" defaultSubtotal="0" defaultAttributeDrillState="1">
      <items count="8">
        <item x="0"/>
        <item x="1"/>
        <item x="2"/>
        <item x="3"/>
        <item x="4"/>
        <item x="5"/>
        <item x="6"/>
        <item x="7"/>
      </items>
      <autoSortScope>
        <pivotArea dataOnly="0" outline="0" fieldPosition="0">
          <references count="1">
            <reference field="4294967294" count="1" selected="0">
              <x v="0"/>
            </reference>
          </references>
        </pivotArea>
      </autoSortScope>
    </pivotField>
    <pivotField dataField="1" compact="0" outline="0" subtotalTop="0" showAll="0" defaultSubtotal="0"/>
    <pivotField compact="0" allDrilled="1" outline="0" subtotalTop="0" showAll="0" dataSourceSort="1" defaultSubtotal="0" defaultAttributeDrillState="1"/>
  </pivotFields>
  <rowFields count="1">
    <field x="0"/>
  </rowFields>
  <rowItems count="8">
    <i>
      <x v="4"/>
    </i>
    <i>
      <x v="5"/>
    </i>
    <i>
      <x v="3"/>
    </i>
    <i>
      <x v="2"/>
    </i>
    <i>
      <x/>
    </i>
    <i>
      <x v="1"/>
    </i>
    <i>
      <x v="7"/>
    </i>
    <i>
      <x v="6"/>
    </i>
  </rowItems>
  <colItems count="1">
    <i/>
  </colItems>
  <dataFields count="1">
    <dataField fld="1" subtotal="count" baseField="0" baseItem="0"/>
  </dataFields>
  <chartFormats count="1">
    <chartFormat chart="8" format="2" series="1">
      <pivotArea type="data" outline="0" fieldPosition="0">
        <references count="1">
          <reference field="4294967294" count="1" selected="0">
            <x v="0"/>
          </reference>
        </references>
      </pivotArea>
    </chartFormat>
  </chartFormats>
  <pivotHierarchies count="7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2" type="dateBetween" evalOrder="-1" id="94" name="[Ticket Assignments].[Created timestamp]">
      <autoFilter ref="A1">
        <filterColumn colId="0">
          <customFilters and="1">
            <customFilter operator="greaterThanOrEqual" val="45658"/>
            <customFilter operator="lessThanOrEqual" val="46387"/>
          </customFilters>
        </filterColumn>
      </autoFilter>
      <extLst>
        <ext xmlns:x15="http://schemas.microsoft.com/office/spreadsheetml/2010/11/main" uri="{0605FD5F-26C8-4aeb-8148-2DB25E43C511}">
          <x15:pivotFilter useWholeDay="1"/>
        </ext>
      </extLst>
    </filter>
  </filters>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icket Assignments]"/>
        <x15:activeTabTopLevelEntity name="[Agen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FDBAF1D-7E98-4A56-9742-7EB9CCDD3AE1}" name="pvt_piecharts" cacheId="0" applyNumberFormats="0" applyBorderFormats="0" applyFontFormats="0" applyPatternFormats="0" applyAlignmentFormats="0" applyWidthHeightFormats="1" dataCaption="Values" tag="00f7032a-050a-480b-96b7-27ff7eec5017" updatedVersion="8" minRefreshableVersion="5" useAutoFormatting="1" subtotalHiddenItems="1" rowGrandTotals="0" colGrandTotals="0" itemPrintTitles="1" createdVersion="8" indent="0" compact="0" compactData="0" multipleFieldFilters="0" chartFormat="3">
  <location ref="B1:E2" firstHeaderRow="0" firstDataRow="1" firstDataCol="0"/>
  <pivotFields count="5">
    <pivotField dataField="1" compact="0" outline="0" subtotalTop="0" showAll="0" defaultSubtotal="0"/>
    <pivotField dataField="1" compact="0" outline="0" subtotalTop="0" showAll="0" defaultSubtotal="0"/>
    <pivotField dataField="1" compact="0" outline="0" subtotalTop="0" showAll="0" defaultSubtotal="0"/>
    <pivotField dataField="1" compact="0" outline="0" subtotalTop="0" showAll="0" defaultSubtotal="0"/>
    <pivotField compact="0" allDrilled="1" outline="0" subtotalTop="0" showAll="0" dataSourceSort="1" defaultSubtotal="0" defaultAttributeDrillState="1"/>
  </pivotFields>
  <rowItems count="1">
    <i/>
  </rowItems>
  <colFields count="1">
    <field x="-2"/>
  </colFields>
  <colItems count="4">
    <i>
      <x/>
    </i>
    <i i="1">
      <x v="1"/>
    </i>
    <i i="2">
      <x v="2"/>
    </i>
    <i i="3">
      <x v="3"/>
    </i>
  </colItems>
  <dataFields count="4">
    <dataField name="Customer Feedback" fld="3" subtotal="count" baseField="0" baseItem="0"/>
    <dataField name="Customer Satisfaction" fld="0" subtotal="count" baseField="0" baseItem="0"/>
    <dataField name="Same Day Resolution" fld="1" subtotal="count" baseField="0" baseItem="0"/>
    <dataField name="1st reply SLA" fld="2" subtotal="count" baseField="0" baseItem="0"/>
  </dataFields>
  <formats count="6">
    <format dxfId="5">
      <pivotArea type="all" dataOnly="0" outline="0" fieldPosition="0"/>
    </format>
    <format dxfId="4">
      <pivotArea outline="0" collapsedLevelsAreSubtotals="1" fieldPosition="0"/>
    </format>
    <format dxfId="3">
      <pivotArea dataOnly="0" labelOnly="1" outline="0" fieldPosition="0">
        <references count="1">
          <reference field="4294967294" count="4">
            <x v="0"/>
            <x v="1"/>
            <x v="2"/>
            <x v="3"/>
          </reference>
        </references>
      </pivotArea>
    </format>
    <format dxfId="2">
      <pivotArea type="all" dataOnly="0" outline="0" fieldPosition="0"/>
    </format>
    <format dxfId="1">
      <pivotArea outline="0" collapsedLevelsAreSubtotals="1" fieldPosition="0"/>
    </format>
    <format dxfId="0">
      <pivotArea dataOnly="0" labelOnly="1" outline="0" fieldPosition="0">
        <references count="1">
          <reference field="4294967294" count="4">
            <x v="0"/>
            <x v="1"/>
            <x v="2"/>
            <x v="3"/>
          </reference>
        </references>
      </pivotArea>
    </format>
  </formats>
  <pivotHierarchies count="7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caption="Customer Satisfaction"/>
    <pivotHierarchy dragToRow="0" dragToCol="0" dragToPage="0" dragToData="1"/>
    <pivotHierarchy dragToRow="0" dragToCol="0" dragToPage="0" dragToData="1" caption="Same Day Resolution"/>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1st reply SLA"/>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Customer Feedback"/>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4" type="dateBetween" evalOrder="-1" id="94" name="[Ticket Assignments].[Created timestamp]">
      <autoFilter ref="A1">
        <filterColumn colId="0">
          <customFilters and="1">
            <customFilter operator="greaterThanOrEqual" val="45658"/>
            <customFilter operator="lessThanOrEqual" val="46387"/>
          </customFilters>
        </filterColumn>
      </autoFilter>
      <extLst>
        <ext xmlns:x15="http://schemas.microsoft.com/office/spreadsheetml/2010/11/main" uri="{0605FD5F-26C8-4aeb-8148-2DB25E43C511}">
          <x15:pivotFilter useWholeDay="1"/>
        </ext>
      </extLst>
    </filter>
  </filters>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gents]"/>
        <x15:activeTabTopLevelEntity name="[Ticket Assignmen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164CD90-97EF-4948-BAB1-E0071141D93C}" name="pvt_AgentReplyTime" cacheId="5" applyNumberFormats="0" applyBorderFormats="0" applyFontFormats="0" applyPatternFormats="0" applyAlignmentFormats="0" applyWidthHeightFormats="1" dataCaption="Values" updatedVersion="8" minRefreshableVersion="5" useAutoFormatting="1" subtotalHiddenItems="1" rowGrandTotals="0" colGrandTotals="0" itemPrintTitles="1" createdVersion="8" indent="0" compact="0" compactData="0" multipleFieldFilters="0" chartFormat="7">
  <location ref="AR86:AT110" firstHeaderRow="1" firstDataRow="1" firstDataCol="2"/>
  <pivotFields count="5">
    <pivotField dataField="1" compact="0" outline="0" subtotalTop="0" showAll="0" defaultSubtotal="0"/>
    <pivotField name="MONTH" axis="axisRow" compact="0" allDrilled="1" outline="0" subtotalTop="0" showAll="0" dataSourceSort="1" defaultSubtotal="0" defaultAttributeDrillState="1">
      <items count="12">
        <item x="0"/>
        <item x="1"/>
        <item x="2"/>
        <item x="3"/>
        <item x="4"/>
        <item x="5"/>
        <item x="6"/>
        <item x="7"/>
        <item x="8"/>
        <item x="9"/>
        <item x="10"/>
        <item x="11"/>
      </items>
    </pivotField>
    <pivotField name="YEAR" axis="axisRow" compact="0" allDrilled="1" outline="0" subtotalTop="0" showAll="0" dataSourceSort="1" defaultSubtotal="0">
      <items count="2">
        <item x="0"/>
        <item x="1"/>
      </items>
    </pivotField>
    <pivotField compact="0" allDrilled="1" outline="0" subtotalTop="0" showAll="0" dataSourceSort="1" defaultSubtotal="0" defaultAttributeDrillState="1"/>
    <pivotField compact="0" allDrilled="1" outline="0" subtotalTop="0" showAll="0" dataSourceSort="1" defaultSubtotal="0" defaultAttributeDrillState="1"/>
  </pivotFields>
  <rowFields count="2">
    <field x="2"/>
    <field x="1"/>
  </rowFields>
  <rowItems count="24">
    <i>
      <x/>
      <x/>
    </i>
    <i r="1">
      <x v="1"/>
    </i>
    <i r="1">
      <x v="2"/>
    </i>
    <i r="1">
      <x v="3"/>
    </i>
    <i r="1">
      <x v="4"/>
    </i>
    <i r="1">
      <x v="5"/>
    </i>
    <i r="1">
      <x v="6"/>
    </i>
    <i r="1">
      <x v="7"/>
    </i>
    <i r="1">
      <x v="8"/>
    </i>
    <i r="1">
      <x v="9"/>
    </i>
    <i r="1">
      <x v="10"/>
    </i>
    <i r="1">
      <x v="11"/>
    </i>
    <i>
      <x v="1"/>
      <x/>
    </i>
    <i r="1">
      <x v="1"/>
    </i>
    <i r="1">
      <x v="2"/>
    </i>
    <i r="1">
      <x v="3"/>
    </i>
    <i r="1">
      <x v="4"/>
    </i>
    <i r="1">
      <x v="5"/>
    </i>
    <i r="1">
      <x v="6"/>
    </i>
    <i r="1">
      <x v="7"/>
    </i>
    <i r="1">
      <x v="8"/>
    </i>
    <i r="1">
      <x v="9"/>
    </i>
    <i r="1">
      <x v="10"/>
    </i>
    <i r="1">
      <x v="11"/>
    </i>
  </rowItems>
  <colItems count="1">
    <i/>
  </colItems>
  <dataFields count="1">
    <dataField name="Median reply time in seconds" fld="0" subtotal="count" baseField="0" baseItem="0"/>
  </dataFields>
  <chartFormats count="1">
    <chartFormat chart="6" format="2" series="1">
      <pivotArea type="data" outline="0" fieldPosition="0">
        <references count="1">
          <reference field="4294967294" count="1" selected="0">
            <x v="0"/>
          </reference>
        </references>
      </pivotArea>
    </chartFormat>
  </chartFormats>
  <pivotHierarchies count="77">
    <pivotHierarchy multipleItemSelectionAllowed="1" dragToData="1">
      <members count="1" level="1">
        <member name="[Agents].[Full Name].&amp;[Ella Marti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Median reply time in seconds"/>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3" type="dateBetween" evalOrder="-1" id="5" name="[Ticket Assignments].[Created timestamp]">
      <autoFilter ref="A1">
        <filterColumn colId="0">
          <customFilters and="1">
            <customFilter operator="greaterThanOrEqual" val="45658"/>
            <customFilter operator="lessThanOrEqual" val="46387"/>
          </customFilters>
        </filterColumn>
      </autoFilter>
      <extLst>
        <ext xmlns:x15="http://schemas.microsoft.com/office/spreadsheetml/2010/11/main" uri="{0605FD5F-26C8-4aeb-8148-2DB25E43C511}">
          <x15:pivotFilter useWholeDay="1"/>
        </ext>
      </extLst>
    </filter>
  </filters>
  <rowHierarchiesUsage count="2">
    <rowHierarchyUsage hierarchyUsage="43"/>
    <rowHierarchyUsage hierarchyUsage="4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gents]"/>
        <x15:activeTabTopLevelEntity name="[Ticket Updates]"/>
        <x15:activeTabTopLevelEntity name="[Ticket Assignmen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0D359A3-CF7D-40B3-B10D-9C1A6DBC329A}" name="pvt_AgentSelection" cacheId="6"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compact="0" compactData="0" multipleFieldFilters="0">
  <location ref="N23:P24" firstHeaderRow="1" firstDataRow="1" firstDataCol="3"/>
  <pivotFields count="3">
    <pivotField name="Agent" axis="axisRow" compact="0" allDrilled="1" outline="0" showAll="0" dataSourceSort="1" defaultSubtotal="0" defaultAttributeDrillState="1">
      <items count="1">
        <item s="1" x="0"/>
      </items>
    </pivotField>
    <pivotField axis="axisRow" compact="0" allDrilled="1" outline="0" subtotalTop="0" showAll="0" dataSourceSort="1" defaultSubtotal="0" defaultAttributeDrillState="1">
      <items count="1">
        <item x="0"/>
      </items>
    </pivotField>
    <pivotField axis="axisRow" compact="0" allDrilled="1" outline="0" subtotalTop="0" showAll="0" dataSourceSort="1" defaultSubtotal="0" defaultAttributeDrillState="1">
      <items count="1">
        <item x="0"/>
      </items>
    </pivotField>
  </pivotFields>
  <rowFields count="3">
    <field x="0"/>
    <field x="1"/>
    <field x="2"/>
  </rowFields>
  <rowItems count="1">
    <i>
      <x/>
      <x/>
      <x/>
    </i>
  </rowItems>
  <pivotHierarchies count="77">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3">
    <rowHierarchyUsage hierarchyUsage="0"/>
    <rowHierarchyUsage hierarchyUsage="3"/>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gen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6BA8583-C83A-46D0-910D-63D31D25BA27}" name="pvt_AgentSLAtrend" cacheId="4" applyNumberFormats="0" applyBorderFormats="0" applyFontFormats="0" applyPatternFormats="0" applyAlignmentFormats="0" applyWidthHeightFormats="1" dataCaption="Values" updatedVersion="8" minRefreshableVersion="5" useAutoFormatting="1" subtotalHiddenItems="1" rowGrandTotals="0" colGrandTotals="0" itemPrintTitles="1" createdVersion="8" indent="0" compact="0" compactData="0" multipleFieldFilters="0" chartFormat="9">
  <location ref="AN60:AP84" firstHeaderRow="1" firstDataRow="1" firstDataCol="2"/>
  <pivotFields count="5">
    <pivotField dataField="1" compact="0" outline="0" subtotalTop="0" showAll="0" defaultSubtotal="0"/>
    <pivotField name="YEAR" axis="axisRow" compact="0" allDrilled="1" outline="0" subtotalTop="0" showAll="0" dataSourceSort="1" defaultSubtotal="0" defaultAttributeDrillState="1">
      <items count="2">
        <item x="0"/>
        <item x="1"/>
      </items>
    </pivotField>
    <pivotField name="MONTH" axis="axisRow" compact="0" allDrilled="1" outline="0" subtotalTop="0" showAll="0" dataSourceSort="1" defaultSubtotal="0" defaultAttributeDrillState="1">
      <items count="12">
        <item x="0"/>
        <item x="1"/>
        <item x="2"/>
        <item x="3"/>
        <item x="4"/>
        <item x="5"/>
        <item x="6"/>
        <item x="7"/>
        <item x="8"/>
        <item x="9"/>
        <item x="10"/>
        <item x="11"/>
      </items>
    </pivotField>
    <pivotField compact="0" allDrilled="1" outline="0" subtotalTop="0" showAll="0" dataSourceSort="1" defaultSubtotal="0" defaultAttributeDrillState="1"/>
    <pivotField compact="0" allDrilled="1" outline="0" subtotalTop="0" showAll="0" dataSourceSort="1" defaultSubtotal="0" defaultAttributeDrillState="1"/>
  </pivotFields>
  <rowFields count="2">
    <field x="1"/>
    <field x="2"/>
  </rowFields>
  <rowItems count="24">
    <i>
      <x/>
      <x/>
    </i>
    <i r="1">
      <x v="1"/>
    </i>
    <i r="1">
      <x v="2"/>
    </i>
    <i r="1">
      <x v="3"/>
    </i>
    <i r="1">
      <x v="4"/>
    </i>
    <i r="1">
      <x v="5"/>
    </i>
    <i r="1">
      <x v="6"/>
    </i>
    <i r="1">
      <x v="7"/>
    </i>
    <i r="1">
      <x v="8"/>
    </i>
    <i r="1">
      <x v="9"/>
    </i>
    <i r="1">
      <x v="10"/>
    </i>
    <i r="1">
      <x v="11"/>
    </i>
    <i>
      <x v="1"/>
      <x/>
    </i>
    <i r="1">
      <x v="1"/>
    </i>
    <i r="1">
      <x v="2"/>
    </i>
    <i r="1">
      <x v="3"/>
    </i>
    <i r="1">
      <x v="4"/>
    </i>
    <i r="1">
      <x v="5"/>
    </i>
    <i r="1">
      <x v="6"/>
    </i>
    <i r="1">
      <x v="7"/>
    </i>
    <i r="1">
      <x v="8"/>
    </i>
    <i r="1">
      <x v="9"/>
    </i>
    <i r="1">
      <x v="10"/>
    </i>
    <i r="1">
      <x v="11"/>
    </i>
  </rowItems>
  <colItems count="1">
    <i/>
  </colItems>
  <dataFields count="1">
    <dataField name="SLA" fld="0" subtotal="count" baseField="0" baseItem="0"/>
  </dataFields>
  <chartFormats count="1">
    <chartFormat chart="8" format="2" series="1">
      <pivotArea type="data" outline="0" fieldPosition="0">
        <references count="1">
          <reference field="4294967294" count="1" selected="0">
            <x v="0"/>
          </reference>
        </references>
      </pivotArea>
    </chartFormat>
  </chartFormats>
  <pivotHierarchies count="77">
    <pivotHierarchy multipleItemSelectionAllowed="1" dragToData="1">
      <members count="1" level="1">
        <member name="[Agents].[Full Name].&amp;[Ella Marti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caption="TICKETS"/>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SLA"/>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3" type="dateBetween" evalOrder="-1" id="11" name="[Ticket Assignments].[Created timestamp]">
      <autoFilter ref="A1">
        <filterColumn colId="0">
          <customFilters and="1">
            <customFilter operator="greaterThanOrEqual" val="45658"/>
            <customFilter operator="lessThanOrEqual" val="46387"/>
          </customFilters>
        </filterColumn>
      </autoFilter>
      <extLst>
        <ext xmlns:x15="http://schemas.microsoft.com/office/spreadsheetml/2010/11/main" uri="{0605FD5F-26C8-4aeb-8148-2DB25E43C511}">
          <x15:pivotFilter useWholeDay="1"/>
        </ext>
      </extLst>
    </filter>
  </filters>
  <rowHierarchiesUsage count="2">
    <rowHierarchyUsage hierarchyUsage="21"/>
    <rowHierarchyUsage hierarchyUsage="2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gents]"/>
        <x15:activeTabTopLevelEntity name="[Ticket Assignmen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2920288-F4C4-4B2D-A0E4-1C8D14EB6BA9}" name="pvt_AgentStats" cacheId="3" applyNumberFormats="0" applyBorderFormats="0" applyFontFormats="0" applyPatternFormats="0" applyAlignmentFormats="0" applyWidthHeightFormats="1" dataCaption="Values" tag="aa824352-eaff-459e-a7e9-f962b9613b35" updatedVersion="8" minRefreshableVersion="5" useAutoFormatting="1" subtotalHiddenItems="1" rowGrandTotals="0" colGrandTotals="0" itemPrintTitles="1" createdVersion="8" indent="0" compact="0" compactData="0" multipleFieldFilters="0">
  <location ref="S30:AG31" firstHeaderRow="0" firstDataRow="1" firstDataCol="0"/>
  <pivotFields count="17">
    <pivotField name="Agent" compact="0" allDrilled="1" outline="0" subtotalTop="0" showAll="0" dataSourceSort="1" defaultSubtotal="0" defaultAttributeDrillState="1">
      <items count="1">
        <item x="0"/>
      </items>
    </pivotField>
    <pivotField dataField="1" compact="0" outline="0" subtotalTop="0" showAll="0" defaultSubtotal="0"/>
    <pivotField dataField="1" compact="0" outline="0" subtotalTop="0" showAll="0" defaultSubtotal="0"/>
    <pivotField dataField="1" compact="0" outline="0" subtotalTop="0" showAll="0" defaultSubtotal="0"/>
    <pivotField dataField="1" compact="0" outline="0" subtotalTop="0" showAll="0" defaultSubtotal="0"/>
    <pivotField dataField="1" compact="0" outline="0" subtotalTop="0" showAll="0" defaultSubtotal="0"/>
    <pivotField dataField="1" compact="0" outline="0" subtotalTop="0" showAll="0" defaultSubtotal="0"/>
    <pivotField dataField="1" compact="0" outline="0" subtotalTop="0" showAll="0" defaultSubtotal="0"/>
    <pivotField dataField="1" compact="0" outline="0" subtotalTop="0" showAll="0" defaultSubtotal="0"/>
    <pivotField dataField="1" compact="0" outline="0" subtotalTop="0" showAll="0" defaultSubtotal="0"/>
    <pivotField dataField="1" compact="0" outline="0" subtotalTop="0" showAll="0" defaultSubtotal="0"/>
    <pivotField dataField="1" compact="0" outline="0" subtotalTop="0" showAll="0" defaultSubtotal="0"/>
    <pivotField dataField="1" compact="0" outline="0" subtotalTop="0" showAll="0" defaultSubtotal="0"/>
    <pivotField dataField="1" compact="0" outline="0" subtotalTop="0" showAll="0" defaultSubtotal="0"/>
    <pivotField dataField="1" compact="0" outline="0" subtotalTop="0" showAll="0" defaultSubtotal="0"/>
    <pivotField dataField="1" compact="0" outline="0" subtotalTop="0" showAll="0" defaultSubtotal="0"/>
    <pivotField compact="0" allDrilled="1" outline="0" subtotalTop="0" showAll="0" dataSourceSort="1" defaultSubtotal="0" defaultAttributeDrillState="1"/>
  </pivotFields>
  <rowItems count="1">
    <i/>
  </rowItems>
  <colFields count="1">
    <field x="-2"/>
  </colFields>
  <colItems count="15">
    <i>
      <x/>
    </i>
    <i i="1">
      <x v="1"/>
    </i>
    <i i="2">
      <x v="2"/>
    </i>
    <i i="3">
      <x v="3"/>
    </i>
    <i i="4">
      <x v="4"/>
    </i>
    <i i="5">
      <x v="5"/>
    </i>
    <i i="6">
      <x v="6"/>
    </i>
    <i i="7">
      <x v="7"/>
    </i>
    <i i="8">
      <x v="8"/>
    </i>
    <i i="9">
      <x v="9"/>
    </i>
    <i i="10">
      <x v="10"/>
    </i>
    <i i="11">
      <x v="11"/>
    </i>
    <i i="12">
      <x v="12"/>
    </i>
    <i i="13">
      <x v="13"/>
    </i>
    <i i="14">
      <x v="14"/>
    </i>
  </colItems>
  <dataFields count="15">
    <dataField name="# Tickets" fld="1" subtotal="count" baseField="0" baseItem="0"/>
    <dataField fld="15" subtotal="count" baseField="0" baseItem="0"/>
    <dataField name="Feedback" fld="14" subtotal="count" baseField="0" baseItem="0"/>
    <dataField name="# Good feedback" fld="2" subtotal="count" baseField="0" baseItem="0"/>
    <dataField name="# Bad feedback" fld="3" subtotal="count" baseField="0" baseItem="0"/>
    <dataField name="Customer Satisfaction" fld="9" subtotal="count" baseField="0" baseItem="0"/>
    <dataField name="# SDR" fld="4" subtotal="count" baseField="0" baseItem="0"/>
    <dataField name="Same Day Resolution" fld="8" subtotal="count" baseField="0" baseItem="0"/>
    <dataField name="# SLA met" fld="5" subtotal="count" baseField="0" baseItem="0"/>
    <dataField name="# SLA breached" fld="6" subtotal="count" baseField="0" baseItem="0"/>
    <dataField name="1st reply SLA" fld="7" subtotal="count" baseField="0" baseItem="0"/>
    <dataField fld="10" subtotal="count" baseField="0" baseItem="0"/>
    <dataField fld="11" subtotal="count" baseField="0" baseItem="0"/>
    <dataField fld="12" subtotal="count" baseField="0" baseItem="0"/>
    <dataField fld="13" subtotal="count" baseField="0" baseItem="0"/>
  </dataFields>
  <formats count="2">
    <format dxfId="7">
      <pivotArea dataOnly="0" labelOnly="1" outline="0" fieldPosition="0">
        <references count="1">
          <reference field="4294967294" count="13">
            <x v="0"/>
            <x v="3"/>
            <x v="4"/>
            <x v="5"/>
            <x v="6"/>
            <x v="7"/>
            <x v="8"/>
            <x v="9"/>
            <x v="10"/>
            <x v="11"/>
            <x v="12"/>
            <x v="13"/>
            <x v="14"/>
          </reference>
        </references>
      </pivotArea>
    </format>
    <format dxfId="6">
      <pivotArea dataOnly="0" labelOnly="1" outline="0" fieldPosition="0">
        <references count="1">
          <reference field="4294967294" count="13">
            <x v="0"/>
            <x v="3"/>
            <x v="4"/>
            <x v="5"/>
            <x v="6"/>
            <x v="7"/>
            <x v="8"/>
            <x v="9"/>
            <x v="10"/>
            <x v="11"/>
            <x v="12"/>
            <x v="13"/>
            <x v="14"/>
          </reference>
        </references>
      </pivotArea>
    </format>
  </formats>
  <pivotHierarchies count="77">
    <pivotHierarchy multipleItemSelectionAllowed="1" dragToData="1">
      <members count="1" level="1">
        <member name="[Agents].[Full Name].&amp;[Ella Marti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caption="# Tickets"/>
    <pivotHierarchy dragToRow="0" dragToCol="0" dragToPage="0" dragToData="1" caption="# Good feedback"/>
    <pivotHierarchy dragToRow="0" dragToCol="0" dragToPage="0" dragToData="1" caption="# Bad feedback"/>
    <pivotHierarchy dragToRow="0" dragToCol="0" dragToPage="0" dragToData="1" caption="Customer Satisfaction"/>
    <pivotHierarchy dragToRow="0" dragToCol="0" dragToPage="0" dragToData="1" caption="# SDR"/>
    <pivotHierarchy dragToRow="0" dragToCol="0" dragToPage="0" dragToData="1" caption="Same Day Resolution"/>
    <pivotHierarchy dragToRow="0" dragToCol="0" dragToPage="0" dragToData="1"/>
    <pivotHierarchy dragToRow="0" dragToCol="0" dragToPage="0" dragToData="1" caption="# SLA met"/>
    <pivotHierarchy dragToRow="0" dragToCol="0" dragToPage="0" dragToData="1"/>
    <pivotHierarchy dragToRow="0" dragToCol="0" dragToPage="0" dragToData="1" caption="# SLA breached"/>
    <pivotHierarchy dragToRow="0" dragToCol="0" dragToPage="0" dragToData="1" caption="1st reply SLA"/>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Feedback"/>
    <pivotHierarchy dragToRow="0" dragToCol="0" dragToPage="0" dragToData="1" caption="Customer Feedback"/>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16" type="dateBetween" evalOrder="-1" id="17" name="[Ticket Assignments].[Created timestamp]">
      <autoFilter ref="A1">
        <filterColumn colId="0">
          <customFilters and="1">
            <customFilter operator="greaterThanOrEqual" val="45658"/>
            <customFilter operator="lessThanOrEqual" val="46387"/>
          </customFilters>
        </filterColumn>
      </autoFilter>
      <extLst>
        <ext xmlns:x15="http://schemas.microsoft.com/office/spreadsheetml/2010/11/main" uri="{0605FD5F-26C8-4aeb-8148-2DB25E43C511}">
          <x15:pivotFilter useWholeDay="1"/>
        </ext>
      </extLst>
    </filter>
  </filters>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gen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2F8ACFA-0320-435E-B6C5-6AF21C73A7FB}" name="pvt_AgentCSATtrend" cacheId="2" applyNumberFormats="0" applyBorderFormats="0" applyFontFormats="0" applyPatternFormats="0" applyAlignmentFormats="0" applyWidthHeightFormats="1" dataCaption="Values" updatedVersion="8" minRefreshableVersion="5" useAutoFormatting="1" subtotalHiddenItems="1" rowGrandTotals="0" colGrandTotals="0" itemPrintTitles="1" createdVersion="8" indent="0" compact="0" compactData="0" multipleFieldFilters="0" chartFormat="30">
  <location ref="AI34:AL58" firstHeaderRow="0" firstDataRow="1" firstDataCol="2"/>
  <pivotFields count="6">
    <pivotField dataField="1" compact="0" outline="0" subtotalTop="0" showAll="0" defaultSubtotal="0"/>
    <pivotField name="MONTH" axis="axisRow" compact="0" allDrilled="1" outline="0" subtotalTop="0" showAll="0" dataSourceSort="1" defaultSubtotal="0" defaultAttributeDrillState="1">
      <items count="12">
        <item x="0"/>
        <item x="1"/>
        <item x="2"/>
        <item x="3"/>
        <item x="4"/>
        <item x="5"/>
        <item x="6"/>
        <item x="7"/>
        <item x="8"/>
        <item x="9"/>
        <item x="10"/>
        <item x="11"/>
      </items>
    </pivotField>
    <pivotField name="YEAR" axis="axisRow" compact="0" allDrilled="1" outline="0" subtotalTop="0" showAll="0" dataSourceSort="1" defaultSubtotal="0" defaultAttributeDrillState="1">
      <items count="2">
        <item x="0"/>
        <item x="1"/>
      </items>
    </pivotField>
    <pivotField compact="0" allDrilled="1" outline="0" subtotalTop="0" showAll="0" dataSourceSort="1" defaultSubtotal="0" defaultAttributeDrillState="1"/>
    <pivotField dataField="1" compact="0" outline="0" subtotalTop="0" showAll="0" defaultSubtotal="0"/>
    <pivotField compact="0" allDrilled="1" outline="0" subtotalTop="0" showAll="0" dataSourceSort="1" defaultSubtotal="0" defaultAttributeDrillState="1"/>
  </pivotFields>
  <rowFields count="2">
    <field x="2"/>
    <field x="1"/>
  </rowFields>
  <rowItems count="24">
    <i>
      <x/>
      <x/>
    </i>
    <i r="1">
      <x v="1"/>
    </i>
    <i r="1">
      <x v="2"/>
    </i>
    <i r="1">
      <x v="3"/>
    </i>
    <i r="1">
      <x v="4"/>
    </i>
    <i r="1">
      <x v="5"/>
    </i>
    <i r="1">
      <x v="6"/>
    </i>
    <i r="1">
      <x v="7"/>
    </i>
    <i r="1">
      <x v="8"/>
    </i>
    <i r="1">
      <x v="9"/>
    </i>
    <i r="1">
      <x v="10"/>
    </i>
    <i r="1">
      <x v="11"/>
    </i>
    <i>
      <x v="1"/>
      <x/>
    </i>
    <i r="1">
      <x v="1"/>
    </i>
    <i r="1">
      <x v="2"/>
    </i>
    <i r="1">
      <x v="3"/>
    </i>
    <i r="1">
      <x v="4"/>
    </i>
    <i r="1">
      <x v="5"/>
    </i>
    <i r="1">
      <x v="6"/>
    </i>
    <i r="1">
      <x v="7"/>
    </i>
    <i r="1">
      <x v="8"/>
    </i>
    <i r="1">
      <x v="9"/>
    </i>
    <i r="1">
      <x v="10"/>
    </i>
    <i r="1">
      <x v="11"/>
    </i>
  </rowItems>
  <colFields count="1">
    <field x="-2"/>
  </colFields>
  <colItems count="2">
    <i>
      <x/>
    </i>
    <i i="1">
      <x v="1"/>
    </i>
  </colItems>
  <dataFields count="2">
    <dataField name="CSAT" fld="0" subtotal="count" baseField="0" baseItem="0"/>
    <dataField name="FEEDBACK" fld="4" subtotal="count" baseField="0" baseItem="0"/>
  </dataFields>
  <chartFormats count="6">
    <chartFormat chart="18" format="4" series="1">
      <pivotArea type="data" outline="0" fieldPosition="0">
        <references count="1">
          <reference field="4294967294" count="1" selected="0">
            <x v="1"/>
          </reference>
        </references>
      </pivotArea>
    </chartFormat>
    <chartFormat chart="18" format="5" series="1">
      <pivotArea type="data" outline="0" fieldPosition="0">
        <references count="1">
          <reference field="4294967294" count="1" selected="0">
            <x v="0"/>
          </reference>
        </references>
      </pivotArea>
    </chartFormat>
    <chartFormat chart="19" format="6" series="1">
      <pivotArea type="data" outline="0" fieldPosition="0">
        <references count="1">
          <reference field="4294967294" count="1" selected="0">
            <x v="1"/>
          </reference>
        </references>
      </pivotArea>
    </chartFormat>
    <chartFormat chart="19" format="7" series="1">
      <pivotArea type="data" outline="0" fieldPosition="0">
        <references count="1">
          <reference field="4294967294" count="1" selected="0">
            <x v="0"/>
          </reference>
        </references>
      </pivotArea>
    </chartFormat>
    <chartFormat chart="20" format="8" series="1">
      <pivotArea type="data" outline="0" fieldPosition="0">
        <references count="1">
          <reference field="4294967294" count="1" selected="0">
            <x v="0"/>
          </reference>
        </references>
      </pivotArea>
    </chartFormat>
    <chartFormat chart="20" format="9" series="1">
      <pivotArea type="data" outline="0" fieldPosition="0">
        <references count="1">
          <reference field="4294967294" count="1" selected="0">
            <x v="1"/>
          </reference>
        </references>
      </pivotArea>
    </chartFormat>
  </chartFormats>
  <pivotHierarchies count="77">
    <pivotHierarchy multipleItemSelectionAllowed="1" dragToData="1">
      <members count="1" level="1">
        <member name="[Agents].[Full Name].&amp;[Ella Martin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caption="CSAT"/>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FEEDBACK"/>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5" type="dateBetween" evalOrder="-1" id="43" name="[Ticket Assignments].[Created timestamp]">
      <autoFilter ref="A1">
        <filterColumn colId="0">
          <customFilters and="1">
            <customFilter operator="greaterThanOrEqual" val="45658"/>
            <customFilter operator="lessThanOrEqual" val="46387"/>
          </customFilters>
        </filterColumn>
      </autoFilter>
      <extLst>
        <ext xmlns:x15="http://schemas.microsoft.com/office/spreadsheetml/2010/11/main" uri="{0605FD5F-26C8-4aeb-8148-2DB25E43C511}">
          <x15:pivotFilter useWholeDay="1"/>
        </ext>
      </extLst>
    </filter>
  </filters>
  <rowHierarchiesUsage count="2">
    <rowHierarchyUsage hierarchyUsage="21"/>
    <rowHierarchyUsage hierarchyUsage="2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gents]"/>
        <x15:activeTabTopLevelEntity name="[Ticket Assignmen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DAE76E9A-1562-4389-852E-298E95FA7F06}" name="pvt_piechartsValues" cacheId="1" applyNumberFormats="0" applyBorderFormats="0" applyFontFormats="0" applyPatternFormats="0" applyAlignmentFormats="0" applyWidthHeightFormats="1" dataCaption="Values" tag="0dbe9a90-28ec-4524-b0f5-7248aa9d5cdd" updatedVersion="8" minRefreshableVersion="5" useAutoFormatting="1" subtotalHiddenItems="1" rowGrandTotals="0" colGrandTotals="0" itemPrintTitles="1" createdVersion="8" indent="0" compact="0" compactData="0" multipleFieldFilters="0">
  <location ref="B7:G8" firstHeaderRow="0" firstDataRow="1" firstDataCol="0"/>
  <pivotFields count="7">
    <pivotField dataField="1" compact="0" outline="0" subtotalTop="0" showAll="0" defaultSubtotal="0"/>
    <pivotField dataField="1" compact="0" outline="0" subtotalTop="0" showAll="0" defaultSubtotal="0"/>
    <pivotField dataField="1" compact="0" outline="0" subtotalTop="0" showAll="0" defaultSubtotal="0"/>
    <pivotField dataField="1" compact="0" outline="0" subtotalTop="0" showAll="0" defaultSubtotal="0"/>
    <pivotField dataField="1" compact="0" outline="0" subtotalTop="0" showAll="0" defaultSubtotal="0"/>
    <pivotField dataField="1" compact="0" outline="0" subtotalTop="0" showAll="0" defaultSubtotal="0"/>
    <pivotField compact="0" allDrilled="1" outline="0" subtotalTop="0" showAll="0" dataSourceSort="1" defaultSubtotal="0" defaultAttributeDrillState="1"/>
  </pivotFields>
  <rowItems count="1">
    <i/>
  </rowItems>
  <colFields count="1">
    <field x="-2"/>
  </colFields>
  <colItems count="6">
    <i>
      <x/>
    </i>
    <i i="1">
      <x v="1"/>
    </i>
    <i i="2">
      <x v="2"/>
    </i>
    <i i="3">
      <x v="3"/>
    </i>
    <i i="4">
      <x v="4"/>
    </i>
    <i i="5">
      <x v="5"/>
    </i>
  </colItems>
  <dataFields count="6">
    <dataField fld="0" subtotal="count" baseField="0" baseItem="0"/>
    <dataField fld="1" subtotal="count" baseField="0" baseItem="0"/>
    <dataField fld="2" subtotal="count" baseField="0" baseItem="0"/>
    <dataField fld="3" subtotal="count" baseField="0" baseItem="0" numFmtId="167"/>
    <dataField fld="4" subtotal="count" baseField="0" baseItem="0" numFmtId="167"/>
    <dataField fld="5" subtotal="count" baseField="0" baseItem="0" numFmtId="167"/>
  </dataFields>
  <formats count="13">
    <format dxfId="20">
      <pivotArea type="all" dataOnly="0" outline="0" fieldPosition="0"/>
    </format>
    <format dxfId="19">
      <pivotArea outline="0" collapsedLevelsAreSubtotals="1" fieldPosition="0"/>
    </format>
    <format dxfId="18">
      <pivotArea dataOnly="0" labelOnly="1" outline="0" fieldPosition="0">
        <references count="1">
          <reference field="4294967294" count="6">
            <x v="0"/>
            <x v="1"/>
            <x v="2"/>
            <x v="3"/>
            <x v="4"/>
            <x v="5"/>
          </reference>
        </references>
      </pivotArea>
    </format>
    <format dxfId="17">
      <pivotArea type="all" dataOnly="0" outline="0" fieldPosition="0"/>
    </format>
    <format dxfId="16">
      <pivotArea outline="0" collapsedLevelsAreSubtotals="1" fieldPosition="0"/>
    </format>
    <format dxfId="15">
      <pivotArea outline="0" fieldPosition="0">
        <references count="1">
          <reference field="4294967294" count="1" selected="0">
            <x v="4"/>
          </reference>
        </references>
      </pivotArea>
    </format>
    <format dxfId="14">
      <pivotArea outline="0" fieldPosition="0">
        <references count="1">
          <reference field="4294967294" count="1" selected="0">
            <x v="4"/>
          </reference>
        </references>
      </pivotArea>
    </format>
    <format dxfId="13">
      <pivotArea outline="0" fieldPosition="0">
        <references count="1">
          <reference field="4294967294" count="1" selected="0">
            <x v="4"/>
          </reference>
        </references>
      </pivotArea>
    </format>
    <format dxfId="12">
      <pivotArea outline="0" fieldPosition="0">
        <references count="1">
          <reference field="4294967294" count="1" selected="0">
            <x v="3"/>
          </reference>
        </references>
      </pivotArea>
    </format>
    <format dxfId="11">
      <pivotArea outline="0" fieldPosition="0">
        <references count="1">
          <reference field="4294967294" count="1" selected="0">
            <x v="3"/>
          </reference>
        </references>
      </pivotArea>
    </format>
    <format dxfId="10">
      <pivotArea outline="0" fieldPosition="0">
        <references count="1">
          <reference field="4294967294" count="1" selected="0">
            <x v="5"/>
          </reference>
        </references>
      </pivotArea>
    </format>
    <format dxfId="9">
      <pivotArea outline="0" fieldPosition="0">
        <references count="1">
          <reference field="4294967294" count="1" selected="0">
            <x v="5"/>
          </reference>
        </references>
      </pivotArea>
    </format>
    <format dxfId="8">
      <pivotArea outline="0" fieldPosition="0">
        <references count="1">
          <reference field="4294967294" count="3" selected="0">
            <x v="3"/>
            <x v="4"/>
            <x v="5"/>
          </reference>
        </references>
      </pivotArea>
    </format>
  </formats>
  <pivotHierarchies count="7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6" type="dateBetween" evalOrder="-1" id="94" name="[Ticket Assignments].[Created timestamp]">
      <autoFilter ref="A1">
        <filterColumn colId="0">
          <customFilters and="1">
            <customFilter operator="greaterThanOrEqual" val="45658"/>
            <customFilter operator="lessThanOrEqual" val="46387"/>
          </customFilters>
        </filterColumn>
      </autoFilter>
      <extLst>
        <ext xmlns:x15="http://schemas.microsoft.com/office/spreadsheetml/2010/11/main" uri="{0605FD5F-26C8-4aeb-8148-2DB25E43C511}">
          <x15:pivotFilter useWholeDay="1"/>
        </ext>
      </extLst>
    </filter>
  </filters>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gents]"/>
        <x15:activeTabTopLevelEntity name="[Ticket Assignment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ull_Name" xr10:uid="{166CB648-65A3-4340-B7EB-D8A3CF4990D7}" sourceName="[Agents].[Full Name]">
  <pivotTables>
    <pivotTable tabId="1" name="pvt_AgentStats"/>
    <pivotTable tabId="1" name="pvt_AgentCSATtrend"/>
    <pivotTable tabId="1" name="pvt_AgentSelection"/>
    <pivotTable tabId="1" name="pvt_AgentSLAtrend"/>
    <pivotTable tabId="1" name="pvt_AgentReplyTime"/>
  </pivotTables>
  <data>
    <olap pivotCacheId="1578062470">
      <levels count="2">
        <level uniqueName="[Agents].[Full Name].[(All)]" sourceCaption="(All)" count="0"/>
        <level uniqueName="[Agents].[Full Name].[Full Name]" sourceCaption="Full Name" count="30">
          <ranges>
            <range startItem="0">
              <i n="[Agents].[Full Name].&amp;[Alisa Luo]" c="Alisa Luo"/>
              <i n="[Agents].[Full Name].&amp;[Amelia MacDonald]" c="Amelia MacDonald"/>
              <i n="[Agents].[Full Name].&amp;[Anisha Anand]" c="Anisha Anand"/>
              <i n="[Agents].[Full Name].&amp;[Annabelle Jackson]" c="Annabelle Jackson"/>
              <i n="[Agents].[Full Name].&amp;[Aurora Valenzuela]" c="Aurora Valenzuela"/>
              <i n="[Agents].[Full Name].&amp;[Carter Griffiths]" c="Carter Griffiths"/>
              <i n="[Agents].[Full Name].&amp;[Deepak Mittal]" c="Deepak Mittal"/>
              <i n="[Agents].[Full Name].&amp;[Dylan Van Leeuwen]" c="Dylan Van Leeuwen"/>
              <i n="[Agents].[Full Name].&amp;[Elias Clarke]" c="Elias Clarke"/>
              <i n="[Agents].[Full Name].&amp;[Ella Martins]" c="Ella Martins"/>
              <i n="[Agents].[Full Name].&amp;[Faith Williams]" c="Faith Williams"/>
              <i n="[Agents].[Full Name].&amp;[Freja Knight]" c="Freja Knight"/>
              <i n="[Agents].[Full Name].&amp;[Hyun Kwon]" c="Hyun Kwon"/>
              <i n="[Agents].[Full Name].&amp;[Jake Reid]" c="Jake Reid"/>
              <i n="[Agents].[Full Name].&amp;[James Gonzalez]" c="James Gonzalez"/>
              <i n="[Agents].[Full Name].&amp;[Jiang Zhang]" c="Jiang Zhang"/>
              <i n="[Agents].[Full Name].&amp;[Joaquin Rees]" c="Joaquin Rees"/>
              <i n="[Agents].[Full Name].&amp;[Layla Mendoza]" c="Layla Mendoza"/>
              <i n="[Agents].[Full Name].&amp;[Levi Holmes]" c="Levi Holmes"/>
              <i n="[Agents].[Full Name].&amp;[Lily Doherty]" c="Lily Doherty"/>
              <i n="[Agents].[Full Name].&amp;[Mary Wilson]" c="Mary Wilson"/>
              <i n="[Agents].[Full Name].&amp;[Naoya Matsumoto]" c="Naoya Matsumoto"/>
              <i n="[Agents].[Full Name].&amp;[Rina Takagi]" c="Rina Takagi"/>
              <i n="[Agents].[Full Name].&amp;[Shanyuan Jia]" c="Shanyuan Jia"/>
              <i n="[Agents].[Full Name].&amp;[Tanya Heo]" c="Tanya Heo"/>
              <i n="[Agents].[Full Name].&amp;[Tobias Hudson]" c="Tobias Hudson"/>
              <i n="[Agents].[Full Name].&amp;[Vince Daniels]" c="Vince Daniels"/>
              <i n="[Agents].[Full Name].&amp;[Xiu Zhou]" c="Xiu Zhou"/>
              <i n="[Agents].[Full Name].&amp;[Yuri Matsuda]" c="Yuri Matsuda"/>
              <i n="[Agents].[Full Name].&amp;" c="(blank)"/>
            </range>
          </ranges>
        </level>
      </levels>
      <selections count="1">
        <selection n="[Agents].[Full Name].&amp;[Ella Martins]"/>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Full Name" xr10:uid="{6F34BBDA-E68E-4064-BE9C-38F765C96029}" cache="Slicer_Full_Name" caption="AGENT" columnCount="2" showCaption="0" level="1" style="data  messe"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11F5CDB-3CF2-458A-ACC2-A4411A6EEE8A}" name="prm_SLA" displayName="prm_SLA" ref="B9:B10" totalsRowShown="0" headerRowDxfId="23" dataDxfId="22">
  <autoFilter ref="B9:B10" xr:uid="{311F5CDB-3CF2-458A-ACC2-A4411A6EEE8A}"/>
  <tableColumns count="1">
    <tableColumn id="1" xr3:uid="{A0D8D3F6-FF3E-46E1-A81B-DBFAD5999404}" name="SLA time" dataDxfId="21"/>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Created_timestamp" xr10:uid="{0EB27CDF-A0D3-49D7-9F06-DD4698A00C05}" sourceName="[Ticket Assignments].[Created timestamp]">
  <pivotTables>
    <pivotTable tabId="1" name="pvt_barTotalTickets"/>
    <pivotTable tabId="1" name="pvt_piecharts"/>
    <pivotTable tabId="1" name="pvt_piechartsValues"/>
    <pivotTable tabId="1" name="pvt_AgentCSATtrend"/>
    <pivotTable tabId="1" name="pvt_AgentStats"/>
    <pivotTable tabId="1" name="pvt_AgentSLAtrend"/>
    <pivotTable tabId="1" name="pvt_AgentReplyTime"/>
  </pivotTables>
  <state minimalRefreshVersion="6" lastRefreshVersion="6" pivotCacheId="770289172" filterType="dateBetween">
    <selection startDate="2025-01-01T00:00:00" endDate="2026-12-31T00:00:00"/>
    <bounds startDate="2025-01-01T12:05:11" endDate="2027-01-01T20:45:26"/>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tml_TicketCreated" xr10:uid="{4C0F7DD5-C8AD-4BEA-AD5E-E22B2CCB0AA0}" cache="Timeline_Created_timestamp" caption="Created timestamp" showHeader="0" showSelectionLabel="0" showTimeLevel="0" showHorizontalScrollbar="0" level="2" selectionLevel="0" scrollPosition="2025-01-01T00:00:00" style="data messe"/>
</timelines>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microsoft.com/office/2011/relationships/timeline" Target="../timelines/timeline1.xml"/><Relationship Id="rId5" Type="http://schemas.microsoft.com/office/2007/relationships/slicer" Target="../slicers/slicer1.xml"/><Relationship Id="rId4"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75BF76-A546-49F7-BE79-4580C456C681}">
  <sheetPr>
    <tabColor rgb="FF23A9F2"/>
  </sheetPr>
  <dimension ref="A1:V63"/>
  <sheetViews>
    <sheetView showGridLines="0" showRowColHeaders="0" tabSelected="1" zoomScaleNormal="100" workbookViewId="0">
      <selection activeCell="B29" sqref="B29"/>
    </sheetView>
  </sheetViews>
  <sheetFormatPr defaultColWidth="0" defaultRowHeight="15" zeroHeight="1" x14ac:dyDescent="0.25"/>
  <cols>
    <col min="1" max="1" width="9.140625" customWidth="1"/>
    <col min="2" max="2" width="14.28515625" customWidth="1"/>
    <col min="3" max="3" width="11" customWidth="1"/>
    <col min="4" max="22" width="9.140625" customWidth="1"/>
    <col min="23" max="16384" width="9.140625" hidden="1"/>
  </cols>
  <sheetData>
    <row r="1" spans="2:2" x14ac:dyDescent="0.25"/>
    <row r="2" spans="2:2" x14ac:dyDescent="0.25"/>
    <row r="3" spans="2:2" x14ac:dyDescent="0.25"/>
    <row r="4" spans="2:2" x14ac:dyDescent="0.25"/>
    <row r="5" spans="2:2" x14ac:dyDescent="0.25"/>
    <row r="6" spans="2:2" x14ac:dyDescent="0.25"/>
    <row r="7" spans="2:2" x14ac:dyDescent="0.25"/>
    <row r="8" spans="2:2" x14ac:dyDescent="0.25"/>
    <row r="9" spans="2:2" x14ac:dyDescent="0.25">
      <c r="B9" s="13" t="s">
        <v>46</v>
      </c>
    </row>
    <row r="10" spans="2:2" x14ac:dyDescent="0.25">
      <c r="B10" s="12">
        <v>3600</v>
      </c>
    </row>
    <row r="11" spans="2:2" x14ac:dyDescent="0.25"/>
    <row r="12" spans="2:2" x14ac:dyDescent="0.25"/>
    <row r="13" spans="2:2" x14ac:dyDescent="0.25"/>
    <row r="14" spans="2:2" x14ac:dyDescent="0.25"/>
    <row r="15" spans="2:2" x14ac:dyDescent="0.25"/>
    <row r="16" spans="2:2" x14ac:dyDescent="0.25"/>
    <row r="17" customFormat="1" x14ac:dyDescent="0.25"/>
    <row r="18" customFormat="1" x14ac:dyDescent="0.25"/>
    <row r="19" customFormat="1" x14ac:dyDescent="0.25"/>
    <row r="20" customFormat="1" x14ac:dyDescent="0.25"/>
    <row r="21" customFormat="1" x14ac:dyDescent="0.25"/>
    <row r="22" customFormat="1" x14ac:dyDescent="0.25"/>
    <row r="23" customFormat="1" x14ac:dyDescent="0.25"/>
    <row r="24" customFormat="1" x14ac:dyDescent="0.25"/>
    <row r="25" customFormat="1" x14ac:dyDescent="0.25"/>
    <row r="26" customFormat="1" x14ac:dyDescent="0.25"/>
    <row r="27" customFormat="1" x14ac:dyDescent="0.25"/>
    <row r="28" customFormat="1" x14ac:dyDescent="0.25"/>
    <row r="29" customFormat="1" x14ac:dyDescent="0.25"/>
    <row r="30" customFormat="1" x14ac:dyDescent="0.25"/>
    <row r="31" customFormat="1" x14ac:dyDescent="0.25"/>
    <row r="32" customFormat="1" x14ac:dyDescent="0.25"/>
    <row r="33" customFormat="1" x14ac:dyDescent="0.25"/>
    <row r="34" customFormat="1" x14ac:dyDescent="0.25"/>
    <row r="35" customFormat="1" x14ac:dyDescent="0.25"/>
    <row r="36" customFormat="1" x14ac:dyDescent="0.25"/>
    <row r="37" customFormat="1" x14ac:dyDescent="0.25"/>
    <row r="38" customFormat="1" x14ac:dyDescent="0.25"/>
    <row r="39" customFormat="1" x14ac:dyDescent="0.25"/>
    <row r="40" customFormat="1" x14ac:dyDescent="0.25"/>
    <row r="41" customFormat="1" x14ac:dyDescent="0.25"/>
    <row r="42" customFormat="1" x14ac:dyDescent="0.25"/>
    <row r="43" customFormat="1" x14ac:dyDescent="0.25"/>
    <row r="44" customFormat="1" x14ac:dyDescent="0.25"/>
    <row r="45" customFormat="1" x14ac:dyDescent="0.25"/>
    <row r="46" customFormat="1" hidden="1" x14ac:dyDescent="0.25"/>
    <row r="47" customFormat="1" hidden="1" x14ac:dyDescent="0.25"/>
    <row r="48" customFormat="1" hidden="1" x14ac:dyDescent="0.25"/>
    <row r="49" customFormat="1" hidden="1" x14ac:dyDescent="0.25"/>
    <row r="50" customFormat="1" hidden="1" x14ac:dyDescent="0.25"/>
    <row r="51" customFormat="1" hidden="1" x14ac:dyDescent="0.25"/>
    <row r="52" customFormat="1" hidden="1" x14ac:dyDescent="0.25"/>
    <row r="53" customFormat="1" hidden="1" x14ac:dyDescent="0.25"/>
    <row r="54" customFormat="1" hidden="1" x14ac:dyDescent="0.25"/>
    <row r="55" customFormat="1" hidden="1" x14ac:dyDescent="0.25"/>
    <row r="56" customFormat="1" hidden="1" x14ac:dyDescent="0.25"/>
    <row r="57" customFormat="1" hidden="1" x14ac:dyDescent="0.25"/>
    <row r="58" customFormat="1" hidden="1" x14ac:dyDescent="0.25"/>
    <row r="59" customFormat="1" hidden="1" x14ac:dyDescent="0.25"/>
    <row r="60" customFormat="1" hidden="1" x14ac:dyDescent="0.25"/>
    <row r="61" customFormat="1" hidden="1" x14ac:dyDescent="0.25"/>
    <row r="62" customFormat="1" hidden="1" x14ac:dyDescent="0.25"/>
    <row r="63" customFormat="1" hidden="1" x14ac:dyDescent="0.25"/>
  </sheetData>
  <pageMargins left="0.7" right="0.7" top="0.75" bottom="0.75" header="0.3" footer="0.3"/>
  <pageSetup paperSize="9" orientation="portrait" r:id="rId1"/>
  <drawing r:id="rId2"/>
  <legacyDrawing r:id="rId3"/>
  <tableParts count="1">
    <tablePart r:id="rId4"/>
  </tableParts>
  <extLst>
    <ext xmlns:x14="http://schemas.microsoft.com/office/spreadsheetml/2009/9/main" uri="{A8765BA9-456A-4dab-B4F3-ACF838C121DE}">
      <x14:slicerList>
        <x14:slicer r:id="rId5"/>
      </x14:slicerList>
    </ext>
    <ext xmlns:x15="http://schemas.microsoft.com/office/spreadsheetml/2010/11/main" uri="{7E03D99C-DC04-49d9-9315-930204A7B6E9}">
      <x15:timelineRefs>
        <x15:timelineRef r:id="rId6"/>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E7BF8B-B084-482D-B8B2-43581A6612C2}">
  <dimension ref="A1:D30"/>
  <sheetViews>
    <sheetView showGridLines="0" topLeftCell="A25" workbookViewId="0">
      <selection activeCell="F3" sqref="F3"/>
    </sheetView>
  </sheetViews>
  <sheetFormatPr defaultRowHeight="15" x14ac:dyDescent="0.25"/>
  <cols>
    <col min="1" max="1" width="30.140625" customWidth="1"/>
    <col min="2" max="3" width="33.42578125" customWidth="1"/>
    <col min="4" max="4" width="21.42578125" customWidth="1"/>
  </cols>
  <sheetData>
    <row r="1" spans="1:4" x14ac:dyDescent="0.25">
      <c r="A1" s="4" t="s">
        <v>56</v>
      </c>
      <c r="B1" s="4" t="s">
        <v>57</v>
      </c>
      <c r="C1" s="4" t="s">
        <v>84</v>
      </c>
      <c r="D1" s="4" t="s">
        <v>58</v>
      </c>
    </row>
    <row r="2" spans="1:4" ht="112.5" customHeight="1" x14ac:dyDescent="0.25">
      <c r="A2" s="4">
        <v>3932730</v>
      </c>
      <c r="B2" s="4" t="s">
        <v>1</v>
      </c>
      <c r="C2" s="4" t="str">
        <f>CONCATENATE("photo_",A2)</f>
        <v>photo_3932730</v>
      </c>
    </row>
    <row r="3" spans="1:4" ht="112.5" customHeight="1" x14ac:dyDescent="0.25">
      <c r="A3" s="4">
        <v>914931</v>
      </c>
      <c r="B3" s="4" t="s">
        <v>17</v>
      </c>
      <c r="C3" s="4" t="str">
        <f t="shared" ref="C3:C30" si="0">CONCATENATE("photo_",A3)</f>
        <v>photo_914931</v>
      </c>
    </row>
    <row r="4" spans="1:4" ht="112.5" customHeight="1" x14ac:dyDescent="0.25">
      <c r="A4" s="4">
        <v>2558681</v>
      </c>
      <c r="B4" s="4" t="s">
        <v>23</v>
      </c>
      <c r="C4" s="4" t="str">
        <f t="shared" si="0"/>
        <v>photo_2558681</v>
      </c>
    </row>
    <row r="5" spans="1:4" ht="112.5" customHeight="1" x14ac:dyDescent="0.25">
      <c r="A5" s="4">
        <v>38554</v>
      </c>
      <c r="B5" s="4" t="s">
        <v>24</v>
      </c>
      <c r="C5" s="4" t="str">
        <f t="shared" si="0"/>
        <v>photo_38554</v>
      </c>
    </row>
    <row r="6" spans="1:4" ht="112.5" customHeight="1" x14ac:dyDescent="0.25">
      <c r="A6" s="4">
        <v>3608523</v>
      </c>
      <c r="B6" s="4" t="s">
        <v>26</v>
      </c>
      <c r="C6" s="4" t="str">
        <f t="shared" si="0"/>
        <v>photo_3608523</v>
      </c>
    </row>
    <row r="7" spans="1:4" ht="112.5" customHeight="1" x14ac:dyDescent="0.25">
      <c r="A7" s="4">
        <v>1323605</v>
      </c>
      <c r="B7" s="4" t="s">
        <v>16</v>
      </c>
      <c r="C7" s="4" t="str">
        <f t="shared" si="0"/>
        <v>photo_1323605</v>
      </c>
    </row>
    <row r="8" spans="1:4" ht="112.5" customHeight="1" x14ac:dyDescent="0.25">
      <c r="A8" s="4">
        <v>5950687</v>
      </c>
      <c r="B8" s="4" t="s">
        <v>18</v>
      </c>
      <c r="C8" s="4" t="str">
        <f t="shared" si="0"/>
        <v>photo_5950687</v>
      </c>
    </row>
    <row r="9" spans="1:4" ht="112.5" customHeight="1" x14ac:dyDescent="0.25">
      <c r="A9" s="4">
        <v>220453</v>
      </c>
      <c r="B9" s="4" t="s">
        <v>0</v>
      </c>
      <c r="C9" s="4" t="str">
        <f t="shared" si="0"/>
        <v>photo_220453</v>
      </c>
    </row>
    <row r="10" spans="1:4" ht="112.5" customHeight="1" x14ac:dyDescent="0.25">
      <c r="A10" s="4">
        <v>6802050</v>
      </c>
      <c r="B10" s="4" t="s">
        <v>21</v>
      </c>
      <c r="C10" s="4" t="str">
        <f t="shared" si="0"/>
        <v>photo_6802050</v>
      </c>
    </row>
    <row r="11" spans="1:4" ht="112.5" customHeight="1" x14ac:dyDescent="0.25">
      <c r="A11" s="4">
        <v>712521</v>
      </c>
      <c r="B11" s="4" t="s">
        <v>14</v>
      </c>
      <c r="C11" s="4" t="str">
        <f t="shared" si="0"/>
        <v>photo_712521</v>
      </c>
    </row>
    <row r="12" spans="1:4" ht="112.5" customHeight="1" x14ac:dyDescent="0.25">
      <c r="A12" s="4">
        <v>3783725</v>
      </c>
      <c r="B12" s="4" t="s">
        <v>2</v>
      </c>
      <c r="C12" s="4" t="str">
        <f t="shared" si="0"/>
        <v>photo_3783725</v>
      </c>
    </row>
    <row r="13" spans="1:4" ht="112.5" customHeight="1" x14ac:dyDescent="0.25">
      <c r="A13" s="4">
        <v>3090818</v>
      </c>
      <c r="B13" s="4" t="s">
        <v>5</v>
      </c>
      <c r="C13" s="4" t="str">
        <f t="shared" si="0"/>
        <v>photo_3090818</v>
      </c>
    </row>
    <row r="14" spans="1:4" ht="112.5" customHeight="1" x14ac:dyDescent="0.25">
      <c r="A14" s="4">
        <v>5907471</v>
      </c>
      <c r="B14" s="4" t="s">
        <v>9</v>
      </c>
      <c r="C14" s="4" t="str">
        <f t="shared" si="0"/>
        <v>photo_5907471</v>
      </c>
    </row>
    <row r="15" spans="1:4" ht="112.5" customHeight="1" x14ac:dyDescent="0.25">
      <c r="A15" s="4">
        <v>3184611</v>
      </c>
      <c r="B15" s="4" t="s">
        <v>11</v>
      </c>
      <c r="C15" s="4" t="str">
        <f t="shared" si="0"/>
        <v>photo_3184611</v>
      </c>
    </row>
    <row r="16" spans="1:4" ht="112.5" customHeight="1" x14ac:dyDescent="0.25">
      <c r="A16" s="4">
        <v>1251841</v>
      </c>
      <c r="B16" s="4" t="s">
        <v>6</v>
      </c>
      <c r="C16" s="4" t="str">
        <f t="shared" si="0"/>
        <v>photo_1251841</v>
      </c>
    </row>
    <row r="17" spans="1:3" ht="112.5" customHeight="1" x14ac:dyDescent="0.25">
      <c r="A17" s="4">
        <v>1125028</v>
      </c>
      <c r="B17" s="4" t="s">
        <v>25</v>
      </c>
      <c r="C17" s="4" t="str">
        <f t="shared" si="0"/>
        <v>photo_1125028</v>
      </c>
    </row>
    <row r="18" spans="1:3" ht="112.5" customHeight="1" x14ac:dyDescent="0.25">
      <c r="A18" s="4">
        <v>3024579</v>
      </c>
      <c r="B18" s="4" t="s">
        <v>10</v>
      </c>
      <c r="C18" s="4" t="str">
        <f t="shared" si="0"/>
        <v>photo_3024579</v>
      </c>
    </row>
    <row r="19" spans="1:3" ht="112.5" customHeight="1" x14ac:dyDescent="0.25">
      <c r="A19" s="4">
        <v>1082962</v>
      </c>
      <c r="B19" s="4" t="s">
        <v>8</v>
      </c>
      <c r="C19" s="4" t="str">
        <f t="shared" si="0"/>
        <v>photo_1082962</v>
      </c>
    </row>
    <row r="20" spans="1:3" ht="112.5" customHeight="1" x14ac:dyDescent="0.25">
      <c r="A20" s="4">
        <v>842548</v>
      </c>
      <c r="B20" s="4" t="s">
        <v>13</v>
      </c>
      <c r="C20" s="4" t="str">
        <f t="shared" si="0"/>
        <v>photo_842548</v>
      </c>
    </row>
    <row r="21" spans="1:3" ht="112.5" customHeight="1" x14ac:dyDescent="0.25">
      <c r="A21" s="4">
        <v>4173256</v>
      </c>
      <c r="B21" s="4" t="s">
        <v>19</v>
      </c>
      <c r="C21" s="4" t="str">
        <f t="shared" si="0"/>
        <v>photo_4173256</v>
      </c>
    </row>
    <row r="22" spans="1:3" ht="112.5" customHeight="1" x14ac:dyDescent="0.25">
      <c r="A22" s="4">
        <v>1367269</v>
      </c>
      <c r="B22" s="4" t="s">
        <v>12</v>
      </c>
      <c r="C22" s="4" t="str">
        <f t="shared" si="0"/>
        <v>photo_1367269</v>
      </c>
    </row>
    <row r="23" spans="1:3" ht="112.5" customHeight="1" x14ac:dyDescent="0.25">
      <c r="A23" s="4">
        <v>537136</v>
      </c>
      <c r="B23" s="4" t="s">
        <v>27</v>
      </c>
      <c r="C23" s="4" t="str">
        <f t="shared" si="0"/>
        <v>photo_537136</v>
      </c>
    </row>
    <row r="24" spans="1:3" ht="112.5" customHeight="1" x14ac:dyDescent="0.25">
      <c r="A24" s="4">
        <v>5414000</v>
      </c>
      <c r="B24" s="4" t="s">
        <v>28</v>
      </c>
      <c r="C24" s="4" t="str">
        <f t="shared" si="0"/>
        <v>photo_5414000</v>
      </c>
    </row>
    <row r="25" spans="1:3" ht="112.5" customHeight="1" x14ac:dyDescent="0.25">
      <c r="A25" s="4">
        <v>932069</v>
      </c>
      <c r="B25" s="4" t="s">
        <v>7</v>
      </c>
      <c r="C25" s="4" t="str">
        <f t="shared" si="0"/>
        <v>photo_932069</v>
      </c>
    </row>
    <row r="26" spans="1:3" ht="112.5" customHeight="1" x14ac:dyDescent="0.25">
      <c r="A26" s="4">
        <v>5959648</v>
      </c>
      <c r="B26" s="4" t="s">
        <v>15</v>
      </c>
      <c r="C26" s="4" t="str">
        <f t="shared" si="0"/>
        <v>photo_5959648</v>
      </c>
    </row>
    <row r="27" spans="1:3" ht="112.5" customHeight="1" x14ac:dyDescent="0.25">
      <c r="A27" s="4">
        <v>5869660</v>
      </c>
      <c r="B27" s="4" t="s">
        <v>3</v>
      </c>
      <c r="C27" s="4" t="str">
        <f t="shared" si="0"/>
        <v>photo_5869660</v>
      </c>
    </row>
    <row r="28" spans="1:3" ht="112.5" customHeight="1" x14ac:dyDescent="0.25">
      <c r="A28" s="4">
        <v>1181391</v>
      </c>
      <c r="B28" s="4" t="s">
        <v>4</v>
      </c>
      <c r="C28" s="4" t="str">
        <f t="shared" si="0"/>
        <v>photo_1181391</v>
      </c>
    </row>
    <row r="29" spans="1:3" ht="112.5" customHeight="1" x14ac:dyDescent="0.25">
      <c r="A29" s="4">
        <v>6213463</v>
      </c>
      <c r="B29" s="4" t="s">
        <v>20</v>
      </c>
      <c r="C29" s="4" t="str">
        <f t="shared" si="0"/>
        <v>photo_6213463</v>
      </c>
    </row>
    <row r="30" spans="1:3" ht="112.5" customHeight="1" x14ac:dyDescent="0.25">
      <c r="A30" s="4">
        <v>1721429</v>
      </c>
      <c r="B30" s="4" t="s">
        <v>22</v>
      </c>
      <c r="C30" s="4" t="str">
        <f t="shared" si="0"/>
        <v>photo_1721429</v>
      </c>
    </row>
  </sheetData>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C0C0C0"/>
  </sheetPr>
  <dimension ref="A1:AT5069"/>
  <sheetViews>
    <sheetView topLeftCell="AK69" zoomScaleNormal="100" workbookViewId="0">
      <selection activeCell="C13" sqref="C13"/>
    </sheetView>
  </sheetViews>
  <sheetFormatPr defaultRowHeight="15" x14ac:dyDescent="0.25"/>
  <cols>
    <col min="1" max="1" width="11" bestFit="1" customWidth="1"/>
    <col min="2" max="2" width="11.28515625" bestFit="1" customWidth="1"/>
    <col min="3" max="3" width="16.42578125" bestFit="1" customWidth="1"/>
    <col min="4" max="4" width="14.85546875" bestFit="1" customWidth="1"/>
    <col min="5" max="5" width="7" bestFit="1" customWidth="1"/>
    <col min="6" max="6" width="25" bestFit="1" customWidth="1"/>
    <col min="7" max="7" width="30" bestFit="1" customWidth="1"/>
    <col min="11" max="11" width="23.28515625" bestFit="1" customWidth="1"/>
    <col min="12" max="12" width="9" bestFit="1" customWidth="1"/>
    <col min="13" max="13" width="9" customWidth="1"/>
    <col min="14" max="14" width="18.7109375" bestFit="1" customWidth="1"/>
    <col min="15" max="15" width="14.42578125" bestFit="1" customWidth="1"/>
    <col min="16" max="16" width="10.28515625" bestFit="1" customWidth="1"/>
    <col min="17" max="17" width="13.42578125" customWidth="1"/>
    <col min="18" max="18" width="11" bestFit="1" customWidth="1"/>
    <col min="19" max="19" width="8.5703125" bestFit="1" customWidth="1"/>
    <col min="20" max="20" width="18.7109375" bestFit="1" customWidth="1"/>
    <col min="21" max="21" width="9.42578125" bestFit="1" customWidth="1"/>
    <col min="22" max="22" width="16" style="4" bestFit="1" customWidth="1"/>
    <col min="23" max="23" width="14.42578125" style="4" bestFit="1" customWidth="1"/>
    <col min="24" max="24" width="20.5703125" style="4" bestFit="1" customWidth="1"/>
    <col min="25" max="25" width="5.85546875" style="4" bestFit="1" customWidth="1"/>
    <col min="26" max="26" width="19.85546875" style="4" bestFit="1" customWidth="1"/>
    <col min="27" max="27" width="9.5703125" style="4" bestFit="1" customWidth="1"/>
    <col min="28" max="28" width="14.42578125" style="4" bestFit="1" customWidth="1"/>
    <col min="29" max="29" width="12.140625" style="4" bestFit="1" customWidth="1"/>
    <col min="30" max="30" width="18.5703125" style="4" bestFit="1" customWidth="1"/>
    <col min="31" max="31" width="17.85546875" style="4" bestFit="1" customWidth="1"/>
    <col min="32" max="32" width="17.7109375" style="4" bestFit="1" customWidth="1"/>
    <col min="33" max="34" width="20.7109375" style="4" customWidth="1"/>
    <col min="35" max="35" width="7.85546875" style="4" bestFit="1" customWidth="1"/>
    <col min="36" max="36" width="10.28515625" bestFit="1" customWidth="1"/>
    <col min="37" max="37" width="7.140625" bestFit="1" customWidth="1"/>
    <col min="38" max="38" width="10" bestFit="1" customWidth="1"/>
    <col min="39" max="40" width="7.85546875" bestFit="1" customWidth="1"/>
    <col min="41" max="41" width="10.28515625" bestFit="1" customWidth="1"/>
    <col min="42" max="42" width="7.140625" bestFit="1" customWidth="1"/>
    <col min="43" max="43" width="9" bestFit="1" customWidth="1"/>
    <col min="44" max="44" width="7.85546875" bestFit="1" customWidth="1"/>
    <col min="45" max="45" width="10.28515625" bestFit="1" customWidth="1"/>
    <col min="46" max="46" width="27.7109375" bestFit="1" customWidth="1"/>
    <col min="47" max="47" width="26.5703125" bestFit="1" customWidth="1"/>
    <col min="48" max="51" width="9.5703125" customWidth="1"/>
    <col min="52" max="52" width="17.85546875" bestFit="1" customWidth="1"/>
    <col min="53" max="53" width="10.85546875" bestFit="1" customWidth="1"/>
    <col min="54" max="54" width="18.42578125" bestFit="1" customWidth="1"/>
    <col min="55" max="55" width="11.85546875" bestFit="1" customWidth="1"/>
    <col min="56" max="56" width="24" bestFit="1" customWidth="1"/>
    <col min="57" max="57" width="17.7109375" bestFit="1" customWidth="1"/>
    <col min="58" max="58" width="20.7109375" bestFit="1" customWidth="1"/>
    <col min="59" max="59" width="9.5703125" bestFit="1" customWidth="1"/>
    <col min="60" max="60" width="14.42578125" bestFit="1" customWidth="1"/>
    <col min="61" max="62" width="20.7109375" customWidth="1"/>
    <col min="63" max="63" width="22" bestFit="1" customWidth="1"/>
    <col min="64" max="64" width="7.42578125" bestFit="1" customWidth="1"/>
    <col min="65" max="65" width="20.7109375" bestFit="1" customWidth="1"/>
    <col min="66" max="66" width="6.42578125" bestFit="1" customWidth="1"/>
    <col min="67" max="68" width="18.42578125" bestFit="1" customWidth="1"/>
    <col min="69" max="69" width="23.42578125" bestFit="1" customWidth="1"/>
    <col min="70" max="73" width="17.7109375" bestFit="1" customWidth="1"/>
  </cols>
  <sheetData>
    <row r="1" spans="1:18" x14ac:dyDescent="0.25">
      <c r="B1" s="4" t="s">
        <v>45</v>
      </c>
      <c r="C1" s="4" t="s">
        <v>41</v>
      </c>
      <c r="D1" s="4" t="s">
        <v>42</v>
      </c>
      <c r="E1" s="4" t="s">
        <v>43</v>
      </c>
    </row>
    <row r="2" spans="1:18" x14ac:dyDescent="0.25">
      <c r="B2" s="5">
        <v>0.1094</v>
      </c>
      <c r="C2" s="5">
        <v>0.75137111517367461</v>
      </c>
      <c r="D2" s="5">
        <v>0.4506</v>
      </c>
      <c r="E2" s="5">
        <v>0.99860000000000004</v>
      </c>
    </row>
    <row r="3" spans="1:18" x14ac:dyDescent="0.25">
      <c r="B3" s="5" t="str">
        <f>UPPER(B1)</f>
        <v>CUSTOMER FEEDBACK</v>
      </c>
      <c r="C3" s="5" t="str">
        <f>UPPER(C1)</f>
        <v>CUSTOMER SATISFACTION</v>
      </c>
      <c r="D3" s="5" t="str">
        <f>UPPER(D1)</f>
        <v>SAME DAY RESOLUTION</v>
      </c>
      <c r="E3" s="5" t="str">
        <f>UPPER(E1)</f>
        <v>1ST REPLY SLA</v>
      </c>
    </row>
    <row r="4" spans="1:18" x14ac:dyDescent="0.25">
      <c r="A4" s="7" t="s">
        <v>40</v>
      </c>
      <c r="B4" s="9">
        <f>GETPIVOTDATA("[Measures].[%  Feedback]",$B$1)</f>
        <v>0.1094</v>
      </c>
      <c r="C4" s="9">
        <f>GETPIVOTDATA("[Measures].[%  CSAT]",$B$1)</f>
        <v>0.75137111517367461</v>
      </c>
      <c r="D4" s="9">
        <f>GETPIVOTDATA("[Measures].[%  SDR]",$B$1)</f>
        <v>0.4506</v>
      </c>
      <c r="E4" s="9">
        <f>GETPIVOTDATA("[Measures].[%  SLA]",$B$1)</f>
        <v>0.99860000000000004</v>
      </c>
    </row>
    <row r="5" spans="1:18" x14ac:dyDescent="0.25">
      <c r="A5" s="7" t="s">
        <v>39</v>
      </c>
      <c r="B5" s="8">
        <f>1-GETPIVOTDATA("[Measures].[%  Feedback]",$B$1)</f>
        <v>0.89060000000000006</v>
      </c>
      <c r="C5" s="8">
        <f>1-GETPIVOTDATA("[Measures].[%  CSAT]",$B$1)</f>
        <v>0.24862888482632539</v>
      </c>
      <c r="D5" s="8">
        <f>1-GETPIVOTDATA("[Measures].[%  SDR]",$B$1)</f>
        <v>0.5494</v>
      </c>
      <c r="E5" s="8">
        <f>1-GETPIVOTDATA("[Measures].[%  SLA]",$B$1)</f>
        <v>1.3999999999999568E-3</v>
      </c>
    </row>
    <row r="6" spans="1:18" x14ac:dyDescent="0.25">
      <c r="A6" s="7"/>
      <c r="B6" s="8"/>
      <c r="C6" s="8"/>
      <c r="D6" s="8"/>
      <c r="E6" s="8"/>
    </row>
    <row r="7" spans="1:18" x14ac:dyDescent="0.25">
      <c r="B7" s="4" t="s">
        <v>44</v>
      </c>
      <c r="C7" s="4" t="s">
        <v>33</v>
      </c>
      <c r="D7" s="4" t="s">
        <v>34</v>
      </c>
      <c r="E7" s="4" t="s">
        <v>35</v>
      </c>
      <c r="F7" s="4" t="s">
        <v>36</v>
      </c>
      <c r="G7" s="4" t="s">
        <v>37</v>
      </c>
    </row>
    <row r="8" spans="1:18" x14ac:dyDescent="0.25">
      <c r="B8" s="4">
        <v>547</v>
      </c>
      <c r="C8" s="6">
        <v>411</v>
      </c>
      <c r="D8" s="4">
        <v>136</v>
      </c>
      <c r="E8" s="11">
        <v>2253</v>
      </c>
      <c r="F8" s="11">
        <v>4993</v>
      </c>
      <c r="G8" s="11">
        <v>7</v>
      </c>
    </row>
    <row r="9" spans="1:18" x14ac:dyDescent="0.25">
      <c r="B9" s="10"/>
      <c r="C9" s="10"/>
      <c r="D9" s="10"/>
      <c r="E9" s="10"/>
      <c r="F9" s="10"/>
      <c r="G9" s="10"/>
      <c r="I9" s="14">
        <f>cell_SLA/(60*60*24)</f>
        <v>4.1666666666666664E-2</v>
      </c>
    </row>
    <row r="11" spans="1:18" x14ac:dyDescent="0.25">
      <c r="K11" s="1" t="s">
        <v>55</v>
      </c>
      <c r="L11" t="s">
        <v>32</v>
      </c>
    </row>
    <row r="12" spans="1:18" x14ac:dyDescent="0.25">
      <c r="K12" t="s">
        <v>51</v>
      </c>
      <c r="L12" s="2">
        <v>79</v>
      </c>
      <c r="M12" s="2"/>
      <c r="N12" s="2"/>
      <c r="O12" s="2"/>
      <c r="P12" s="2"/>
      <c r="Q12" s="2"/>
      <c r="R12" s="2"/>
    </row>
    <row r="13" spans="1:18" x14ac:dyDescent="0.25">
      <c r="K13" t="s">
        <v>52</v>
      </c>
      <c r="L13" s="2">
        <v>108</v>
      </c>
      <c r="M13" s="2"/>
      <c r="N13" s="2"/>
      <c r="O13" s="2"/>
      <c r="P13" s="2"/>
      <c r="Q13" s="2"/>
      <c r="R13" s="2"/>
    </row>
    <row r="14" spans="1:18" x14ac:dyDescent="0.25">
      <c r="K14" t="s">
        <v>50</v>
      </c>
      <c r="L14" s="2">
        <v>151</v>
      </c>
      <c r="M14" s="2"/>
      <c r="N14" s="2"/>
      <c r="O14" s="2"/>
      <c r="P14" s="2"/>
      <c r="Q14" s="2"/>
      <c r="R14" s="2"/>
    </row>
    <row r="15" spans="1:18" x14ac:dyDescent="0.25">
      <c r="K15" t="s">
        <v>49</v>
      </c>
      <c r="L15" s="2">
        <v>158</v>
      </c>
      <c r="M15" s="2"/>
      <c r="N15" s="2"/>
      <c r="O15" s="2"/>
      <c r="P15" s="2"/>
      <c r="Q15" s="2"/>
      <c r="R15" s="2"/>
    </row>
    <row r="16" spans="1:18" x14ac:dyDescent="0.25">
      <c r="K16" t="s">
        <v>47</v>
      </c>
      <c r="L16" s="2">
        <v>275</v>
      </c>
      <c r="M16" s="2"/>
      <c r="N16" s="2"/>
      <c r="O16" s="2"/>
      <c r="P16" s="2"/>
      <c r="Q16" s="2"/>
      <c r="R16" s="2"/>
    </row>
    <row r="17" spans="11:35" x14ac:dyDescent="0.25">
      <c r="K17" t="s">
        <v>48</v>
      </c>
      <c r="L17" s="2">
        <v>495</v>
      </c>
      <c r="M17" s="2"/>
      <c r="N17" s="2"/>
      <c r="O17" s="2"/>
      <c r="P17" s="2"/>
      <c r="Q17" s="2"/>
      <c r="R17" s="2"/>
    </row>
    <row r="18" spans="11:35" x14ac:dyDescent="0.25">
      <c r="K18" t="s">
        <v>54</v>
      </c>
      <c r="L18" s="2">
        <v>1422</v>
      </c>
      <c r="M18" s="2"/>
      <c r="N18" s="2"/>
      <c r="O18" s="2"/>
      <c r="P18" s="2"/>
      <c r="Q18" s="2"/>
      <c r="R18" s="2"/>
    </row>
    <row r="19" spans="11:35" x14ac:dyDescent="0.25">
      <c r="K19" t="s">
        <v>53</v>
      </c>
      <c r="L19" s="2">
        <v>2312</v>
      </c>
      <c r="M19" s="2"/>
      <c r="N19" s="2"/>
      <c r="O19" s="2"/>
      <c r="P19" s="2"/>
      <c r="Q19" s="2"/>
      <c r="R19" s="2"/>
    </row>
    <row r="20" spans="11:35" x14ac:dyDescent="0.25">
      <c r="L20" s="2"/>
      <c r="M20" s="2"/>
      <c r="N20" s="2"/>
      <c r="O20" s="2"/>
      <c r="P20" s="2"/>
      <c r="Q20" s="2"/>
      <c r="R20" s="2"/>
    </row>
    <row r="21" spans="11:35" x14ac:dyDescent="0.25">
      <c r="L21" s="2"/>
      <c r="M21" s="2"/>
      <c r="N21" s="2" t="str">
        <f>N24</f>
        <v>Ella Martins</v>
      </c>
      <c r="O21" s="2" t="str">
        <f>O24</f>
        <v>photo_712521</v>
      </c>
      <c r="P21" s="2" t="str">
        <f>P24</f>
        <v>Australia</v>
      </c>
      <c r="Q21" s="2"/>
      <c r="R21" s="2"/>
    </row>
    <row r="22" spans="11:35" x14ac:dyDescent="0.25">
      <c r="L22" s="2"/>
      <c r="M22" s="2"/>
      <c r="N22" s="2"/>
      <c r="O22" s="2"/>
      <c r="P22" s="2"/>
      <c r="Q22" s="2"/>
      <c r="R22" s="2"/>
    </row>
    <row r="23" spans="11:35" x14ac:dyDescent="0.25">
      <c r="L23" s="2"/>
      <c r="M23" s="2"/>
      <c r="N23" s="1" t="s">
        <v>83</v>
      </c>
      <c r="O23" s="1" t="s">
        <v>84</v>
      </c>
      <c r="P23" s="1" t="s">
        <v>55</v>
      </c>
      <c r="Q23" s="1"/>
    </row>
    <row r="24" spans="11:35" x14ac:dyDescent="0.25">
      <c r="L24" s="2"/>
      <c r="M24" s="2"/>
      <c r="N24" t="s">
        <v>14</v>
      </c>
      <c r="O24" t="s">
        <v>92</v>
      </c>
      <c r="P24" t="s">
        <v>47</v>
      </c>
    </row>
    <row r="25" spans="11:35" x14ac:dyDescent="0.25">
      <c r="L25" s="2"/>
      <c r="M25" s="2"/>
    </row>
    <row r="26" spans="11:35" x14ac:dyDescent="0.25">
      <c r="S26" s="4" t="str">
        <f>UPPER(S30)</f>
        <v># TICKETS</v>
      </c>
      <c r="T26" s="4" t="str">
        <f t="shared" ref="T26:AF26" si="0">UPPER(T30)</f>
        <v>CUSTOMER FEEDBACK</v>
      </c>
      <c r="U26" s="4" t="str">
        <f t="shared" si="0"/>
        <v>FEEDBACK</v>
      </c>
      <c r="V26" s="4" t="str">
        <f t="shared" si="0"/>
        <v># GOOD FEEDBACK</v>
      </c>
      <c r="W26" s="4" t="str">
        <f t="shared" si="0"/>
        <v># BAD FEEDBACK</v>
      </c>
      <c r="X26" s="4" t="str">
        <f t="shared" si="0"/>
        <v>CUSTOMER SATISFACTION</v>
      </c>
      <c r="Y26" s="4" t="str">
        <f t="shared" si="0"/>
        <v># SDR</v>
      </c>
      <c r="Z26" s="4" t="str">
        <f t="shared" si="0"/>
        <v>SAME DAY RESOLUTION</v>
      </c>
      <c r="AA26" s="4" t="str">
        <f t="shared" si="0"/>
        <v># SLA MET</v>
      </c>
      <c r="AB26" s="4" t="str">
        <f t="shared" si="0"/>
        <v># SLA BREACHED</v>
      </c>
      <c r="AC26" s="4" t="str">
        <f t="shared" si="0"/>
        <v>1ST REPLY SLA</v>
      </c>
      <c r="AD26" s="4" t="str">
        <f t="shared" si="0"/>
        <v>MEDIAN ASSIGN TIME</v>
      </c>
      <c r="AE26" s="4" t="str">
        <f t="shared" si="0"/>
        <v>MEDIAN SOLVE TIME</v>
      </c>
      <c r="AF26" s="4" t="str">
        <f t="shared" si="0"/>
        <v>MEDIAN REPLY TIME</v>
      </c>
      <c r="AG26" s="15" t="str">
        <f>UPPER(AG30)</f>
        <v>MEDIAN 1ST REPLY TIME</v>
      </c>
      <c r="AH26" s="15"/>
    </row>
    <row r="27" spans="11:35" x14ac:dyDescent="0.25">
      <c r="R27" s="7" t="s">
        <v>40</v>
      </c>
      <c r="S27" s="4">
        <f>IF(ISBLANK(GETPIVOTDATA("[Measures].[#  Tickets]",$S$30)),0,GETPIVOTDATA("[Measures].[#  Tickets]",$S$30))</f>
        <v>131</v>
      </c>
      <c r="T27">
        <f>IF(ISBLANK(GETPIVOTDATA("[Measures].[#  Feedback]",$S$30)),0,GETPIVOTDATA("[Measures].[#  Feedback]",$S$30))</f>
        <v>36</v>
      </c>
      <c r="U27" s="8">
        <f>IF(ISBLANK(GETPIVOTDATA("[Measures].[%  Feedback]",$S$30)),0,GETPIVOTDATA("[Measures].[%  Feedback]",$S$30))</f>
        <v>0.27480916030534353</v>
      </c>
      <c r="V27" s="10">
        <f>IF(ISBLANK(GETPIVOTDATA("[Measures].[#  Good feedback]",$S$30)),0,GETPIVOTDATA("[Measures].[#  Good feedback]",$S$30))</f>
        <v>34</v>
      </c>
      <c r="W27" s="10">
        <f>IF(ISBLANK(GETPIVOTDATA("[Measures].[#  Bad feedback]",$S$30)),0,GETPIVOTDATA("[Measures].[#  Bad feedback]",$S$30))</f>
        <v>2</v>
      </c>
      <c r="X27" s="9">
        <f>IF(ISBLANK(GETPIVOTDATA("[Measures].[%  CSAT]",$S$30)),0,GETPIVOTDATA("[Measures].[%  CSAT]",$S$30))</f>
        <v>0.94444444444444442</v>
      </c>
      <c r="Y27" s="10">
        <f>IF(ISBLANK(GETPIVOTDATA("[Measures].[#  SDR]",$S$30)),0,GETPIVOTDATA("[Measures].[#  SDR]",$S$30))</f>
        <v>73</v>
      </c>
      <c r="Z27" s="9">
        <f>IF(ISBLANK(GETPIVOTDATA("[Measures].[%  SDR]",$S$30)),0,GETPIVOTDATA("[Measures].[%  SDR]",$S$30))</f>
        <v>0.5572519083969466</v>
      </c>
      <c r="AA27" s="10">
        <f>IF(ISBLANK(GETPIVOTDATA("[Measures].[#  SLA met (agent's tickets)]",$S$30)),0,GETPIVOTDATA("[Measures].[#  SLA met (agent's tickets)]",$S$30))</f>
        <v>131</v>
      </c>
      <c r="AB27" s="10">
        <f>IF(ISBLANK(GETPIVOTDATA("[Measures].[#  SLA breached (agent's tickets)]",$S$30)),0,GETPIVOTDATA("[Measures].[#  SLA breached (agent's tickets)]",$S$30))</f>
        <v>0</v>
      </c>
      <c r="AC27" s="9">
        <f>IF(ISBLANK(GETPIVOTDATA("[Measures].[%  SLA]",$S$30)),0,GETPIVOTDATA("[Measures].[%  SLA]",$S$30))</f>
        <v>1</v>
      </c>
      <c r="AD27" s="4" t="str">
        <f>GETPIVOTDATA("[Measures].[Median assign time]",$S$30)</f>
        <v>00:02:33</v>
      </c>
      <c r="AE27" s="4" t="str">
        <f>GETPIVOTDATA("[Measures].[Median solve time]",$S$30)</f>
        <v>02:23:36</v>
      </c>
      <c r="AF27" s="4" t="str">
        <f>GETPIVOTDATA("[Measures].[Median reply time]",$S$30)</f>
        <v>00:14:31</v>
      </c>
      <c r="AG27" s="4" t="str">
        <f>GETPIVOTDATA("[Measures].[Median 1st reply time]",$S$30)</f>
        <v>00:09:35</v>
      </c>
    </row>
    <row r="28" spans="11:35" x14ac:dyDescent="0.25">
      <c r="R28" s="7" t="s">
        <v>39</v>
      </c>
      <c r="S28" s="4"/>
      <c r="U28" s="8">
        <f>1-U27</f>
        <v>0.72519083969465647</v>
      </c>
      <c r="V28" s="10"/>
      <c r="W28" s="10"/>
      <c r="X28" s="9">
        <f>1-X27</f>
        <v>5.555555555555558E-2</v>
      </c>
      <c r="Y28" s="10"/>
      <c r="Z28" s="9">
        <f>1-Z27</f>
        <v>0.4427480916030534</v>
      </c>
      <c r="AA28" s="10"/>
      <c r="AB28" s="10"/>
      <c r="AC28" s="9">
        <f>1-AC27</f>
        <v>0</v>
      </c>
    </row>
    <row r="29" spans="11:35" x14ac:dyDescent="0.25">
      <c r="S29" s="4"/>
      <c r="T29" s="4"/>
      <c r="U29" s="4"/>
      <c r="AE29"/>
      <c r="AF29"/>
      <c r="AG29"/>
      <c r="AH29"/>
      <c r="AI29"/>
    </row>
    <row r="30" spans="11:35" x14ac:dyDescent="0.25">
      <c r="S30" s="4" t="s">
        <v>59</v>
      </c>
      <c r="T30" t="s">
        <v>45</v>
      </c>
      <c r="U30" t="s">
        <v>85</v>
      </c>
      <c r="V30" s="4" t="s">
        <v>60</v>
      </c>
      <c r="W30" s="4" t="s">
        <v>61</v>
      </c>
      <c r="X30" s="4" t="s">
        <v>41</v>
      </c>
      <c r="Y30" s="4" t="s">
        <v>62</v>
      </c>
      <c r="Z30" s="4" t="s">
        <v>42</v>
      </c>
      <c r="AA30" s="4" t="s">
        <v>63</v>
      </c>
      <c r="AB30" s="4" t="s">
        <v>64</v>
      </c>
      <c r="AC30" s="4" t="s">
        <v>43</v>
      </c>
      <c r="AD30" s="4" t="s">
        <v>38</v>
      </c>
      <c r="AE30" s="4" t="s">
        <v>30</v>
      </c>
      <c r="AF30" s="4" t="s">
        <v>29</v>
      </c>
      <c r="AG30" s="4" t="s">
        <v>31</v>
      </c>
      <c r="AI30"/>
    </row>
    <row r="31" spans="11:35" x14ac:dyDescent="0.25">
      <c r="S31" s="2">
        <v>131</v>
      </c>
      <c r="T31">
        <v>36</v>
      </c>
      <c r="U31" s="3">
        <v>0.27480916030534353</v>
      </c>
      <c r="V31" s="2">
        <v>34</v>
      </c>
      <c r="W31">
        <v>2</v>
      </c>
      <c r="X31" s="3">
        <v>0.94444444444444442</v>
      </c>
      <c r="Y31">
        <v>73</v>
      </c>
      <c r="Z31" s="3">
        <v>0.5572519083969466</v>
      </c>
      <c r="AA31" s="2">
        <v>131</v>
      </c>
      <c r="AB31"/>
      <c r="AC31" s="3">
        <v>1</v>
      </c>
      <c r="AD31" t="s">
        <v>88</v>
      </c>
      <c r="AE31" t="s">
        <v>89</v>
      </c>
      <c r="AF31" t="s">
        <v>90</v>
      </c>
      <c r="AG31" t="s">
        <v>91</v>
      </c>
      <c r="AH31"/>
      <c r="AI31"/>
    </row>
    <row r="32" spans="11:35" x14ac:dyDescent="0.25">
      <c r="S32" s="2"/>
      <c r="T32" s="2"/>
      <c r="V32" s="3"/>
      <c r="W32"/>
      <c r="X32" s="3"/>
      <c r="Y32" s="2"/>
      <c r="Z32"/>
      <c r="AA32" s="3"/>
      <c r="AB32"/>
      <c r="AC32"/>
      <c r="AD32"/>
      <c r="AE32"/>
      <c r="AF32"/>
      <c r="AG32"/>
      <c r="AH32"/>
      <c r="AI32"/>
    </row>
    <row r="33" spans="22:38" x14ac:dyDescent="0.25">
      <c r="V33"/>
      <c r="W33"/>
      <c r="X33"/>
      <c r="Y33"/>
      <c r="Z33"/>
      <c r="AA33"/>
      <c r="AB33"/>
      <c r="AC33"/>
      <c r="AD33"/>
      <c r="AE33"/>
      <c r="AF33"/>
      <c r="AG33"/>
      <c r="AH33"/>
      <c r="AI33"/>
    </row>
    <row r="34" spans="22:38" x14ac:dyDescent="0.25">
      <c r="V34"/>
      <c r="W34"/>
      <c r="X34"/>
      <c r="Y34"/>
      <c r="Z34"/>
      <c r="AA34"/>
      <c r="AB34"/>
      <c r="AC34"/>
      <c r="AD34"/>
      <c r="AE34"/>
      <c r="AF34"/>
      <c r="AG34"/>
      <c r="AH34"/>
      <c r="AI34" s="1" t="s">
        <v>79</v>
      </c>
      <c r="AJ34" s="1" t="s">
        <v>80</v>
      </c>
      <c r="AK34" t="s">
        <v>81</v>
      </c>
      <c r="AL34" t="s">
        <v>82</v>
      </c>
    </row>
    <row r="35" spans="22:38" x14ac:dyDescent="0.25">
      <c r="V35"/>
      <c r="W35"/>
      <c r="X35"/>
      <c r="Y35"/>
      <c r="Z35"/>
      <c r="AA35"/>
      <c r="AB35"/>
      <c r="AC35"/>
      <c r="AD35"/>
      <c r="AE35"/>
      <c r="AF35"/>
      <c r="AG35"/>
      <c r="AH35"/>
      <c r="AI35" t="s">
        <v>65</v>
      </c>
      <c r="AJ35" t="s">
        <v>66</v>
      </c>
      <c r="AK35" s="3">
        <v>1</v>
      </c>
      <c r="AL35">
        <v>2</v>
      </c>
    </row>
    <row r="36" spans="22:38" x14ac:dyDescent="0.25">
      <c r="V36"/>
      <c r="W36"/>
      <c r="X36"/>
      <c r="Y36"/>
      <c r="Z36"/>
      <c r="AA36"/>
      <c r="AB36"/>
      <c r="AC36"/>
      <c r="AD36"/>
      <c r="AE36"/>
      <c r="AF36"/>
      <c r="AG36"/>
      <c r="AH36"/>
      <c r="AI36"/>
      <c r="AJ36" t="s">
        <v>67</v>
      </c>
      <c r="AK36" s="3">
        <v>1</v>
      </c>
      <c r="AL36">
        <v>2</v>
      </c>
    </row>
    <row r="37" spans="22:38" x14ac:dyDescent="0.25">
      <c r="V37"/>
      <c r="W37"/>
      <c r="X37"/>
      <c r="Y37"/>
      <c r="Z37"/>
      <c r="AA37"/>
      <c r="AB37"/>
      <c r="AC37"/>
      <c r="AD37"/>
      <c r="AE37"/>
      <c r="AF37"/>
      <c r="AG37"/>
      <c r="AH37"/>
      <c r="AI37"/>
      <c r="AJ37" t="s">
        <v>68</v>
      </c>
      <c r="AK37" s="3">
        <v>1</v>
      </c>
      <c r="AL37">
        <v>2</v>
      </c>
    </row>
    <row r="38" spans="22:38" x14ac:dyDescent="0.25">
      <c r="V38"/>
      <c r="W38"/>
      <c r="X38"/>
      <c r="Y38"/>
      <c r="Z38"/>
      <c r="AA38"/>
      <c r="AB38"/>
      <c r="AC38"/>
      <c r="AD38"/>
      <c r="AE38"/>
      <c r="AF38"/>
      <c r="AG38"/>
      <c r="AH38"/>
      <c r="AI38"/>
      <c r="AJ38" t="s">
        <v>69</v>
      </c>
      <c r="AK38" s="3">
        <v>0.66666666666666663</v>
      </c>
      <c r="AL38">
        <v>3</v>
      </c>
    </row>
    <row r="39" spans="22:38" x14ac:dyDescent="0.25">
      <c r="V39"/>
      <c r="W39"/>
      <c r="X39"/>
      <c r="Y39"/>
      <c r="Z39"/>
      <c r="AA39"/>
      <c r="AB39"/>
      <c r="AC39"/>
      <c r="AD39"/>
      <c r="AE39"/>
      <c r="AF39"/>
      <c r="AG39"/>
      <c r="AH39"/>
      <c r="AI39"/>
      <c r="AJ39" t="s">
        <v>70</v>
      </c>
      <c r="AK39" s="3">
        <v>1</v>
      </c>
      <c r="AL39">
        <v>0</v>
      </c>
    </row>
    <row r="40" spans="22:38" x14ac:dyDescent="0.25">
      <c r="V40"/>
      <c r="W40"/>
      <c r="X40"/>
      <c r="Y40"/>
      <c r="Z40"/>
      <c r="AA40"/>
      <c r="AB40"/>
      <c r="AC40"/>
      <c r="AD40"/>
      <c r="AE40"/>
      <c r="AF40"/>
      <c r="AG40"/>
      <c r="AH40"/>
      <c r="AI40"/>
      <c r="AJ40" t="s">
        <v>71</v>
      </c>
      <c r="AK40" s="3">
        <v>1</v>
      </c>
      <c r="AL40">
        <v>0</v>
      </c>
    </row>
    <row r="41" spans="22:38" x14ac:dyDescent="0.25">
      <c r="V41"/>
      <c r="W41"/>
      <c r="X41"/>
      <c r="Y41"/>
      <c r="Z41"/>
      <c r="AA41"/>
      <c r="AB41"/>
      <c r="AC41"/>
      <c r="AD41"/>
      <c r="AE41"/>
      <c r="AF41"/>
      <c r="AG41"/>
      <c r="AH41"/>
      <c r="AI41"/>
      <c r="AJ41" t="s">
        <v>72</v>
      </c>
      <c r="AK41" s="3">
        <v>1</v>
      </c>
      <c r="AL41">
        <v>3</v>
      </c>
    </row>
    <row r="42" spans="22:38" x14ac:dyDescent="0.25">
      <c r="V42"/>
      <c r="W42"/>
      <c r="X42"/>
      <c r="Y42"/>
      <c r="Z42"/>
      <c r="AA42"/>
      <c r="AB42"/>
      <c r="AC42"/>
      <c r="AD42"/>
      <c r="AE42"/>
      <c r="AF42"/>
      <c r="AG42"/>
      <c r="AH42"/>
      <c r="AI42"/>
      <c r="AJ42" t="s">
        <v>73</v>
      </c>
      <c r="AK42" s="3">
        <v>1</v>
      </c>
      <c r="AL42">
        <v>0</v>
      </c>
    </row>
    <row r="43" spans="22:38" x14ac:dyDescent="0.25">
      <c r="V43"/>
      <c r="W43"/>
      <c r="X43"/>
      <c r="Y43"/>
      <c r="Z43"/>
      <c r="AA43"/>
      <c r="AB43"/>
      <c r="AC43"/>
      <c r="AD43"/>
      <c r="AE43"/>
      <c r="AF43"/>
      <c r="AG43"/>
      <c r="AH43"/>
      <c r="AI43"/>
      <c r="AJ43" t="s">
        <v>74</v>
      </c>
      <c r="AK43" s="3">
        <v>1</v>
      </c>
      <c r="AL43">
        <v>3</v>
      </c>
    </row>
    <row r="44" spans="22:38" x14ac:dyDescent="0.25">
      <c r="V44"/>
      <c r="W44"/>
      <c r="X44"/>
      <c r="Y44"/>
      <c r="Z44"/>
      <c r="AA44"/>
      <c r="AB44"/>
      <c r="AC44"/>
      <c r="AD44"/>
      <c r="AE44"/>
      <c r="AF44"/>
      <c r="AG44"/>
      <c r="AH44"/>
      <c r="AI44"/>
      <c r="AJ44" t="s">
        <v>75</v>
      </c>
      <c r="AK44" s="3">
        <v>1</v>
      </c>
      <c r="AL44">
        <v>2</v>
      </c>
    </row>
    <row r="45" spans="22:38" x14ac:dyDescent="0.25">
      <c r="V45"/>
      <c r="W45"/>
      <c r="X45"/>
      <c r="Y45"/>
      <c r="Z45"/>
      <c r="AA45"/>
      <c r="AB45"/>
      <c r="AC45"/>
      <c r="AD45"/>
      <c r="AE45"/>
      <c r="AF45"/>
      <c r="AG45"/>
      <c r="AH45"/>
      <c r="AI45"/>
      <c r="AJ45" t="s">
        <v>76</v>
      </c>
      <c r="AK45" s="3">
        <v>1</v>
      </c>
      <c r="AL45">
        <v>2</v>
      </c>
    </row>
    <row r="46" spans="22:38" x14ac:dyDescent="0.25">
      <c r="V46"/>
      <c r="W46"/>
      <c r="X46"/>
      <c r="Y46"/>
      <c r="Z46"/>
      <c r="AA46"/>
      <c r="AB46"/>
      <c r="AC46"/>
      <c r="AD46"/>
      <c r="AE46"/>
      <c r="AF46"/>
      <c r="AG46"/>
      <c r="AH46"/>
      <c r="AI46"/>
      <c r="AJ46" t="s">
        <v>77</v>
      </c>
      <c r="AK46" s="3">
        <v>1</v>
      </c>
      <c r="AL46">
        <v>1</v>
      </c>
    </row>
    <row r="47" spans="22:38" x14ac:dyDescent="0.25">
      <c r="V47"/>
      <c r="W47"/>
      <c r="X47"/>
      <c r="Y47"/>
      <c r="Z47"/>
      <c r="AA47"/>
      <c r="AB47"/>
      <c r="AC47"/>
      <c r="AD47"/>
      <c r="AE47"/>
      <c r="AF47"/>
      <c r="AG47"/>
      <c r="AH47"/>
      <c r="AI47" t="s">
        <v>78</v>
      </c>
      <c r="AJ47" t="s">
        <v>66</v>
      </c>
      <c r="AK47" s="3">
        <v>1</v>
      </c>
      <c r="AL47">
        <v>0</v>
      </c>
    </row>
    <row r="48" spans="22:38" x14ac:dyDescent="0.25">
      <c r="V48"/>
      <c r="W48"/>
      <c r="X48"/>
      <c r="Y48"/>
      <c r="Z48"/>
      <c r="AA48"/>
      <c r="AB48"/>
      <c r="AC48"/>
      <c r="AD48"/>
      <c r="AE48"/>
      <c r="AF48"/>
      <c r="AG48"/>
      <c r="AH48"/>
      <c r="AI48"/>
      <c r="AJ48" t="s">
        <v>67</v>
      </c>
      <c r="AK48" s="3">
        <v>1</v>
      </c>
      <c r="AL48">
        <v>0</v>
      </c>
    </row>
    <row r="49" spans="22:42" x14ac:dyDescent="0.25">
      <c r="V49"/>
      <c r="W49"/>
      <c r="X49"/>
      <c r="Y49"/>
      <c r="Z49"/>
      <c r="AA49"/>
      <c r="AB49"/>
      <c r="AC49"/>
      <c r="AD49"/>
      <c r="AE49"/>
      <c r="AF49"/>
      <c r="AG49"/>
      <c r="AH49"/>
      <c r="AI49"/>
      <c r="AJ49" t="s">
        <v>68</v>
      </c>
      <c r="AK49" s="3">
        <v>1</v>
      </c>
      <c r="AL49">
        <v>0</v>
      </c>
    </row>
    <row r="50" spans="22:42" x14ac:dyDescent="0.25">
      <c r="V50"/>
      <c r="W50"/>
      <c r="X50"/>
      <c r="Y50"/>
      <c r="Z50"/>
      <c r="AA50"/>
      <c r="AB50"/>
      <c r="AC50"/>
      <c r="AD50"/>
      <c r="AE50"/>
      <c r="AF50"/>
      <c r="AG50"/>
      <c r="AH50"/>
      <c r="AI50"/>
      <c r="AJ50" t="s">
        <v>69</v>
      </c>
      <c r="AK50" s="3">
        <v>1</v>
      </c>
      <c r="AL50">
        <v>3</v>
      </c>
    </row>
    <row r="51" spans="22:42" x14ac:dyDescent="0.25">
      <c r="V51"/>
      <c r="W51"/>
      <c r="X51"/>
      <c r="Y51"/>
      <c r="Z51"/>
      <c r="AA51"/>
      <c r="AB51"/>
      <c r="AC51"/>
      <c r="AD51"/>
      <c r="AE51"/>
      <c r="AF51"/>
      <c r="AG51"/>
      <c r="AH51"/>
      <c r="AI51"/>
      <c r="AJ51" t="s">
        <v>70</v>
      </c>
      <c r="AK51" s="3">
        <v>1</v>
      </c>
      <c r="AL51">
        <v>1</v>
      </c>
    </row>
    <row r="52" spans="22:42" x14ac:dyDescent="0.25">
      <c r="V52"/>
      <c r="W52"/>
      <c r="X52"/>
      <c r="Y52"/>
      <c r="Z52"/>
      <c r="AA52"/>
      <c r="AB52"/>
      <c r="AC52"/>
      <c r="AD52"/>
      <c r="AE52"/>
      <c r="AF52"/>
      <c r="AG52"/>
      <c r="AH52"/>
      <c r="AI52"/>
      <c r="AJ52" t="s">
        <v>71</v>
      </c>
      <c r="AK52" s="3">
        <v>1</v>
      </c>
      <c r="AL52">
        <v>1</v>
      </c>
    </row>
    <row r="53" spans="22:42" x14ac:dyDescent="0.25">
      <c r="V53"/>
      <c r="W53"/>
      <c r="X53"/>
      <c r="Y53"/>
      <c r="Z53"/>
      <c r="AA53"/>
      <c r="AB53"/>
      <c r="AC53"/>
      <c r="AD53"/>
      <c r="AE53"/>
      <c r="AF53"/>
      <c r="AG53"/>
      <c r="AH53"/>
      <c r="AI53"/>
      <c r="AJ53" t="s">
        <v>72</v>
      </c>
      <c r="AK53" s="3">
        <v>1</v>
      </c>
      <c r="AL53">
        <v>3</v>
      </c>
    </row>
    <row r="54" spans="22:42" x14ac:dyDescent="0.25">
      <c r="V54"/>
      <c r="W54"/>
      <c r="X54"/>
      <c r="Y54"/>
      <c r="Z54"/>
      <c r="AA54"/>
      <c r="AB54"/>
      <c r="AC54"/>
      <c r="AD54"/>
      <c r="AE54"/>
      <c r="AF54"/>
      <c r="AG54"/>
      <c r="AH54"/>
      <c r="AI54"/>
      <c r="AJ54" t="s">
        <v>73</v>
      </c>
      <c r="AK54" s="3">
        <v>1</v>
      </c>
      <c r="AL54">
        <v>0</v>
      </c>
    </row>
    <row r="55" spans="22:42" x14ac:dyDescent="0.25">
      <c r="V55"/>
      <c r="W55"/>
      <c r="X55"/>
      <c r="Y55"/>
      <c r="Z55"/>
      <c r="AA55"/>
      <c r="AB55"/>
      <c r="AC55"/>
      <c r="AD55"/>
      <c r="AE55"/>
      <c r="AF55"/>
      <c r="AG55"/>
      <c r="AH55"/>
      <c r="AI55"/>
      <c r="AJ55" t="s">
        <v>74</v>
      </c>
      <c r="AK55" s="3">
        <v>1</v>
      </c>
      <c r="AL55">
        <v>3</v>
      </c>
    </row>
    <row r="56" spans="22:42" x14ac:dyDescent="0.25">
      <c r="V56"/>
      <c r="W56"/>
      <c r="X56"/>
      <c r="Y56"/>
      <c r="Z56"/>
      <c r="AA56"/>
      <c r="AB56"/>
      <c r="AC56"/>
      <c r="AD56"/>
      <c r="AE56"/>
      <c r="AF56"/>
      <c r="AG56"/>
      <c r="AH56"/>
      <c r="AI56"/>
      <c r="AJ56" t="s">
        <v>75</v>
      </c>
      <c r="AK56" s="3">
        <v>1</v>
      </c>
      <c r="AL56">
        <v>1</v>
      </c>
    </row>
    <row r="57" spans="22:42" x14ac:dyDescent="0.25">
      <c r="V57"/>
      <c r="W57"/>
      <c r="X57"/>
      <c r="Y57"/>
      <c r="Z57"/>
      <c r="AA57"/>
      <c r="AB57"/>
      <c r="AC57"/>
      <c r="AD57"/>
      <c r="AE57"/>
      <c r="AF57"/>
      <c r="AG57"/>
      <c r="AH57"/>
      <c r="AI57"/>
      <c r="AJ57" t="s">
        <v>76</v>
      </c>
      <c r="AK57" s="3">
        <v>0.5</v>
      </c>
      <c r="AL57">
        <v>2</v>
      </c>
    </row>
    <row r="58" spans="22:42" x14ac:dyDescent="0.25">
      <c r="V58"/>
      <c r="W58"/>
      <c r="X58"/>
      <c r="Y58"/>
      <c r="Z58"/>
      <c r="AA58"/>
      <c r="AB58"/>
      <c r="AC58"/>
      <c r="AD58"/>
      <c r="AE58"/>
      <c r="AF58"/>
      <c r="AG58"/>
      <c r="AH58"/>
      <c r="AI58"/>
      <c r="AJ58" t="s">
        <v>77</v>
      </c>
      <c r="AK58" s="3">
        <v>1</v>
      </c>
      <c r="AL58">
        <v>2</v>
      </c>
    </row>
    <row r="59" spans="22:42" x14ac:dyDescent="0.25">
      <c r="V59"/>
      <c r="W59"/>
      <c r="X59"/>
      <c r="Y59"/>
      <c r="Z59"/>
      <c r="AA59"/>
      <c r="AB59"/>
      <c r="AC59"/>
      <c r="AD59"/>
      <c r="AE59"/>
      <c r="AF59"/>
      <c r="AG59"/>
      <c r="AH59"/>
      <c r="AI59"/>
    </row>
    <row r="60" spans="22:42" x14ac:dyDescent="0.25">
      <c r="V60"/>
      <c r="W60"/>
      <c r="X60"/>
      <c r="Y60"/>
      <c r="Z60"/>
      <c r="AA60"/>
      <c r="AB60"/>
      <c r="AC60"/>
      <c r="AD60"/>
      <c r="AE60"/>
      <c r="AF60"/>
      <c r="AG60"/>
      <c r="AH60"/>
      <c r="AI60"/>
      <c r="AN60" s="1" t="s">
        <v>79</v>
      </c>
      <c r="AO60" s="1" t="s">
        <v>80</v>
      </c>
      <c r="AP60" t="s">
        <v>86</v>
      </c>
    </row>
    <row r="61" spans="22:42" x14ac:dyDescent="0.25">
      <c r="V61"/>
      <c r="W61"/>
      <c r="X61"/>
      <c r="Y61"/>
      <c r="Z61"/>
      <c r="AA61"/>
      <c r="AB61"/>
      <c r="AC61"/>
      <c r="AD61"/>
      <c r="AE61"/>
      <c r="AF61"/>
      <c r="AG61"/>
      <c r="AH61"/>
      <c r="AI61"/>
      <c r="AN61" t="s">
        <v>65</v>
      </c>
      <c r="AO61" t="s">
        <v>66</v>
      </c>
      <c r="AP61" s="3">
        <v>1</v>
      </c>
    </row>
    <row r="62" spans="22:42" x14ac:dyDescent="0.25">
      <c r="V62"/>
      <c r="W62"/>
      <c r="X62"/>
      <c r="Y62"/>
      <c r="Z62"/>
      <c r="AA62"/>
      <c r="AB62"/>
      <c r="AC62"/>
      <c r="AD62"/>
      <c r="AE62"/>
      <c r="AF62"/>
      <c r="AG62"/>
      <c r="AH62"/>
      <c r="AI62"/>
      <c r="AO62" t="s">
        <v>67</v>
      </c>
      <c r="AP62" s="3">
        <v>1</v>
      </c>
    </row>
    <row r="63" spans="22:42" x14ac:dyDescent="0.25">
      <c r="V63"/>
      <c r="W63"/>
      <c r="X63"/>
      <c r="Y63"/>
      <c r="Z63"/>
      <c r="AA63"/>
      <c r="AB63"/>
      <c r="AC63"/>
      <c r="AD63"/>
      <c r="AE63"/>
      <c r="AF63"/>
      <c r="AG63"/>
      <c r="AH63"/>
      <c r="AI63"/>
      <c r="AO63" t="s">
        <v>68</v>
      </c>
      <c r="AP63" s="3">
        <v>1</v>
      </c>
    </row>
    <row r="64" spans="22:42" x14ac:dyDescent="0.25">
      <c r="V64"/>
      <c r="W64"/>
      <c r="X64"/>
      <c r="Y64"/>
      <c r="Z64"/>
      <c r="AA64"/>
      <c r="AB64"/>
      <c r="AC64"/>
      <c r="AD64"/>
      <c r="AE64"/>
      <c r="AF64"/>
      <c r="AG64"/>
      <c r="AH64"/>
      <c r="AI64"/>
      <c r="AO64" t="s">
        <v>69</v>
      </c>
      <c r="AP64" s="3">
        <v>1</v>
      </c>
    </row>
    <row r="65" spans="22:42" x14ac:dyDescent="0.25">
      <c r="V65"/>
      <c r="W65"/>
      <c r="X65"/>
      <c r="Y65"/>
      <c r="Z65"/>
      <c r="AA65"/>
      <c r="AB65"/>
      <c r="AC65"/>
      <c r="AD65"/>
      <c r="AE65"/>
      <c r="AF65"/>
      <c r="AG65"/>
      <c r="AH65"/>
      <c r="AI65"/>
      <c r="AO65" t="s">
        <v>70</v>
      </c>
      <c r="AP65" s="3">
        <v>1</v>
      </c>
    </row>
    <row r="66" spans="22:42" x14ac:dyDescent="0.25">
      <c r="V66"/>
      <c r="W66"/>
      <c r="X66"/>
      <c r="Y66"/>
      <c r="Z66"/>
      <c r="AA66"/>
      <c r="AB66"/>
      <c r="AC66"/>
      <c r="AD66"/>
      <c r="AE66"/>
      <c r="AF66"/>
      <c r="AG66"/>
      <c r="AH66"/>
      <c r="AI66"/>
      <c r="AO66" t="s">
        <v>71</v>
      </c>
      <c r="AP66" s="3">
        <v>1</v>
      </c>
    </row>
    <row r="67" spans="22:42" x14ac:dyDescent="0.25">
      <c r="V67"/>
      <c r="W67"/>
      <c r="X67"/>
      <c r="Y67"/>
      <c r="Z67"/>
      <c r="AA67"/>
      <c r="AB67"/>
      <c r="AC67"/>
      <c r="AD67"/>
      <c r="AE67"/>
      <c r="AF67"/>
      <c r="AG67"/>
      <c r="AH67"/>
      <c r="AI67"/>
      <c r="AO67" t="s">
        <v>72</v>
      </c>
      <c r="AP67" s="3">
        <v>1</v>
      </c>
    </row>
    <row r="68" spans="22:42" x14ac:dyDescent="0.25">
      <c r="V68"/>
      <c r="W68"/>
      <c r="X68"/>
      <c r="Y68"/>
      <c r="Z68"/>
      <c r="AA68"/>
      <c r="AB68"/>
      <c r="AC68"/>
      <c r="AD68"/>
      <c r="AE68"/>
      <c r="AF68"/>
      <c r="AG68"/>
      <c r="AH68"/>
      <c r="AI68"/>
      <c r="AO68" t="s">
        <v>73</v>
      </c>
      <c r="AP68" s="3">
        <v>1</v>
      </c>
    </row>
    <row r="69" spans="22:42" x14ac:dyDescent="0.25">
      <c r="V69"/>
      <c r="W69"/>
      <c r="X69"/>
      <c r="Y69"/>
      <c r="Z69"/>
      <c r="AA69"/>
      <c r="AB69"/>
      <c r="AC69"/>
      <c r="AD69"/>
      <c r="AE69"/>
      <c r="AF69"/>
      <c r="AG69"/>
      <c r="AH69"/>
      <c r="AI69"/>
      <c r="AO69" t="s">
        <v>74</v>
      </c>
      <c r="AP69" s="3">
        <v>1</v>
      </c>
    </row>
    <row r="70" spans="22:42" x14ac:dyDescent="0.25">
      <c r="V70"/>
      <c r="W70"/>
      <c r="X70"/>
      <c r="Y70"/>
      <c r="Z70"/>
      <c r="AA70"/>
      <c r="AB70"/>
      <c r="AC70"/>
      <c r="AD70"/>
      <c r="AE70"/>
      <c r="AF70"/>
      <c r="AG70"/>
      <c r="AH70"/>
      <c r="AI70"/>
      <c r="AO70" t="s">
        <v>75</v>
      </c>
      <c r="AP70" s="3">
        <v>1</v>
      </c>
    </row>
    <row r="71" spans="22:42" x14ac:dyDescent="0.25">
      <c r="V71"/>
      <c r="W71"/>
      <c r="X71"/>
      <c r="Y71"/>
      <c r="Z71"/>
      <c r="AA71"/>
      <c r="AB71"/>
      <c r="AC71"/>
      <c r="AD71"/>
      <c r="AE71"/>
      <c r="AF71"/>
      <c r="AG71"/>
      <c r="AH71"/>
      <c r="AI71"/>
      <c r="AO71" t="s">
        <v>76</v>
      </c>
      <c r="AP71" s="3">
        <v>1</v>
      </c>
    </row>
    <row r="72" spans="22:42" x14ac:dyDescent="0.25">
      <c r="V72"/>
      <c r="W72"/>
      <c r="X72"/>
      <c r="Y72"/>
      <c r="Z72"/>
      <c r="AA72"/>
      <c r="AB72"/>
      <c r="AC72"/>
      <c r="AD72"/>
      <c r="AE72"/>
      <c r="AF72"/>
      <c r="AG72"/>
      <c r="AH72"/>
      <c r="AI72"/>
      <c r="AO72" t="s">
        <v>77</v>
      </c>
      <c r="AP72" s="3">
        <v>1</v>
      </c>
    </row>
    <row r="73" spans="22:42" x14ac:dyDescent="0.25">
      <c r="V73"/>
      <c r="W73"/>
      <c r="X73"/>
      <c r="Y73"/>
      <c r="Z73"/>
      <c r="AA73"/>
      <c r="AB73"/>
      <c r="AC73"/>
      <c r="AD73"/>
      <c r="AE73"/>
      <c r="AF73"/>
      <c r="AG73"/>
      <c r="AH73"/>
      <c r="AI73"/>
      <c r="AN73" t="s">
        <v>78</v>
      </c>
      <c r="AO73" t="s">
        <v>66</v>
      </c>
      <c r="AP73" s="3">
        <v>1</v>
      </c>
    </row>
    <row r="74" spans="22:42" x14ac:dyDescent="0.25">
      <c r="V74"/>
      <c r="W74"/>
      <c r="X74"/>
      <c r="Y74"/>
      <c r="Z74"/>
      <c r="AA74"/>
      <c r="AB74"/>
      <c r="AC74"/>
      <c r="AD74"/>
      <c r="AE74"/>
      <c r="AF74"/>
      <c r="AG74"/>
      <c r="AH74"/>
      <c r="AI74"/>
      <c r="AO74" t="s">
        <v>67</v>
      </c>
      <c r="AP74" s="3">
        <v>1</v>
      </c>
    </row>
    <row r="75" spans="22:42" x14ac:dyDescent="0.25">
      <c r="V75"/>
      <c r="W75"/>
      <c r="X75"/>
      <c r="Y75"/>
      <c r="Z75"/>
      <c r="AA75"/>
      <c r="AB75"/>
      <c r="AC75"/>
      <c r="AD75"/>
      <c r="AE75"/>
      <c r="AF75"/>
      <c r="AG75"/>
      <c r="AH75"/>
      <c r="AI75"/>
      <c r="AO75" t="s">
        <v>68</v>
      </c>
      <c r="AP75" s="3">
        <v>1</v>
      </c>
    </row>
    <row r="76" spans="22:42" x14ac:dyDescent="0.25">
      <c r="V76"/>
      <c r="W76"/>
      <c r="X76"/>
      <c r="Y76"/>
      <c r="Z76"/>
      <c r="AA76"/>
      <c r="AB76"/>
      <c r="AC76"/>
      <c r="AD76"/>
      <c r="AE76"/>
      <c r="AF76"/>
      <c r="AG76"/>
      <c r="AH76"/>
      <c r="AI76"/>
      <c r="AO76" t="s">
        <v>69</v>
      </c>
      <c r="AP76" s="3">
        <v>1</v>
      </c>
    </row>
    <row r="77" spans="22:42" x14ac:dyDescent="0.25">
      <c r="AI77"/>
      <c r="AO77" t="s">
        <v>70</v>
      </c>
      <c r="AP77" s="3">
        <v>1</v>
      </c>
    </row>
    <row r="78" spans="22:42" x14ac:dyDescent="0.25">
      <c r="AI78"/>
      <c r="AO78" t="s">
        <v>71</v>
      </c>
      <c r="AP78" s="3">
        <v>1</v>
      </c>
    </row>
    <row r="79" spans="22:42" x14ac:dyDescent="0.25">
      <c r="AI79"/>
      <c r="AO79" t="s">
        <v>72</v>
      </c>
      <c r="AP79" s="3">
        <v>1</v>
      </c>
    </row>
    <row r="80" spans="22:42" x14ac:dyDescent="0.25">
      <c r="AI80"/>
      <c r="AO80" t="s">
        <v>73</v>
      </c>
      <c r="AP80" s="3">
        <v>1</v>
      </c>
    </row>
    <row r="81" spans="35:46" x14ac:dyDescent="0.25">
      <c r="AI81"/>
      <c r="AO81" t="s">
        <v>74</v>
      </c>
      <c r="AP81" s="3">
        <v>1</v>
      </c>
    </row>
    <row r="82" spans="35:46" x14ac:dyDescent="0.25">
      <c r="AI82"/>
      <c r="AO82" t="s">
        <v>75</v>
      </c>
      <c r="AP82" s="3">
        <v>1</v>
      </c>
    </row>
    <row r="83" spans="35:46" x14ac:dyDescent="0.25">
      <c r="AI83"/>
      <c r="AO83" t="s">
        <v>76</v>
      </c>
      <c r="AP83" s="3">
        <v>1</v>
      </c>
    </row>
    <row r="84" spans="35:46" x14ac:dyDescent="0.25">
      <c r="AI84"/>
      <c r="AO84" t="s">
        <v>77</v>
      </c>
      <c r="AP84" s="3">
        <v>1</v>
      </c>
    </row>
    <row r="85" spans="35:46" x14ac:dyDescent="0.25">
      <c r="AI85"/>
    </row>
    <row r="86" spans="35:46" x14ac:dyDescent="0.25">
      <c r="AI86"/>
      <c r="AR86" s="1" t="s">
        <v>79</v>
      </c>
      <c r="AS86" s="1" t="s">
        <v>80</v>
      </c>
      <c r="AT86" t="s">
        <v>87</v>
      </c>
    </row>
    <row r="87" spans="35:46" x14ac:dyDescent="0.25">
      <c r="AI87"/>
      <c r="AR87" t="s">
        <v>65</v>
      </c>
      <c r="AS87" t="s">
        <v>66</v>
      </c>
      <c r="AT87" s="2">
        <v>647</v>
      </c>
    </row>
    <row r="88" spans="35:46" x14ac:dyDescent="0.25">
      <c r="AI88"/>
      <c r="AS88" t="s">
        <v>67</v>
      </c>
      <c r="AT88" s="2">
        <v>583</v>
      </c>
    </row>
    <row r="89" spans="35:46" x14ac:dyDescent="0.25">
      <c r="AI89"/>
      <c r="AS89" t="s">
        <v>68</v>
      </c>
      <c r="AT89" s="2">
        <v>698</v>
      </c>
    </row>
    <row r="90" spans="35:46" x14ac:dyDescent="0.25">
      <c r="AI90"/>
      <c r="AS90" t="s">
        <v>69</v>
      </c>
      <c r="AT90" s="2">
        <v>830</v>
      </c>
    </row>
    <row r="91" spans="35:46" x14ac:dyDescent="0.25">
      <c r="AI91"/>
      <c r="AS91" t="s">
        <v>70</v>
      </c>
      <c r="AT91" s="2">
        <v>933</v>
      </c>
    </row>
    <row r="92" spans="35:46" x14ac:dyDescent="0.25">
      <c r="AI92"/>
      <c r="AS92" t="s">
        <v>71</v>
      </c>
      <c r="AT92" s="2">
        <v>627</v>
      </c>
    </row>
    <row r="93" spans="35:46" x14ac:dyDescent="0.25">
      <c r="AI93"/>
      <c r="AS93" t="s">
        <v>72</v>
      </c>
      <c r="AT93" s="2">
        <v>795.5</v>
      </c>
    </row>
    <row r="94" spans="35:46" x14ac:dyDescent="0.25">
      <c r="AI94"/>
      <c r="AS94" t="s">
        <v>73</v>
      </c>
      <c r="AT94" s="2">
        <v>1019</v>
      </c>
    </row>
    <row r="95" spans="35:46" x14ac:dyDescent="0.25">
      <c r="AI95"/>
      <c r="AS95" t="s">
        <v>74</v>
      </c>
      <c r="AT95" s="2">
        <v>606</v>
      </c>
    </row>
    <row r="96" spans="35:46" x14ac:dyDescent="0.25">
      <c r="AI96"/>
      <c r="AS96" t="s">
        <v>75</v>
      </c>
      <c r="AT96" s="2">
        <v>522</v>
      </c>
    </row>
    <row r="97" spans="35:46" x14ac:dyDescent="0.25">
      <c r="AI97"/>
      <c r="AS97" t="s">
        <v>76</v>
      </c>
      <c r="AT97" s="2">
        <v>514</v>
      </c>
    </row>
    <row r="98" spans="35:46" x14ac:dyDescent="0.25">
      <c r="AI98"/>
      <c r="AS98" t="s">
        <v>77</v>
      </c>
      <c r="AT98" s="2">
        <v>898</v>
      </c>
    </row>
    <row r="99" spans="35:46" x14ac:dyDescent="0.25">
      <c r="AI99"/>
      <c r="AR99" t="s">
        <v>78</v>
      </c>
      <c r="AS99" t="s">
        <v>66</v>
      </c>
      <c r="AT99" s="2">
        <v>1148</v>
      </c>
    </row>
    <row r="100" spans="35:46" x14ac:dyDescent="0.25">
      <c r="AI100"/>
      <c r="AS100" t="s">
        <v>67</v>
      </c>
      <c r="AT100" s="2">
        <v>479</v>
      </c>
    </row>
    <row r="101" spans="35:46" x14ac:dyDescent="0.25">
      <c r="AI101"/>
      <c r="AS101" t="s">
        <v>68</v>
      </c>
      <c r="AT101" s="2">
        <v>1171</v>
      </c>
    </row>
    <row r="102" spans="35:46" x14ac:dyDescent="0.25">
      <c r="AI102"/>
      <c r="AS102" t="s">
        <v>69</v>
      </c>
      <c r="AT102" s="2">
        <v>894</v>
      </c>
    </row>
    <row r="103" spans="35:46" x14ac:dyDescent="0.25">
      <c r="AI103"/>
      <c r="AS103" t="s">
        <v>70</v>
      </c>
      <c r="AT103" s="2">
        <v>1164</v>
      </c>
    </row>
    <row r="104" spans="35:46" x14ac:dyDescent="0.25">
      <c r="AI104"/>
      <c r="AS104" t="s">
        <v>71</v>
      </c>
      <c r="AT104" s="2">
        <v>949</v>
      </c>
    </row>
    <row r="105" spans="35:46" x14ac:dyDescent="0.25">
      <c r="AI105"/>
      <c r="AS105" t="s">
        <v>72</v>
      </c>
      <c r="AT105" s="2">
        <v>818</v>
      </c>
    </row>
    <row r="106" spans="35:46" x14ac:dyDescent="0.25">
      <c r="AI106"/>
      <c r="AS106" t="s">
        <v>73</v>
      </c>
      <c r="AT106" s="2">
        <v>877</v>
      </c>
    </row>
    <row r="107" spans="35:46" x14ac:dyDescent="0.25">
      <c r="AI107"/>
      <c r="AS107" t="s">
        <v>74</v>
      </c>
      <c r="AT107" s="2">
        <v>789</v>
      </c>
    </row>
    <row r="108" spans="35:46" x14ac:dyDescent="0.25">
      <c r="AI108"/>
      <c r="AS108" t="s">
        <v>75</v>
      </c>
      <c r="AT108" s="2">
        <v>968.5</v>
      </c>
    </row>
    <row r="109" spans="35:46" x14ac:dyDescent="0.25">
      <c r="AI109"/>
      <c r="AS109" t="s">
        <v>76</v>
      </c>
      <c r="AT109" s="2">
        <v>1053.5</v>
      </c>
    </row>
    <row r="110" spans="35:46" x14ac:dyDescent="0.25">
      <c r="AI110"/>
      <c r="AS110" t="s">
        <v>77</v>
      </c>
      <c r="AT110" s="2">
        <v>774.5</v>
      </c>
    </row>
    <row r="111" spans="35:46" x14ac:dyDescent="0.25">
      <c r="AI111"/>
    </row>
    <row r="112" spans="35:46" x14ac:dyDescent="0.25">
      <c r="AI112"/>
    </row>
    <row r="113" spans="35:35" x14ac:dyDescent="0.25">
      <c r="AI113"/>
    </row>
    <row r="114" spans="35:35" x14ac:dyDescent="0.25">
      <c r="AI114"/>
    </row>
    <row r="115" spans="35:35" x14ac:dyDescent="0.25">
      <c r="AI115"/>
    </row>
    <row r="116" spans="35:35" x14ac:dyDescent="0.25">
      <c r="AI116"/>
    </row>
    <row r="117" spans="35:35" x14ac:dyDescent="0.25">
      <c r="AI117"/>
    </row>
    <row r="118" spans="35:35" x14ac:dyDescent="0.25">
      <c r="AI118"/>
    </row>
    <row r="119" spans="35:35" x14ac:dyDescent="0.25">
      <c r="AI119"/>
    </row>
    <row r="120" spans="35:35" x14ac:dyDescent="0.25">
      <c r="AI120"/>
    </row>
    <row r="121" spans="35:35" x14ac:dyDescent="0.25">
      <c r="AI121"/>
    </row>
    <row r="122" spans="35:35" x14ac:dyDescent="0.25">
      <c r="AI122"/>
    </row>
    <row r="123" spans="35:35" x14ac:dyDescent="0.25">
      <c r="AI123"/>
    </row>
    <row r="124" spans="35:35" x14ac:dyDescent="0.25">
      <c r="AI124"/>
    </row>
    <row r="125" spans="35:35" x14ac:dyDescent="0.25">
      <c r="AI125"/>
    </row>
    <row r="126" spans="35:35" x14ac:dyDescent="0.25">
      <c r="AI126"/>
    </row>
    <row r="127" spans="35:35" x14ac:dyDescent="0.25">
      <c r="AI127"/>
    </row>
    <row r="128" spans="35:35" x14ac:dyDescent="0.25">
      <c r="AI128"/>
    </row>
    <row r="129" spans="35:35" x14ac:dyDescent="0.25">
      <c r="AI129"/>
    </row>
    <row r="130" spans="35:35" x14ac:dyDescent="0.25">
      <c r="AI130"/>
    </row>
    <row r="131" spans="35:35" x14ac:dyDescent="0.25">
      <c r="AI131"/>
    </row>
    <row r="132" spans="35:35" x14ac:dyDescent="0.25">
      <c r="AI132"/>
    </row>
    <row r="133" spans="35:35" x14ac:dyDescent="0.25">
      <c r="AI133"/>
    </row>
    <row r="134" spans="35:35" x14ac:dyDescent="0.25">
      <c r="AI134"/>
    </row>
    <row r="135" spans="35:35" x14ac:dyDescent="0.25">
      <c r="AI135"/>
    </row>
    <row r="136" spans="35:35" x14ac:dyDescent="0.25">
      <c r="AI136"/>
    </row>
    <row r="137" spans="35:35" x14ac:dyDescent="0.25">
      <c r="AI137"/>
    </row>
    <row r="138" spans="35:35" x14ac:dyDescent="0.25">
      <c r="AI138"/>
    </row>
    <row r="139" spans="35:35" x14ac:dyDescent="0.25">
      <c r="AI139"/>
    </row>
    <row r="140" spans="35:35" x14ac:dyDescent="0.25">
      <c r="AI140"/>
    </row>
    <row r="141" spans="35:35" x14ac:dyDescent="0.25">
      <c r="AI141"/>
    </row>
    <row r="142" spans="35:35" x14ac:dyDescent="0.25">
      <c r="AI142"/>
    </row>
    <row r="143" spans="35:35" x14ac:dyDescent="0.25">
      <c r="AI143"/>
    </row>
    <row r="144" spans="35:35" x14ac:dyDescent="0.25">
      <c r="AI144"/>
    </row>
    <row r="145" spans="35:35" x14ac:dyDescent="0.25">
      <c r="AI145"/>
    </row>
    <row r="146" spans="35:35" x14ac:dyDescent="0.25">
      <c r="AI146"/>
    </row>
    <row r="147" spans="35:35" x14ac:dyDescent="0.25">
      <c r="AI147"/>
    </row>
    <row r="148" spans="35:35" x14ac:dyDescent="0.25">
      <c r="AI148"/>
    </row>
    <row r="149" spans="35:35" x14ac:dyDescent="0.25">
      <c r="AI149"/>
    </row>
    <row r="150" spans="35:35" x14ac:dyDescent="0.25">
      <c r="AI150"/>
    </row>
    <row r="151" spans="35:35" x14ac:dyDescent="0.25">
      <c r="AI151"/>
    </row>
    <row r="152" spans="35:35" x14ac:dyDescent="0.25">
      <c r="AI152"/>
    </row>
    <row r="153" spans="35:35" x14ac:dyDescent="0.25">
      <c r="AI153"/>
    </row>
    <row r="154" spans="35:35" x14ac:dyDescent="0.25">
      <c r="AI154"/>
    </row>
    <row r="155" spans="35:35" x14ac:dyDescent="0.25">
      <c r="AI155"/>
    </row>
    <row r="156" spans="35:35" x14ac:dyDescent="0.25">
      <c r="AI156"/>
    </row>
    <row r="157" spans="35:35" x14ac:dyDescent="0.25">
      <c r="AI157"/>
    </row>
    <row r="158" spans="35:35" x14ac:dyDescent="0.25">
      <c r="AI158"/>
    </row>
    <row r="159" spans="35:35" x14ac:dyDescent="0.25">
      <c r="AI159"/>
    </row>
    <row r="160" spans="35:35" x14ac:dyDescent="0.25">
      <c r="AI160"/>
    </row>
    <row r="161" spans="35:35" x14ac:dyDescent="0.25">
      <c r="AI161"/>
    </row>
    <row r="162" spans="35:35" x14ac:dyDescent="0.25">
      <c r="AI162"/>
    </row>
    <row r="163" spans="35:35" x14ac:dyDescent="0.25">
      <c r="AI163"/>
    </row>
    <row r="164" spans="35:35" x14ac:dyDescent="0.25">
      <c r="AI164"/>
    </row>
    <row r="165" spans="35:35" x14ac:dyDescent="0.25">
      <c r="AI165"/>
    </row>
    <row r="166" spans="35:35" x14ac:dyDescent="0.25">
      <c r="AI166"/>
    </row>
    <row r="167" spans="35:35" x14ac:dyDescent="0.25">
      <c r="AI167"/>
    </row>
    <row r="168" spans="35:35" x14ac:dyDescent="0.25">
      <c r="AI168"/>
    </row>
    <row r="169" spans="35:35" x14ac:dyDescent="0.25">
      <c r="AI169"/>
    </row>
    <row r="170" spans="35:35" x14ac:dyDescent="0.25">
      <c r="AI170"/>
    </row>
    <row r="171" spans="35:35" x14ac:dyDescent="0.25">
      <c r="AI171"/>
    </row>
    <row r="172" spans="35:35" x14ac:dyDescent="0.25">
      <c r="AI172"/>
    </row>
    <row r="173" spans="35:35" x14ac:dyDescent="0.25">
      <c r="AI173"/>
    </row>
    <row r="174" spans="35:35" x14ac:dyDescent="0.25">
      <c r="AI174"/>
    </row>
    <row r="175" spans="35:35" x14ac:dyDescent="0.25">
      <c r="AI175"/>
    </row>
    <row r="176" spans="35:35" x14ac:dyDescent="0.25">
      <c r="AI176"/>
    </row>
    <row r="177" spans="35:35" x14ac:dyDescent="0.25">
      <c r="AI177"/>
    </row>
    <row r="178" spans="35:35" x14ac:dyDescent="0.25">
      <c r="AI178"/>
    </row>
    <row r="179" spans="35:35" x14ac:dyDescent="0.25">
      <c r="AI179"/>
    </row>
    <row r="180" spans="35:35" x14ac:dyDescent="0.25">
      <c r="AI180"/>
    </row>
    <row r="181" spans="35:35" x14ac:dyDescent="0.25">
      <c r="AI181"/>
    </row>
    <row r="182" spans="35:35" x14ac:dyDescent="0.25">
      <c r="AI182"/>
    </row>
    <row r="183" spans="35:35" x14ac:dyDescent="0.25">
      <c r="AI183"/>
    </row>
    <row r="184" spans="35:35" x14ac:dyDescent="0.25">
      <c r="AI184"/>
    </row>
    <row r="185" spans="35:35" x14ac:dyDescent="0.25">
      <c r="AI185"/>
    </row>
    <row r="186" spans="35:35" x14ac:dyDescent="0.25">
      <c r="AI186"/>
    </row>
    <row r="187" spans="35:35" x14ac:dyDescent="0.25">
      <c r="AI187"/>
    </row>
    <row r="188" spans="35:35" x14ac:dyDescent="0.25">
      <c r="AI188"/>
    </row>
    <row r="189" spans="35:35" x14ac:dyDescent="0.25">
      <c r="AI189"/>
    </row>
    <row r="190" spans="35:35" x14ac:dyDescent="0.25">
      <c r="AI190"/>
    </row>
    <row r="191" spans="35:35" x14ac:dyDescent="0.25">
      <c r="AI191"/>
    </row>
    <row r="192" spans="35:35" x14ac:dyDescent="0.25">
      <c r="AI192"/>
    </row>
    <row r="193" spans="35:35" x14ac:dyDescent="0.25">
      <c r="AI193"/>
    </row>
    <row r="194" spans="35:35" x14ac:dyDescent="0.25">
      <c r="AI194"/>
    </row>
    <row r="195" spans="35:35" x14ac:dyDescent="0.25">
      <c r="AI195"/>
    </row>
    <row r="196" spans="35:35" x14ac:dyDescent="0.25">
      <c r="AI196"/>
    </row>
    <row r="197" spans="35:35" x14ac:dyDescent="0.25">
      <c r="AI197"/>
    </row>
    <row r="198" spans="35:35" x14ac:dyDescent="0.25">
      <c r="AI198"/>
    </row>
    <row r="199" spans="35:35" x14ac:dyDescent="0.25">
      <c r="AI199"/>
    </row>
    <row r="200" spans="35:35" x14ac:dyDescent="0.25">
      <c r="AI200"/>
    </row>
    <row r="201" spans="35:35" x14ac:dyDescent="0.25">
      <c r="AI201"/>
    </row>
    <row r="202" spans="35:35" x14ac:dyDescent="0.25">
      <c r="AI202"/>
    </row>
    <row r="203" spans="35:35" x14ac:dyDescent="0.25">
      <c r="AI203"/>
    </row>
    <row r="204" spans="35:35" x14ac:dyDescent="0.25">
      <c r="AI204"/>
    </row>
    <row r="205" spans="35:35" x14ac:dyDescent="0.25">
      <c r="AI205"/>
    </row>
    <row r="206" spans="35:35" x14ac:dyDescent="0.25">
      <c r="AI206"/>
    </row>
    <row r="207" spans="35:35" x14ac:dyDescent="0.25">
      <c r="AI207"/>
    </row>
    <row r="208" spans="35:35" x14ac:dyDescent="0.25">
      <c r="AI208"/>
    </row>
    <row r="209" spans="35:35" x14ac:dyDescent="0.25">
      <c r="AI209"/>
    </row>
    <row r="210" spans="35:35" x14ac:dyDescent="0.25">
      <c r="AI210"/>
    </row>
    <row r="211" spans="35:35" x14ac:dyDescent="0.25">
      <c r="AI211"/>
    </row>
    <row r="212" spans="35:35" x14ac:dyDescent="0.25">
      <c r="AI212"/>
    </row>
    <row r="213" spans="35:35" x14ac:dyDescent="0.25">
      <c r="AI213"/>
    </row>
    <row r="214" spans="35:35" x14ac:dyDescent="0.25">
      <c r="AI214"/>
    </row>
    <row r="215" spans="35:35" x14ac:dyDescent="0.25">
      <c r="AI215"/>
    </row>
    <row r="216" spans="35:35" x14ac:dyDescent="0.25">
      <c r="AI216"/>
    </row>
    <row r="217" spans="35:35" x14ac:dyDescent="0.25">
      <c r="AI217"/>
    </row>
    <row r="218" spans="35:35" x14ac:dyDescent="0.25">
      <c r="AI218"/>
    </row>
    <row r="219" spans="35:35" x14ac:dyDescent="0.25">
      <c r="AI219"/>
    </row>
    <row r="220" spans="35:35" x14ac:dyDescent="0.25">
      <c r="AI220"/>
    </row>
    <row r="221" spans="35:35" x14ac:dyDescent="0.25">
      <c r="AI221"/>
    </row>
    <row r="222" spans="35:35" x14ac:dyDescent="0.25">
      <c r="AI222"/>
    </row>
    <row r="223" spans="35:35" x14ac:dyDescent="0.25">
      <c r="AI223"/>
    </row>
    <row r="224" spans="35:35" x14ac:dyDescent="0.25">
      <c r="AI224"/>
    </row>
    <row r="225" spans="35:35" x14ac:dyDescent="0.25">
      <c r="AI225"/>
    </row>
    <row r="226" spans="35:35" x14ac:dyDescent="0.25">
      <c r="AI226"/>
    </row>
    <row r="227" spans="35:35" x14ac:dyDescent="0.25">
      <c r="AI227"/>
    </row>
    <row r="228" spans="35:35" x14ac:dyDescent="0.25">
      <c r="AI228"/>
    </row>
    <row r="229" spans="35:35" x14ac:dyDescent="0.25">
      <c r="AI229"/>
    </row>
    <row r="230" spans="35:35" x14ac:dyDescent="0.25">
      <c r="AI230"/>
    </row>
    <row r="231" spans="35:35" x14ac:dyDescent="0.25">
      <c r="AI231"/>
    </row>
    <row r="232" spans="35:35" x14ac:dyDescent="0.25">
      <c r="AI232"/>
    </row>
    <row r="233" spans="35:35" x14ac:dyDescent="0.25">
      <c r="AI233"/>
    </row>
    <row r="234" spans="35:35" x14ac:dyDescent="0.25">
      <c r="AI234"/>
    </row>
    <row r="235" spans="35:35" x14ac:dyDescent="0.25">
      <c r="AI235"/>
    </row>
    <row r="236" spans="35:35" x14ac:dyDescent="0.25">
      <c r="AI236"/>
    </row>
    <row r="237" spans="35:35" x14ac:dyDescent="0.25">
      <c r="AI237"/>
    </row>
    <row r="238" spans="35:35" x14ac:dyDescent="0.25">
      <c r="AI238"/>
    </row>
    <row r="239" spans="35:35" x14ac:dyDescent="0.25">
      <c r="AI239"/>
    </row>
    <row r="240" spans="35:35" x14ac:dyDescent="0.25">
      <c r="AI240"/>
    </row>
    <row r="241" spans="35:35" x14ac:dyDescent="0.25">
      <c r="AI241"/>
    </row>
    <row r="242" spans="35:35" x14ac:dyDescent="0.25">
      <c r="AI242"/>
    </row>
    <row r="243" spans="35:35" x14ac:dyDescent="0.25">
      <c r="AI243"/>
    </row>
    <row r="244" spans="35:35" x14ac:dyDescent="0.25">
      <c r="AI244"/>
    </row>
    <row r="245" spans="35:35" x14ac:dyDescent="0.25">
      <c r="AI245"/>
    </row>
    <row r="246" spans="35:35" x14ac:dyDescent="0.25">
      <c r="AI246"/>
    </row>
    <row r="247" spans="35:35" x14ac:dyDescent="0.25">
      <c r="AI247"/>
    </row>
    <row r="248" spans="35:35" x14ac:dyDescent="0.25">
      <c r="AI248"/>
    </row>
    <row r="249" spans="35:35" x14ac:dyDescent="0.25">
      <c r="AI249"/>
    </row>
    <row r="250" spans="35:35" x14ac:dyDescent="0.25">
      <c r="AI250"/>
    </row>
    <row r="251" spans="35:35" x14ac:dyDescent="0.25">
      <c r="AI251"/>
    </row>
    <row r="252" spans="35:35" x14ac:dyDescent="0.25">
      <c r="AI252"/>
    </row>
    <row r="253" spans="35:35" x14ac:dyDescent="0.25">
      <c r="AI253"/>
    </row>
    <row r="254" spans="35:35" x14ac:dyDescent="0.25">
      <c r="AI254"/>
    </row>
    <row r="255" spans="35:35" x14ac:dyDescent="0.25">
      <c r="AI255"/>
    </row>
    <row r="256" spans="35:35" x14ac:dyDescent="0.25">
      <c r="AI256"/>
    </row>
    <row r="257" spans="35:35" x14ac:dyDescent="0.25">
      <c r="AI257"/>
    </row>
    <row r="258" spans="35:35" x14ac:dyDescent="0.25">
      <c r="AI258"/>
    </row>
    <row r="259" spans="35:35" x14ac:dyDescent="0.25">
      <c r="AI259"/>
    </row>
    <row r="260" spans="35:35" x14ac:dyDescent="0.25">
      <c r="AI260"/>
    </row>
    <row r="261" spans="35:35" x14ac:dyDescent="0.25">
      <c r="AI261"/>
    </row>
    <row r="262" spans="35:35" x14ac:dyDescent="0.25">
      <c r="AI262"/>
    </row>
    <row r="263" spans="35:35" x14ac:dyDescent="0.25">
      <c r="AI263"/>
    </row>
    <row r="264" spans="35:35" x14ac:dyDescent="0.25">
      <c r="AI264"/>
    </row>
    <row r="265" spans="35:35" x14ac:dyDescent="0.25">
      <c r="AI265"/>
    </row>
    <row r="266" spans="35:35" x14ac:dyDescent="0.25">
      <c r="AI266"/>
    </row>
    <row r="267" spans="35:35" x14ac:dyDescent="0.25">
      <c r="AI267"/>
    </row>
    <row r="268" spans="35:35" x14ac:dyDescent="0.25">
      <c r="AI268"/>
    </row>
    <row r="269" spans="35:35" x14ac:dyDescent="0.25">
      <c r="AI269"/>
    </row>
    <row r="270" spans="35:35" x14ac:dyDescent="0.25">
      <c r="AI270"/>
    </row>
    <row r="271" spans="35:35" x14ac:dyDescent="0.25">
      <c r="AI271"/>
    </row>
    <row r="272" spans="35:35" x14ac:dyDescent="0.25">
      <c r="AI272"/>
    </row>
    <row r="273" spans="35:35" x14ac:dyDescent="0.25">
      <c r="AI273"/>
    </row>
    <row r="274" spans="35:35" x14ac:dyDescent="0.25">
      <c r="AI274"/>
    </row>
    <row r="275" spans="35:35" x14ac:dyDescent="0.25">
      <c r="AI275"/>
    </row>
    <row r="276" spans="35:35" x14ac:dyDescent="0.25">
      <c r="AI276"/>
    </row>
    <row r="277" spans="35:35" x14ac:dyDescent="0.25">
      <c r="AI277"/>
    </row>
    <row r="278" spans="35:35" x14ac:dyDescent="0.25">
      <c r="AI278"/>
    </row>
    <row r="279" spans="35:35" x14ac:dyDescent="0.25">
      <c r="AI279"/>
    </row>
    <row r="280" spans="35:35" x14ac:dyDescent="0.25">
      <c r="AI280"/>
    </row>
    <row r="281" spans="35:35" x14ac:dyDescent="0.25">
      <c r="AI281"/>
    </row>
    <row r="282" spans="35:35" x14ac:dyDescent="0.25">
      <c r="AI282"/>
    </row>
    <row r="283" spans="35:35" x14ac:dyDescent="0.25">
      <c r="AI283"/>
    </row>
    <row r="284" spans="35:35" x14ac:dyDescent="0.25">
      <c r="AI284"/>
    </row>
    <row r="285" spans="35:35" x14ac:dyDescent="0.25">
      <c r="AI285"/>
    </row>
    <row r="286" spans="35:35" x14ac:dyDescent="0.25">
      <c r="AI286"/>
    </row>
    <row r="287" spans="35:35" x14ac:dyDescent="0.25">
      <c r="AI287"/>
    </row>
    <row r="288" spans="35:35" x14ac:dyDescent="0.25">
      <c r="AI288"/>
    </row>
    <row r="289" spans="35:35" x14ac:dyDescent="0.25">
      <c r="AI289"/>
    </row>
    <row r="290" spans="35:35" x14ac:dyDescent="0.25">
      <c r="AI290"/>
    </row>
    <row r="291" spans="35:35" x14ac:dyDescent="0.25">
      <c r="AI291"/>
    </row>
    <row r="292" spans="35:35" x14ac:dyDescent="0.25">
      <c r="AI292"/>
    </row>
    <row r="293" spans="35:35" x14ac:dyDescent="0.25">
      <c r="AI293"/>
    </row>
    <row r="294" spans="35:35" x14ac:dyDescent="0.25">
      <c r="AI294"/>
    </row>
    <row r="295" spans="35:35" x14ac:dyDescent="0.25">
      <c r="AI295"/>
    </row>
    <row r="296" spans="35:35" x14ac:dyDescent="0.25">
      <c r="AI296"/>
    </row>
    <row r="297" spans="35:35" x14ac:dyDescent="0.25">
      <c r="AI297"/>
    </row>
    <row r="298" spans="35:35" x14ac:dyDescent="0.25">
      <c r="AI298"/>
    </row>
    <row r="299" spans="35:35" x14ac:dyDescent="0.25">
      <c r="AI299"/>
    </row>
    <row r="300" spans="35:35" x14ac:dyDescent="0.25">
      <c r="AI300"/>
    </row>
    <row r="301" spans="35:35" x14ac:dyDescent="0.25">
      <c r="AI301"/>
    </row>
    <row r="302" spans="35:35" x14ac:dyDescent="0.25">
      <c r="AI302"/>
    </row>
    <row r="303" spans="35:35" x14ac:dyDescent="0.25">
      <c r="AI303"/>
    </row>
    <row r="304" spans="35:35" x14ac:dyDescent="0.25">
      <c r="AI304"/>
    </row>
    <row r="305" spans="35:35" x14ac:dyDescent="0.25">
      <c r="AI305"/>
    </row>
    <row r="306" spans="35:35" x14ac:dyDescent="0.25">
      <c r="AI306"/>
    </row>
    <row r="307" spans="35:35" x14ac:dyDescent="0.25">
      <c r="AI307"/>
    </row>
    <row r="308" spans="35:35" x14ac:dyDescent="0.25">
      <c r="AI308"/>
    </row>
    <row r="309" spans="35:35" x14ac:dyDescent="0.25">
      <c r="AI309"/>
    </row>
    <row r="310" spans="35:35" x14ac:dyDescent="0.25">
      <c r="AI310"/>
    </row>
    <row r="311" spans="35:35" x14ac:dyDescent="0.25">
      <c r="AI311"/>
    </row>
    <row r="312" spans="35:35" x14ac:dyDescent="0.25">
      <c r="AI312"/>
    </row>
    <row r="313" spans="35:35" x14ac:dyDescent="0.25">
      <c r="AI313"/>
    </row>
    <row r="314" spans="35:35" x14ac:dyDescent="0.25">
      <c r="AI314"/>
    </row>
    <row r="315" spans="35:35" x14ac:dyDescent="0.25">
      <c r="AI315"/>
    </row>
    <row r="316" spans="35:35" x14ac:dyDescent="0.25">
      <c r="AI316"/>
    </row>
    <row r="317" spans="35:35" x14ac:dyDescent="0.25">
      <c r="AI317"/>
    </row>
    <row r="318" spans="35:35" x14ac:dyDescent="0.25">
      <c r="AI318"/>
    </row>
    <row r="319" spans="35:35" x14ac:dyDescent="0.25">
      <c r="AI319"/>
    </row>
    <row r="320" spans="35:35" x14ac:dyDescent="0.25">
      <c r="AI320"/>
    </row>
    <row r="321" spans="35:35" x14ac:dyDescent="0.25">
      <c r="AI321"/>
    </row>
    <row r="322" spans="35:35" x14ac:dyDescent="0.25">
      <c r="AI322"/>
    </row>
    <row r="323" spans="35:35" x14ac:dyDescent="0.25">
      <c r="AI323"/>
    </row>
    <row r="324" spans="35:35" x14ac:dyDescent="0.25">
      <c r="AI324"/>
    </row>
    <row r="325" spans="35:35" x14ac:dyDescent="0.25">
      <c r="AI325"/>
    </row>
    <row r="326" spans="35:35" x14ac:dyDescent="0.25">
      <c r="AI326"/>
    </row>
    <row r="327" spans="35:35" x14ac:dyDescent="0.25">
      <c r="AI327"/>
    </row>
    <row r="328" spans="35:35" x14ac:dyDescent="0.25">
      <c r="AI328"/>
    </row>
    <row r="329" spans="35:35" x14ac:dyDescent="0.25">
      <c r="AI329"/>
    </row>
    <row r="330" spans="35:35" x14ac:dyDescent="0.25">
      <c r="AI330"/>
    </row>
    <row r="331" spans="35:35" x14ac:dyDescent="0.25">
      <c r="AI331"/>
    </row>
    <row r="332" spans="35:35" x14ac:dyDescent="0.25">
      <c r="AI332"/>
    </row>
    <row r="333" spans="35:35" x14ac:dyDescent="0.25">
      <c r="AI333"/>
    </row>
    <row r="334" spans="35:35" x14ac:dyDescent="0.25">
      <c r="AI334"/>
    </row>
    <row r="335" spans="35:35" x14ac:dyDescent="0.25">
      <c r="AI335"/>
    </row>
    <row r="336" spans="35:35" x14ac:dyDescent="0.25">
      <c r="AI336"/>
    </row>
    <row r="337" spans="35:35" x14ac:dyDescent="0.25">
      <c r="AI337"/>
    </row>
    <row r="338" spans="35:35" x14ac:dyDescent="0.25">
      <c r="AI338"/>
    </row>
    <row r="339" spans="35:35" x14ac:dyDescent="0.25">
      <c r="AI339"/>
    </row>
    <row r="340" spans="35:35" x14ac:dyDescent="0.25">
      <c r="AI340"/>
    </row>
    <row r="341" spans="35:35" x14ac:dyDescent="0.25">
      <c r="AI341"/>
    </row>
    <row r="342" spans="35:35" x14ac:dyDescent="0.25">
      <c r="AI342"/>
    </row>
    <row r="343" spans="35:35" x14ac:dyDescent="0.25">
      <c r="AI343"/>
    </row>
    <row r="344" spans="35:35" x14ac:dyDescent="0.25">
      <c r="AI344"/>
    </row>
    <row r="345" spans="35:35" x14ac:dyDescent="0.25">
      <c r="AI345"/>
    </row>
    <row r="346" spans="35:35" x14ac:dyDescent="0.25">
      <c r="AI346"/>
    </row>
    <row r="347" spans="35:35" x14ac:dyDescent="0.25">
      <c r="AI347"/>
    </row>
    <row r="348" spans="35:35" x14ac:dyDescent="0.25">
      <c r="AI348"/>
    </row>
    <row r="349" spans="35:35" x14ac:dyDescent="0.25">
      <c r="AI349"/>
    </row>
    <row r="350" spans="35:35" x14ac:dyDescent="0.25">
      <c r="AI350"/>
    </row>
    <row r="351" spans="35:35" x14ac:dyDescent="0.25">
      <c r="AI351"/>
    </row>
    <row r="352" spans="35:35" x14ac:dyDescent="0.25">
      <c r="AI352"/>
    </row>
    <row r="353" spans="35:35" x14ac:dyDescent="0.25">
      <c r="AI353"/>
    </row>
    <row r="354" spans="35:35" x14ac:dyDescent="0.25">
      <c r="AI354"/>
    </row>
    <row r="355" spans="35:35" x14ac:dyDescent="0.25">
      <c r="AI355"/>
    </row>
    <row r="356" spans="35:35" x14ac:dyDescent="0.25">
      <c r="AI356"/>
    </row>
    <row r="357" spans="35:35" x14ac:dyDescent="0.25">
      <c r="AI357"/>
    </row>
    <row r="358" spans="35:35" x14ac:dyDescent="0.25">
      <c r="AI358"/>
    </row>
    <row r="359" spans="35:35" x14ac:dyDescent="0.25">
      <c r="AI359"/>
    </row>
    <row r="360" spans="35:35" x14ac:dyDescent="0.25">
      <c r="AI360"/>
    </row>
    <row r="361" spans="35:35" x14ac:dyDescent="0.25">
      <c r="AI361"/>
    </row>
    <row r="362" spans="35:35" x14ac:dyDescent="0.25">
      <c r="AI362"/>
    </row>
    <row r="363" spans="35:35" x14ac:dyDescent="0.25">
      <c r="AI363"/>
    </row>
    <row r="364" spans="35:35" x14ac:dyDescent="0.25">
      <c r="AI364"/>
    </row>
    <row r="365" spans="35:35" x14ac:dyDescent="0.25">
      <c r="AI365"/>
    </row>
    <row r="366" spans="35:35" x14ac:dyDescent="0.25">
      <c r="AI366"/>
    </row>
    <row r="367" spans="35:35" x14ac:dyDescent="0.25">
      <c r="AI367"/>
    </row>
    <row r="368" spans="35:35" x14ac:dyDescent="0.25">
      <c r="AI368"/>
    </row>
    <row r="369" spans="35:35" x14ac:dyDescent="0.25">
      <c r="AI369"/>
    </row>
    <row r="370" spans="35:35" x14ac:dyDescent="0.25">
      <c r="AI370"/>
    </row>
    <row r="371" spans="35:35" x14ac:dyDescent="0.25">
      <c r="AI371"/>
    </row>
    <row r="372" spans="35:35" x14ac:dyDescent="0.25">
      <c r="AI372"/>
    </row>
    <row r="373" spans="35:35" x14ac:dyDescent="0.25">
      <c r="AI373"/>
    </row>
    <row r="374" spans="35:35" x14ac:dyDescent="0.25">
      <c r="AI374"/>
    </row>
    <row r="375" spans="35:35" x14ac:dyDescent="0.25">
      <c r="AI375"/>
    </row>
    <row r="376" spans="35:35" x14ac:dyDescent="0.25">
      <c r="AI376"/>
    </row>
    <row r="377" spans="35:35" x14ac:dyDescent="0.25">
      <c r="AI377"/>
    </row>
    <row r="378" spans="35:35" x14ac:dyDescent="0.25">
      <c r="AI378"/>
    </row>
    <row r="379" spans="35:35" x14ac:dyDescent="0.25">
      <c r="AI379"/>
    </row>
    <row r="380" spans="35:35" x14ac:dyDescent="0.25">
      <c r="AI380"/>
    </row>
    <row r="381" spans="35:35" x14ac:dyDescent="0.25">
      <c r="AI381"/>
    </row>
    <row r="382" spans="35:35" x14ac:dyDescent="0.25">
      <c r="AI382"/>
    </row>
    <row r="383" spans="35:35" x14ac:dyDescent="0.25">
      <c r="AI383"/>
    </row>
    <row r="384" spans="35:35" x14ac:dyDescent="0.25">
      <c r="AI384"/>
    </row>
    <row r="385" spans="35:35" x14ac:dyDescent="0.25">
      <c r="AI385"/>
    </row>
    <row r="386" spans="35:35" x14ac:dyDescent="0.25">
      <c r="AI386"/>
    </row>
    <row r="387" spans="35:35" x14ac:dyDescent="0.25">
      <c r="AI387"/>
    </row>
    <row r="388" spans="35:35" x14ac:dyDescent="0.25">
      <c r="AI388"/>
    </row>
    <row r="389" spans="35:35" x14ac:dyDescent="0.25">
      <c r="AI389"/>
    </row>
    <row r="390" spans="35:35" x14ac:dyDescent="0.25">
      <c r="AI390"/>
    </row>
    <row r="391" spans="35:35" x14ac:dyDescent="0.25">
      <c r="AI391"/>
    </row>
    <row r="392" spans="35:35" x14ac:dyDescent="0.25">
      <c r="AI392"/>
    </row>
    <row r="393" spans="35:35" x14ac:dyDescent="0.25">
      <c r="AI393"/>
    </row>
    <row r="394" spans="35:35" x14ac:dyDescent="0.25">
      <c r="AI394"/>
    </row>
    <row r="395" spans="35:35" x14ac:dyDescent="0.25">
      <c r="AI395"/>
    </row>
    <row r="396" spans="35:35" x14ac:dyDescent="0.25">
      <c r="AI396"/>
    </row>
    <row r="397" spans="35:35" x14ac:dyDescent="0.25">
      <c r="AI397"/>
    </row>
    <row r="398" spans="35:35" x14ac:dyDescent="0.25">
      <c r="AI398"/>
    </row>
    <row r="399" spans="35:35" x14ac:dyDescent="0.25">
      <c r="AI399"/>
    </row>
    <row r="400" spans="35:35" x14ac:dyDescent="0.25">
      <c r="AI400"/>
    </row>
    <row r="401" spans="35:35" x14ac:dyDescent="0.25">
      <c r="AI401"/>
    </row>
    <row r="402" spans="35:35" x14ac:dyDescent="0.25">
      <c r="AI402"/>
    </row>
    <row r="403" spans="35:35" x14ac:dyDescent="0.25">
      <c r="AI403"/>
    </row>
    <row r="404" spans="35:35" x14ac:dyDescent="0.25">
      <c r="AI404"/>
    </row>
    <row r="405" spans="35:35" x14ac:dyDescent="0.25">
      <c r="AI405"/>
    </row>
    <row r="406" spans="35:35" x14ac:dyDescent="0.25">
      <c r="AI406"/>
    </row>
    <row r="407" spans="35:35" x14ac:dyDescent="0.25">
      <c r="AI407"/>
    </row>
    <row r="408" spans="35:35" x14ac:dyDescent="0.25">
      <c r="AI408"/>
    </row>
    <row r="409" spans="35:35" x14ac:dyDescent="0.25">
      <c r="AI409"/>
    </row>
    <row r="410" spans="35:35" x14ac:dyDescent="0.25">
      <c r="AI410"/>
    </row>
    <row r="411" spans="35:35" x14ac:dyDescent="0.25">
      <c r="AI411"/>
    </row>
    <row r="412" spans="35:35" x14ac:dyDescent="0.25">
      <c r="AI412"/>
    </row>
    <row r="413" spans="35:35" x14ac:dyDescent="0.25">
      <c r="AI413"/>
    </row>
    <row r="414" spans="35:35" x14ac:dyDescent="0.25">
      <c r="AI414"/>
    </row>
    <row r="415" spans="35:35" x14ac:dyDescent="0.25">
      <c r="AI415"/>
    </row>
    <row r="416" spans="35:35" x14ac:dyDescent="0.25">
      <c r="AI416"/>
    </row>
    <row r="417" spans="35:35" x14ac:dyDescent="0.25">
      <c r="AI417"/>
    </row>
    <row r="418" spans="35:35" x14ac:dyDescent="0.25">
      <c r="AI418"/>
    </row>
    <row r="419" spans="35:35" x14ac:dyDescent="0.25">
      <c r="AI419"/>
    </row>
    <row r="420" spans="35:35" x14ac:dyDescent="0.25">
      <c r="AI420"/>
    </row>
    <row r="421" spans="35:35" x14ac:dyDescent="0.25">
      <c r="AI421"/>
    </row>
    <row r="422" spans="35:35" x14ac:dyDescent="0.25">
      <c r="AI422"/>
    </row>
    <row r="423" spans="35:35" x14ac:dyDescent="0.25">
      <c r="AI423"/>
    </row>
    <row r="424" spans="35:35" x14ac:dyDescent="0.25">
      <c r="AI424"/>
    </row>
    <row r="425" spans="35:35" x14ac:dyDescent="0.25">
      <c r="AI425"/>
    </row>
    <row r="426" spans="35:35" x14ac:dyDescent="0.25">
      <c r="AI426"/>
    </row>
    <row r="427" spans="35:35" x14ac:dyDescent="0.25">
      <c r="AI427"/>
    </row>
    <row r="428" spans="35:35" x14ac:dyDescent="0.25">
      <c r="AI428"/>
    </row>
    <row r="429" spans="35:35" x14ac:dyDescent="0.25">
      <c r="AI429"/>
    </row>
    <row r="430" spans="35:35" x14ac:dyDescent="0.25">
      <c r="AI430"/>
    </row>
    <row r="431" spans="35:35" x14ac:dyDescent="0.25">
      <c r="AI431"/>
    </row>
    <row r="432" spans="35:35" x14ac:dyDescent="0.25">
      <c r="AI432"/>
    </row>
    <row r="433" spans="35:35" x14ac:dyDescent="0.25">
      <c r="AI433"/>
    </row>
    <row r="434" spans="35:35" x14ac:dyDescent="0.25">
      <c r="AI434"/>
    </row>
    <row r="435" spans="35:35" x14ac:dyDescent="0.25">
      <c r="AI435"/>
    </row>
    <row r="436" spans="35:35" x14ac:dyDescent="0.25">
      <c r="AI436"/>
    </row>
    <row r="437" spans="35:35" x14ac:dyDescent="0.25">
      <c r="AI437"/>
    </row>
    <row r="438" spans="35:35" x14ac:dyDescent="0.25">
      <c r="AI438"/>
    </row>
    <row r="439" spans="35:35" x14ac:dyDescent="0.25">
      <c r="AI439"/>
    </row>
    <row r="440" spans="35:35" x14ac:dyDescent="0.25">
      <c r="AI440"/>
    </row>
    <row r="441" spans="35:35" x14ac:dyDescent="0.25">
      <c r="AI441"/>
    </row>
    <row r="442" spans="35:35" x14ac:dyDescent="0.25">
      <c r="AI442"/>
    </row>
    <row r="443" spans="35:35" x14ac:dyDescent="0.25">
      <c r="AI443"/>
    </row>
    <row r="444" spans="35:35" x14ac:dyDescent="0.25">
      <c r="AI444"/>
    </row>
    <row r="445" spans="35:35" x14ac:dyDescent="0.25">
      <c r="AI445"/>
    </row>
    <row r="446" spans="35:35" x14ac:dyDescent="0.25">
      <c r="AI446"/>
    </row>
    <row r="447" spans="35:35" x14ac:dyDescent="0.25">
      <c r="AI447"/>
    </row>
    <row r="448" spans="35:35" x14ac:dyDescent="0.25">
      <c r="AI448"/>
    </row>
    <row r="449" spans="35:35" x14ac:dyDescent="0.25">
      <c r="AI449"/>
    </row>
    <row r="450" spans="35:35" x14ac:dyDescent="0.25">
      <c r="AI450"/>
    </row>
    <row r="451" spans="35:35" x14ac:dyDescent="0.25">
      <c r="AI451"/>
    </row>
    <row r="452" spans="35:35" x14ac:dyDescent="0.25">
      <c r="AI452"/>
    </row>
    <row r="453" spans="35:35" x14ac:dyDescent="0.25">
      <c r="AI453"/>
    </row>
    <row r="454" spans="35:35" x14ac:dyDescent="0.25">
      <c r="AI454"/>
    </row>
    <row r="455" spans="35:35" x14ac:dyDescent="0.25">
      <c r="AI455"/>
    </row>
    <row r="456" spans="35:35" x14ac:dyDescent="0.25">
      <c r="AI456"/>
    </row>
    <row r="457" spans="35:35" x14ac:dyDescent="0.25">
      <c r="AI457"/>
    </row>
    <row r="458" spans="35:35" x14ac:dyDescent="0.25">
      <c r="AI458"/>
    </row>
    <row r="459" spans="35:35" x14ac:dyDescent="0.25">
      <c r="AI459"/>
    </row>
    <row r="460" spans="35:35" x14ac:dyDescent="0.25">
      <c r="AI460"/>
    </row>
    <row r="461" spans="35:35" x14ac:dyDescent="0.25">
      <c r="AI461"/>
    </row>
    <row r="462" spans="35:35" x14ac:dyDescent="0.25">
      <c r="AI462"/>
    </row>
    <row r="463" spans="35:35" x14ac:dyDescent="0.25">
      <c r="AI463"/>
    </row>
    <row r="464" spans="35:35" x14ac:dyDescent="0.25">
      <c r="AI464"/>
    </row>
    <row r="465" spans="35:35" x14ac:dyDescent="0.25">
      <c r="AI465"/>
    </row>
    <row r="466" spans="35:35" x14ac:dyDescent="0.25">
      <c r="AI466"/>
    </row>
    <row r="467" spans="35:35" x14ac:dyDescent="0.25">
      <c r="AI467"/>
    </row>
    <row r="468" spans="35:35" x14ac:dyDescent="0.25">
      <c r="AI468"/>
    </row>
    <row r="469" spans="35:35" x14ac:dyDescent="0.25">
      <c r="AI469"/>
    </row>
    <row r="470" spans="35:35" x14ac:dyDescent="0.25">
      <c r="AI470"/>
    </row>
    <row r="471" spans="35:35" x14ac:dyDescent="0.25">
      <c r="AI471"/>
    </row>
    <row r="472" spans="35:35" x14ac:dyDescent="0.25">
      <c r="AI472"/>
    </row>
    <row r="473" spans="35:35" x14ac:dyDescent="0.25">
      <c r="AI473"/>
    </row>
    <row r="474" spans="35:35" x14ac:dyDescent="0.25">
      <c r="AI474"/>
    </row>
    <row r="475" spans="35:35" x14ac:dyDescent="0.25">
      <c r="AI475"/>
    </row>
    <row r="476" spans="35:35" x14ac:dyDescent="0.25">
      <c r="AI476"/>
    </row>
    <row r="477" spans="35:35" x14ac:dyDescent="0.25">
      <c r="AI477"/>
    </row>
    <row r="478" spans="35:35" x14ac:dyDescent="0.25">
      <c r="AI478"/>
    </row>
    <row r="479" spans="35:35" x14ac:dyDescent="0.25">
      <c r="AI479"/>
    </row>
    <row r="480" spans="35:35" x14ac:dyDescent="0.25">
      <c r="AI480"/>
    </row>
    <row r="481" spans="35:35" x14ac:dyDescent="0.25">
      <c r="AI481"/>
    </row>
    <row r="482" spans="35:35" x14ac:dyDescent="0.25">
      <c r="AI482"/>
    </row>
    <row r="483" spans="35:35" x14ac:dyDescent="0.25">
      <c r="AI483"/>
    </row>
    <row r="484" spans="35:35" x14ac:dyDescent="0.25">
      <c r="AI484"/>
    </row>
    <row r="485" spans="35:35" x14ac:dyDescent="0.25">
      <c r="AI485"/>
    </row>
    <row r="486" spans="35:35" x14ac:dyDescent="0.25">
      <c r="AI486"/>
    </row>
    <row r="487" spans="35:35" x14ac:dyDescent="0.25">
      <c r="AI487"/>
    </row>
    <row r="488" spans="35:35" x14ac:dyDescent="0.25">
      <c r="AI488"/>
    </row>
    <row r="489" spans="35:35" x14ac:dyDescent="0.25">
      <c r="AI489"/>
    </row>
    <row r="490" spans="35:35" x14ac:dyDescent="0.25">
      <c r="AI490"/>
    </row>
    <row r="491" spans="35:35" x14ac:dyDescent="0.25">
      <c r="AI491"/>
    </row>
    <row r="492" spans="35:35" x14ac:dyDescent="0.25">
      <c r="AI492"/>
    </row>
    <row r="493" spans="35:35" x14ac:dyDescent="0.25">
      <c r="AI493"/>
    </row>
    <row r="494" spans="35:35" x14ac:dyDescent="0.25">
      <c r="AI494"/>
    </row>
    <row r="495" spans="35:35" x14ac:dyDescent="0.25">
      <c r="AI495"/>
    </row>
    <row r="496" spans="35:35" x14ac:dyDescent="0.25">
      <c r="AI496"/>
    </row>
    <row r="497" spans="35:35" x14ac:dyDescent="0.25">
      <c r="AI497"/>
    </row>
    <row r="498" spans="35:35" x14ac:dyDescent="0.25">
      <c r="AI498"/>
    </row>
    <row r="499" spans="35:35" x14ac:dyDescent="0.25">
      <c r="AI499"/>
    </row>
    <row r="500" spans="35:35" x14ac:dyDescent="0.25">
      <c r="AI500"/>
    </row>
    <row r="501" spans="35:35" x14ac:dyDescent="0.25">
      <c r="AI501"/>
    </row>
    <row r="502" spans="35:35" x14ac:dyDescent="0.25">
      <c r="AI502"/>
    </row>
    <row r="503" spans="35:35" x14ac:dyDescent="0.25">
      <c r="AI503"/>
    </row>
    <row r="504" spans="35:35" x14ac:dyDescent="0.25">
      <c r="AI504"/>
    </row>
    <row r="505" spans="35:35" x14ac:dyDescent="0.25">
      <c r="AI505"/>
    </row>
    <row r="506" spans="35:35" x14ac:dyDescent="0.25">
      <c r="AI506"/>
    </row>
    <row r="507" spans="35:35" x14ac:dyDescent="0.25">
      <c r="AI507"/>
    </row>
    <row r="508" spans="35:35" x14ac:dyDescent="0.25">
      <c r="AI508"/>
    </row>
    <row r="509" spans="35:35" x14ac:dyDescent="0.25">
      <c r="AI509"/>
    </row>
    <row r="510" spans="35:35" x14ac:dyDescent="0.25">
      <c r="AI510"/>
    </row>
    <row r="511" spans="35:35" x14ac:dyDescent="0.25">
      <c r="AI511"/>
    </row>
    <row r="512" spans="35:35" x14ac:dyDescent="0.25">
      <c r="AI512"/>
    </row>
    <row r="513" spans="35:35" x14ac:dyDescent="0.25">
      <c r="AI513"/>
    </row>
    <row r="514" spans="35:35" x14ac:dyDescent="0.25">
      <c r="AI514"/>
    </row>
    <row r="515" spans="35:35" x14ac:dyDescent="0.25">
      <c r="AI515"/>
    </row>
    <row r="516" spans="35:35" x14ac:dyDescent="0.25">
      <c r="AI516"/>
    </row>
    <row r="517" spans="35:35" x14ac:dyDescent="0.25">
      <c r="AI517"/>
    </row>
    <row r="518" spans="35:35" x14ac:dyDescent="0.25">
      <c r="AI518"/>
    </row>
    <row r="519" spans="35:35" x14ac:dyDescent="0.25">
      <c r="AI519"/>
    </row>
    <row r="520" spans="35:35" x14ac:dyDescent="0.25">
      <c r="AI520"/>
    </row>
    <row r="521" spans="35:35" x14ac:dyDescent="0.25">
      <c r="AI521"/>
    </row>
    <row r="522" spans="35:35" x14ac:dyDescent="0.25">
      <c r="AI522"/>
    </row>
    <row r="523" spans="35:35" x14ac:dyDescent="0.25">
      <c r="AI523"/>
    </row>
    <row r="524" spans="35:35" x14ac:dyDescent="0.25">
      <c r="AI524"/>
    </row>
    <row r="525" spans="35:35" x14ac:dyDescent="0.25">
      <c r="AI525"/>
    </row>
    <row r="526" spans="35:35" x14ac:dyDescent="0.25">
      <c r="AI526"/>
    </row>
    <row r="527" spans="35:35" x14ac:dyDescent="0.25">
      <c r="AI527"/>
    </row>
    <row r="528" spans="35:35" x14ac:dyDescent="0.25">
      <c r="AI528"/>
    </row>
    <row r="529" spans="35:35" x14ac:dyDescent="0.25">
      <c r="AI529"/>
    </row>
    <row r="530" spans="35:35" x14ac:dyDescent="0.25">
      <c r="AI530"/>
    </row>
    <row r="531" spans="35:35" x14ac:dyDescent="0.25">
      <c r="AI531"/>
    </row>
    <row r="532" spans="35:35" x14ac:dyDescent="0.25">
      <c r="AI532"/>
    </row>
    <row r="533" spans="35:35" x14ac:dyDescent="0.25">
      <c r="AI533"/>
    </row>
    <row r="534" spans="35:35" x14ac:dyDescent="0.25">
      <c r="AI534"/>
    </row>
    <row r="535" spans="35:35" x14ac:dyDescent="0.25">
      <c r="AI535"/>
    </row>
    <row r="536" spans="35:35" x14ac:dyDescent="0.25">
      <c r="AI536"/>
    </row>
    <row r="537" spans="35:35" x14ac:dyDescent="0.25">
      <c r="AI537"/>
    </row>
    <row r="538" spans="35:35" x14ac:dyDescent="0.25">
      <c r="AI538"/>
    </row>
    <row r="539" spans="35:35" x14ac:dyDescent="0.25">
      <c r="AI539"/>
    </row>
    <row r="540" spans="35:35" x14ac:dyDescent="0.25">
      <c r="AI540"/>
    </row>
    <row r="541" spans="35:35" x14ac:dyDescent="0.25">
      <c r="AI541"/>
    </row>
    <row r="542" spans="35:35" x14ac:dyDescent="0.25">
      <c r="AI542"/>
    </row>
    <row r="543" spans="35:35" x14ac:dyDescent="0.25">
      <c r="AI543"/>
    </row>
    <row r="544" spans="35:35" x14ac:dyDescent="0.25">
      <c r="AI544"/>
    </row>
    <row r="545" spans="35:35" x14ac:dyDescent="0.25">
      <c r="AI545"/>
    </row>
    <row r="546" spans="35:35" x14ac:dyDescent="0.25">
      <c r="AI546"/>
    </row>
    <row r="547" spans="35:35" x14ac:dyDescent="0.25">
      <c r="AI547"/>
    </row>
    <row r="548" spans="35:35" x14ac:dyDescent="0.25">
      <c r="AI548"/>
    </row>
    <row r="549" spans="35:35" x14ac:dyDescent="0.25">
      <c r="AI549"/>
    </row>
    <row r="550" spans="35:35" x14ac:dyDescent="0.25">
      <c r="AI550"/>
    </row>
    <row r="551" spans="35:35" x14ac:dyDescent="0.25">
      <c r="AI551"/>
    </row>
    <row r="552" spans="35:35" x14ac:dyDescent="0.25">
      <c r="AI552"/>
    </row>
    <row r="553" spans="35:35" x14ac:dyDescent="0.25">
      <c r="AI553"/>
    </row>
    <row r="554" spans="35:35" x14ac:dyDescent="0.25">
      <c r="AI554"/>
    </row>
    <row r="555" spans="35:35" x14ac:dyDescent="0.25">
      <c r="AI555"/>
    </row>
    <row r="556" spans="35:35" x14ac:dyDescent="0.25">
      <c r="AI556"/>
    </row>
    <row r="557" spans="35:35" x14ac:dyDescent="0.25">
      <c r="AI557"/>
    </row>
    <row r="558" spans="35:35" x14ac:dyDescent="0.25">
      <c r="AI558"/>
    </row>
    <row r="559" spans="35:35" x14ac:dyDescent="0.25">
      <c r="AI559"/>
    </row>
    <row r="560" spans="35:35" x14ac:dyDescent="0.25">
      <c r="AI560"/>
    </row>
    <row r="561" spans="35:35" x14ac:dyDescent="0.25">
      <c r="AI561"/>
    </row>
    <row r="562" spans="35:35" x14ac:dyDescent="0.25">
      <c r="AI562"/>
    </row>
    <row r="563" spans="35:35" x14ac:dyDescent="0.25">
      <c r="AI563"/>
    </row>
    <row r="564" spans="35:35" x14ac:dyDescent="0.25">
      <c r="AI564"/>
    </row>
    <row r="565" spans="35:35" x14ac:dyDescent="0.25">
      <c r="AI565"/>
    </row>
    <row r="566" spans="35:35" x14ac:dyDescent="0.25">
      <c r="AI566"/>
    </row>
    <row r="567" spans="35:35" x14ac:dyDescent="0.25">
      <c r="AI567"/>
    </row>
    <row r="568" spans="35:35" x14ac:dyDescent="0.25">
      <c r="AI568"/>
    </row>
    <row r="569" spans="35:35" x14ac:dyDescent="0.25">
      <c r="AI569"/>
    </row>
    <row r="570" spans="35:35" x14ac:dyDescent="0.25">
      <c r="AI570"/>
    </row>
    <row r="571" spans="35:35" x14ac:dyDescent="0.25">
      <c r="AI571"/>
    </row>
    <row r="572" spans="35:35" x14ac:dyDescent="0.25">
      <c r="AI572"/>
    </row>
    <row r="573" spans="35:35" x14ac:dyDescent="0.25">
      <c r="AI573"/>
    </row>
    <row r="574" spans="35:35" x14ac:dyDescent="0.25">
      <c r="AI574"/>
    </row>
    <row r="575" spans="35:35" x14ac:dyDescent="0.25">
      <c r="AI575"/>
    </row>
    <row r="576" spans="35:35" x14ac:dyDescent="0.25">
      <c r="AI576"/>
    </row>
    <row r="577" spans="35:35" x14ac:dyDescent="0.25">
      <c r="AI577"/>
    </row>
    <row r="578" spans="35:35" x14ac:dyDescent="0.25">
      <c r="AI578"/>
    </row>
    <row r="579" spans="35:35" x14ac:dyDescent="0.25">
      <c r="AI579"/>
    </row>
    <row r="580" spans="35:35" x14ac:dyDescent="0.25">
      <c r="AI580"/>
    </row>
    <row r="581" spans="35:35" x14ac:dyDescent="0.25">
      <c r="AI581"/>
    </row>
    <row r="582" spans="35:35" x14ac:dyDescent="0.25">
      <c r="AI582"/>
    </row>
    <row r="583" spans="35:35" x14ac:dyDescent="0.25">
      <c r="AI583"/>
    </row>
    <row r="584" spans="35:35" x14ac:dyDescent="0.25">
      <c r="AI584"/>
    </row>
    <row r="585" spans="35:35" x14ac:dyDescent="0.25">
      <c r="AI585"/>
    </row>
    <row r="586" spans="35:35" x14ac:dyDescent="0.25">
      <c r="AI586"/>
    </row>
    <row r="587" spans="35:35" x14ac:dyDescent="0.25">
      <c r="AI587"/>
    </row>
    <row r="588" spans="35:35" x14ac:dyDescent="0.25">
      <c r="AI588"/>
    </row>
    <row r="589" spans="35:35" x14ac:dyDescent="0.25">
      <c r="AI589"/>
    </row>
    <row r="590" spans="35:35" x14ac:dyDescent="0.25">
      <c r="AI590"/>
    </row>
    <row r="591" spans="35:35" x14ac:dyDescent="0.25">
      <c r="AI591"/>
    </row>
    <row r="592" spans="35:35" x14ac:dyDescent="0.25">
      <c r="AI592"/>
    </row>
    <row r="593" spans="35:35" x14ac:dyDescent="0.25">
      <c r="AI593"/>
    </row>
    <row r="594" spans="35:35" x14ac:dyDescent="0.25">
      <c r="AI594"/>
    </row>
    <row r="595" spans="35:35" x14ac:dyDescent="0.25">
      <c r="AI595"/>
    </row>
    <row r="596" spans="35:35" x14ac:dyDescent="0.25">
      <c r="AI596"/>
    </row>
    <row r="597" spans="35:35" x14ac:dyDescent="0.25">
      <c r="AI597"/>
    </row>
    <row r="598" spans="35:35" x14ac:dyDescent="0.25">
      <c r="AI598"/>
    </row>
    <row r="599" spans="35:35" x14ac:dyDescent="0.25">
      <c r="AI599"/>
    </row>
    <row r="600" spans="35:35" x14ac:dyDescent="0.25">
      <c r="AI600"/>
    </row>
    <row r="601" spans="35:35" x14ac:dyDescent="0.25">
      <c r="AI601"/>
    </row>
    <row r="602" spans="35:35" x14ac:dyDescent="0.25">
      <c r="AI602"/>
    </row>
    <row r="603" spans="35:35" x14ac:dyDescent="0.25">
      <c r="AI603"/>
    </row>
    <row r="604" spans="35:35" x14ac:dyDescent="0.25">
      <c r="AI604"/>
    </row>
    <row r="605" spans="35:35" x14ac:dyDescent="0.25">
      <c r="AI605"/>
    </row>
    <row r="606" spans="35:35" x14ac:dyDescent="0.25">
      <c r="AI606"/>
    </row>
    <row r="607" spans="35:35" x14ac:dyDescent="0.25">
      <c r="AI607"/>
    </row>
    <row r="608" spans="35:35" x14ac:dyDescent="0.25">
      <c r="AI608"/>
    </row>
    <row r="609" spans="35:35" x14ac:dyDescent="0.25">
      <c r="AI609"/>
    </row>
    <row r="610" spans="35:35" x14ac:dyDescent="0.25">
      <c r="AI610"/>
    </row>
    <row r="611" spans="35:35" x14ac:dyDescent="0.25">
      <c r="AI611"/>
    </row>
    <row r="612" spans="35:35" x14ac:dyDescent="0.25">
      <c r="AI612"/>
    </row>
    <row r="613" spans="35:35" x14ac:dyDescent="0.25">
      <c r="AI613"/>
    </row>
    <row r="614" spans="35:35" x14ac:dyDescent="0.25">
      <c r="AI614"/>
    </row>
    <row r="615" spans="35:35" x14ac:dyDescent="0.25">
      <c r="AI615"/>
    </row>
    <row r="616" spans="35:35" x14ac:dyDescent="0.25">
      <c r="AI616"/>
    </row>
    <row r="617" spans="35:35" x14ac:dyDescent="0.25">
      <c r="AI617"/>
    </row>
    <row r="618" spans="35:35" x14ac:dyDescent="0.25">
      <c r="AI618"/>
    </row>
    <row r="619" spans="35:35" x14ac:dyDescent="0.25">
      <c r="AI619"/>
    </row>
    <row r="620" spans="35:35" x14ac:dyDescent="0.25">
      <c r="AI620"/>
    </row>
    <row r="621" spans="35:35" x14ac:dyDescent="0.25">
      <c r="AI621"/>
    </row>
    <row r="622" spans="35:35" x14ac:dyDescent="0.25">
      <c r="AI622"/>
    </row>
    <row r="623" spans="35:35" x14ac:dyDescent="0.25">
      <c r="AI623"/>
    </row>
    <row r="624" spans="35:35" x14ac:dyDescent="0.25">
      <c r="AI624"/>
    </row>
    <row r="625" spans="35:35" x14ac:dyDescent="0.25">
      <c r="AI625"/>
    </row>
    <row r="626" spans="35:35" x14ac:dyDescent="0.25">
      <c r="AI626"/>
    </row>
    <row r="627" spans="35:35" x14ac:dyDescent="0.25">
      <c r="AI627"/>
    </row>
    <row r="628" spans="35:35" x14ac:dyDescent="0.25">
      <c r="AI628"/>
    </row>
    <row r="629" spans="35:35" x14ac:dyDescent="0.25">
      <c r="AI629"/>
    </row>
    <row r="630" spans="35:35" x14ac:dyDescent="0.25">
      <c r="AI630"/>
    </row>
    <row r="631" spans="35:35" x14ac:dyDescent="0.25">
      <c r="AI631"/>
    </row>
    <row r="632" spans="35:35" x14ac:dyDescent="0.25">
      <c r="AI632"/>
    </row>
    <row r="633" spans="35:35" x14ac:dyDescent="0.25">
      <c r="AI633"/>
    </row>
    <row r="634" spans="35:35" x14ac:dyDescent="0.25">
      <c r="AI634"/>
    </row>
    <row r="635" spans="35:35" x14ac:dyDescent="0.25">
      <c r="AI635"/>
    </row>
    <row r="636" spans="35:35" x14ac:dyDescent="0.25">
      <c r="AI636"/>
    </row>
    <row r="637" spans="35:35" x14ac:dyDescent="0.25">
      <c r="AI637"/>
    </row>
    <row r="638" spans="35:35" x14ac:dyDescent="0.25">
      <c r="AI638"/>
    </row>
    <row r="639" spans="35:35" x14ac:dyDescent="0.25">
      <c r="AI639"/>
    </row>
    <row r="640" spans="35:35" x14ac:dyDescent="0.25">
      <c r="AI640"/>
    </row>
    <row r="641" spans="35:35" x14ac:dyDescent="0.25">
      <c r="AI641"/>
    </row>
    <row r="642" spans="35:35" x14ac:dyDescent="0.25">
      <c r="AI642"/>
    </row>
    <row r="643" spans="35:35" x14ac:dyDescent="0.25">
      <c r="AI643"/>
    </row>
    <row r="644" spans="35:35" x14ac:dyDescent="0.25">
      <c r="AI644"/>
    </row>
    <row r="645" spans="35:35" x14ac:dyDescent="0.25">
      <c r="AI645"/>
    </row>
    <row r="646" spans="35:35" x14ac:dyDescent="0.25">
      <c r="AI646"/>
    </row>
    <row r="647" spans="35:35" x14ac:dyDescent="0.25">
      <c r="AI647"/>
    </row>
    <row r="648" spans="35:35" x14ac:dyDescent="0.25">
      <c r="AI648"/>
    </row>
    <row r="649" spans="35:35" x14ac:dyDescent="0.25">
      <c r="AI649"/>
    </row>
    <row r="650" spans="35:35" x14ac:dyDescent="0.25">
      <c r="AI650"/>
    </row>
    <row r="651" spans="35:35" x14ac:dyDescent="0.25">
      <c r="AI651"/>
    </row>
    <row r="652" spans="35:35" x14ac:dyDescent="0.25">
      <c r="AI652"/>
    </row>
    <row r="653" spans="35:35" x14ac:dyDescent="0.25">
      <c r="AI653"/>
    </row>
    <row r="654" spans="35:35" x14ac:dyDescent="0.25">
      <c r="AI654"/>
    </row>
    <row r="655" spans="35:35" x14ac:dyDescent="0.25">
      <c r="AI655"/>
    </row>
    <row r="656" spans="35:35" x14ac:dyDescent="0.25">
      <c r="AI656"/>
    </row>
    <row r="657" spans="35:35" x14ac:dyDescent="0.25">
      <c r="AI657"/>
    </row>
    <row r="658" spans="35:35" x14ac:dyDescent="0.25">
      <c r="AI658"/>
    </row>
    <row r="659" spans="35:35" x14ac:dyDescent="0.25">
      <c r="AI659"/>
    </row>
    <row r="660" spans="35:35" x14ac:dyDescent="0.25">
      <c r="AI660"/>
    </row>
    <row r="661" spans="35:35" x14ac:dyDescent="0.25">
      <c r="AI661"/>
    </row>
    <row r="662" spans="35:35" x14ac:dyDescent="0.25">
      <c r="AI662"/>
    </row>
    <row r="663" spans="35:35" x14ac:dyDescent="0.25">
      <c r="AI663"/>
    </row>
    <row r="664" spans="35:35" x14ac:dyDescent="0.25">
      <c r="AI664"/>
    </row>
    <row r="665" spans="35:35" x14ac:dyDescent="0.25">
      <c r="AI665"/>
    </row>
    <row r="666" spans="35:35" x14ac:dyDescent="0.25">
      <c r="AI666"/>
    </row>
    <row r="667" spans="35:35" x14ac:dyDescent="0.25">
      <c r="AI667"/>
    </row>
    <row r="668" spans="35:35" x14ac:dyDescent="0.25">
      <c r="AI668"/>
    </row>
    <row r="669" spans="35:35" x14ac:dyDescent="0.25">
      <c r="AI669"/>
    </row>
    <row r="670" spans="35:35" x14ac:dyDescent="0.25">
      <c r="AI670"/>
    </row>
    <row r="671" spans="35:35" x14ac:dyDescent="0.25">
      <c r="AI671"/>
    </row>
    <row r="672" spans="35:35" x14ac:dyDescent="0.25">
      <c r="AI672"/>
    </row>
    <row r="673" spans="35:35" x14ac:dyDescent="0.25">
      <c r="AI673"/>
    </row>
    <row r="674" spans="35:35" x14ac:dyDescent="0.25">
      <c r="AI674"/>
    </row>
    <row r="675" spans="35:35" x14ac:dyDescent="0.25">
      <c r="AI675"/>
    </row>
    <row r="676" spans="35:35" x14ac:dyDescent="0.25">
      <c r="AI676"/>
    </row>
    <row r="677" spans="35:35" x14ac:dyDescent="0.25">
      <c r="AI677"/>
    </row>
    <row r="678" spans="35:35" x14ac:dyDescent="0.25">
      <c r="AI678"/>
    </row>
    <row r="679" spans="35:35" x14ac:dyDescent="0.25">
      <c r="AI679"/>
    </row>
    <row r="680" spans="35:35" x14ac:dyDescent="0.25">
      <c r="AI680"/>
    </row>
    <row r="681" spans="35:35" x14ac:dyDescent="0.25">
      <c r="AI681"/>
    </row>
    <row r="682" spans="35:35" x14ac:dyDescent="0.25">
      <c r="AI682"/>
    </row>
    <row r="683" spans="35:35" x14ac:dyDescent="0.25">
      <c r="AI683"/>
    </row>
    <row r="684" spans="35:35" x14ac:dyDescent="0.25">
      <c r="AI684"/>
    </row>
    <row r="685" spans="35:35" x14ac:dyDescent="0.25">
      <c r="AI685"/>
    </row>
    <row r="686" spans="35:35" x14ac:dyDescent="0.25">
      <c r="AI686"/>
    </row>
    <row r="687" spans="35:35" x14ac:dyDescent="0.25">
      <c r="AI687"/>
    </row>
    <row r="688" spans="35:35" x14ac:dyDescent="0.25">
      <c r="AI688"/>
    </row>
    <row r="689" spans="35:35" x14ac:dyDescent="0.25">
      <c r="AI689"/>
    </row>
    <row r="690" spans="35:35" x14ac:dyDescent="0.25">
      <c r="AI690"/>
    </row>
    <row r="691" spans="35:35" x14ac:dyDescent="0.25">
      <c r="AI691"/>
    </row>
    <row r="692" spans="35:35" x14ac:dyDescent="0.25">
      <c r="AI692"/>
    </row>
    <row r="693" spans="35:35" x14ac:dyDescent="0.25">
      <c r="AI693"/>
    </row>
    <row r="694" spans="35:35" x14ac:dyDescent="0.25">
      <c r="AI694"/>
    </row>
    <row r="695" spans="35:35" x14ac:dyDescent="0.25">
      <c r="AI695"/>
    </row>
    <row r="696" spans="35:35" x14ac:dyDescent="0.25">
      <c r="AI696"/>
    </row>
    <row r="697" spans="35:35" x14ac:dyDescent="0.25">
      <c r="AI697"/>
    </row>
    <row r="698" spans="35:35" x14ac:dyDescent="0.25">
      <c r="AI698"/>
    </row>
    <row r="699" spans="35:35" x14ac:dyDescent="0.25">
      <c r="AI699"/>
    </row>
    <row r="700" spans="35:35" x14ac:dyDescent="0.25">
      <c r="AI700"/>
    </row>
    <row r="701" spans="35:35" x14ac:dyDescent="0.25">
      <c r="AI701"/>
    </row>
    <row r="702" spans="35:35" x14ac:dyDescent="0.25">
      <c r="AI702"/>
    </row>
    <row r="703" spans="35:35" x14ac:dyDescent="0.25">
      <c r="AI703"/>
    </row>
    <row r="704" spans="35:35" x14ac:dyDescent="0.25">
      <c r="AI704"/>
    </row>
    <row r="705" spans="35:35" x14ac:dyDescent="0.25">
      <c r="AI705"/>
    </row>
    <row r="706" spans="35:35" x14ac:dyDescent="0.25">
      <c r="AI706"/>
    </row>
    <row r="707" spans="35:35" x14ac:dyDescent="0.25">
      <c r="AI707"/>
    </row>
    <row r="708" spans="35:35" x14ac:dyDescent="0.25">
      <c r="AI708"/>
    </row>
    <row r="709" spans="35:35" x14ac:dyDescent="0.25">
      <c r="AI709"/>
    </row>
    <row r="710" spans="35:35" x14ac:dyDescent="0.25">
      <c r="AI710"/>
    </row>
    <row r="711" spans="35:35" x14ac:dyDescent="0.25">
      <c r="AI711"/>
    </row>
    <row r="712" spans="35:35" x14ac:dyDescent="0.25">
      <c r="AI712"/>
    </row>
    <row r="713" spans="35:35" x14ac:dyDescent="0.25">
      <c r="AI713"/>
    </row>
    <row r="714" spans="35:35" x14ac:dyDescent="0.25">
      <c r="AI714"/>
    </row>
    <row r="715" spans="35:35" x14ac:dyDescent="0.25">
      <c r="AI715"/>
    </row>
    <row r="716" spans="35:35" x14ac:dyDescent="0.25">
      <c r="AI716"/>
    </row>
    <row r="717" spans="35:35" x14ac:dyDescent="0.25">
      <c r="AI717"/>
    </row>
    <row r="718" spans="35:35" x14ac:dyDescent="0.25">
      <c r="AI718"/>
    </row>
    <row r="719" spans="35:35" x14ac:dyDescent="0.25">
      <c r="AI719"/>
    </row>
    <row r="720" spans="35:35" x14ac:dyDescent="0.25">
      <c r="AI720"/>
    </row>
    <row r="721" spans="35:35" x14ac:dyDescent="0.25">
      <c r="AI721"/>
    </row>
    <row r="722" spans="35:35" x14ac:dyDescent="0.25">
      <c r="AI722"/>
    </row>
    <row r="723" spans="35:35" x14ac:dyDescent="0.25">
      <c r="AI723"/>
    </row>
    <row r="724" spans="35:35" x14ac:dyDescent="0.25">
      <c r="AI724"/>
    </row>
    <row r="725" spans="35:35" x14ac:dyDescent="0.25">
      <c r="AI725"/>
    </row>
    <row r="726" spans="35:35" x14ac:dyDescent="0.25">
      <c r="AI726"/>
    </row>
    <row r="727" spans="35:35" x14ac:dyDescent="0.25">
      <c r="AI727"/>
    </row>
    <row r="728" spans="35:35" x14ac:dyDescent="0.25">
      <c r="AI728"/>
    </row>
    <row r="729" spans="35:35" x14ac:dyDescent="0.25">
      <c r="AI729"/>
    </row>
    <row r="730" spans="35:35" x14ac:dyDescent="0.25">
      <c r="AI730"/>
    </row>
    <row r="731" spans="35:35" x14ac:dyDescent="0.25">
      <c r="AI731"/>
    </row>
    <row r="732" spans="35:35" x14ac:dyDescent="0.25">
      <c r="AI732"/>
    </row>
    <row r="733" spans="35:35" x14ac:dyDescent="0.25">
      <c r="AI733"/>
    </row>
    <row r="734" spans="35:35" x14ac:dyDescent="0.25">
      <c r="AI734"/>
    </row>
    <row r="735" spans="35:35" x14ac:dyDescent="0.25">
      <c r="AI735"/>
    </row>
    <row r="736" spans="35:35" x14ac:dyDescent="0.25">
      <c r="AI736"/>
    </row>
    <row r="737" spans="35:35" x14ac:dyDescent="0.25">
      <c r="AI737"/>
    </row>
    <row r="738" spans="35:35" x14ac:dyDescent="0.25">
      <c r="AI738"/>
    </row>
    <row r="739" spans="35:35" x14ac:dyDescent="0.25">
      <c r="AI739"/>
    </row>
    <row r="740" spans="35:35" x14ac:dyDescent="0.25">
      <c r="AI740"/>
    </row>
    <row r="741" spans="35:35" x14ac:dyDescent="0.25">
      <c r="AI741"/>
    </row>
    <row r="742" spans="35:35" x14ac:dyDescent="0.25">
      <c r="AI742"/>
    </row>
    <row r="743" spans="35:35" x14ac:dyDescent="0.25">
      <c r="AI743"/>
    </row>
    <row r="744" spans="35:35" x14ac:dyDescent="0.25">
      <c r="AI744"/>
    </row>
    <row r="745" spans="35:35" x14ac:dyDescent="0.25">
      <c r="AI745"/>
    </row>
    <row r="746" spans="35:35" x14ac:dyDescent="0.25">
      <c r="AI746"/>
    </row>
    <row r="747" spans="35:35" x14ac:dyDescent="0.25">
      <c r="AI747"/>
    </row>
    <row r="748" spans="35:35" x14ac:dyDescent="0.25">
      <c r="AI748"/>
    </row>
    <row r="749" spans="35:35" x14ac:dyDescent="0.25">
      <c r="AI749"/>
    </row>
    <row r="750" spans="35:35" x14ac:dyDescent="0.25">
      <c r="AI750"/>
    </row>
    <row r="751" spans="35:35" x14ac:dyDescent="0.25">
      <c r="AI751"/>
    </row>
    <row r="752" spans="35:35" x14ac:dyDescent="0.25">
      <c r="AI752"/>
    </row>
    <row r="753" spans="35:35" x14ac:dyDescent="0.25">
      <c r="AI753"/>
    </row>
    <row r="754" spans="35:35" x14ac:dyDescent="0.25">
      <c r="AI754"/>
    </row>
    <row r="755" spans="35:35" x14ac:dyDescent="0.25">
      <c r="AI755"/>
    </row>
    <row r="756" spans="35:35" x14ac:dyDescent="0.25">
      <c r="AI756"/>
    </row>
    <row r="757" spans="35:35" x14ac:dyDescent="0.25">
      <c r="AI757"/>
    </row>
    <row r="758" spans="35:35" x14ac:dyDescent="0.25">
      <c r="AI758"/>
    </row>
    <row r="759" spans="35:35" x14ac:dyDescent="0.25">
      <c r="AI759"/>
    </row>
    <row r="760" spans="35:35" x14ac:dyDescent="0.25">
      <c r="AI760"/>
    </row>
    <row r="761" spans="35:35" x14ac:dyDescent="0.25">
      <c r="AI761"/>
    </row>
    <row r="762" spans="35:35" x14ac:dyDescent="0.25">
      <c r="AI762"/>
    </row>
    <row r="763" spans="35:35" x14ac:dyDescent="0.25">
      <c r="AI763"/>
    </row>
    <row r="764" spans="35:35" x14ac:dyDescent="0.25">
      <c r="AI764"/>
    </row>
    <row r="765" spans="35:35" x14ac:dyDescent="0.25">
      <c r="AI765"/>
    </row>
    <row r="766" spans="35:35" x14ac:dyDescent="0.25">
      <c r="AI766"/>
    </row>
    <row r="767" spans="35:35" x14ac:dyDescent="0.25">
      <c r="AI767"/>
    </row>
    <row r="768" spans="35:35" x14ac:dyDescent="0.25">
      <c r="AI768"/>
    </row>
    <row r="769" spans="35:35" x14ac:dyDescent="0.25">
      <c r="AI769"/>
    </row>
    <row r="770" spans="35:35" x14ac:dyDescent="0.25">
      <c r="AI770"/>
    </row>
    <row r="771" spans="35:35" x14ac:dyDescent="0.25">
      <c r="AI771"/>
    </row>
    <row r="772" spans="35:35" x14ac:dyDescent="0.25">
      <c r="AI772"/>
    </row>
    <row r="773" spans="35:35" x14ac:dyDescent="0.25">
      <c r="AI773"/>
    </row>
    <row r="774" spans="35:35" x14ac:dyDescent="0.25">
      <c r="AI774"/>
    </row>
    <row r="775" spans="35:35" x14ac:dyDescent="0.25">
      <c r="AI775"/>
    </row>
    <row r="776" spans="35:35" x14ac:dyDescent="0.25">
      <c r="AI776"/>
    </row>
    <row r="777" spans="35:35" x14ac:dyDescent="0.25">
      <c r="AI777"/>
    </row>
    <row r="778" spans="35:35" x14ac:dyDescent="0.25">
      <c r="AI778"/>
    </row>
    <row r="779" spans="35:35" x14ac:dyDescent="0.25">
      <c r="AI779"/>
    </row>
    <row r="780" spans="35:35" x14ac:dyDescent="0.25">
      <c r="AI780"/>
    </row>
    <row r="781" spans="35:35" x14ac:dyDescent="0.25">
      <c r="AI781"/>
    </row>
    <row r="782" spans="35:35" x14ac:dyDescent="0.25">
      <c r="AI782"/>
    </row>
    <row r="783" spans="35:35" x14ac:dyDescent="0.25">
      <c r="AI783"/>
    </row>
    <row r="784" spans="35:35" x14ac:dyDescent="0.25">
      <c r="AI784"/>
    </row>
    <row r="785" spans="35:35" x14ac:dyDescent="0.25">
      <c r="AI785"/>
    </row>
    <row r="786" spans="35:35" x14ac:dyDescent="0.25">
      <c r="AI786"/>
    </row>
    <row r="787" spans="35:35" x14ac:dyDescent="0.25">
      <c r="AI787"/>
    </row>
    <row r="788" spans="35:35" x14ac:dyDescent="0.25">
      <c r="AI788"/>
    </row>
    <row r="789" spans="35:35" x14ac:dyDescent="0.25">
      <c r="AI789"/>
    </row>
    <row r="790" spans="35:35" x14ac:dyDescent="0.25">
      <c r="AI790"/>
    </row>
    <row r="791" spans="35:35" x14ac:dyDescent="0.25">
      <c r="AI791"/>
    </row>
    <row r="792" spans="35:35" x14ac:dyDescent="0.25">
      <c r="AI792"/>
    </row>
    <row r="793" spans="35:35" x14ac:dyDescent="0.25">
      <c r="AI793"/>
    </row>
    <row r="794" spans="35:35" x14ac:dyDescent="0.25">
      <c r="AI794"/>
    </row>
    <row r="795" spans="35:35" x14ac:dyDescent="0.25">
      <c r="AI795"/>
    </row>
    <row r="796" spans="35:35" x14ac:dyDescent="0.25">
      <c r="AI796"/>
    </row>
    <row r="797" spans="35:35" x14ac:dyDescent="0.25">
      <c r="AI797"/>
    </row>
    <row r="798" spans="35:35" x14ac:dyDescent="0.25">
      <c r="AI798"/>
    </row>
    <row r="799" spans="35:35" x14ac:dyDescent="0.25">
      <c r="AI799"/>
    </row>
    <row r="800" spans="35:35" x14ac:dyDescent="0.25">
      <c r="AI800"/>
    </row>
    <row r="801" spans="35:35" x14ac:dyDescent="0.25">
      <c r="AI801"/>
    </row>
    <row r="802" spans="35:35" x14ac:dyDescent="0.25">
      <c r="AI802"/>
    </row>
    <row r="803" spans="35:35" x14ac:dyDescent="0.25">
      <c r="AI803"/>
    </row>
    <row r="804" spans="35:35" x14ac:dyDescent="0.25">
      <c r="AI804"/>
    </row>
    <row r="805" spans="35:35" x14ac:dyDescent="0.25">
      <c r="AI805"/>
    </row>
    <row r="806" spans="35:35" x14ac:dyDescent="0.25">
      <c r="AI806"/>
    </row>
    <row r="807" spans="35:35" x14ac:dyDescent="0.25">
      <c r="AI807"/>
    </row>
    <row r="808" spans="35:35" x14ac:dyDescent="0.25">
      <c r="AI808"/>
    </row>
    <row r="809" spans="35:35" x14ac:dyDescent="0.25">
      <c r="AI809"/>
    </row>
    <row r="810" spans="35:35" x14ac:dyDescent="0.25">
      <c r="AI810"/>
    </row>
    <row r="811" spans="35:35" x14ac:dyDescent="0.25">
      <c r="AI811"/>
    </row>
    <row r="812" spans="35:35" x14ac:dyDescent="0.25">
      <c r="AI812"/>
    </row>
    <row r="813" spans="35:35" x14ac:dyDescent="0.25">
      <c r="AI813"/>
    </row>
    <row r="814" spans="35:35" x14ac:dyDescent="0.25">
      <c r="AI814"/>
    </row>
    <row r="815" spans="35:35" x14ac:dyDescent="0.25">
      <c r="AI815"/>
    </row>
    <row r="816" spans="35:35" x14ac:dyDescent="0.25">
      <c r="AI816"/>
    </row>
    <row r="817" spans="35:35" x14ac:dyDescent="0.25">
      <c r="AI817"/>
    </row>
    <row r="818" spans="35:35" x14ac:dyDescent="0.25">
      <c r="AI818"/>
    </row>
    <row r="819" spans="35:35" x14ac:dyDescent="0.25">
      <c r="AI819"/>
    </row>
    <row r="820" spans="35:35" x14ac:dyDescent="0.25">
      <c r="AI820"/>
    </row>
    <row r="821" spans="35:35" x14ac:dyDescent="0.25">
      <c r="AI821"/>
    </row>
    <row r="822" spans="35:35" x14ac:dyDescent="0.25">
      <c r="AI822"/>
    </row>
    <row r="823" spans="35:35" x14ac:dyDescent="0.25">
      <c r="AI823"/>
    </row>
    <row r="824" spans="35:35" x14ac:dyDescent="0.25">
      <c r="AI824"/>
    </row>
    <row r="825" spans="35:35" x14ac:dyDescent="0.25">
      <c r="AI825"/>
    </row>
    <row r="826" spans="35:35" x14ac:dyDescent="0.25">
      <c r="AI826"/>
    </row>
    <row r="827" spans="35:35" x14ac:dyDescent="0.25">
      <c r="AI827"/>
    </row>
    <row r="828" spans="35:35" x14ac:dyDescent="0.25">
      <c r="AI828"/>
    </row>
    <row r="829" spans="35:35" x14ac:dyDescent="0.25">
      <c r="AI829"/>
    </row>
    <row r="830" spans="35:35" x14ac:dyDescent="0.25">
      <c r="AI830"/>
    </row>
    <row r="831" spans="35:35" x14ac:dyDescent="0.25">
      <c r="AI831"/>
    </row>
    <row r="832" spans="35:35" x14ac:dyDescent="0.25">
      <c r="AI832"/>
    </row>
    <row r="833" spans="35:35" x14ac:dyDescent="0.25">
      <c r="AI833"/>
    </row>
    <row r="834" spans="35:35" x14ac:dyDescent="0.25">
      <c r="AI834"/>
    </row>
    <row r="835" spans="35:35" x14ac:dyDescent="0.25">
      <c r="AI835"/>
    </row>
    <row r="836" spans="35:35" x14ac:dyDescent="0.25">
      <c r="AI836"/>
    </row>
    <row r="837" spans="35:35" x14ac:dyDescent="0.25">
      <c r="AI837"/>
    </row>
    <row r="838" spans="35:35" x14ac:dyDescent="0.25">
      <c r="AI838"/>
    </row>
    <row r="839" spans="35:35" x14ac:dyDescent="0.25">
      <c r="AI839"/>
    </row>
    <row r="840" spans="35:35" x14ac:dyDescent="0.25">
      <c r="AI840"/>
    </row>
    <row r="841" spans="35:35" x14ac:dyDescent="0.25">
      <c r="AI841"/>
    </row>
    <row r="842" spans="35:35" x14ac:dyDescent="0.25">
      <c r="AI842"/>
    </row>
    <row r="843" spans="35:35" x14ac:dyDescent="0.25">
      <c r="AI843"/>
    </row>
    <row r="844" spans="35:35" x14ac:dyDescent="0.25">
      <c r="AI844"/>
    </row>
    <row r="845" spans="35:35" x14ac:dyDescent="0.25">
      <c r="AI845"/>
    </row>
    <row r="846" spans="35:35" x14ac:dyDescent="0.25">
      <c r="AI846"/>
    </row>
    <row r="847" spans="35:35" x14ac:dyDescent="0.25">
      <c r="AI847"/>
    </row>
    <row r="848" spans="35:35" x14ac:dyDescent="0.25">
      <c r="AI848"/>
    </row>
    <row r="849" spans="35:35" x14ac:dyDescent="0.25">
      <c r="AI849"/>
    </row>
    <row r="850" spans="35:35" x14ac:dyDescent="0.25">
      <c r="AI850"/>
    </row>
    <row r="851" spans="35:35" x14ac:dyDescent="0.25">
      <c r="AI851"/>
    </row>
    <row r="852" spans="35:35" x14ac:dyDescent="0.25">
      <c r="AI852"/>
    </row>
    <row r="853" spans="35:35" x14ac:dyDescent="0.25">
      <c r="AI853"/>
    </row>
    <row r="854" spans="35:35" x14ac:dyDescent="0.25">
      <c r="AI854"/>
    </row>
    <row r="855" spans="35:35" x14ac:dyDescent="0.25">
      <c r="AI855"/>
    </row>
    <row r="856" spans="35:35" x14ac:dyDescent="0.25">
      <c r="AI856"/>
    </row>
    <row r="857" spans="35:35" x14ac:dyDescent="0.25">
      <c r="AI857"/>
    </row>
    <row r="858" spans="35:35" x14ac:dyDescent="0.25">
      <c r="AI858"/>
    </row>
    <row r="859" spans="35:35" x14ac:dyDescent="0.25">
      <c r="AI859"/>
    </row>
    <row r="860" spans="35:35" x14ac:dyDescent="0.25">
      <c r="AI860"/>
    </row>
    <row r="861" spans="35:35" x14ac:dyDescent="0.25">
      <c r="AI861"/>
    </row>
    <row r="862" spans="35:35" x14ac:dyDescent="0.25">
      <c r="AI862"/>
    </row>
    <row r="863" spans="35:35" x14ac:dyDescent="0.25">
      <c r="AI863"/>
    </row>
    <row r="864" spans="35:35" x14ac:dyDescent="0.25">
      <c r="AI864"/>
    </row>
    <row r="865" spans="35:35" x14ac:dyDescent="0.25">
      <c r="AI865"/>
    </row>
    <row r="866" spans="35:35" x14ac:dyDescent="0.25">
      <c r="AI866"/>
    </row>
    <row r="867" spans="35:35" x14ac:dyDescent="0.25">
      <c r="AI867"/>
    </row>
    <row r="868" spans="35:35" x14ac:dyDescent="0.25">
      <c r="AI868"/>
    </row>
    <row r="869" spans="35:35" x14ac:dyDescent="0.25">
      <c r="AI869"/>
    </row>
    <row r="870" spans="35:35" x14ac:dyDescent="0.25">
      <c r="AI870"/>
    </row>
    <row r="871" spans="35:35" x14ac:dyDescent="0.25">
      <c r="AI871"/>
    </row>
    <row r="872" spans="35:35" x14ac:dyDescent="0.25">
      <c r="AI872"/>
    </row>
    <row r="873" spans="35:35" x14ac:dyDescent="0.25">
      <c r="AI873"/>
    </row>
    <row r="874" spans="35:35" x14ac:dyDescent="0.25">
      <c r="AI874"/>
    </row>
    <row r="875" spans="35:35" x14ac:dyDescent="0.25">
      <c r="AI875"/>
    </row>
    <row r="876" spans="35:35" x14ac:dyDescent="0.25">
      <c r="AI876"/>
    </row>
    <row r="877" spans="35:35" x14ac:dyDescent="0.25">
      <c r="AI877"/>
    </row>
    <row r="878" spans="35:35" x14ac:dyDescent="0.25">
      <c r="AI878"/>
    </row>
    <row r="879" spans="35:35" x14ac:dyDescent="0.25">
      <c r="AI879"/>
    </row>
    <row r="880" spans="35:35" x14ac:dyDescent="0.25">
      <c r="AI880"/>
    </row>
    <row r="881" spans="35:35" x14ac:dyDescent="0.25">
      <c r="AI881"/>
    </row>
    <row r="882" spans="35:35" x14ac:dyDescent="0.25">
      <c r="AI882"/>
    </row>
    <row r="883" spans="35:35" x14ac:dyDescent="0.25">
      <c r="AI883"/>
    </row>
    <row r="884" spans="35:35" x14ac:dyDescent="0.25">
      <c r="AI884"/>
    </row>
    <row r="885" spans="35:35" x14ac:dyDescent="0.25">
      <c r="AI885"/>
    </row>
    <row r="886" spans="35:35" x14ac:dyDescent="0.25">
      <c r="AI886"/>
    </row>
    <row r="887" spans="35:35" x14ac:dyDescent="0.25">
      <c r="AI887"/>
    </row>
    <row r="888" spans="35:35" x14ac:dyDescent="0.25">
      <c r="AI888"/>
    </row>
    <row r="889" spans="35:35" x14ac:dyDescent="0.25">
      <c r="AI889"/>
    </row>
    <row r="890" spans="35:35" x14ac:dyDescent="0.25">
      <c r="AI890"/>
    </row>
    <row r="891" spans="35:35" x14ac:dyDescent="0.25">
      <c r="AI891"/>
    </row>
    <row r="892" spans="35:35" x14ac:dyDescent="0.25">
      <c r="AI892"/>
    </row>
    <row r="893" spans="35:35" x14ac:dyDescent="0.25">
      <c r="AI893"/>
    </row>
    <row r="894" spans="35:35" x14ac:dyDescent="0.25">
      <c r="AI894"/>
    </row>
    <row r="895" spans="35:35" x14ac:dyDescent="0.25">
      <c r="AI895"/>
    </row>
    <row r="896" spans="35:35" x14ac:dyDescent="0.25">
      <c r="AI896"/>
    </row>
    <row r="897" spans="35:35" x14ac:dyDescent="0.25">
      <c r="AI897"/>
    </row>
    <row r="898" spans="35:35" x14ac:dyDescent="0.25">
      <c r="AI898"/>
    </row>
    <row r="899" spans="35:35" x14ac:dyDescent="0.25">
      <c r="AI899"/>
    </row>
    <row r="900" spans="35:35" x14ac:dyDescent="0.25">
      <c r="AI900"/>
    </row>
    <row r="901" spans="35:35" x14ac:dyDescent="0.25">
      <c r="AI901"/>
    </row>
    <row r="902" spans="35:35" x14ac:dyDescent="0.25">
      <c r="AI902"/>
    </row>
    <row r="903" spans="35:35" x14ac:dyDescent="0.25">
      <c r="AI903"/>
    </row>
    <row r="904" spans="35:35" x14ac:dyDescent="0.25">
      <c r="AI904"/>
    </row>
    <row r="905" spans="35:35" x14ac:dyDescent="0.25">
      <c r="AI905"/>
    </row>
    <row r="906" spans="35:35" x14ac:dyDescent="0.25">
      <c r="AI906"/>
    </row>
    <row r="907" spans="35:35" x14ac:dyDescent="0.25">
      <c r="AI907"/>
    </row>
    <row r="908" spans="35:35" x14ac:dyDescent="0.25">
      <c r="AI908"/>
    </row>
    <row r="909" spans="35:35" x14ac:dyDescent="0.25">
      <c r="AI909"/>
    </row>
    <row r="910" spans="35:35" x14ac:dyDescent="0.25">
      <c r="AI910"/>
    </row>
    <row r="911" spans="35:35" x14ac:dyDescent="0.25">
      <c r="AI911"/>
    </row>
    <row r="912" spans="35:35" x14ac:dyDescent="0.25">
      <c r="AI912"/>
    </row>
    <row r="913" spans="35:35" x14ac:dyDescent="0.25">
      <c r="AI913"/>
    </row>
    <row r="914" spans="35:35" x14ac:dyDescent="0.25">
      <c r="AI914"/>
    </row>
    <row r="915" spans="35:35" x14ac:dyDescent="0.25">
      <c r="AI915"/>
    </row>
    <row r="916" spans="35:35" x14ac:dyDescent="0.25">
      <c r="AI916"/>
    </row>
    <row r="917" spans="35:35" x14ac:dyDescent="0.25">
      <c r="AI917"/>
    </row>
    <row r="918" spans="35:35" x14ac:dyDescent="0.25">
      <c r="AI918"/>
    </row>
    <row r="919" spans="35:35" x14ac:dyDescent="0.25">
      <c r="AI919"/>
    </row>
    <row r="920" spans="35:35" x14ac:dyDescent="0.25">
      <c r="AI920"/>
    </row>
    <row r="921" spans="35:35" x14ac:dyDescent="0.25">
      <c r="AI921"/>
    </row>
    <row r="922" spans="35:35" x14ac:dyDescent="0.25">
      <c r="AI922"/>
    </row>
    <row r="923" spans="35:35" x14ac:dyDescent="0.25">
      <c r="AI923"/>
    </row>
    <row r="924" spans="35:35" x14ac:dyDescent="0.25">
      <c r="AI924"/>
    </row>
    <row r="925" spans="35:35" x14ac:dyDescent="0.25">
      <c r="AI925"/>
    </row>
    <row r="926" spans="35:35" x14ac:dyDescent="0.25">
      <c r="AI926"/>
    </row>
    <row r="927" spans="35:35" x14ac:dyDescent="0.25">
      <c r="AI927"/>
    </row>
    <row r="928" spans="35:35" x14ac:dyDescent="0.25">
      <c r="AI928"/>
    </row>
    <row r="929" spans="35:35" x14ac:dyDescent="0.25">
      <c r="AI929"/>
    </row>
    <row r="930" spans="35:35" x14ac:dyDescent="0.25">
      <c r="AI930"/>
    </row>
    <row r="931" spans="35:35" x14ac:dyDescent="0.25">
      <c r="AI931"/>
    </row>
    <row r="932" spans="35:35" x14ac:dyDescent="0.25">
      <c r="AI932"/>
    </row>
    <row r="933" spans="35:35" x14ac:dyDescent="0.25">
      <c r="AI933"/>
    </row>
    <row r="934" spans="35:35" x14ac:dyDescent="0.25">
      <c r="AI934"/>
    </row>
    <row r="935" spans="35:35" x14ac:dyDescent="0.25">
      <c r="AI935"/>
    </row>
    <row r="936" spans="35:35" x14ac:dyDescent="0.25">
      <c r="AI936"/>
    </row>
    <row r="937" spans="35:35" x14ac:dyDescent="0.25">
      <c r="AI937"/>
    </row>
    <row r="938" spans="35:35" x14ac:dyDescent="0.25">
      <c r="AI938"/>
    </row>
    <row r="939" spans="35:35" x14ac:dyDescent="0.25">
      <c r="AI939"/>
    </row>
    <row r="940" spans="35:35" x14ac:dyDescent="0.25">
      <c r="AI940"/>
    </row>
    <row r="941" spans="35:35" x14ac:dyDescent="0.25">
      <c r="AI941"/>
    </row>
    <row r="942" spans="35:35" x14ac:dyDescent="0.25">
      <c r="AI942"/>
    </row>
    <row r="943" spans="35:35" x14ac:dyDescent="0.25">
      <c r="AI943"/>
    </row>
    <row r="944" spans="35:35" x14ac:dyDescent="0.25">
      <c r="AI944"/>
    </row>
    <row r="945" spans="35:35" x14ac:dyDescent="0.25">
      <c r="AI945"/>
    </row>
    <row r="946" spans="35:35" x14ac:dyDescent="0.25">
      <c r="AI946"/>
    </row>
    <row r="947" spans="35:35" x14ac:dyDescent="0.25">
      <c r="AI947"/>
    </row>
    <row r="948" spans="35:35" x14ac:dyDescent="0.25">
      <c r="AI948"/>
    </row>
    <row r="949" spans="35:35" x14ac:dyDescent="0.25">
      <c r="AI949"/>
    </row>
    <row r="950" spans="35:35" x14ac:dyDescent="0.25">
      <c r="AI950"/>
    </row>
    <row r="951" spans="35:35" x14ac:dyDescent="0.25">
      <c r="AI951"/>
    </row>
    <row r="952" spans="35:35" x14ac:dyDescent="0.25">
      <c r="AI952"/>
    </row>
    <row r="953" spans="35:35" x14ac:dyDescent="0.25">
      <c r="AI953"/>
    </row>
    <row r="954" spans="35:35" x14ac:dyDescent="0.25">
      <c r="AI954"/>
    </row>
    <row r="955" spans="35:35" x14ac:dyDescent="0.25">
      <c r="AI955"/>
    </row>
    <row r="956" spans="35:35" x14ac:dyDescent="0.25">
      <c r="AI956"/>
    </row>
    <row r="957" spans="35:35" x14ac:dyDescent="0.25">
      <c r="AI957"/>
    </row>
    <row r="958" spans="35:35" x14ac:dyDescent="0.25">
      <c r="AI958"/>
    </row>
    <row r="959" spans="35:35" x14ac:dyDescent="0.25">
      <c r="AI959"/>
    </row>
    <row r="960" spans="35:35" x14ac:dyDescent="0.25">
      <c r="AI960"/>
    </row>
    <row r="961" spans="35:35" x14ac:dyDescent="0.25">
      <c r="AI961"/>
    </row>
    <row r="962" spans="35:35" x14ac:dyDescent="0.25">
      <c r="AI962"/>
    </row>
    <row r="963" spans="35:35" x14ac:dyDescent="0.25">
      <c r="AI963"/>
    </row>
    <row r="964" spans="35:35" x14ac:dyDescent="0.25">
      <c r="AI964"/>
    </row>
    <row r="965" spans="35:35" x14ac:dyDescent="0.25">
      <c r="AI965"/>
    </row>
    <row r="966" spans="35:35" x14ac:dyDescent="0.25">
      <c r="AI966"/>
    </row>
    <row r="967" spans="35:35" x14ac:dyDescent="0.25">
      <c r="AI967"/>
    </row>
    <row r="968" spans="35:35" x14ac:dyDescent="0.25">
      <c r="AI968"/>
    </row>
    <row r="969" spans="35:35" x14ac:dyDescent="0.25">
      <c r="AI969"/>
    </row>
    <row r="970" spans="35:35" x14ac:dyDescent="0.25">
      <c r="AI970"/>
    </row>
    <row r="971" spans="35:35" x14ac:dyDescent="0.25">
      <c r="AI971"/>
    </row>
    <row r="972" spans="35:35" x14ac:dyDescent="0.25">
      <c r="AI972"/>
    </row>
    <row r="973" spans="35:35" x14ac:dyDescent="0.25">
      <c r="AI973"/>
    </row>
    <row r="974" spans="35:35" x14ac:dyDescent="0.25">
      <c r="AI974"/>
    </row>
    <row r="975" spans="35:35" x14ac:dyDescent="0.25">
      <c r="AI975"/>
    </row>
    <row r="976" spans="35:35" x14ac:dyDescent="0.25">
      <c r="AI976"/>
    </row>
    <row r="977" spans="35:35" x14ac:dyDescent="0.25">
      <c r="AI977"/>
    </row>
    <row r="978" spans="35:35" x14ac:dyDescent="0.25">
      <c r="AI978"/>
    </row>
    <row r="979" spans="35:35" x14ac:dyDescent="0.25">
      <c r="AI979"/>
    </row>
    <row r="980" spans="35:35" x14ac:dyDescent="0.25">
      <c r="AI980"/>
    </row>
    <row r="981" spans="35:35" x14ac:dyDescent="0.25">
      <c r="AI981"/>
    </row>
    <row r="982" spans="35:35" x14ac:dyDescent="0.25">
      <c r="AI982"/>
    </row>
    <row r="983" spans="35:35" x14ac:dyDescent="0.25">
      <c r="AI983"/>
    </row>
    <row r="984" spans="35:35" x14ac:dyDescent="0.25">
      <c r="AI984"/>
    </row>
    <row r="985" spans="35:35" x14ac:dyDescent="0.25">
      <c r="AI985"/>
    </row>
    <row r="986" spans="35:35" x14ac:dyDescent="0.25">
      <c r="AI986"/>
    </row>
    <row r="987" spans="35:35" x14ac:dyDescent="0.25">
      <c r="AI987"/>
    </row>
    <row r="988" spans="35:35" x14ac:dyDescent="0.25">
      <c r="AI988"/>
    </row>
    <row r="989" spans="35:35" x14ac:dyDescent="0.25">
      <c r="AI989"/>
    </row>
    <row r="990" spans="35:35" x14ac:dyDescent="0.25">
      <c r="AI990"/>
    </row>
    <row r="991" spans="35:35" x14ac:dyDescent="0.25">
      <c r="AI991"/>
    </row>
    <row r="992" spans="35:35" x14ac:dyDescent="0.25">
      <c r="AI992"/>
    </row>
    <row r="993" spans="35:35" x14ac:dyDescent="0.25">
      <c r="AI993"/>
    </row>
    <row r="994" spans="35:35" x14ac:dyDescent="0.25">
      <c r="AI994"/>
    </row>
    <row r="995" spans="35:35" x14ac:dyDescent="0.25">
      <c r="AI995"/>
    </row>
    <row r="996" spans="35:35" x14ac:dyDescent="0.25">
      <c r="AI996"/>
    </row>
    <row r="997" spans="35:35" x14ac:dyDescent="0.25">
      <c r="AI997"/>
    </row>
    <row r="998" spans="35:35" x14ac:dyDescent="0.25">
      <c r="AI998"/>
    </row>
    <row r="999" spans="35:35" x14ac:dyDescent="0.25">
      <c r="AI999"/>
    </row>
    <row r="1000" spans="35:35" x14ac:dyDescent="0.25">
      <c r="AI1000"/>
    </row>
    <row r="1001" spans="35:35" x14ac:dyDescent="0.25">
      <c r="AI1001"/>
    </row>
    <row r="1002" spans="35:35" x14ac:dyDescent="0.25">
      <c r="AI1002"/>
    </row>
    <row r="1003" spans="35:35" x14ac:dyDescent="0.25">
      <c r="AI1003"/>
    </row>
    <row r="1004" spans="35:35" x14ac:dyDescent="0.25">
      <c r="AI1004"/>
    </row>
    <row r="1005" spans="35:35" x14ac:dyDescent="0.25">
      <c r="AI1005"/>
    </row>
    <row r="1006" spans="35:35" x14ac:dyDescent="0.25">
      <c r="AI1006"/>
    </row>
    <row r="1007" spans="35:35" x14ac:dyDescent="0.25">
      <c r="AI1007"/>
    </row>
    <row r="1008" spans="35:35" x14ac:dyDescent="0.25">
      <c r="AI1008"/>
    </row>
    <row r="1009" spans="35:35" x14ac:dyDescent="0.25">
      <c r="AI1009"/>
    </row>
    <row r="1010" spans="35:35" x14ac:dyDescent="0.25">
      <c r="AI1010"/>
    </row>
    <row r="1011" spans="35:35" x14ac:dyDescent="0.25">
      <c r="AI1011"/>
    </row>
    <row r="1012" spans="35:35" x14ac:dyDescent="0.25">
      <c r="AI1012"/>
    </row>
    <row r="1013" spans="35:35" x14ac:dyDescent="0.25">
      <c r="AI1013"/>
    </row>
    <row r="1014" spans="35:35" x14ac:dyDescent="0.25">
      <c r="AI1014"/>
    </row>
    <row r="1015" spans="35:35" x14ac:dyDescent="0.25">
      <c r="AI1015"/>
    </row>
    <row r="1016" spans="35:35" x14ac:dyDescent="0.25">
      <c r="AI1016"/>
    </row>
    <row r="1017" spans="35:35" x14ac:dyDescent="0.25">
      <c r="AI1017"/>
    </row>
    <row r="1018" spans="35:35" x14ac:dyDescent="0.25">
      <c r="AI1018"/>
    </row>
    <row r="1019" spans="35:35" x14ac:dyDescent="0.25">
      <c r="AI1019"/>
    </row>
    <row r="1020" spans="35:35" x14ac:dyDescent="0.25">
      <c r="AI1020"/>
    </row>
    <row r="1021" spans="35:35" x14ac:dyDescent="0.25">
      <c r="AI1021"/>
    </row>
    <row r="1022" spans="35:35" x14ac:dyDescent="0.25">
      <c r="AI1022"/>
    </row>
    <row r="1023" spans="35:35" x14ac:dyDescent="0.25">
      <c r="AI1023"/>
    </row>
    <row r="1024" spans="35:35" x14ac:dyDescent="0.25">
      <c r="AI1024"/>
    </row>
    <row r="1025" spans="35:35" x14ac:dyDescent="0.25">
      <c r="AI1025"/>
    </row>
    <row r="1026" spans="35:35" x14ac:dyDescent="0.25">
      <c r="AI1026"/>
    </row>
    <row r="1027" spans="35:35" x14ac:dyDescent="0.25">
      <c r="AI1027"/>
    </row>
    <row r="1028" spans="35:35" x14ac:dyDescent="0.25">
      <c r="AI1028"/>
    </row>
    <row r="1029" spans="35:35" x14ac:dyDescent="0.25">
      <c r="AI1029"/>
    </row>
    <row r="1030" spans="35:35" x14ac:dyDescent="0.25">
      <c r="AI1030"/>
    </row>
    <row r="1031" spans="35:35" x14ac:dyDescent="0.25">
      <c r="AI1031"/>
    </row>
    <row r="1032" spans="35:35" x14ac:dyDescent="0.25">
      <c r="AI1032"/>
    </row>
    <row r="1033" spans="35:35" x14ac:dyDescent="0.25">
      <c r="AI1033"/>
    </row>
    <row r="1034" spans="35:35" x14ac:dyDescent="0.25">
      <c r="AI1034"/>
    </row>
    <row r="1035" spans="35:35" x14ac:dyDescent="0.25">
      <c r="AI1035"/>
    </row>
    <row r="1036" spans="35:35" x14ac:dyDescent="0.25">
      <c r="AI1036"/>
    </row>
    <row r="1037" spans="35:35" x14ac:dyDescent="0.25">
      <c r="AI1037"/>
    </row>
    <row r="1038" spans="35:35" x14ac:dyDescent="0.25">
      <c r="AI1038"/>
    </row>
    <row r="1039" spans="35:35" x14ac:dyDescent="0.25">
      <c r="AI1039"/>
    </row>
    <row r="1040" spans="35:35" x14ac:dyDescent="0.25">
      <c r="AI1040"/>
    </row>
    <row r="1041" spans="35:35" x14ac:dyDescent="0.25">
      <c r="AI1041"/>
    </row>
    <row r="1042" spans="35:35" x14ac:dyDescent="0.25">
      <c r="AI1042"/>
    </row>
    <row r="1043" spans="35:35" x14ac:dyDescent="0.25">
      <c r="AI1043"/>
    </row>
    <row r="1044" spans="35:35" x14ac:dyDescent="0.25">
      <c r="AI1044"/>
    </row>
    <row r="1045" spans="35:35" x14ac:dyDescent="0.25">
      <c r="AI1045"/>
    </row>
    <row r="1046" spans="35:35" x14ac:dyDescent="0.25">
      <c r="AI1046"/>
    </row>
    <row r="1047" spans="35:35" x14ac:dyDescent="0.25">
      <c r="AI1047"/>
    </row>
    <row r="1048" spans="35:35" x14ac:dyDescent="0.25">
      <c r="AI1048"/>
    </row>
    <row r="1049" spans="35:35" x14ac:dyDescent="0.25">
      <c r="AI1049"/>
    </row>
    <row r="1050" spans="35:35" x14ac:dyDescent="0.25">
      <c r="AI1050"/>
    </row>
    <row r="1051" spans="35:35" x14ac:dyDescent="0.25">
      <c r="AI1051"/>
    </row>
    <row r="1052" spans="35:35" x14ac:dyDescent="0.25">
      <c r="AI1052"/>
    </row>
    <row r="1053" spans="35:35" x14ac:dyDescent="0.25">
      <c r="AI1053"/>
    </row>
    <row r="1054" spans="35:35" x14ac:dyDescent="0.25">
      <c r="AI1054"/>
    </row>
    <row r="1055" spans="35:35" x14ac:dyDescent="0.25">
      <c r="AI1055"/>
    </row>
    <row r="1056" spans="35:35" x14ac:dyDescent="0.25">
      <c r="AI1056"/>
    </row>
    <row r="1057" spans="35:35" x14ac:dyDescent="0.25">
      <c r="AI1057"/>
    </row>
    <row r="1058" spans="35:35" x14ac:dyDescent="0.25">
      <c r="AI1058"/>
    </row>
    <row r="1059" spans="35:35" x14ac:dyDescent="0.25">
      <c r="AI1059"/>
    </row>
    <row r="1060" spans="35:35" x14ac:dyDescent="0.25">
      <c r="AI1060"/>
    </row>
    <row r="1061" spans="35:35" x14ac:dyDescent="0.25">
      <c r="AI1061"/>
    </row>
    <row r="1062" spans="35:35" x14ac:dyDescent="0.25">
      <c r="AI1062"/>
    </row>
    <row r="1063" spans="35:35" x14ac:dyDescent="0.25">
      <c r="AI1063"/>
    </row>
    <row r="1064" spans="35:35" x14ac:dyDescent="0.25">
      <c r="AI1064"/>
    </row>
    <row r="1065" spans="35:35" x14ac:dyDescent="0.25">
      <c r="AI1065"/>
    </row>
    <row r="1066" spans="35:35" x14ac:dyDescent="0.25">
      <c r="AI1066"/>
    </row>
    <row r="1067" spans="35:35" x14ac:dyDescent="0.25">
      <c r="AI1067"/>
    </row>
    <row r="1068" spans="35:35" x14ac:dyDescent="0.25">
      <c r="AI1068"/>
    </row>
    <row r="1069" spans="35:35" x14ac:dyDescent="0.25">
      <c r="AI1069"/>
    </row>
    <row r="1070" spans="35:35" x14ac:dyDescent="0.25">
      <c r="AI1070"/>
    </row>
    <row r="1071" spans="35:35" x14ac:dyDescent="0.25">
      <c r="AI1071"/>
    </row>
    <row r="1072" spans="35:35" x14ac:dyDescent="0.25">
      <c r="AI1072"/>
    </row>
    <row r="1073" spans="35:35" x14ac:dyDescent="0.25">
      <c r="AI1073"/>
    </row>
    <row r="1074" spans="35:35" x14ac:dyDescent="0.25">
      <c r="AI1074"/>
    </row>
    <row r="1075" spans="35:35" x14ac:dyDescent="0.25">
      <c r="AI1075"/>
    </row>
    <row r="1076" spans="35:35" x14ac:dyDescent="0.25">
      <c r="AI1076"/>
    </row>
    <row r="1077" spans="35:35" x14ac:dyDescent="0.25">
      <c r="AI1077"/>
    </row>
    <row r="1078" spans="35:35" x14ac:dyDescent="0.25">
      <c r="AI1078"/>
    </row>
    <row r="1079" spans="35:35" x14ac:dyDescent="0.25">
      <c r="AI1079"/>
    </row>
    <row r="1080" spans="35:35" x14ac:dyDescent="0.25">
      <c r="AI1080"/>
    </row>
    <row r="1081" spans="35:35" x14ac:dyDescent="0.25">
      <c r="AI1081"/>
    </row>
    <row r="1082" spans="35:35" x14ac:dyDescent="0.25">
      <c r="AI1082"/>
    </row>
    <row r="1083" spans="35:35" x14ac:dyDescent="0.25">
      <c r="AI1083"/>
    </row>
    <row r="1084" spans="35:35" x14ac:dyDescent="0.25">
      <c r="AI1084"/>
    </row>
    <row r="1085" spans="35:35" x14ac:dyDescent="0.25">
      <c r="AI1085"/>
    </row>
    <row r="1086" spans="35:35" x14ac:dyDescent="0.25">
      <c r="AI1086"/>
    </row>
    <row r="1087" spans="35:35" x14ac:dyDescent="0.25">
      <c r="AI1087"/>
    </row>
    <row r="1088" spans="35:35" x14ac:dyDescent="0.25">
      <c r="AI1088"/>
    </row>
    <row r="1089" spans="35:35" x14ac:dyDescent="0.25">
      <c r="AI1089"/>
    </row>
    <row r="1090" spans="35:35" x14ac:dyDescent="0.25">
      <c r="AI1090"/>
    </row>
    <row r="1091" spans="35:35" x14ac:dyDescent="0.25">
      <c r="AI1091"/>
    </row>
    <row r="1092" spans="35:35" x14ac:dyDescent="0.25">
      <c r="AI1092"/>
    </row>
    <row r="1093" spans="35:35" x14ac:dyDescent="0.25">
      <c r="AI1093"/>
    </row>
    <row r="1094" spans="35:35" x14ac:dyDescent="0.25">
      <c r="AI1094"/>
    </row>
    <row r="1095" spans="35:35" x14ac:dyDescent="0.25">
      <c r="AI1095"/>
    </row>
    <row r="1096" spans="35:35" x14ac:dyDescent="0.25">
      <c r="AI1096"/>
    </row>
    <row r="1097" spans="35:35" x14ac:dyDescent="0.25">
      <c r="AI1097"/>
    </row>
    <row r="1098" spans="35:35" x14ac:dyDescent="0.25">
      <c r="AI1098"/>
    </row>
    <row r="1099" spans="35:35" x14ac:dyDescent="0.25">
      <c r="AI1099"/>
    </row>
    <row r="1100" spans="35:35" x14ac:dyDescent="0.25">
      <c r="AI1100"/>
    </row>
    <row r="1101" spans="35:35" x14ac:dyDescent="0.25">
      <c r="AI1101"/>
    </row>
    <row r="1102" spans="35:35" x14ac:dyDescent="0.25">
      <c r="AI1102"/>
    </row>
    <row r="1103" spans="35:35" x14ac:dyDescent="0.25">
      <c r="AI1103"/>
    </row>
    <row r="1104" spans="35:35" x14ac:dyDescent="0.25">
      <c r="AI1104"/>
    </row>
    <row r="1105" spans="35:35" x14ac:dyDescent="0.25">
      <c r="AI1105"/>
    </row>
    <row r="1106" spans="35:35" x14ac:dyDescent="0.25">
      <c r="AI1106"/>
    </row>
    <row r="1107" spans="35:35" x14ac:dyDescent="0.25">
      <c r="AI1107"/>
    </row>
    <row r="1108" spans="35:35" x14ac:dyDescent="0.25">
      <c r="AI1108"/>
    </row>
    <row r="1109" spans="35:35" x14ac:dyDescent="0.25">
      <c r="AI1109"/>
    </row>
    <row r="1110" spans="35:35" x14ac:dyDescent="0.25">
      <c r="AI1110"/>
    </row>
    <row r="1111" spans="35:35" x14ac:dyDescent="0.25">
      <c r="AI1111"/>
    </row>
    <row r="1112" spans="35:35" x14ac:dyDescent="0.25">
      <c r="AI1112"/>
    </row>
    <row r="1113" spans="35:35" x14ac:dyDescent="0.25">
      <c r="AI1113"/>
    </row>
    <row r="1114" spans="35:35" x14ac:dyDescent="0.25">
      <c r="AI1114"/>
    </row>
    <row r="1115" spans="35:35" x14ac:dyDescent="0.25">
      <c r="AI1115"/>
    </row>
    <row r="1116" spans="35:35" x14ac:dyDescent="0.25">
      <c r="AI1116"/>
    </row>
    <row r="1117" spans="35:35" x14ac:dyDescent="0.25">
      <c r="AI1117"/>
    </row>
    <row r="1118" spans="35:35" x14ac:dyDescent="0.25">
      <c r="AI1118"/>
    </row>
    <row r="1119" spans="35:35" x14ac:dyDescent="0.25">
      <c r="AI1119"/>
    </row>
    <row r="1120" spans="35:35" x14ac:dyDescent="0.25">
      <c r="AI1120"/>
    </row>
    <row r="1121" spans="35:35" x14ac:dyDescent="0.25">
      <c r="AI1121"/>
    </row>
    <row r="1122" spans="35:35" x14ac:dyDescent="0.25">
      <c r="AI1122"/>
    </row>
    <row r="1123" spans="35:35" x14ac:dyDescent="0.25">
      <c r="AI1123"/>
    </row>
    <row r="1124" spans="35:35" x14ac:dyDescent="0.25">
      <c r="AI1124"/>
    </row>
    <row r="1125" spans="35:35" x14ac:dyDescent="0.25">
      <c r="AI1125"/>
    </row>
    <row r="1126" spans="35:35" x14ac:dyDescent="0.25">
      <c r="AI1126"/>
    </row>
    <row r="1127" spans="35:35" x14ac:dyDescent="0.25">
      <c r="AI1127"/>
    </row>
    <row r="1128" spans="35:35" x14ac:dyDescent="0.25">
      <c r="AI1128"/>
    </row>
    <row r="1129" spans="35:35" x14ac:dyDescent="0.25">
      <c r="AI1129"/>
    </row>
    <row r="1130" spans="35:35" x14ac:dyDescent="0.25">
      <c r="AI1130"/>
    </row>
    <row r="1131" spans="35:35" x14ac:dyDescent="0.25">
      <c r="AI1131"/>
    </row>
    <row r="1132" spans="35:35" x14ac:dyDescent="0.25">
      <c r="AI1132"/>
    </row>
    <row r="1133" spans="35:35" x14ac:dyDescent="0.25">
      <c r="AI1133"/>
    </row>
    <row r="1134" spans="35:35" x14ac:dyDescent="0.25">
      <c r="AI1134"/>
    </row>
    <row r="1135" spans="35:35" x14ac:dyDescent="0.25">
      <c r="AI1135"/>
    </row>
    <row r="1136" spans="35:35" x14ac:dyDescent="0.25">
      <c r="AI1136"/>
    </row>
    <row r="1137" spans="35:35" x14ac:dyDescent="0.25">
      <c r="AI1137"/>
    </row>
    <row r="1138" spans="35:35" x14ac:dyDescent="0.25">
      <c r="AI1138"/>
    </row>
    <row r="1139" spans="35:35" x14ac:dyDescent="0.25">
      <c r="AI1139"/>
    </row>
    <row r="1140" spans="35:35" x14ac:dyDescent="0.25">
      <c r="AI1140"/>
    </row>
    <row r="1141" spans="35:35" x14ac:dyDescent="0.25">
      <c r="AI1141"/>
    </row>
    <row r="1142" spans="35:35" x14ac:dyDescent="0.25">
      <c r="AI1142"/>
    </row>
    <row r="1143" spans="35:35" x14ac:dyDescent="0.25">
      <c r="AI1143"/>
    </row>
    <row r="1144" spans="35:35" x14ac:dyDescent="0.25">
      <c r="AI1144"/>
    </row>
    <row r="1145" spans="35:35" x14ac:dyDescent="0.25">
      <c r="AI1145"/>
    </row>
    <row r="1146" spans="35:35" x14ac:dyDescent="0.25">
      <c r="AI1146"/>
    </row>
    <row r="1147" spans="35:35" x14ac:dyDescent="0.25">
      <c r="AI1147"/>
    </row>
    <row r="1148" spans="35:35" x14ac:dyDescent="0.25">
      <c r="AI1148"/>
    </row>
    <row r="1149" spans="35:35" x14ac:dyDescent="0.25">
      <c r="AI1149"/>
    </row>
    <row r="1150" spans="35:35" x14ac:dyDescent="0.25">
      <c r="AI1150"/>
    </row>
    <row r="1151" spans="35:35" x14ac:dyDescent="0.25">
      <c r="AI1151"/>
    </row>
    <row r="1152" spans="35:35" x14ac:dyDescent="0.25">
      <c r="AI1152"/>
    </row>
    <row r="1153" spans="35:35" x14ac:dyDescent="0.25">
      <c r="AI1153"/>
    </row>
    <row r="1154" spans="35:35" x14ac:dyDescent="0.25">
      <c r="AI1154"/>
    </row>
    <row r="1155" spans="35:35" x14ac:dyDescent="0.25">
      <c r="AI1155"/>
    </row>
    <row r="1156" spans="35:35" x14ac:dyDescent="0.25">
      <c r="AI1156"/>
    </row>
    <row r="1157" spans="35:35" x14ac:dyDescent="0.25">
      <c r="AI1157"/>
    </row>
    <row r="1158" spans="35:35" x14ac:dyDescent="0.25">
      <c r="AI1158"/>
    </row>
    <row r="1159" spans="35:35" x14ac:dyDescent="0.25">
      <c r="AI1159"/>
    </row>
    <row r="1160" spans="35:35" x14ac:dyDescent="0.25">
      <c r="AI1160"/>
    </row>
    <row r="1161" spans="35:35" x14ac:dyDescent="0.25">
      <c r="AI1161"/>
    </row>
    <row r="1162" spans="35:35" x14ac:dyDescent="0.25">
      <c r="AI1162"/>
    </row>
    <row r="1163" spans="35:35" x14ac:dyDescent="0.25">
      <c r="AI1163"/>
    </row>
    <row r="1164" spans="35:35" x14ac:dyDescent="0.25">
      <c r="AI1164"/>
    </row>
    <row r="1165" spans="35:35" x14ac:dyDescent="0.25">
      <c r="AI1165"/>
    </row>
    <row r="1166" spans="35:35" x14ac:dyDescent="0.25">
      <c r="AI1166"/>
    </row>
    <row r="1167" spans="35:35" x14ac:dyDescent="0.25">
      <c r="AI1167"/>
    </row>
    <row r="1168" spans="35:35" x14ac:dyDescent="0.25">
      <c r="AI1168"/>
    </row>
    <row r="1169" spans="35:35" x14ac:dyDescent="0.25">
      <c r="AI1169"/>
    </row>
    <row r="1170" spans="35:35" x14ac:dyDescent="0.25">
      <c r="AI1170"/>
    </row>
    <row r="1171" spans="35:35" x14ac:dyDescent="0.25">
      <c r="AI1171"/>
    </row>
    <row r="1172" spans="35:35" x14ac:dyDescent="0.25">
      <c r="AI1172"/>
    </row>
    <row r="1173" spans="35:35" x14ac:dyDescent="0.25">
      <c r="AI1173"/>
    </row>
    <row r="1174" spans="35:35" x14ac:dyDescent="0.25">
      <c r="AI1174"/>
    </row>
    <row r="1175" spans="35:35" x14ac:dyDescent="0.25">
      <c r="AI1175"/>
    </row>
    <row r="1176" spans="35:35" x14ac:dyDescent="0.25">
      <c r="AI1176"/>
    </row>
    <row r="1177" spans="35:35" x14ac:dyDescent="0.25">
      <c r="AI1177"/>
    </row>
    <row r="1178" spans="35:35" x14ac:dyDescent="0.25">
      <c r="AI1178"/>
    </row>
    <row r="1179" spans="35:35" x14ac:dyDescent="0.25">
      <c r="AI1179"/>
    </row>
    <row r="1180" spans="35:35" x14ac:dyDescent="0.25">
      <c r="AI1180"/>
    </row>
    <row r="1181" spans="35:35" x14ac:dyDescent="0.25">
      <c r="AI1181"/>
    </row>
    <row r="1182" spans="35:35" x14ac:dyDescent="0.25">
      <c r="AI1182"/>
    </row>
    <row r="1183" spans="35:35" x14ac:dyDescent="0.25">
      <c r="AI1183"/>
    </row>
    <row r="1184" spans="35:35" x14ac:dyDescent="0.25">
      <c r="AI1184"/>
    </row>
    <row r="1185" spans="35:35" x14ac:dyDescent="0.25">
      <c r="AI1185"/>
    </row>
    <row r="1186" spans="35:35" x14ac:dyDescent="0.25">
      <c r="AI1186"/>
    </row>
    <row r="1187" spans="35:35" x14ac:dyDescent="0.25">
      <c r="AI1187"/>
    </row>
    <row r="1188" spans="35:35" x14ac:dyDescent="0.25">
      <c r="AI1188"/>
    </row>
    <row r="1189" spans="35:35" x14ac:dyDescent="0.25">
      <c r="AI1189"/>
    </row>
    <row r="1190" spans="35:35" x14ac:dyDescent="0.25">
      <c r="AI1190"/>
    </row>
    <row r="1191" spans="35:35" x14ac:dyDescent="0.25">
      <c r="AI1191"/>
    </row>
    <row r="1192" spans="35:35" x14ac:dyDescent="0.25">
      <c r="AI1192"/>
    </row>
    <row r="1193" spans="35:35" x14ac:dyDescent="0.25">
      <c r="AI1193"/>
    </row>
    <row r="1194" spans="35:35" x14ac:dyDescent="0.25">
      <c r="AI1194"/>
    </row>
    <row r="1195" spans="35:35" x14ac:dyDescent="0.25">
      <c r="AI1195"/>
    </row>
    <row r="1196" spans="35:35" x14ac:dyDescent="0.25">
      <c r="AI1196"/>
    </row>
    <row r="1197" spans="35:35" x14ac:dyDescent="0.25">
      <c r="AI1197"/>
    </row>
    <row r="1198" spans="35:35" x14ac:dyDescent="0.25">
      <c r="AI1198"/>
    </row>
    <row r="1199" spans="35:35" x14ac:dyDescent="0.25">
      <c r="AI1199"/>
    </row>
    <row r="1200" spans="35:35" x14ac:dyDescent="0.25">
      <c r="AI1200"/>
    </row>
    <row r="1201" spans="35:35" x14ac:dyDescent="0.25">
      <c r="AI1201"/>
    </row>
    <row r="1202" spans="35:35" x14ac:dyDescent="0.25">
      <c r="AI1202"/>
    </row>
    <row r="1203" spans="35:35" x14ac:dyDescent="0.25">
      <c r="AI1203"/>
    </row>
    <row r="1204" spans="35:35" x14ac:dyDescent="0.25">
      <c r="AI1204"/>
    </row>
    <row r="1205" spans="35:35" x14ac:dyDescent="0.25">
      <c r="AI1205"/>
    </row>
    <row r="1206" spans="35:35" x14ac:dyDescent="0.25">
      <c r="AI1206"/>
    </row>
    <row r="1207" spans="35:35" x14ac:dyDescent="0.25">
      <c r="AI1207"/>
    </row>
    <row r="1208" spans="35:35" x14ac:dyDescent="0.25">
      <c r="AI1208"/>
    </row>
    <row r="1209" spans="35:35" x14ac:dyDescent="0.25">
      <c r="AI1209"/>
    </row>
    <row r="1210" spans="35:35" x14ac:dyDescent="0.25">
      <c r="AI1210"/>
    </row>
    <row r="1211" spans="35:35" x14ac:dyDescent="0.25">
      <c r="AI1211"/>
    </row>
    <row r="1212" spans="35:35" x14ac:dyDescent="0.25">
      <c r="AI1212"/>
    </row>
    <row r="1213" spans="35:35" x14ac:dyDescent="0.25">
      <c r="AI1213"/>
    </row>
    <row r="1214" spans="35:35" x14ac:dyDescent="0.25">
      <c r="AI1214"/>
    </row>
    <row r="1215" spans="35:35" x14ac:dyDescent="0.25">
      <c r="AI1215"/>
    </row>
    <row r="1216" spans="35:35" x14ac:dyDescent="0.25">
      <c r="AI1216"/>
    </row>
    <row r="1217" spans="35:35" x14ac:dyDescent="0.25">
      <c r="AI1217"/>
    </row>
    <row r="1218" spans="35:35" x14ac:dyDescent="0.25">
      <c r="AI1218"/>
    </row>
    <row r="1219" spans="35:35" x14ac:dyDescent="0.25">
      <c r="AI1219"/>
    </row>
    <row r="1220" spans="35:35" x14ac:dyDescent="0.25">
      <c r="AI1220"/>
    </row>
    <row r="1221" spans="35:35" x14ac:dyDescent="0.25">
      <c r="AI1221"/>
    </row>
    <row r="1222" spans="35:35" x14ac:dyDescent="0.25">
      <c r="AI1222"/>
    </row>
    <row r="1223" spans="35:35" x14ac:dyDescent="0.25">
      <c r="AI1223"/>
    </row>
    <row r="1224" spans="35:35" x14ac:dyDescent="0.25">
      <c r="AI1224"/>
    </row>
    <row r="1225" spans="35:35" x14ac:dyDescent="0.25">
      <c r="AI1225"/>
    </row>
    <row r="1226" spans="35:35" x14ac:dyDescent="0.25">
      <c r="AI1226"/>
    </row>
    <row r="1227" spans="35:35" x14ac:dyDescent="0.25">
      <c r="AI1227"/>
    </row>
    <row r="1228" spans="35:35" x14ac:dyDescent="0.25">
      <c r="AI1228"/>
    </row>
    <row r="1229" spans="35:35" x14ac:dyDescent="0.25">
      <c r="AI1229"/>
    </row>
    <row r="1230" spans="35:35" x14ac:dyDescent="0.25">
      <c r="AI1230"/>
    </row>
    <row r="1231" spans="35:35" x14ac:dyDescent="0.25">
      <c r="AI1231"/>
    </row>
    <row r="1232" spans="35:35" x14ac:dyDescent="0.25">
      <c r="AI1232"/>
    </row>
    <row r="1233" spans="35:35" x14ac:dyDescent="0.25">
      <c r="AI1233"/>
    </row>
    <row r="1234" spans="35:35" x14ac:dyDescent="0.25">
      <c r="AI1234"/>
    </row>
    <row r="1235" spans="35:35" x14ac:dyDescent="0.25">
      <c r="AI1235"/>
    </row>
    <row r="1236" spans="35:35" x14ac:dyDescent="0.25">
      <c r="AI1236"/>
    </row>
    <row r="1237" spans="35:35" x14ac:dyDescent="0.25">
      <c r="AI1237"/>
    </row>
    <row r="1238" spans="35:35" x14ac:dyDescent="0.25">
      <c r="AI1238"/>
    </row>
    <row r="1239" spans="35:35" x14ac:dyDescent="0.25">
      <c r="AI1239"/>
    </row>
    <row r="1240" spans="35:35" x14ac:dyDescent="0.25">
      <c r="AI1240"/>
    </row>
    <row r="1241" spans="35:35" x14ac:dyDescent="0.25">
      <c r="AI1241"/>
    </row>
    <row r="1242" spans="35:35" x14ac:dyDescent="0.25">
      <c r="AI1242"/>
    </row>
    <row r="1243" spans="35:35" x14ac:dyDescent="0.25">
      <c r="AI1243"/>
    </row>
    <row r="1244" spans="35:35" x14ac:dyDescent="0.25">
      <c r="AI1244"/>
    </row>
    <row r="1245" spans="35:35" x14ac:dyDescent="0.25">
      <c r="AI1245"/>
    </row>
    <row r="1246" spans="35:35" x14ac:dyDescent="0.25">
      <c r="AI1246"/>
    </row>
    <row r="1247" spans="35:35" x14ac:dyDescent="0.25">
      <c r="AI1247"/>
    </row>
    <row r="1248" spans="35:35" x14ac:dyDescent="0.25">
      <c r="AI1248"/>
    </row>
    <row r="1249" spans="35:35" x14ac:dyDescent="0.25">
      <c r="AI1249"/>
    </row>
    <row r="1250" spans="35:35" x14ac:dyDescent="0.25">
      <c r="AI1250"/>
    </row>
    <row r="1251" spans="35:35" x14ac:dyDescent="0.25">
      <c r="AI1251"/>
    </row>
    <row r="1252" spans="35:35" x14ac:dyDescent="0.25">
      <c r="AI1252"/>
    </row>
    <row r="1253" spans="35:35" x14ac:dyDescent="0.25">
      <c r="AI1253"/>
    </row>
    <row r="1254" spans="35:35" x14ac:dyDescent="0.25">
      <c r="AI1254"/>
    </row>
    <row r="1255" spans="35:35" x14ac:dyDescent="0.25">
      <c r="AI1255"/>
    </row>
    <row r="1256" spans="35:35" x14ac:dyDescent="0.25">
      <c r="AI1256"/>
    </row>
    <row r="1257" spans="35:35" x14ac:dyDescent="0.25">
      <c r="AI1257"/>
    </row>
    <row r="1258" spans="35:35" x14ac:dyDescent="0.25">
      <c r="AI1258"/>
    </row>
    <row r="1259" spans="35:35" x14ac:dyDescent="0.25">
      <c r="AI1259"/>
    </row>
    <row r="1260" spans="35:35" x14ac:dyDescent="0.25">
      <c r="AI1260"/>
    </row>
    <row r="1261" spans="35:35" x14ac:dyDescent="0.25">
      <c r="AI1261"/>
    </row>
    <row r="1262" spans="35:35" x14ac:dyDescent="0.25">
      <c r="AI1262"/>
    </row>
    <row r="1263" spans="35:35" x14ac:dyDescent="0.25">
      <c r="AI1263"/>
    </row>
    <row r="1264" spans="35:35" x14ac:dyDescent="0.25">
      <c r="AI1264"/>
    </row>
    <row r="1265" spans="35:35" x14ac:dyDescent="0.25">
      <c r="AI1265"/>
    </row>
    <row r="1266" spans="35:35" x14ac:dyDescent="0.25">
      <c r="AI1266"/>
    </row>
    <row r="1267" spans="35:35" x14ac:dyDescent="0.25">
      <c r="AI1267"/>
    </row>
    <row r="1268" spans="35:35" x14ac:dyDescent="0.25">
      <c r="AI1268"/>
    </row>
    <row r="1269" spans="35:35" x14ac:dyDescent="0.25">
      <c r="AI1269"/>
    </row>
    <row r="1270" spans="35:35" x14ac:dyDescent="0.25">
      <c r="AI1270"/>
    </row>
    <row r="1271" spans="35:35" x14ac:dyDescent="0.25">
      <c r="AI1271"/>
    </row>
    <row r="1272" spans="35:35" x14ac:dyDescent="0.25">
      <c r="AI1272"/>
    </row>
    <row r="1273" spans="35:35" x14ac:dyDescent="0.25">
      <c r="AI1273"/>
    </row>
    <row r="1274" spans="35:35" x14ac:dyDescent="0.25">
      <c r="AI1274"/>
    </row>
    <row r="1275" spans="35:35" x14ac:dyDescent="0.25">
      <c r="AI1275"/>
    </row>
    <row r="1276" spans="35:35" x14ac:dyDescent="0.25">
      <c r="AI1276"/>
    </row>
    <row r="1277" spans="35:35" x14ac:dyDescent="0.25">
      <c r="AI1277"/>
    </row>
    <row r="1278" spans="35:35" x14ac:dyDescent="0.25">
      <c r="AI1278"/>
    </row>
    <row r="1279" spans="35:35" x14ac:dyDescent="0.25">
      <c r="AI1279"/>
    </row>
    <row r="1280" spans="35:35" x14ac:dyDescent="0.25">
      <c r="AI1280"/>
    </row>
    <row r="1281" spans="35:35" x14ac:dyDescent="0.25">
      <c r="AI1281"/>
    </row>
    <row r="1282" spans="35:35" x14ac:dyDescent="0.25">
      <c r="AI1282"/>
    </row>
    <row r="1283" spans="35:35" x14ac:dyDescent="0.25">
      <c r="AI1283"/>
    </row>
    <row r="1284" spans="35:35" x14ac:dyDescent="0.25">
      <c r="AI1284"/>
    </row>
    <row r="1285" spans="35:35" x14ac:dyDescent="0.25">
      <c r="AI1285"/>
    </row>
    <row r="1286" spans="35:35" x14ac:dyDescent="0.25">
      <c r="AI1286"/>
    </row>
    <row r="1287" spans="35:35" x14ac:dyDescent="0.25">
      <c r="AI1287"/>
    </row>
    <row r="1288" spans="35:35" x14ac:dyDescent="0.25">
      <c r="AI1288"/>
    </row>
    <row r="1289" spans="35:35" x14ac:dyDescent="0.25">
      <c r="AI1289"/>
    </row>
    <row r="1290" spans="35:35" x14ac:dyDescent="0.25">
      <c r="AI1290"/>
    </row>
    <row r="1291" spans="35:35" x14ac:dyDescent="0.25">
      <c r="AI1291"/>
    </row>
    <row r="1292" spans="35:35" x14ac:dyDescent="0.25">
      <c r="AI1292"/>
    </row>
    <row r="1293" spans="35:35" x14ac:dyDescent="0.25">
      <c r="AI1293"/>
    </row>
    <row r="1294" spans="35:35" x14ac:dyDescent="0.25">
      <c r="AI1294"/>
    </row>
    <row r="1295" spans="35:35" x14ac:dyDescent="0.25">
      <c r="AI1295"/>
    </row>
    <row r="1296" spans="35:35" x14ac:dyDescent="0.25">
      <c r="AI1296"/>
    </row>
    <row r="1297" spans="35:35" x14ac:dyDescent="0.25">
      <c r="AI1297"/>
    </row>
    <row r="1298" spans="35:35" x14ac:dyDescent="0.25">
      <c r="AI1298"/>
    </row>
    <row r="1299" spans="35:35" x14ac:dyDescent="0.25">
      <c r="AI1299"/>
    </row>
    <row r="1300" spans="35:35" x14ac:dyDescent="0.25">
      <c r="AI1300"/>
    </row>
    <row r="1301" spans="35:35" x14ac:dyDescent="0.25">
      <c r="AI1301"/>
    </row>
    <row r="1302" spans="35:35" x14ac:dyDescent="0.25">
      <c r="AI1302"/>
    </row>
    <row r="1303" spans="35:35" x14ac:dyDescent="0.25">
      <c r="AI1303"/>
    </row>
    <row r="1304" spans="35:35" x14ac:dyDescent="0.25">
      <c r="AI1304"/>
    </row>
    <row r="1305" spans="35:35" x14ac:dyDescent="0.25">
      <c r="AI1305"/>
    </row>
    <row r="1306" spans="35:35" x14ac:dyDescent="0.25">
      <c r="AI1306"/>
    </row>
    <row r="1307" spans="35:35" x14ac:dyDescent="0.25">
      <c r="AI1307"/>
    </row>
    <row r="1308" spans="35:35" x14ac:dyDescent="0.25">
      <c r="AI1308"/>
    </row>
    <row r="1309" spans="35:35" x14ac:dyDescent="0.25">
      <c r="AI1309"/>
    </row>
    <row r="1310" spans="35:35" x14ac:dyDescent="0.25">
      <c r="AI1310"/>
    </row>
    <row r="1311" spans="35:35" x14ac:dyDescent="0.25">
      <c r="AI1311"/>
    </row>
    <row r="1312" spans="35:35" x14ac:dyDescent="0.25">
      <c r="AI1312"/>
    </row>
    <row r="1313" spans="35:35" x14ac:dyDescent="0.25">
      <c r="AI1313"/>
    </row>
    <row r="1314" spans="35:35" x14ac:dyDescent="0.25">
      <c r="AI1314"/>
    </row>
    <row r="1315" spans="35:35" x14ac:dyDescent="0.25">
      <c r="AI1315"/>
    </row>
    <row r="1316" spans="35:35" x14ac:dyDescent="0.25">
      <c r="AI1316"/>
    </row>
    <row r="1317" spans="35:35" x14ac:dyDescent="0.25">
      <c r="AI1317"/>
    </row>
    <row r="1318" spans="35:35" x14ac:dyDescent="0.25">
      <c r="AI1318"/>
    </row>
    <row r="1319" spans="35:35" x14ac:dyDescent="0.25">
      <c r="AI1319"/>
    </row>
    <row r="1320" spans="35:35" x14ac:dyDescent="0.25">
      <c r="AI1320"/>
    </row>
    <row r="1321" spans="35:35" x14ac:dyDescent="0.25">
      <c r="AI1321"/>
    </row>
    <row r="1322" spans="35:35" x14ac:dyDescent="0.25">
      <c r="AI1322"/>
    </row>
    <row r="1323" spans="35:35" x14ac:dyDescent="0.25">
      <c r="AI1323"/>
    </row>
    <row r="1324" spans="35:35" x14ac:dyDescent="0.25">
      <c r="AI1324"/>
    </row>
    <row r="1325" spans="35:35" x14ac:dyDescent="0.25">
      <c r="AI1325"/>
    </row>
    <row r="1326" spans="35:35" x14ac:dyDescent="0.25">
      <c r="AI1326"/>
    </row>
    <row r="1327" spans="35:35" x14ac:dyDescent="0.25">
      <c r="AI1327"/>
    </row>
    <row r="1328" spans="35:35" x14ac:dyDescent="0.25">
      <c r="AI1328"/>
    </row>
    <row r="1329" spans="35:35" x14ac:dyDescent="0.25">
      <c r="AI1329"/>
    </row>
    <row r="1330" spans="35:35" x14ac:dyDescent="0.25">
      <c r="AI1330"/>
    </row>
    <row r="1331" spans="35:35" x14ac:dyDescent="0.25">
      <c r="AI1331"/>
    </row>
    <row r="1332" spans="35:35" x14ac:dyDescent="0.25">
      <c r="AI1332"/>
    </row>
    <row r="1333" spans="35:35" x14ac:dyDescent="0.25">
      <c r="AI1333"/>
    </row>
    <row r="1334" spans="35:35" x14ac:dyDescent="0.25">
      <c r="AI1334"/>
    </row>
    <row r="1335" spans="35:35" x14ac:dyDescent="0.25">
      <c r="AI1335"/>
    </row>
    <row r="1336" spans="35:35" x14ac:dyDescent="0.25">
      <c r="AI1336"/>
    </row>
    <row r="1337" spans="35:35" x14ac:dyDescent="0.25">
      <c r="AI1337"/>
    </row>
    <row r="1338" spans="35:35" x14ac:dyDescent="0.25">
      <c r="AI1338"/>
    </row>
    <row r="1339" spans="35:35" x14ac:dyDescent="0.25">
      <c r="AI1339"/>
    </row>
    <row r="1340" spans="35:35" x14ac:dyDescent="0.25">
      <c r="AI1340"/>
    </row>
    <row r="1341" spans="35:35" x14ac:dyDescent="0.25">
      <c r="AI1341"/>
    </row>
    <row r="1342" spans="35:35" x14ac:dyDescent="0.25">
      <c r="AI1342"/>
    </row>
    <row r="1343" spans="35:35" x14ac:dyDescent="0.25">
      <c r="AI1343"/>
    </row>
    <row r="1344" spans="35:35" x14ac:dyDescent="0.25">
      <c r="AI1344"/>
    </row>
    <row r="1345" spans="35:35" x14ac:dyDescent="0.25">
      <c r="AI1345"/>
    </row>
    <row r="1346" spans="35:35" x14ac:dyDescent="0.25">
      <c r="AI1346"/>
    </row>
    <row r="1347" spans="35:35" x14ac:dyDescent="0.25">
      <c r="AI1347"/>
    </row>
    <row r="1348" spans="35:35" x14ac:dyDescent="0.25">
      <c r="AI1348"/>
    </row>
    <row r="1349" spans="35:35" x14ac:dyDescent="0.25">
      <c r="AI1349"/>
    </row>
    <row r="1350" spans="35:35" x14ac:dyDescent="0.25">
      <c r="AI1350"/>
    </row>
    <row r="1351" spans="35:35" x14ac:dyDescent="0.25">
      <c r="AI1351"/>
    </row>
    <row r="1352" spans="35:35" x14ac:dyDescent="0.25">
      <c r="AI1352"/>
    </row>
    <row r="1353" spans="35:35" x14ac:dyDescent="0.25">
      <c r="AI1353"/>
    </row>
    <row r="1354" spans="35:35" x14ac:dyDescent="0.25">
      <c r="AI1354"/>
    </row>
    <row r="1355" spans="35:35" x14ac:dyDescent="0.25">
      <c r="AI1355"/>
    </row>
    <row r="1356" spans="35:35" x14ac:dyDescent="0.25">
      <c r="AI1356"/>
    </row>
    <row r="1357" spans="35:35" x14ac:dyDescent="0.25">
      <c r="AI1357"/>
    </row>
    <row r="1358" spans="35:35" x14ac:dyDescent="0.25">
      <c r="AI1358"/>
    </row>
    <row r="1359" spans="35:35" x14ac:dyDescent="0.25">
      <c r="AI1359"/>
    </row>
    <row r="1360" spans="35:35" x14ac:dyDescent="0.25">
      <c r="AI1360"/>
    </row>
    <row r="1361" spans="35:35" x14ac:dyDescent="0.25">
      <c r="AI1361"/>
    </row>
    <row r="1362" spans="35:35" x14ac:dyDescent="0.25">
      <c r="AI1362"/>
    </row>
    <row r="1363" spans="35:35" x14ac:dyDescent="0.25">
      <c r="AI1363"/>
    </row>
    <row r="1364" spans="35:35" x14ac:dyDescent="0.25">
      <c r="AI1364"/>
    </row>
    <row r="1365" spans="35:35" x14ac:dyDescent="0.25">
      <c r="AI1365"/>
    </row>
    <row r="1366" spans="35:35" x14ac:dyDescent="0.25">
      <c r="AI1366"/>
    </row>
    <row r="1367" spans="35:35" x14ac:dyDescent="0.25">
      <c r="AI1367"/>
    </row>
    <row r="1368" spans="35:35" x14ac:dyDescent="0.25">
      <c r="AI1368"/>
    </row>
    <row r="1369" spans="35:35" x14ac:dyDescent="0.25">
      <c r="AI1369"/>
    </row>
    <row r="1370" spans="35:35" x14ac:dyDescent="0.25">
      <c r="AI1370"/>
    </row>
    <row r="1371" spans="35:35" x14ac:dyDescent="0.25">
      <c r="AI1371"/>
    </row>
    <row r="1372" spans="35:35" x14ac:dyDescent="0.25">
      <c r="AI1372"/>
    </row>
    <row r="1373" spans="35:35" x14ac:dyDescent="0.25">
      <c r="AI1373"/>
    </row>
    <row r="1374" spans="35:35" x14ac:dyDescent="0.25">
      <c r="AI1374"/>
    </row>
    <row r="1375" spans="35:35" x14ac:dyDescent="0.25">
      <c r="AI1375"/>
    </row>
    <row r="1376" spans="35:35" x14ac:dyDescent="0.25">
      <c r="AI1376"/>
    </row>
    <row r="1377" spans="35:35" x14ac:dyDescent="0.25">
      <c r="AI1377"/>
    </row>
    <row r="1378" spans="35:35" x14ac:dyDescent="0.25">
      <c r="AI1378"/>
    </row>
    <row r="1379" spans="35:35" x14ac:dyDescent="0.25">
      <c r="AI1379"/>
    </row>
    <row r="1380" spans="35:35" x14ac:dyDescent="0.25">
      <c r="AI1380"/>
    </row>
    <row r="1381" spans="35:35" x14ac:dyDescent="0.25">
      <c r="AI1381"/>
    </row>
    <row r="1382" spans="35:35" x14ac:dyDescent="0.25">
      <c r="AI1382"/>
    </row>
    <row r="1383" spans="35:35" x14ac:dyDescent="0.25">
      <c r="AI1383"/>
    </row>
    <row r="1384" spans="35:35" x14ac:dyDescent="0.25">
      <c r="AI1384"/>
    </row>
    <row r="1385" spans="35:35" x14ac:dyDescent="0.25">
      <c r="AI1385"/>
    </row>
    <row r="1386" spans="35:35" x14ac:dyDescent="0.25">
      <c r="AI1386"/>
    </row>
    <row r="1387" spans="35:35" x14ac:dyDescent="0.25">
      <c r="AI1387"/>
    </row>
    <row r="1388" spans="35:35" x14ac:dyDescent="0.25">
      <c r="AI1388"/>
    </row>
    <row r="1389" spans="35:35" x14ac:dyDescent="0.25">
      <c r="AI1389"/>
    </row>
    <row r="1390" spans="35:35" x14ac:dyDescent="0.25">
      <c r="AI1390"/>
    </row>
    <row r="1391" spans="35:35" x14ac:dyDescent="0.25">
      <c r="AI1391"/>
    </row>
    <row r="1392" spans="35:35" x14ac:dyDescent="0.25">
      <c r="AI1392"/>
    </row>
    <row r="1393" spans="35:35" x14ac:dyDescent="0.25">
      <c r="AI1393"/>
    </row>
    <row r="1394" spans="35:35" x14ac:dyDescent="0.25">
      <c r="AI1394"/>
    </row>
    <row r="1395" spans="35:35" x14ac:dyDescent="0.25">
      <c r="AI1395"/>
    </row>
    <row r="1396" spans="35:35" x14ac:dyDescent="0.25">
      <c r="AI1396"/>
    </row>
    <row r="1397" spans="35:35" x14ac:dyDescent="0.25">
      <c r="AI1397"/>
    </row>
    <row r="1398" spans="35:35" x14ac:dyDescent="0.25">
      <c r="AI1398"/>
    </row>
    <row r="1399" spans="35:35" x14ac:dyDescent="0.25">
      <c r="AI1399"/>
    </row>
    <row r="1400" spans="35:35" x14ac:dyDescent="0.25">
      <c r="AI1400"/>
    </row>
    <row r="1401" spans="35:35" x14ac:dyDescent="0.25">
      <c r="AI1401"/>
    </row>
    <row r="1402" spans="35:35" x14ac:dyDescent="0.25">
      <c r="AI1402"/>
    </row>
    <row r="1403" spans="35:35" x14ac:dyDescent="0.25">
      <c r="AI1403"/>
    </row>
    <row r="1404" spans="35:35" x14ac:dyDescent="0.25">
      <c r="AI1404"/>
    </row>
    <row r="1405" spans="35:35" x14ac:dyDescent="0.25">
      <c r="AI1405"/>
    </row>
    <row r="1406" spans="35:35" x14ac:dyDescent="0.25">
      <c r="AI1406"/>
    </row>
    <row r="1407" spans="35:35" x14ac:dyDescent="0.25">
      <c r="AI1407"/>
    </row>
    <row r="1408" spans="35:35" x14ac:dyDescent="0.25">
      <c r="AI1408"/>
    </row>
    <row r="1409" spans="35:35" x14ac:dyDescent="0.25">
      <c r="AI1409"/>
    </row>
    <row r="1410" spans="35:35" x14ac:dyDescent="0.25">
      <c r="AI1410"/>
    </row>
    <row r="1411" spans="35:35" x14ac:dyDescent="0.25">
      <c r="AI1411"/>
    </row>
    <row r="1412" spans="35:35" x14ac:dyDescent="0.25">
      <c r="AI1412"/>
    </row>
    <row r="1413" spans="35:35" x14ac:dyDescent="0.25">
      <c r="AI1413"/>
    </row>
    <row r="1414" spans="35:35" x14ac:dyDescent="0.25">
      <c r="AI1414"/>
    </row>
    <row r="1415" spans="35:35" x14ac:dyDescent="0.25">
      <c r="AI1415"/>
    </row>
    <row r="1416" spans="35:35" x14ac:dyDescent="0.25">
      <c r="AI1416"/>
    </row>
    <row r="1417" spans="35:35" x14ac:dyDescent="0.25">
      <c r="AI1417"/>
    </row>
    <row r="1418" spans="35:35" x14ac:dyDescent="0.25">
      <c r="AI1418"/>
    </row>
    <row r="1419" spans="35:35" x14ac:dyDescent="0.25">
      <c r="AI1419"/>
    </row>
    <row r="1420" spans="35:35" x14ac:dyDescent="0.25">
      <c r="AI1420"/>
    </row>
    <row r="1421" spans="35:35" x14ac:dyDescent="0.25">
      <c r="AI1421"/>
    </row>
    <row r="1422" spans="35:35" x14ac:dyDescent="0.25">
      <c r="AI1422"/>
    </row>
    <row r="1423" spans="35:35" x14ac:dyDescent="0.25">
      <c r="AI1423"/>
    </row>
    <row r="1424" spans="35:35" x14ac:dyDescent="0.25">
      <c r="AI1424"/>
    </row>
    <row r="1425" spans="35:35" x14ac:dyDescent="0.25">
      <c r="AI1425"/>
    </row>
    <row r="1426" spans="35:35" x14ac:dyDescent="0.25">
      <c r="AI1426"/>
    </row>
    <row r="1427" spans="35:35" x14ac:dyDescent="0.25">
      <c r="AI1427"/>
    </row>
    <row r="1428" spans="35:35" x14ac:dyDescent="0.25">
      <c r="AI1428"/>
    </row>
    <row r="1429" spans="35:35" x14ac:dyDescent="0.25">
      <c r="AI1429"/>
    </row>
    <row r="1430" spans="35:35" x14ac:dyDescent="0.25">
      <c r="AI1430"/>
    </row>
    <row r="1431" spans="35:35" x14ac:dyDescent="0.25">
      <c r="AI1431"/>
    </row>
    <row r="1432" spans="35:35" x14ac:dyDescent="0.25">
      <c r="AI1432"/>
    </row>
    <row r="1433" spans="35:35" x14ac:dyDescent="0.25">
      <c r="AI1433"/>
    </row>
    <row r="1434" spans="35:35" x14ac:dyDescent="0.25">
      <c r="AI1434"/>
    </row>
    <row r="1435" spans="35:35" x14ac:dyDescent="0.25">
      <c r="AI1435"/>
    </row>
    <row r="1436" spans="35:35" x14ac:dyDescent="0.25">
      <c r="AI1436"/>
    </row>
    <row r="1437" spans="35:35" x14ac:dyDescent="0.25">
      <c r="AI1437"/>
    </row>
    <row r="1438" spans="35:35" x14ac:dyDescent="0.25">
      <c r="AI1438"/>
    </row>
    <row r="1439" spans="35:35" x14ac:dyDescent="0.25">
      <c r="AI1439"/>
    </row>
    <row r="1440" spans="35:35" x14ac:dyDescent="0.25">
      <c r="AI1440"/>
    </row>
    <row r="1441" spans="35:35" x14ac:dyDescent="0.25">
      <c r="AI1441"/>
    </row>
    <row r="1442" spans="35:35" x14ac:dyDescent="0.25">
      <c r="AI1442"/>
    </row>
    <row r="1443" spans="35:35" x14ac:dyDescent="0.25">
      <c r="AI1443"/>
    </row>
    <row r="1444" spans="35:35" x14ac:dyDescent="0.25">
      <c r="AI1444"/>
    </row>
    <row r="1445" spans="35:35" x14ac:dyDescent="0.25">
      <c r="AI1445"/>
    </row>
    <row r="1446" spans="35:35" x14ac:dyDescent="0.25">
      <c r="AI1446"/>
    </row>
    <row r="1447" spans="35:35" x14ac:dyDescent="0.25">
      <c r="AI1447"/>
    </row>
    <row r="1448" spans="35:35" x14ac:dyDescent="0.25">
      <c r="AI1448"/>
    </row>
    <row r="1449" spans="35:35" x14ac:dyDescent="0.25">
      <c r="AI1449"/>
    </row>
    <row r="1450" spans="35:35" x14ac:dyDescent="0.25">
      <c r="AI1450"/>
    </row>
    <row r="1451" spans="35:35" x14ac:dyDescent="0.25">
      <c r="AI1451"/>
    </row>
    <row r="1452" spans="35:35" x14ac:dyDescent="0.25">
      <c r="AI1452"/>
    </row>
    <row r="1453" spans="35:35" x14ac:dyDescent="0.25">
      <c r="AI1453"/>
    </row>
    <row r="1454" spans="35:35" x14ac:dyDescent="0.25">
      <c r="AI1454"/>
    </row>
    <row r="1455" spans="35:35" x14ac:dyDescent="0.25">
      <c r="AI1455"/>
    </row>
    <row r="1456" spans="35:35" x14ac:dyDescent="0.25">
      <c r="AI1456"/>
    </row>
    <row r="1457" spans="35:35" x14ac:dyDescent="0.25">
      <c r="AI1457"/>
    </row>
    <row r="1458" spans="35:35" x14ac:dyDescent="0.25">
      <c r="AI1458"/>
    </row>
    <row r="1459" spans="35:35" x14ac:dyDescent="0.25">
      <c r="AI1459"/>
    </row>
    <row r="1460" spans="35:35" x14ac:dyDescent="0.25">
      <c r="AI1460"/>
    </row>
    <row r="1461" spans="35:35" x14ac:dyDescent="0.25">
      <c r="AI1461"/>
    </row>
    <row r="1462" spans="35:35" x14ac:dyDescent="0.25">
      <c r="AI1462"/>
    </row>
    <row r="1463" spans="35:35" x14ac:dyDescent="0.25">
      <c r="AI1463"/>
    </row>
    <row r="1464" spans="35:35" x14ac:dyDescent="0.25">
      <c r="AI1464"/>
    </row>
    <row r="1465" spans="35:35" x14ac:dyDescent="0.25">
      <c r="AI1465"/>
    </row>
    <row r="1466" spans="35:35" x14ac:dyDescent="0.25">
      <c r="AI1466"/>
    </row>
    <row r="1467" spans="35:35" x14ac:dyDescent="0.25">
      <c r="AI1467"/>
    </row>
    <row r="1468" spans="35:35" x14ac:dyDescent="0.25">
      <c r="AI1468"/>
    </row>
    <row r="1469" spans="35:35" x14ac:dyDescent="0.25">
      <c r="AI1469"/>
    </row>
    <row r="1470" spans="35:35" x14ac:dyDescent="0.25">
      <c r="AI1470"/>
    </row>
    <row r="1471" spans="35:35" x14ac:dyDescent="0.25">
      <c r="AI1471"/>
    </row>
    <row r="1472" spans="35:35" x14ac:dyDescent="0.25">
      <c r="AI1472"/>
    </row>
    <row r="1473" spans="35:35" x14ac:dyDescent="0.25">
      <c r="AI1473"/>
    </row>
    <row r="1474" spans="35:35" x14ac:dyDescent="0.25">
      <c r="AI1474"/>
    </row>
    <row r="1475" spans="35:35" x14ac:dyDescent="0.25">
      <c r="AI1475"/>
    </row>
    <row r="1476" spans="35:35" x14ac:dyDescent="0.25">
      <c r="AI1476"/>
    </row>
    <row r="1477" spans="35:35" x14ac:dyDescent="0.25">
      <c r="AI1477"/>
    </row>
    <row r="1478" spans="35:35" x14ac:dyDescent="0.25">
      <c r="AI1478"/>
    </row>
    <row r="1479" spans="35:35" x14ac:dyDescent="0.25">
      <c r="AI1479"/>
    </row>
    <row r="1480" spans="35:35" x14ac:dyDescent="0.25">
      <c r="AI1480"/>
    </row>
    <row r="1481" spans="35:35" x14ac:dyDescent="0.25">
      <c r="AI1481"/>
    </row>
    <row r="1482" spans="35:35" x14ac:dyDescent="0.25">
      <c r="AI1482"/>
    </row>
    <row r="1483" spans="35:35" x14ac:dyDescent="0.25">
      <c r="AI1483"/>
    </row>
    <row r="1484" spans="35:35" x14ac:dyDescent="0.25">
      <c r="AI1484"/>
    </row>
    <row r="1485" spans="35:35" x14ac:dyDescent="0.25">
      <c r="AI1485"/>
    </row>
    <row r="1486" spans="35:35" x14ac:dyDescent="0.25">
      <c r="AI1486"/>
    </row>
    <row r="1487" spans="35:35" x14ac:dyDescent="0.25">
      <c r="AI1487"/>
    </row>
    <row r="1488" spans="35:35" x14ac:dyDescent="0.25">
      <c r="AI1488"/>
    </row>
    <row r="1489" spans="35:35" x14ac:dyDescent="0.25">
      <c r="AI1489"/>
    </row>
    <row r="1490" spans="35:35" x14ac:dyDescent="0.25">
      <c r="AI1490"/>
    </row>
    <row r="1491" spans="35:35" x14ac:dyDescent="0.25">
      <c r="AI1491"/>
    </row>
    <row r="1492" spans="35:35" x14ac:dyDescent="0.25">
      <c r="AI1492"/>
    </row>
    <row r="1493" spans="35:35" x14ac:dyDescent="0.25">
      <c r="AI1493"/>
    </row>
    <row r="1494" spans="35:35" x14ac:dyDescent="0.25">
      <c r="AI1494"/>
    </row>
    <row r="1495" spans="35:35" x14ac:dyDescent="0.25">
      <c r="AI1495"/>
    </row>
    <row r="1496" spans="35:35" x14ac:dyDescent="0.25">
      <c r="AI1496"/>
    </row>
    <row r="1497" spans="35:35" x14ac:dyDescent="0.25">
      <c r="AI1497"/>
    </row>
    <row r="1498" spans="35:35" x14ac:dyDescent="0.25">
      <c r="AI1498"/>
    </row>
    <row r="1499" spans="35:35" x14ac:dyDescent="0.25">
      <c r="AI1499"/>
    </row>
    <row r="1500" spans="35:35" x14ac:dyDescent="0.25">
      <c r="AI1500"/>
    </row>
    <row r="1501" spans="35:35" x14ac:dyDescent="0.25">
      <c r="AI1501"/>
    </row>
    <row r="1502" spans="35:35" x14ac:dyDescent="0.25">
      <c r="AI1502"/>
    </row>
    <row r="1503" spans="35:35" x14ac:dyDescent="0.25">
      <c r="AI1503"/>
    </row>
    <row r="1504" spans="35:35" x14ac:dyDescent="0.25">
      <c r="AI1504"/>
    </row>
    <row r="1505" spans="35:35" x14ac:dyDescent="0.25">
      <c r="AI1505"/>
    </row>
    <row r="1506" spans="35:35" x14ac:dyDescent="0.25">
      <c r="AI1506"/>
    </row>
    <row r="1507" spans="35:35" x14ac:dyDescent="0.25">
      <c r="AI1507"/>
    </row>
    <row r="1508" spans="35:35" x14ac:dyDescent="0.25">
      <c r="AI1508"/>
    </row>
    <row r="1509" spans="35:35" x14ac:dyDescent="0.25">
      <c r="AI1509"/>
    </row>
    <row r="1510" spans="35:35" x14ac:dyDescent="0.25">
      <c r="AI1510"/>
    </row>
    <row r="1511" spans="35:35" x14ac:dyDescent="0.25">
      <c r="AI1511"/>
    </row>
    <row r="1512" spans="35:35" x14ac:dyDescent="0.25">
      <c r="AI1512"/>
    </row>
    <row r="1513" spans="35:35" x14ac:dyDescent="0.25">
      <c r="AI1513"/>
    </row>
    <row r="1514" spans="35:35" x14ac:dyDescent="0.25">
      <c r="AI1514"/>
    </row>
    <row r="1515" spans="35:35" x14ac:dyDescent="0.25">
      <c r="AI1515"/>
    </row>
    <row r="1516" spans="35:35" x14ac:dyDescent="0.25">
      <c r="AI1516"/>
    </row>
    <row r="1517" spans="35:35" x14ac:dyDescent="0.25">
      <c r="AI1517"/>
    </row>
    <row r="1518" spans="35:35" x14ac:dyDescent="0.25">
      <c r="AI1518"/>
    </row>
    <row r="1519" spans="35:35" x14ac:dyDescent="0.25">
      <c r="AI1519"/>
    </row>
    <row r="1520" spans="35:35" x14ac:dyDescent="0.25">
      <c r="AI1520"/>
    </row>
    <row r="1521" spans="35:35" x14ac:dyDescent="0.25">
      <c r="AI1521"/>
    </row>
    <row r="1522" spans="35:35" x14ac:dyDescent="0.25">
      <c r="AI1522"/>
    </row>
    <row r="1523" spans="35:35" x14ac:dyDescent="0.25">
      <c r="AI1523"/>
    </row>
    <row r="1524" spans="35:35" x14ac:dyDescent="0.25">
      <c r="AI1524"/>
    </row>
    <row r="1525" spans="35:35" x14ac:dyDescent="0.25">
      <c r="AI1525"/>
    </row>
    <row r="1526" spans="35:35" x14ac:dyDescent="0.25">
      <c r="AI1526"/>
    </row>
    <row r="1527" spans="35:35" x14ac:dyDescent="0.25">
      <c r="AI1527"/>
    </row>
    <row r="1528" spans="35:35" x14ac:dyDescent="0.25">
      <c r="AI1528"/>
    </row>
    <row r="1529" spans="35:35" x14ac:dyDescent="0.25">
      <c r="AI1529"/>
    </row>
    <row r="1530" spans="35:35" x14ac:dyDescent="0.25">
      <c r="AI1530"/>
    </row>
    <row r="1531" spans="35:35" x14ac:dyDescent="0.25">
      <c r="AI1531"/>
    </row>
    <row r="1532" spans="35:35" x14ac:dyDescent="0.25">
      <c r="AI1532"/>
    </row>
    <row r="1533" spans="35:35" x14ac:dyDescent="0.25">
      <c r="AI1533"/>
    </row>
    <row r="1534" spans="35:35" x14ac:dyDescent="0.25">
      <c r="AI1534"/>
    </row>
    <row r="1535" spans="35:35" x14ac:dyDescent="0.25">
      <c r="AI1535"/>
    </row>
    <row r="1536" spans="35:35" x14ac:dyDescent="0.25">
      <c r="AI1536"/>
    </row>
    <row r="1537" spans="35:35" x14ac:dyDescent="0.25">
      <c r="AI1537"/>
    </row>
    <row r="1538" spans="35:35" x14ac:dyDescent="0.25">
      <c r="AI1538"/>
    </row>
    <row r="1539" spans="35:35" x14ac:dyDescent="0.25">
      <c r="AI1539"/>
    </row>
    <row r="1540" spans="35:35" x14ac:dyDescent="0.25">
      <c r="AI1540"/>
    </row>
    <row r="1541" spans="35:35" x14ac:dyDescent="0.25">
      <c r="AI1541"/>
    </row>
    <row r="1542" spans="35:35" x14ac:dyDescent="0.25">
      <c r="AI1542"/>
    </row>
    <row r="1543" spans="35:35" x14ac:dyDescent="0.25">
      <c r="AI1543"/>
    </row>
    <row r="1544" spans="35:35" x14ac:dyDescent="0.25">
      <c r="AI1544"/>
    </row>
    <row r="1545" spans="35:35" x14ac:dyDescent="0.25">
      <c r="AI1545"/>
    </row>
    <row r="1546" spans="35:35" x14ac:dyDescent="0.25">
      <c r="AI1546"/>
    </row>
    <row r="1547" spans="35:35" x14ac:dyDescent="0.25">
      <c r="AI1547"/>
    </row>
    <row r="1548" spans="35:35" x14ac:dyDescent="0.25">
      <c r="AI1548"/>
    </row>
    <row r="1549" spans="35:35" x14ac:dyDescent="0.25">
      <c r="AI1549"/>
    </row>
    <row r="1550" spans="35:35" x14ac:dyDescent="0.25">
      <c r="AI1550"/>
    </row>
    <row r="1551" spans="35:35" x14ac:dyDescent="0.25">
      <c r="AI1551"/>
    </row>
    <row r="1552" spans="35:35" x14ac:dyDescent="0.25">
      <c r="AI1552"/>
    </row>
    <row r="1553" spans="35:35" x14ac:dyDescent="0.25">
      <c r="AI1553"/>
    </row>
    <row r="1554" spans="35:35" x14ac:dyDescent="0.25">
      <c r="AI1554"/>
    </row>
    <row r="1555" spans="35:35" x14ac:dyDescent="0.25">
      <c r="AI1555"/>
    </row>
    <row r="1556" spans="35:35" x14ac:dyDescent="0.25">
      <c r="AI1556"/>
    </row>
    <row r="1557" spans="35:35" x14ac:dyDescent="0.25">
      <c r="AI1557"/>
    </row>
    <row r="1558" spans="35:35" x14ac:dyDescent="0.25">
      <c r="AI1558"/>
    </row>
    <row r="1559" spans="35:35" x14ac:dyDescent="0.25">
      <c r="AI1559"/>
    </row>
    <row r="1560" spans="35:35" x14ac:dyDescent="0.25">
      <c r="AI1560"/>
    </row>
    <row r="1561" spans="35:35" x14ac:dyDescent="0.25">
      <c r="AI1561"/>
    </row>
    <row r="1562" spans="35:35" x14ac:dyDescent="0.25">
      <c r="AI1562"/>
    </row>
    <row r="1563" spans="35:35" x14ac:dyDescent="0.25">
      <c r="AI1563"/>
    </row>
    <row r="1564" spans="35:35" x14ac:dyDescent="0.25">
      <c r="AI1564"/>
    </row>
    <row r="1565" spans="35:35" x14ac:dyDescent="0.25">
      <c r="AI1565"/>
    </row>
    <row r="1566" spans="35:35" x14ac:dyDescent="0.25">
      <c r="AI1566"/>
    </row>
    <row r="1567" spans="35:35" x14ac:dyDescent="0.25">
      <c r="AI1567"/>
    </row>
    <row r="1568" spans="35:35" x14ac:dyDescent="0.25">
      <c r="AI1568"/>
    </row>
    <row r="1569" spans="35:35" x14ac:dyDescent="0.25">
      <c r="AI1569"/>
    </row>
    <row r="1570" spans="35:35" x14ac:dyDescent="0.25">
      <c r="AI1570"/>
    </row>
    <row r="1571" spans="35:35" x14ac:dyDescent="0.25">
      <c r="AI1571"/>
    </row>
    <row r="1572" spans="35:35" x14ac:dyDescent="0.25">
      <c r="AI1572"/>
    </row>
    <row r="1573" spans="35:35" x14ac:dyDescent="0.25">
      <c r="AI1573"/>
    </row>
    <row r="1574" spans="35:35" x14ac:dyDescent="0.25">
      <c r="AI1574"/>
    </row>
    <row r="1575" spans="35:35" x14ac:dyDescent="0.25">
      <c r="AI1575"/>
    </row>
    <row r="1576" spans="35:35" x14ac:dyDescent="0.25">
      <c r="AI1576"/>
    </row>
    <row r="1577" spans="35:35" x14ac:dyDescent="0.25">
      <c r="AI1577"/>
    </row>
    <row r="1578" spans="35:35" x14ac:dyDescent="0.25">
      <c r="AI1578"/>
    </row>
    <row r="1579" spans="35:35" x14ac:dyDescent="0.25">
      <c r="AI1579"/>
    </row>
    <row r="1580" spans="35:35" x14ac:dyDescent="0.25">
      <c r="AI1580"/>
    </row>
    <row r="1581" spans="35:35" x14ac:dyDescent="0.25">
      <c r="AI1581"/>
    </row>
    <row r="1582" spans="35:35" x14ac:dyDescent="0.25">
      <c r="AI1582"/>
    </row>
    <row r="1583" spans="35:35" x14ac:dyDescent="0.25">
      <c r="AI1583"/>
    </row>
    <row r="1584" spans="35:35" x14ac:dyDescent="0.25">
      <c r="AI1584"/>
    </row>
    <row r="1585" spans="35:35" x14ac:dyDescent="0.25">
      <c r="AI1585"/>
    </row>
    <row r="1586" spans="35:35" x14ac:dyDescent="0.25">
      <c r="AI1586"/>
    </row>
    <row r="1587" spans="35:35" x14ac:dyDescent="0.25">
      <c r="AI1587"/>
    </row>
    <row r="1588" spans="35:35" x14ac:dyDescent="0.25">
      <c r="AI1588"/>
    </row>
    <row r="1589" spans="35:35" x14ac:dyDescent="0.25">
      <c r="AI1589"/>
    </row>
    <row r="1590" spans="35:35" x14ac:dyDescent="0.25">
      <c r="AI1590"/>
    </row>
    <row r="1591" spans="35:35" x14ac:dyDescent="0.25">
      <c r="AI1591"/>
    </row>
    <row r="1592" spans="35:35" x14ac:dyDescent="0.25">
      <c r="AI1592"/>
    </row>
    <row r="1593" spans="35:35" x14ac:dyDescent="0.25">
      <c r="AI1593"/>
    </row>
    <row r="1594" spans="35:35" x14ac:dyDescent="0.25">
      <c r="AI1594"/>
    </row>
    <row r="1595" spans="35:35" x14ac:dyDescent="0.25">
      <c r="AI1595"/>
    </row>
    <row r="1596" spans="35:35" x14ac:dyDescent="0.25">
      <c r="AI1596"/>
    </row>
    <row r="1597" spans="35:35" x14ac:dyDescent="0.25">
      <c r="AI1597"/>
    </row>
    <row r="1598" spans="35:35" x14ac:dyDescent="0.25">
      <c r="AI1598"/>
    </row>
    <row r="1599" spans="35:35" x14ac:dyDescent="0.25">
      <c r="AI1599"/>
    </row>
    <row r="1600" spans="35:35" x14ac:dyDescent="0.25">
      <c r="AI1600"/>
    </row>
    <row r="1601" spans="35:35" x14ac:dyDescent="0.25">
      <c r="AI1601"/>
    </row>
    <row r="1602" spans="35:35" x14ac:dyDescent="0.25">
      <c r="AI1602"/>
    </row>
    <row r="1603" spans="35:35" x14ac:dyDescent="0.25">
      <c r="AI1603"/>
    </row>
    <row r="1604" spans="35:35" x14ac:dyDescent="0.25">
      <c r="AI1604"/>
    </row>
    <row r="1605" spans="35:35" x14ac:dyDescent="0.25">
      <c r="AI1605"/>
    </row>
    <row r="1606" spans="35:35" x14ac:dyDescent="0.25">
      <c r="AI1606"/>
    </row>
    <row r="1607" spans="35:35" x14ac:dyDescent="0.25">
      <c r="AI1607"/>
    </row>
    <row r="1608" spans="35:35" x14ac:dyDescent="0.25">
      <c r="AI1608"/>
    </row>
    <row r="1609" spans="35:35" x14ac:dyDescent="0.25">
      <c r="AI1609"/>
    </row>
    <row r="1610" spans="35:35" x14ac:dyDescent="0.25">
      <c r="AI1610"/>
    </row>
    <row r="1611" spans="35:35" x14ac:dyDescent="0.25">
      <c r="AI1611"/>
    </row>
    <row r="1612" spans="35:35" x14ac:dyDescent="0.25">
      <c r="AI1612"/>
    </row>
    <row r="1613" spans="35:35" x14ac:dyDescent="0.25">
      <c r="AI1613"/>
    </row>
    <row r="1614" spans="35:35" x14ac:dyDescent="0.25">
      <c r="AI1614"/>
    </row>
    <row r="1615" spans="35:35" x14ac:dyDescent="0.25">
      <c r="AI1615"/>
    </row>
    <row r="1616" spans="35:35" x14ac:dyDescent="0.25">
      <c r="AI1616"/>
    </row>
    <row r="1617" spans="35:35" x14ac:dyDescent="0.25">
      <c r="AI1617"/>
    </row>
    <row r="1618" spans="35:35" x14ac:dyDescent="0.25">
      <c r="AI1618"/>
    </row>
    <row r="1619" spans="35:35" x14ac:dyDescent="0.25">
      <c r="AI1619"/>
    </row>
    <row r="1620" spans="35:35" x14ac:dyDescent="0.25">
      <c r="AI1620"/>
    </row>
    <row r="1621" spans="35:35" x14ac:dyDescent="0.25">
      <c r="AI1621"/>
    </row>
    <row r="1622" spans="35:35" x14ac:dyDescent="0.25">
      <c r="AI1622"/>
    </row>
    <row r="1623" spans="35:35" x14ac:dyDescent="0.25">
      <c r="AI1623"/>
    </row>
    <row r="1624" spans="35:35" x14ac:dyDescent="0.25">
      <c r="AI1624"/>
    </row>
    <row r="1625" spans="35:35" x14ac:dyDescent="0.25">
      <c r="AI1625"/>
    </row>
    <row r="1626" spans="35:35" x14ac:dyDescent="0.25">
      <c r="AI1626"/>
    </row>
    <row r="1627" spans="35:35" x14ac:dyDescent="0.25">
      <c r="AI1627"/>
    </row>
    <row r="1628" spans="35:35" x14ac:dyDescent="0.25">
      <c r="AI1628"/>
    </row>
    <row r="1629" spans="35:35" x14ac:dyDescent="0.25">
      <c r="AI1629"/>
    </row>
    <row r="1630" spans="35:35" x14ac:dyDescent="0.25">
      <c r="AI1630"/>
    </row>
    <row r="1631" spans="35:35" x14ac:dyDescent="0.25">
      <c r="AI1631"/>
    </row>
    <row r="1632" spans="35:35" x14ac:dyDescent="0.25">
      <c r="AI1632"/>
    </row>
    <row r="1633" spans="35:35" x14ac:dyDescent="0.25">
      <c r="AI1633"/>
    </row>
    <row r="1634" spans="35:35" x14ac:dyDescent="0.25">
      <c r="AI1634"/>
    </row>
    <row r="1635" spans="35:35" x14ac:dyDescent="0.25">
      <c r="AI1635"/>
    </row>
    <row r="1636" spans="35:35" x14ac:dyDescent="0.25">
      <c r="AI1636"/>
    </row>
    <row r="1637" spans="35:35" x14ac:dyDescent="0.25">
      <c r="AI1637"/>
    </row>
    <row r="1638" spans="35:35" x14ac:dyDescent="0.25">
      <c r="AI1638"/>
    </row>
    <row r="1639" spans="35:35" x14ac:dyDescent="0.25">
      <c r="AI1639"/>
    </row>
    <row r="1640" spans="35:35" x14ac:dyDescent="0.25">
      <c r="AI1640"/>
    </row>
    <row r="1641" spans="35:35" x14ac:dyDescent="0.25">
      <c r="AI1641"/>
    </row>
    <row r="1642" spans="35:35" x14ac:dyDescent="0.25">
      <c r="AI1642"/>
    </row>
    <row r="1643" spans="35:35" x14ac:dyDescent="0.25">
      <c r="AI1643"/>
    </row>
    <row r="1644" spans="35:35" x14ac:dyDescent="0.25">
      <c r="AI1644"/>
    </row>
    <row r="1645" spans="35:35" x14ac:dyDescent="0.25">
      <c r="AI1645"/>
    </row>
    <row r="1646" spans="35:35" x14ac:dyDescent="0.25">
      <c r="AI1646"/>
    </row>
    <row r="1647" spans="35:35" x14ac:dyDescent="0.25">
      <c r="AI1647"/>
    </row>
    <row r="1648" spans="35:35" x14ac:dyDescent="0.25">
      <c r="AI1648"/>
    </row>
    <row r="1649" spans="35:35" x14ac:dyDescent="0.25">
      <c r="AI1649"/>
    </row>
    <row r="1650" spans="35:35" x14ac:dyDescent="0.25">
      <c r="AI1650"/>
    </row>
    <row r="1651" spans="35:35" x14ac:dyDescent="0.25">
      <c r="AI1651"/>
    </row>
    <row r="1652" spans="35:35" x14ac:dyDescent="0.25">
      <c r="AI1652"/>
    </row>
    <row r="1653" spans="35:35" x14ac:dyDescent="0.25">
      <c r="AI1653"/>
    </row>
    <row r="1654" spans="35:35" x14ac:dyDescent="0.25">
      <c r="AI1654"/>
    </row>
    <row r="1655" spans="35:35" x14ac:dyDescent="0.25">
      <c r="AI1655"/>
    </row>
    <row r="1656" spans="35:35" x14ac:dyDescent="0.25">
      <c r="AI1656"/>
    </row>
    <row r="1657" spans="35:35" x14ac:dyDescent="0.25">
      <c r="AI1657"/>
    </row>
    <row r="1658" spans="35:35" x14ac:dyDescent="0.25">
      <c r="AI1658"/>
    </row>
    <row r="1659" spans="35:35" x14ac:dyDescent="0.25">
      <c r="AI1659"/>
    </row>
    <row r="1660" spans="35:35" x14ac:dyDescent="0.25">
      <c r="AI1660"/>
    </row>
    <row r="1661" spans="35:35" x14ac:dyDescent="0.25">
      <c r="AI1661"/>
    </row>
    <row r="1662" spans="35:35" x14ac:dyDescent="0.25">
      <c r="AI1662"/>
    </row>
    <row r="1663" spans="35:35" x14ac:dyDescent="0.25">
      <c r="AI1663"/>
    </row>
    <row r="1664" spans="35:35" x14ac:dyDescent="0.25">
      <c r="AI1664"/>
    </row>
    <row r="1665" spans="35:35" x14ac:dyDescent="0.25">
      <c r="AI1665"/>
    </row>
    <row r="1666" spans="35:35" x14ac:dyDescent="0.25">
      <c r="AI1666"/>
    </row>
    <row r="1667" spans="35:35" x14ac:dyDescent="0.25">
      <c r="AI1667"/>
    </row>
    <row r="1668" spans="35:35" x14ac:dyDescent="0.25">
      <c r="AI1668"/>
    </row>
    <row r="1669" spans="35:35" x14ac:dyDescent="0.25">
      <c r="AI1669"/>
    </row>
    <row r="1670" spans="35:35" x14ac:dyDescent="0.25">
      <c r="AI1670"/>
    </row>
    <row r="1671" spans="35:35" x14ac:dyDescent="0.25">
      <c r="AI1671"/>
    </row>
    <row r="1672" spans="35:35" x14ac:dyDescent="0.25">
      <c r="AI1672"/>
    </row>
    <row r="1673" spans="35:35" x14ac:dyDescent="0.25">
      <c r="AI1673"/>
    </row>
    <row r="1674" spans="35:35" x14ac:dyDescent="0.25">
      <c r="AI1674"/>
    </row>
    <row r="1675" spans="35:35" x14ac:dyDescent="0.25">
      <c r="AI1675"/>
    </row>
    <row r="1676" spans="35:35" x14ac:dyDescent="0.25">
      <c r="AI1676"/>
    </row>
    <row r="1677" spans="35:35" x14ac:dyDescent="0.25">
      <c r="AI1677"/>
    </row>
    <row r="1678" spans="35:35" x14ac:dyDescent="0.25">
      <c r="AI1678"/>
    </row>
    <row r="1679" spans="35:35" x14ac:dyDescent="0.25">
      <c r="AI1679"/>
    </row>
    <row r="1680" spans="35:35" x14ac:dyDescent="0.25">
      <c r="AI1680"/>
    </row>
    <row r="1681" spans="35:35" x14ac:dyDescent="0.25">
      <c r="AI1681"/>
    </row>
    <row r="1682" spans="35:35" x14ac:dyDescent="0.25">
      <c r="AI1682"/>
    </row>
    <row r="1683" spans="35:35" x14ac:dyDescent="0.25">
      <c r="AI1683"/>
    </row>
    <row r="1684" spans="35:35" x14ac:dyDescent="0.25">
      <c r="AI1684"/>
    </row>
    <row r="1685" spans="35:35" x14ac:dyDescent="0.25">
      <c r="AI1685"/>
    </row>
    <row r="1686" spans="35:35" x14ac:dyDescent="0.25">
      <c r="AI1686"/>
    </row>
    <row r="1687" spans="35:35" x14ac:dyDescent="0.25">
      <c r="AI1687"/>
    </row>
    <row r="1688" spans="35:35" x14ac:dyDescent="0.25">
      <c r="AI1688"/>
    </row>
    <row r="1689" spans="35:35" x14ac:dyDescent="0.25">
      <c r="AI1689"/>
    </row>
    <row r="1690" spans="35:35" x14ac:dyDescent="0.25">
      <c r="AI1690"/>
    </row>
    <row r="1691" spans="35:35" x14ac:dyDescent="0.25">
      <c r="AI1691"/>
    </row>
    <row r="1692" spans="35:35" x14ac:dyDescent="0.25">
      <c r="AI1692"/>
    </row>
    <row r="1693" spans="35:35" x14ac:dyDescent="0.25">
      <c r="AI1693"/>
    </row>
    <row r="1694" spans="35:35" x14ac:dyDescent="0.25">
      <c r="AI1694"/>
    </row>
    <row r="1695" spans="35:35" x14ac:dyDescent="0.25">
      <c r="AI1695"/>
    </row>
    <row r="1696" spans="35:35" x14ac:dyDescent="0.25">
      <c r="AI1696"/>
    </row>
    <row r="1697" spans="35:35" x14ac:dyDescent="0.25">
      <c r="AI1697"/>
    </row>
    <row r="1698" spans="35:35" x14ac:dyDescent="0.25">
      <c r="AI1698"/>
    </row>
    <row r="1699" spans="35:35" x14ac:dyDescent="0.25">
      <c r="AI1699"/>
    </row>
    <row r="1700" spans="35:35" x14ac:dyDescent="0.25">
      <c r="AI1700"/>
    </row>
    <row r="1701" spans="35:35" x14ac:dyDescent="0.25">
      <c r="AI1701"/>
    </row>
    <row r="1702" spans="35:35" x14ac:dyDescent="0.25">
      <c r="AI1702"/>
    </row>
    <row r="1703" spans="35:35" x14ac:dyDescent="0.25">
      <c r="AI1703"/>
    </row>
    <row r="1704" spans="35:35" x14ac:dyDescent="0.25">
      <c r="AI1704"/>
    </row>
    <row r="1705" spans="35:35" x14ac:dyDescent="0.25">
      <c r="AI1705"/>
    </row>
    <row r="1706" spans="35:35" x14ac:dyDescent="0.25">
      <c r="AI1706"/>
    </row>
    <row r="1707" spans="35:35" x14ac:dyDescent="0.25">
      <c r="AI1707"/>
    </row>
    <row r="1708" spans="35:35" x14ac:dyDescent="0.25">
      <c r="AI1708"/>
    </row>
    <row r="1709" spans="35:35" x14ac:dyDescent="0.25">
      <c r="AI1709"/>
    </row>
    <row r="1710" spans="35:35" x14ac:dyDescent="0.25">
      <c r="AI1710"/>
    </row>
    <row r="1711" spans="35:35" x14ac:dyDescent="0.25">
      <c r="AI1711"/>
    </row>
    <row r="1712" spans="35:35" x14ac:dyDescent="0.25">
      <c r="AI1712"/>
    </row>
    <row r="1713" spans="35:35" x14ac:dyDescent="0.25">
      <c r="AI1713"/>
    </row>
    <row r="1714" spans="35:35" x14ac:dyDescent="0.25">
      <c r="AI1714"/>
    </row>
    <row r="1715" spans="35:35" x14ac:dyDescent="0.25">
      <c r="AI1715"/>
    </row>
    <row r="1716" spans="35:35" x14ac:dyDescent="0.25">
      <c r="AI1716"/>
    </row>
    <row r="1717" spans="35:35" x14ac:dyDescent="0.25">
      <c r="AI1717"/>
    </row>
    <row r="1718" spans="35:35" x14ac:dyDescent="0.25">
      <c r="AI1718"/>
    </row>
    <row r="1719" spans="35:35" x14ac:dyDescent="0.25">
      <c r="AI1719"/>
    </row>
    <row r="1720" spans="35:35" x14ac:dyDescent="0.25">
      <c r="AI1720"/>
    </row>
    <row r="1721" spans="35:35" x14ac:dyDescent="0.25">
      <c r="AI1721"/>
    </row>
    <row r="1722" spans="35:35" x14ac:dyDescent="0.25">
      <c r="AI1722"/>
    </row>
    <row r="1723" spans="35:35" x14ac:dyDescent="0.25">
      <c r="AI1723"/>
    </row>
    <row r="1724" spans="35:35" x14ac:dyDescent="0.25">
      <c r="AI1724"/>
    </row>
    <row r="1725" spans="35:35" x14ac:dyDescent="0.25">
      <c r="AI1725"/>
    </row>
    <row r="1726" spans="35:35" x14ac:dyDescent="0.25">
      <c r="AI1726"/>
    </row>
    <row r="1727" spans="35:35" x14ac:dyDescent="0.25">
      <c r="AI1727"/>
    </row>
    <row r="1728" spans="35:35" x14ac:dyDescent="0.25">
      <c r="AI1728"/>
    </row>
    <row r="1729" spans="35:35" x14ac:dyDescent="0.25">
      <c r="AI1729"/>
    </row>
    <row r="1730" spans="35:35" x14ac:dyDescent="0.25">
      <c r="AI1730"/>
    </row>
    <row r="1731" spans="35:35" x14ac:dyDescent="0.25">
      <c r="AI1731"/>
    </row>
    <row r="1732" spans="35:35" x14ac:dyDescent="0.25">
      <c r="AI1732"/>
    </row>
    <row r="1733" spans="35:35" x14ac:dyDescent="0.25">
      <c r="AI1733"/>
    </row>
    <row r="1734" spans="35:35" x14ac:dyDescent="0.25">
      <c r="AI1734"/>
    </row>
    <row r="1735" spans="35:35" x14ac:dyDescent="0.25">
      <c r="AI1735"/>
    </row>
    <row r="1736" spans="35:35" x14ac:dyDescent="0.25">
      <c r="AI1736"/>
    </row>
    <row r="1737" spans="35:35" x14ac:dyDescent="0.25">
      <c r="AI1737"/>
    </row>
    <row r="1738" spans="35:35" x14ac:dyDescent="0.25">
      <c r="AI1738"/>
    </row>
    <row r="1739" spans="35:35" x14ac:dyDescent="0.25">
      <c r="AI1739"/>
    </row>
    <row r="1740" spans="35:35" x14ac:dyDescent="0.25">
      <c r="AI1740"/>
    </row>
    <row r="1741" spans="35:35" x14ac:dyDescent="0.25">
      <c r="AI1741"/>
    </row>
    <row r="1742" spans="35:35" x14ac:dyDescent="0.25">
      <c r="AI1742"/>
    </row>
    <row r="1743" spans="35:35" x14ac:dyDescent="0.25">
      <c r="AI1743"/>
    </row>
    <row r="1744" spans="35:35" x14ac:dyDescent="0.25">
      <c r="AI1744"/>
    </row>
    <row r="1745" spans="35:35" x14ac:dyDescent="0.25">
      <c r="AI1745"/>
    </row>
    <row r="1746" spans="35:35" x14ac:dyDescent="0.25">
      <c r="AI1746"/>
    </row>
    <row r="1747" spans="35:35" x14ac:dyDescent="0.25">
      <c r="AI1747"/>
    </row>
    <row r="1748" spans="35:35" x14ac:dyDescent="0.25">
      <c r="AI1748"/>
    </row>
    <row r="1749" spans="35:35" x14ac:dyDescent="0.25">
      <c r="AI1749"/>
    </row>
    <row r="1750" spans="35:35" x14ac:dyDescent="0.25">
      <c r="AI1750"/>
    </row>
    <row r="1751" spans="35:35" x14ac:dyDescent="0.25">
      <c r="AI1751"/>
    </row>
    <row r="1752" spans="35:35" x14ac:dyDescent="0.25">
      <c r="AI1752"/>
    </row>
    <row r="1753" spans="35:35" x14ac:dyDescent="0.25">
      <c r="AI1753"/>
    </row>
    <row r="1754" spans="35:35" x14ac:dyDescent="0.25">
      <c r="AI1754"/>
    </row>
    <row r="1755" spans="35:35" x14ac:dyDescent="0.25">
      <c r="AI1755"/>
    </row>
    <row r="1756" spans="35:35" x14ac:dyDescent="0.25">
      <c r="AI1756"/>
    </row>
    <row r="1757" spans="35:35" x14ac:dyDescent="0.25">
      <c r="AI1757"/>
    </row>
    <row r="1758" spans="35:35" x14ac:dyDescent="0.25">
      <c r="AI1758"/>
    </row>
    <row r="1759" spans="35:35" x14ac:dyDescent="0.25">
      <c r="AI1759"/>
    </row>
    <row r="1760" spans="35:35" x14ac:dyDescent="0.25">
      <c r="AI1760"/>
    </row>
    <row r="1761" spans="35:35" x14ac:dyDescent="0.25">
      <c r="AI1761"/>
    </row>
    <row r="1762" spans="35:35" x14ac:dyDescent="0.25">
      <c r="AI1762"/>
    </row>
    <row r="1763" spans="35:35" x14ac:dyDescent="0.25">
      <c r="AI1763"/>
    </row>
    <row r="1764" spans="35:35" x14ac:dyDescent="0.25">
      <c r="AI1764"/>
    </row>
    <row r="1765" spans="35:35" x14ac:dyDescent="0.25">
      <c r="AI1765"/>
    </row>
    <row r="1766" spans="35:35" x14ac:dyDescent="0.25">
      <c r="AI1766"/>
    </row>
    <row r="1767" spans="35:35" x14ac:dyDescent="0.25">
      <c r="AI1767"/>
    </row>
    <row r="1768" spans="35:35" x14ac:dyDescent="0.25">
      <c r="AI1768"/>
    </row>
    <row r="1769" spans="35:35" x14ac:dyDescent="0.25">
      <c r="AI1769"/>
    </row>
    <row r="1770" spans="35:35" x14ac:dyDescent="0.25">
      <c r="AI1770"/>
    </row>
    <row r="1771" spans="35:35" x14ac:dyDescent="0.25">
      <c r="AI1771"/>
    </row>
    <row r="1772" spans="35:35" x14ac:dyDescent="0.25">
      <c r="AI1772"/>
    </row>
    <row r="1773" spans="35:35" x14ac:dyDescent="0.25">
      <c r="AI1773"/>
    </row>
    <row r="1774" spans="35:35" x14ac:dyDescent="0.25">
      <c r="AI1774"/>
    </row>
    <row r="1775" spans="35:35" x14ac:dyDescent="0.25">
      <c r="AI1775"/>
    </row>
    <row r="1776" spans="35:35" x14ac:dyDescent="0.25">
      <c r="AI1776"/>
    </row>
    <row r="1777" spans="35:35" x14ac:dyDescent="0.25">
      <c r="AI1777"/>
    </row>
    <row r="1778" spans="35:35" x14ac:dyDescent="0.25">
      <c r="AI1778"/>
    </row>
    <row r="1779" spans="35:35" x14ac:dyDescent="0.25">
      <c r="AI1779"/>
    </row>
    <row r="1780" spans="35:35" x14ac:dyDescent="0.25">
      <c r="AI1780"/>
    </row>
    <row r="1781" spans="35:35" x14ac:dyDescent="0.25">
      <c r="AI1781"/>
    </row>
    <row r="1782" spans="35:35" x14ac:dyDescent="0.25">
      <c r="AI1782"/>
    </row>
    <row r="1783" spans="35:35" x14ac:dyDescent="0.25">
      <c r="AI1783"/>
    </row>
    <row r="1784" spans="35:35" x14ac:dyDescent="0.25">
      <c r="AI1784"/>
    </row>
    <row r="1785" spans="35:35" x14ac:dyDescent="0.25">
      <c r="AI1785"/>
    </row>
    <row r="1786" spans="35:35" x14ac:dyDescent="0.25">
      <c r="AI1786"/>
    </row>
    <row r="1787" spans="35:35" x14ac:dyDescent="0.25">
      <c r="AI1787"/>
    </row>
    <row r="1788" spans="35:35" x14ac:dyDescent="0.25">
      <c r="AI1788"/>
    </row>
    <row r="1789" spans="35:35" x14ac:dyDescent="0.25">
      <c r="AI1789"/>
    </row>
    <row r="1790" spans="35:35" x14ac:dyDescent="0.25">
      <c r="AI1790"/>
    </row>
    <row r="1791" spans="35:35" x14ac:dyDescent="0.25">
      <c r="AI1791"/>
    </row>
    <row r="1792" spans="35:35" x14ac:dyDescent="0.25">
      <c r="AI1792"/>
    </row>
    <row r="1793" spans="35:35" x14ac:dyDescent="0.25">
      <c r="AI1793"/>
    </row>
    <row r="1794" spans="35:35" x14ac:dyDescent="0.25">
      <c r="AI1794"/>
    </row>
    <row r="1795" spans="35:35" x14ac:dyDescent="0.25">
      <c r="AI1795"/>
    </row>
    <row r="1796" spans="35:35" x14ac:dyDescent="0.25">
      <c r="AI1796"/>
    </row>
    <row r="1797" spans="35:35" x14ac:dyDescent="0.25">
      <c r="AI1797"/>
    </row>
    <row r="1798" spans="35:35" x14ac:dyDescent="0.25">
      <c r="AI1798"/>
    </row>
    <row r="1799" spans="35:35" x14ac:dyDescent="0.25">
      <c r="AI1799"/>
    </row>
    <row r="1800" spans="35:35" x14ac:dyDescent="0.25">
      <c r="AI1800"/>
    </row>
    <row r="1801" spans="35:35" x14ac:dyDescent="0.25">
      <c r="AI1801"/>
    </row>
    <row r="1802" spans="35:35" x14ac:dyDescent="0.25">
      <c r="AI1802"/>
    </row>
    <row r="1803" spans="35:35" x14ac:dyDescent="0.25">
      <c r="AI1803"/>
    </row>
    <row r="1804" spans="35:35" x14ac:dyDescent="0.25">
      <c r="AI1804"/>
    </row>
    <row r="1805" spans="35:35" x14ac:dyDescent="0.25">
      <c r="AI1805"/>
    </row>
    <row r="1806" spans="35:35" x14ac:dyDescent="0.25">
      <c r="AI1806"/>
    </row>
    <row r="1807" spans="35:35" x14ac:dyDescent="0.25">
      <c r="AI1807"/>
    </row>
    <row r="1808" spans="35:35" x14ac:dyDescent="0.25">
      <c r="AI1808"/>
    </row>
    <row r="1809" spans="35:35" x14ac:dyDescent="0.25">
      <c r="AI1809"/>
    </row>
    <row r="1810" spans="35:35" x14ac:dyDescent="0.25">
      <c r="AI1810"/>
    </row>
    <row r="1811" spans="35:35" x14ac:dyDescent="0.25">
      <c r="AI1811"/>
    </row>
    <row r="1812" spans="35:35" x14ac:dyDescent="0.25">
      <c r="AI1812"/>
    </row>
    <row r="1813" spans="35:35" x14ac:dyDescent="0.25">
      <c r="AI1813"/>
    </row>
    <row r="1814" spans="35:35" x14ac:dyDescent="0.25">
      <c r="AI1814"/>
    </row>
    <row r="1815" spans="35:35" x14ac:dyDescent="0.25">
      <c r="AI1815"/>
    </row>
    <row r="1816" spans="35:35" x14ac:dyDescent="0.25">
      <c r="AI1816"/>
    </row>
    <row r="1817" spans="35:35" x14ac:dyDescent="0.25">
      <c r="AI1817"/>
    </row>
    <row r="1818" spans="35:35" x14ac:dyDescent="0.25">
      <c r="AI1818"/>
    </row>
    <row r="1819" spans="35:35" x14ac:dyDescent="0.25">
      <c r="AI1819"/>
    </row>
    <row r="1820" spans="35:35" x14ac:dyDescent="0.25">
      <c r="AI1820"/>
    </row>
    <row r="1821" spans="35:35" x14ac:dyDescent="0.25">
      <c r="AI1821"/>
    </row>
    <row r="1822" spans="35:35" x14ac:dyDescent="0.25">
      <c r="AI1822"/>
    </row>
    <row r="1823" spans="35:35" x14ac:dyDescent="0.25">
      <c r="AI1823"/>
    </row>
    <row r="1824" spans="35:35" x14ac:dyDescent="0.25">
      <c r="AI1824"/>
    </row>
    <row r="1825" spans="35:35" x14ac:dyDescent="0.25">
      <c r="AI1825"/>
    </row>
    <row r="1826" spans="35:35" x14ac:dyDescent="0.25">
      <c r="AI1826"/>
    </row>
    <row r="1827" spans="35:35" x14ac:dyDescent="0.25">
      <c r="AI1827"/>
    </row>
    <row r="1828" spans="35:35" x14ac:dyDescent="0.25">
      <c r="AI1828"/>
    </row>
    <row r="1829" spans="35:35" x14ac:dyDescent="0.25">
      <c r="AI1829"/>
    </row>
    <row r="1830" spans="35:35" x14ac:dyDescent="0.25">
      <c r="AI1830"/>
    </row>
    <row r="1831" spans="35:35" x14ac:dyDescent="0.25">
      <c r="AI1831"/>
    </row>
    <row r="1832" spans="35:35" x14ac:dyDescent="0.25">
      <c r="AI1832"/>
    </row>
    <row r="1833" spans="35:35" x14ac:dyDescent="0.25">
      <c r="AI1833"/>
    </row>
    <row r="1834" spans="35:35" x14ac:dyDescent="0.25">
      <c r="AI1834"/>
    </row>
    <row r="1835" spans="35:35" x14ac:dyDescent="0.25">
      <c r="AI1835"/>
    </row>
    <row r="1836" spans="35:35" x14ac:dyDescent="0.25">
      <c r="AI1836"/>
    </row>
    <row r="1837" spans="35:35" x14ac:dyDescent="0.25">
      <c r="AI1837"/>
    </row>
    <row r="1838" spans="35:35" x14ac:dyDescent="0.25">
      <c r="AI1838"/>
    </row>
    <row r="1839" spans="35:35" x14ac:dyDescent="0.25">
      <c r="AI1839"/>
    </row>
    <row r="1840" spans="35:35" x14ac:dyDescent="0.25">
      <c r="AI1840"/>
    </row>
    <row r="1841" spans="35:35" x14ac:dyDescent="0.25">
      <c r="AI1841"/>
    </row>
    <row r="1842" spans="35:35" x14ac:dyDescent="0.25">
      <c r="AI1842"/>
    </row>
    <row r="1843" spans="35:35" x14ac:dyDescent="0.25">
      <c r="AI1843"/>
    </row>
    <row r="1844" spans="35:35" x14ac:dyDescent="0.25">
      <c r="AI1844"/>
    </row>
    <row r="1845" spans="35:35" x14ac:dyDescent="0.25">
      <c r="AI1845"/>
    </row>
    <row r="1846" spans="35:35" x14ac:dyDescent="0.25">
      <c r="AI1846"/>
    </row>
    <row r="1847" spans="35:35" x14ac:dyDescent="0.25">
      <c r="AI1847"/>
    </row>
    <row r="1848" spans="35:35" x14ac:dyDescent="0.25">
      <c r="AI1848"/>
    </row>
    <row r="1849" spans="35:35" x14ac:dyDescent="0.25">
      <c r="AI1849"/>
    </row>
    <row r="1850" spans="35:35" x14ac:dyDescent="0.25">
      <c r="AI1850"/>
    </row>
    <row r="1851" spans="35:35" x14ac:dyDescent="0.25">
      <c r="AI1851"/>
    </row>
    <row r="1852" spans="35:35" x14ac:dyDescent="0.25">
      <c r="AI1852"/>
    </row>
    <row r="1853" spans="35:35" x14ac:dyDescent="0.25">
      <c r="AI1853"/>
    </row>
    <row r="1854" spans="35:35" x14ac:dyDescent="0.25">
      <c r="AI1854"/>
    </row>
    <row r="1855" spans="35:35" x14ac:dyDescent="0.25">
      <c r="AI1855"/>
    </row>
    <row r="1856" spans="35:35" x14ac:dyDescent="0.25">
      <c r="AI1856"/>
    </row>
    <row r="1857" spans="35:35" x14ac:dyDescent="0.25">
      <c r="AI1857"/>
    </row>
    <row r="1858" spans="35:35" x14ac:dyDescent="0.25">
      <c r="AI1858"/>
    </row>
    <row r="1859" spans="35:35" x14ac:dyDescent="0.25">
      <c r="AI1859"/>
    </row>
    <row r="1860" spans="35:35" x14ac:dyDescent="0.25">
      <c r="AI1860"/>
    </row>
    <row r="1861" spans="35:35" x14ac:dyDescent="0.25">
      <c r="AI1861"/>
    </row>
    <row r="1862" spans="35:35" x14ac:dyDescent="0.25">
      <c r="AI1862"/>
    </row>
    <row r="1863" spans="35:35" x14ac:dyDescent="0.25">
      <c r="AI1863"/>
    </row>
    <row r="1864" spans="35:35" x14ac:dyDescent="0.25">
      <c r="AI1864"/>
    </row>
    <row r="1865" spans="35:35" x14ac:dyDescent="0.25">
      <c r="AI1865"/>
    </row>
    <row r="1866" spans="35:35" x14ac:dyDescent="0.25">
      <c r="AI1866"/>
    </row>
    <row r="1867" spans="35:35" x14ac:dyDescent="0.25">
      <c r="AI1867"/>
    </row>
    <row r="1868" spans="35:35" x14ac:dyDescent="0.25">
      <c r="AI1868"/>
    </row>
    <row r="1869" spans="35:35" x14ac:dyDescent="0.25">
      <c r="AI1869"/>
    </row>
    <row r="1870" spans="35:35" x14ac:dyDescent="0.25">
      <c r="AI1870"/>
    </row>
    <row r="1871" spans="35:35" x14ac:dyDescent="0.25">
      <c r="AI1871"/>
    </row>
    <row r="1872" spans="35:35" x14ac:dyDescent="0.25">
      <c r="AI1872"/>
    </row>
    <row r="1873" spans="35:35" x14ac:dyDescent="0.25">
      <c r="AI1873"/>
    </row>
    <row r="1874" spans="35:35" x14ac:dyDescent="0.25">
      <c r="AI1874"/>
    </row>
    <row r="1875" spans="35:35" x14ac:dyDescent="0.25">
      <c r="AI1875"/>
    </row>
    <row r="1876" spans="35:35" x14ac:dyDescent="0.25">
      <c r="AI1876"/>
    </row>
    <row r="1877" spans="35:35" x14ac:dyDescent="0.25">
      <c r="AI1877"/>
    </row>
    <row r="1878" spans="35:35" x14ac:dyDescent="0.25">
      <c r="AI1878"/>
    </row>
    <row r="1879" spans="35:35" x14ac:dyDescent="0.25">
      <c r="AI1879"/>
    </row>
    <row r="1880" spans="35:35" x14ac:dyDescent="0.25">
      <c r="AI1880"/>
    </row>
    <row r="1881" spans="35:35" x14ac:dyDescent="0.25">
      <c r="AI1881"/>
    </row>
    <row r="1882" spans="35:35" x14ac:dyDescent="0.25">
      <c r="AI1882"/>
    </row>
    <row r="1883" spans="35:35" x14ac:dyDescent="0.25">
      <c r="AI1883"/>
    </row>
    <row r="1884" spans="35:35" x14ac:dyDescent="0.25">
      <c r="AI1884"/>
    </row>
    <row r="1885" spans="35:35" x14ac:dyDescent="0.25">
      <c r="AI1885"/>
    </row>
    <row r="1886" spans="35:35" x14ac:dyDescent="0.25">
      <c r="AI1886"/>
    </row>
    <row r="1887" spans="35:35" x14ac:dyDescent="0.25">
      <c r="AI1887"/>
    </row>
    <row r="1888" spans="35:35" x14ac:dyDescent="0.25">
      <c r="AI1888"/>
    </row>
    <row r="1889" spans="35:35" x14ac:dyDescent="0.25">
      <c r="AI1889"/>
    </row>
    <row r="1890" spans="35:35" x14ac:dyDescent="0.25">
      <c r="AI1890"/>
    </row>
    <row r="1891" spans="35:35" x14ac:dyDescent="0.25">
      <c r="AI1891"/>
    </row>
    <row r="1892" spans="35:35" x14ac:dyDescent="0.25">
      <c r="AI1892"/>
    </row>
    <row r="1893" spans="35:35" x14ac:dyDescent="0.25">
      <c r="AI1893"/>
    </row>
    <row r="1894" spans="35:35" x14ac:dyDescent="0.25">
      <c r="AI1894"/>
    </row>
    <row r="1895" spans="35:35" x14ac:dyDescent="0.25">
      <c r="AI1895"/>
    </row>
    <row r="1896" spans="35:35" x14ac:dyDescent="0.25">
      <c r="AI1896"/>
    </row>
    <row r="1897" spans="35:35" x14ac:dyDescent="0.25">
      <c r="AI1897"/>
    </row>
    <row r="1898" spans="35:35" x14ac:dyDescent="0.25">
      <c r="AI1898"/>
    </row>
    <row r="1899" spans="35:35" x14ac:dyDescent="0.25">
      <c r="AI1899"/>
    </row>
    <row r="1900" spans="35:35" x14ac:dyDescent="0.25">
      <c r="AI1900"/>
    </row>
    <row r="1901" spans="35:35" x14ac:dyDescent="0.25">
      <c r="AI1901"/>
    </row>
    <row r="1902" spans="35:35" x14ac:dyDescent="0.25">
      <c r="AI1902"/>
    </row>
    <row r="1903" spans="35:35" x14ac:dyDescent="0.25">
      <c r="AI1903"/>
    </row>
    <row r="1904" spans="35:35" x14ac:dyDescent="0.25">
      <c r="AI1904"/>
    </row>
    <row r="1905" spans="35:35" x14ac:dyDescent="0.25">
      <c r="AI1905"/>
    </row>
    <row r="1906" spans="35:35" x14ac:dyDescent="0.25">
      <c r="AI1906"/>
    </row>
    <row r="1907" spans="35:35" x14ac:dyDescent="0.25">
      <c r="AI1907"/>
    </row>
    <row r="1908" spans="35:35" x14ac:dyDescent="0.25">
      <c r="AI1908"/>
    </row>
    <row r="1909" spans="35:35" x14ac:dyDescent="0.25">
      <c r="AI1909"/>
    </row>
    <row r="1910" spans="35:35" x14ac:dyDescent="0.25">
      <c r="AI1910"/>
    </row>
    <row r="1911" spans="35:35" x14ac:dyDescent="0.25">
      <c r="AI1911"/>
    </row>
    <row r="1912" spans="35:35" x14ac:dyDescent="0.25">
      <c r="AI1912"/>
    </row>
    <row r="1913" spans="35:35" x14ac:dyDescent="0.25">
      <c r="AI1913"/>
    </row>
    <row r="1914" spans="35:35" x14ac:dyDescent="0.25">
      <c r="AI1914"/>
    </row>
    <row r="1915" spans="35:35" x14ac:dyDescent="0.25">
      <c r="AI1915"/>
    </row>
    <row r="1916" spans="35:35" x14ac:dyDescent="0.25">
      <c r="AI1916"/>
    </row>
    <row r="1917" spans="35:35" x14ac:dyDescent="0.25">
      <c r="AI1917"/>
    </row>
    <row r="1918" spans="35:35" x14ac:dyDescent="0.25">
      <c r="AI1918"/>
    </row>
    <row r="1919" spans="35:35" x14ac:dyDescent="0.25">
      <c r="AI1919"/>
    </row>
    <row r="1920" spans="35:35" x14ac:dyDescent="0.25">
      <c r="AI1920"/>
    </row>
    <row r="1921" spans="35:35" x14ac:dyDescent="0.25">
      <c r="AI1921"/>
    </row>
    <row r="1922" spans="35:35" x14ac:dyDescent="0.25">
      <c r="AI1922"/>
    </row>
    <row r="1923" spans="35:35" x14ac:dyDescent="0.25">
      <c r="AI1923"/>
    </row>
    <row r="1924" spans="35:35" x14ac:dyDescent="0.25">
      <c r="AI1924"/>
    </row>
    <row r="1925" spans="35:35" x14ac:dyDescent="0.25">
      <c r="AI1925"/>
    </row>
    <row r="1926" spans="35:35" x14ac:dyDescent="0.25">
      <c r="AI1926"/>
    </row>
    <row r="1927" spans="35:35" x14ac:dyDescent="0.25">
      <c r="AI1927"/>
    </row>
    <row r="1928" spans="35:35" x14ac:dyDescent="0.25">
      <c r="AI1928"/>
    </row>
    <row r="1929" spans="35:35" x14ac:dyDescent="0.25">
      <c r="AI1929"/>
    </row>
    <row r="1930" spans="35:35" x14ac:dyDescent="0.25">
      <c r="AI1930"/>
    </row>
    <row r="1931" spans="35:35" x14ac:dyDescent="0.25">
      <c r="AI1931"/>
    </row>
    <row r="1932" spans="35:35" x14ac:dyDescent="0.25">
      <c r="AI1932"/>
    </row>
    <row r="1933" spans="35:35" x14ac:dyDescent="0.25">
      <c r="AI1933"/>
    </row>
    <row r="1934" spans="35:35" x14ac:dyDescent="0.25">
      <c r="AI1934"/>
    </row>
    <row r="1935" spans="35:35" x14ac:dyDescent="0.25">
      <c r="AI1935"/>
    </row>
    <row r="1936" spans="35:35" x14ac:dyDescent="0.25">
      <c r="AI1936"/>
    </row>
    <row r="1937" spans="35:35" x14ac:dyDescent="0.25">
      <c r="AI1937"/>
    </row>
    <row r="1938" spans="35:35" x14ac:dyDescent="0.25">
      <c r="AI1938"/>
    </row>
    <row r="1939" spans="35:35" x14ac:dyDescent="0.25">
      <c r="AI1939"/>
    </row>
    <row r="1940" spans="35:35" x14ac:dyDescent="0.25">
      <c r="AI1940"/>
    </row>
    <row r="1941" spans="35:35" x14ac:dyDescent="0.25">
      <c r="AI1941"/>
    </row>
    <row r="1942" spans="35:35" x14ac:dyDescent="0.25">
      <c r="AI1942"/>
    </row>
    <row r="1943" spans="35:35" x14ac:dyDescent="0.25">
      <c r="AI1943"/>
    </row>
    <row r="1944" spans="35:35" x14ac:dyDescent="0.25">
      <c r="AI1944"/>
    </row>
    <row r="1945" spans="35:35" x14ac:dyDescent="0.25">
      <c r="AI1945"/>
    </row>
    <row r="1946" spans="35:35" x14ac:dyDescent="0.25">
      <c r="AI1946"/>
    </row>
    <row r="1947" spans="35:35" x14ac:dyDescent="0.25">
      <c r="AI1947"/>
    </row>
    <row r="1948" spans="35:35" x14ac:dyDescent="0.25">
      <c r="AI1948"/>
    </row>
    <row r="1949" spans="35:35" x14ac:dyDescent="0.25">
      <c r="AI1949"/>
    </row>
    <row r="1950" spans="35:35" x14ac:dyDescent="0.25">
      <c r="AI1950"/>
    </row>
    <row r="1951" spans="35:35" x14ac:dyDescent="0.25">
      <c r="AI1951"/>
    </row>
    <row r="1952" spans="35:35" x14ac:dyDescent="0.25">
      <c r="AI1952"/>
    </row>
    <row r="1953" spans="35:35" x14ac:dyDescent="0.25">
      <c r="AI1953"/>
    </row>
    <row r="1954" spans="35:35" x14ac:dyDescent="0.25">
      <c r="AI1954"/>
    </row>
    <row r="1955" spans="35:35" x14ac:dyDescent="0.25">
      <c r="AI1955"/>
    </row>
    <row r="1956" spans="35:35" x14ac:dyDescent="0.25">
      <c r="AI1956"/>
    </row>
    <row r="1957" spans="35:35" x14ac:dyDescent="0.25">
      <c r="AI1957"/>
    </row>
    <row r="1958" spans="35:35" x14ac:dyDescent="0.25">
      <c r="AI1958"/>
    </row>
    <row r="1959" spans="35:35" x14ac:dyDescent="0.25">
      <c r="AI1959"/>
    </row>
    <row r="1960" spans="35:35" x14ac:dyDescent="0.25">
      <c r="AI1960"/>
    </row>
    <row r="1961" spans="35:35" x14ac:dyDescent="0.25">
      <c r="AI1961"/>
    </row>
    <row r="1962" spans="35:35" x14ac:dyDescent="0.25">
      <c r="AI1962"/>
    </row>
    <row r="1963" spans="35:35" x14ac:dyDescent="0.25">
      <c r="AI1963"/>
    </row>
    <row r="1964" spans="35:35" x14ac:dyDescent="0.25">
      <c r="AI1964"/>
    </row>
    <row r="1965" spans="35:35" x14ac:dyDescent="0.25">
      <c r="AI1965"/>
    </row>
    <row r="1966" spans="35:35" x14ac:dyDescent="0.25">
      <c r="AI1966"/>
    </row>
    <row r="1967" spans="35:35" x14ac:dyDescent="0.25">
      <c r="AI1967"/>
    </row>
    <row r="1968" spans="35:35" x14ac:dyDescent="0.25">
      <c r="AI1968"/>
    </row>
    <row r="1969" spans="35:35" x14ac:dyDescent="0.25">
      <c r="AI1969"/>
    </row>
    <row r="1970" spans="35:35" x14ac:dyDescent="0.25">
      <c r="AI1970"/>
    </row>
    <row r="1971" spans="35:35" x14ac:dyDescent="0.25">
      <c r="AI1971"/>
    </row>
    <row r="1972" spans="35:35" x14ac:dyDescent="0.25">
      <c r="AI1972"/>
    </row>
    <row r="1973" spans="35:35" x14ac:dyDescent="0.25">
      <c r="AI1973"/>
    </row>
    <row r="1974" spans="35:35" x14ac:dyDescent="0.25">
      <c r="AI1974"/>
    </row>
    <row r="1975" spans="35:35" x14ac:dyDescent="0.25">
      <c r="AI1975"/>
    </row>
    <row r="1976" spans="35:35" x14ac:dyDescent="0.25">
      <c r="AI1976"/>
    </row>
    <row r="1977" spans="35:35" x14ac:dyDescent="0.25">
      <c r="AI1977"/>
    </row>
    <row r="1978" spans="35:35" x14ac:dyDescent="0.25">
      <c r="AI1978"/>
    </row>
    <row r="1979" spans="35:35" x14ac:dyDescent="0.25">
      <c r="AI1979"/>
    </row>
    <row r="1980" spans="35:35" x14ac:dyDescent="0.25">
      <c r="AI1980"/>
    </row>
    <row r="1981" spans="35:35" x14ac:dyDescent="0.25">
      <c r="AI1981"/>
    </row>
    <row r="1982" spans="35:35" x14ac:dyDescent="0.25">
      <c r="AI1982"/>
    </row>
    <row r="1983" spans="35:35" x14ac:dyDescent="0.25">
      <c r="AI1983"/>
    </row>
    <row r="1984" spans="35:35" x14ac:dyDescent="0.25">
      <c r="AI1984"/>
    </row>
    <row r="1985" spans="35:35" x14ac:dyDescent="0.25">
      <c r="AI1985"/>
    </row>
    <row r="1986" spans="35:35" x14ac:dyDescent="0.25">
      <c r="AI1986"/>
    </row>
    <row r="1987" spans="35:35" x14ac:dyDescent="0.25">
      <c r="AI1987"/>
    </row>
    <row r="1988" spans="35:35" x14ac:dyDescent="0.25">
      <c r="AI1988"/>
    </row>
    <row r="1989" spans="35:35" x14ac:dyDescent="0.25">
      <c r="AI1989"/>
    </row>
    <row r="1990" spans="35:35" x14ac:dyDescent="0.25">
      <c r="AI1990"/>
    </row>
    <row r="1991" spans="35:35" x14ac:dyDescent="0.25">
      <c r="AI1991"/>
    </row>
    <row r="1992" spans="35:35" x14ac:dyDescent="0.25">
      <c r="AI1992"/>
    </row>
    <row r="1993" spans="35:35" x14ac:dyDescent="0.25">
      <c r="AI1993"/>
    </row>
    <row r="1994" spans="35:35" x14ac:dyDescent="0.25">
      <c r="AI1994"/>
    </row>
    <row r="1995" spans="35:35" x14ac:dyDescent="0.25">
      <c r="AI1995"/>
    </row>
    <row r="1996" spans="35:35" x14ac:dyDescent="0.25">
      <c r="AI1996"/>
    </row>
    <row r="1997" spans="35:35" x14ac:dyDescent="0.25">
      <c r="AI1997"/>
    </row>
    <row r="1998" spans="35:35" x14ac:dyDescent="0.25">
      <c r="AI1998"/>
    </row>
    <row r="1999" spans="35:35" x14ac:dyDescent="0.25">
      <c r="AI1999"/>
    </row>
    <row r="2000" spans="35:35" x14ac:dyDescent="0.25">
      <c r="AI2000"/>
    </row>
    <row r="2001" spans="35:35" x14ac:dyDescent="0.25">
      <c r="AI2001"/>
    </row>
    <row r="2002" spans="35:35" x14ac:dyDescent="0.25">
      <c r="AI2002"/>
    </row>
    <row r="2003" spans="35:35" x14ac:dyDescent="0.25">
      <c r="AI2003"/>
    </row>
    <row r="2004" spans="35:35" x14ac:dyDescent="0.25">
      <c r="AI2004"/>
    </row>
    <row r="2005" spans="35:35" x14ac:dyDescent="0.25">
      <c r="AI2005"/>
    </row>
    <row r="2006" spans="35:35" x14ac:dyDescent="0.25">
      <c r="AI2006"/>
    </row>
    <row r="2007" spans="35:35" x14ac:dyDescent="0.25">
      <c r="AI2007"/>
    </row>
    <row r="2008" spans="35:35" x14ac:dyDescent="0.25">
      <c r="AI2008"/>
    </row>
    <row r="2009" spans="35:35" x14ac:dyDescent="0.25">
      <c r="AI2009"/>
    </row>
    <row r="2010" spans="35:35" x14ac:dyDescent="0.25">
      <c r="AI2010"/>
    </row>
    <row r="2011" spans="35:35" x14ac:dyDescent="0.25">
      <c r="AI2011"/>
    </row>
    <row r="2012" spans="35:35" x14ac:dyDescent="0.25">
      <c r="AI2012"/>
    </row>
    <row r="2013" spans="35:35" x14ac:dyDescent="0.25">
      <c r="AI2013"/>
    </row>
    <row r="2014" spans="35:35" x14ac:dyDescent="0.25">
      <c r="AI2014"/>
    </row>
    <row r="2015" spans="35:35" x14ac:dyDescent="0.25">
      <c r="AI2015"/>
    </row>
    <row r="2016" spans="35:35" x14ac:dyDescent="0.25">
      <c r="AI2016"/>
    </row>
    <row r="2017" spans="35:35" x14ac:dyDescent="0.25">
      <c r="AI2017"/>
    </row>
    <row r="2018" spans="35:35" x14ac:dyDescent="0.25">
      <c r="AI2018"/>
    </row>
    <row r="2019" spans="35:35" x14ac:dyDescent="0.25">
      <c r="AI2019"/>
    </row>
    <row r="2020" spans="35:35" x14ac:dyDescent="0.25">
      <c r="AI2020"/>
    </row>
    <row r="2021" spans="35:35" x14ac:dyDescent="0.25">
      <c r="AI2021"/>
    </row>
    <row r="2022" spans="35:35" x14ac:dyDescent="0.25">
      <c r="AI2022"/>
    </row>
    <row r="2023" spans="35:35" x14ac:dyDescent="0.25">
      <c r="AI2023"/>
    </row>
    <row r="2024" spans="35:35" x14ac:dyDescent="0.25">
      <c r="AI2024"/>
    </row>
    <row r="2025" spans="35:35" x14ac:dyDescent="0.25">
      <c r="AI2025"/>
    </row>
    <row r="2026" spans="35:35" x14ac:dyDescent="0.25">
      <c r="AI2026"/>
    </row>
    <row r="2027" spans="35:35" x14ac:dyDescent="0.25">
      <c r="AI2027"/>
    </row>
    <row r="2028" spans="35:35" x14ac:dyDescent="0.25">
      <c r="AI2028"/>
    </row>
    <row r="2029" spans="35:35" x14ac:dyDescent="0.25">
      <c r="AI2029"/>
    </row>
    <row r="2030" spans="35:35" x14ac:dyDescent="0.25">
      <c r="AI2030"/>
    </row>
    <row r="2031" spans="35:35" x14ac:dyDescent="0.25">
      <c r="AI2031"/>
    </row>
    <row r="2032" spans="35:35" x14ac:dyDescent="0.25">
      <c r="AI2032"/>
    </row>
    <row r="2033" spans="35:35" x14ac:dyDescent="0.25">
      <c r="AI2033"/>
    </row>
    <row r="2034" spans="35:35" x14ac:dyDescent="0.25">
      <c r="AI2034"/>
    </row>
    <row r="2035" spans="35:35" x14ac:dyDescent="0.25">
      <c r="AI2035"/>
    </row>
    <row r="2036" spans="35:35" x14ac:dyDescent="0.25">
      <c r="AI2036"/>
    </row>
    <row r="2037" spans="35:35" x14ac:dyDescent="0.25">
      <c r="AI2037"/>
    </row>
    <row r="2038" spans="35:35" x14ac:dyDescent="0.25">
      <c r="AI2038"/>
    </row>
    <row r="2039" spans="35:35" x14ac:dyDescent="0.25">
      <c r="AI2039"/>
    </row>
    <row r="2040" spans="35:35" x14ac:dyDescent="0.25">
      <c r="AI2040"/>
    </row>
    <row r="2041" spans="35:35" x14ac:dyDescent="0.25">
      <c r="AI2041"/>
    </row>
    <row r="2042" spans="35:35" x14ac:dyDescent="0.25">
      <c r="AI2042"/>
    </row>
    <row r="2043" spans="35:35" x14ac:dyDescent="0.25">
      <c r="AI2043"/>
    </row>
    <row r="2044" spans="35:35" x14ac:dyDescent="0.25">
      <c r="AI2044"/>
    </row>
    <row r="2045" spans="35:35" x14ac:dyDescent="0.25">
      <c r="AI2045"/>
    </row>
    <row r="2046" spans="35:35" x14ac:dyDescent="0.25">
      <c r="AI2046"/>
    </row>
    <row r="2047" spans="35:35" x14ac:dyDescent="0.25">
      <c r="AI2047"/>
    </row>
    <row r="2048" spans="35:35" x14ac:dyDescent="0.25">
      <c r="AI2048"/>
    </row>
    <row r="2049" spans="35:35" x14ac:dyDescent="0.25">
      <c r="AI2049"/>
    </row>
    <row r="2050" spans="35:35" x14ac:dyDescent="0.25">
      <c r="AI2050"/>
    </row>
    <row r="2051" spans="35:35" x14ac:dyDescent="0.25">
      <c r="AI2051"/>
    </row>
    <row r="2052" spans="35:35" x14ac:dyDescent="0.25">
      <c r="AI2052"/>
    </row>
    <row r="2053" spans="35:35" x14ac:dyDescent="0.25">
      <c r="AI2053"/>
    </row>
    <row r="2054" spans="35:35" x14ac:dyDescent="0.25">
      <c r="AI2054"/>
    </row>
    <row r="2055" spans="35:35" x14ac:dyDescent="0.25">
      <c r="AI2055"/>
    </row>
    <row r="2056" spans="35:35" x14ac:dyDescent="0.25">
      <c r="AI2056"/>
    </row>
    <row r="2057" spans="35:35" x14ac:dyDescent="0.25">
      <c r="AI2057"/>
    </row>
    <row r="2058" spans="35:35" x14ac:dyDescent="0.25">
      <c r="AI2058"/>
    </row>
    <row r="2059" spans="35:35" x14ac:dyDescent="0.25">
      <c r="AI2059"/>
    </row>
    <row r="2060" spans="35:35" x14ac:dyDescent="0.25">
      <c r="AI2060"/>
    </row>
    <row r="2061" spans="35:35" x14ac:dyDescent="0.25">
      <c r="AI2061"/>
    </row>
    <row r="2062" spans="35:35" x14ac:dyDescent="0.25">
      <c r="AI2062"/>
    </row>
    <row r="2063" spans="35:35" x14ac:dyDescent="0.25">
      <c r="AI2063"/>
    </row>
    <row r="2064" spans="35:35" x14ac:dyDescent="0.25">
      <c r="AI2064"/>
    </row>
    <row r="2065" spans="35:35" x14ac:dyDescent="0.25">
      <c r="AI2065"/>
    </row>
    <row r="2066" spans="35:35" x14ac:dyDescent="0.25">
      <c r="AI2066"/>
    </row>
    <row r="2067" spans="35:35" x14ac:dyDescent="0.25">
      <c r="AI2067"/>
    </row>
    <row r="2068" spans="35:35" x14ac:dyDescent="0.25">
      <c r="AI2068"/>
    </row>
    <row r="2069" spans="35:35" x14ac:dyDescent="0.25">
      <c r="AI2069"/>
    </row>
    <row r="2070" spans="35:35" x14ac:dyDescent="0.25">
      <c r="AI2070"/>
    </row>
    <row r="2071" spans="35:35" x14ac:dyDescent="0.25">
      <c r="AI2071"/>
    </row>
    <row r="2072" spans="35:35" x14ac:dyDescent="0.25">
      <c r="AI2072"/>
    </row>
    <row r="2073" spans="35:35" x14ac:dyDescent="0.25">
      <c r="AI2073"/>
    </row>
    <row r="2074" spans="35:35" x14ac:dyDescent="0.25">
      <c r="AI2074"/>
    </row>
    <row r="2075" spans="35:35" x14ac:dyDescent="0.25">
      <c r="AI2075"/>
    </row>
    <row r="2076" spans="35:35" x14ac:dyDescent="0.25">
      <c r="AI2076"/>
    </row>
    <row r="2077" spans="35:35" x14ac:dyDescent="0.25">
      <c r="AI2077"/>
    </row>
    <row r="2078" spans="35:35" x14ac:dyDescent="0.25">
      <c r="AI2078"/>
    </row>
    <row r="2079" spans="35:35" x14ac:dyDescent="0.25">
      <c r="AI2079"/>
    </row>
    <row r="2080" spans="35:35" x14ac:dyDescent="0.25">
      <c r="AI2080"/>
    </row>
    <row r="2081" spans="35:35" x14ac:dyDescent="0.25">
      <c r="AI2081"/>
    </row>
    <row r="2082" spans="35:35" x14ac:dyDescent="0.25">
      <c r="AI2082"/>
    </row>
    <row r="2083" spans="35:35" x14ac:dyDescent="0.25">
      <c r="AI2083"/>
    </row>
    <row r="2084" spans="35:35" x14ac:dyDescent="0.25">
      <c r="AI2084"/>
    </row>
    <row r="2085" spans="35:35" x14ac:dyDescent="0.25">
      <c r="AI2085"/>
    </row>
    <row r="2086" spans="35:35" x14ac:dyDescent="0.25">
      <c r="AI2086"/>
    </row>
    <row r="2087" spans="35:35" x14ac:dyDescent="0.25">
      <c r="AI2087"/>
    </row>
    <row r="2088" spans="35:35" x14ac:dyDescent="0.25">
      <c r="AI2088"/>
    </row>
    <row r="2089" spans="35:35" x14ac:dyDescent="0.25">
      <c r="AI2089"/>
    </row>
    <row r="2090" spans="35:35" x14ac:dyDescent="0.25">
      <c r="AI2090"/>
    </row>
    <row r="2091" spans="35:35" x14ac:dyDescent="0.25">
      <c r="AI2091"/>
    </row>
    <row r="2092" spans="35:35" x14ac:dyDescent="0.25">
      <c r="AI2092"/>
    </row>
    <row r="2093" spans="35:35" x14ac:dyDescent="0.25">
      <c r="AI2093"/>
    </row>
    <row r="2094" spans="35:35" x14ac:dyDescent="0.25">
      <c r="AI2094"/>
    </row>
    <row r="2095" spans="35:35" x14ac:dyDescent="0.25">
      <c r="AI2095"/>
    </row>
    <row r="2096" spans="35:35" x14ac:dyDescent="0.25">
      <c r="AI2096"/>
    </row>
    <row r="2097" spans="35:35" x14ac:dyDescent="0.25">
      <c r="AI2097"/>
    </row>
    <row r="2098" spans="35:35" x14ac:dyDescent="0.25">
      <c r="AI2098"/>
    </row>
    <row r="2099" spans="35:35" x14ac:dyDescent="0.25">
      <c r="AI2099"/>
    </row>
    <row r="2100" spans="35:35" x14ac:dyDescent="0.25">
      <c r="AI2100"/>
    </row>
    <row r="2101" spans="35:35" x14ac:dyDescent="0.25">
      <c r="AI2101"/>
    </row>
    <row r="2102" spans="35:35" x14ac:dyDescent="0.25">
      <c r="AI2102"/>
    </row>
    <row r="2103" spans="35:35" x14ac:dyDescent="0.25">
      <c r="AI2103"/>
    </row>
    <row r="2104" spans="35:35" x14ac:dyDescent="0.25">
      <c r="AI2104"/>
    </row>
    <row r="2105" spans="35:35" x14ac:dyDescent="0.25">
      <c r="AI2105"/>
    </row>
    <row r="2106" spans="35:35" x14ac:dyDescent="0.25">
      <c r="AI2106"/>
    </row>
    <row r="2107" spans="35:35" x14ac:dyDescent="0.25">
      <c r="AI2107"/>
    </row>
    <row r="2108" spans="35:35" x14ac:dyDescent="0.25">
      <c r="AI2108"/>
    </row>
    <row r="2109" spans="35:35" x14ac:dyDescent="0.25">
      <c r="AI2109"/>
    </row>
    <row r="2110" spans="35:35" x14ac:dyDescent="0.25">
      <c r="AI2110"/>
    </row>
    <row r="2111" spans="35:35" x14ac:dyDescent="0.25">
      <c r="AI2111"/>
    </row>
    <row r="2112" spans="35:35" x14ac:dyDescent="0.25">
      <c r="AI2112"/>
    </row>
    <row r="2113" spans="35:35" x14ac:dyDescent="0.25">
      <c r="AI2113"/>
    </row>
    <row r="2114" spans="35:35" x14ac:dyDescent="0.25">
      <c r="AI2114"/>
    </row>
    <row r="2115" spans="35:35" x14ac:dyDescent="0.25">
      <c r="AI2115"/>
    </row>
    <row r="2116" spans="35:35" x14ac:dyDescent="0.25">
      <c r="AI2116"/>
    </row>
    <row r="2117" spans="35:35" x14ac:dyDescent="0.25">
      <c r="AI2117"/>
    </row>
    <row r="2118" spans="35:35" x14ac:dyDescent="0.25">
      <c r="AI2118"/>
    </row>
    <row r="2119" spans="35:35" x14ac:dyDescent="0.25">
      <c r="AI2119"/>
    </row>
    <row r="2120" spans="35:35" x14ac:dyDescent="0.25">
      <c r="AI2120"/>
    </row>
    <row r="2121" spans="35:35" x14ac:dyDescent="0.25">
      <c r="AI2121"/>
    </row>
    <row r="2122" spans="35:35" x14ac:dyDescent="0.25">
      <c r="AI2122"/>
    </row>
    <row r="2123" spans="35:35" x14ac:dyDescent="0.25">
      <c r="AI2123"/>
    </row>
    <row r="2124" spans="35:35" x14ac:dyDescent="0.25">
      <c r="AI2124"/>
    </row>
    <row r="2125" spans="35:35" x14ac:dyDescent="0.25">
      <c r="AI2125"/>
    </row>
    <row r="2126" spans="35:35" x14ac:dyDescent="0.25">
      <c r="AI2126"/>
    </row>
    <row r="2127" spans="35:35" x14ac:dyDescent="0.25">
      <c r="AI2127"/>
    </row>
    <row r="2128" spans="35:35" x14ac:dyDescent="0.25">
      <c r="AI2128"/>
    </row>
    <row r="2129" spans="35:35" x14ac:dyDescent="0.25">
      <c r="AI2129"/>
    </row>
    <row r="2130" spans="35:35" x14ac:dyDescent="0.25">
      <c r="AI2130"/>
    </row>
    <row r="2131" spans="35:35" x14ac:dyDescent="0.25">
      <c r="AI2131"/>
    </row>
    <row r="2132" spans="35:35" x14ac:dyDescent="0.25">
      <c r="AI2132"/>
    </row>
    <row r="2133" spans="35:35" x14ac:dyDescent="0.25">
      <c r="AI2133"/>
    </row>
    <row r="2134" spans="35:35" x14ac:dyDescent="0.25">
      <c r="AI2134"/>
    </row>
    <row r="2135" spans="35:35" x14ac:dyDescent="0.25">
      <c r="AI2135"/>
    </row>
    <row r="2136" spans="35:35" x14ac:dyDescent="0.25">
      <c r="AI2136"/>
    </row>
    <row r="2137" spans="35:35" x14ac:dyDescent="0.25">
      <c r="AI2137"/>
    </row>
    <row r="2138" spans="35:35" x14ac:dyDescent="0.25">
      <c r="AI2138"/>
    </row>
    <row r="2139" spans="35:35" x14ac:dyDescent="0.25">
      <c r="AI2139"/>
    </row>
    <row r="2140" spans="35:35" x14ac:dyDescent="0.25">
      <c r="AI2140"/>
    </row>
    <row r="2141" spans="35:35" x14ac:dyDescent="0.25">
      <c r="AI2141"/>
    </row>
    <row r="2142" spans="35:35" x14ac:dyDescent="0.25">
      <c r="AI2142"/>
    </row>
    <row r="2143" spans="35:35" x14ac:dyDescent="0.25">
      <c r="AI2143"/>
    </row>
    <row r="2144" spans="35:35" x14ac:dyDescent="0.25">
      <c r="AI2144"/>
    </row>
    <row r="2145" spans="35:35" x14ac:dyDescent="0.25">
      <c r="AI2145"/>
    </row>
    <row r="2146" spans="35:35" x14ac:dyDescent="0.25">
      <c r="AI2146"/>
    </row>
    <row r="2147" spans="35:35" x14ac:dyDescent="0.25">
      <c r="AI2147"/>
    </row>
    <row r="2148" spans="35:35" x14ac:dyDescent="0.25">
      <c r="AI2148"/>
    </row>
    <row r="2149" spans="35:35" x14ac:dyDescent="0.25">
      <c r="AI2149"/>
    </row>
    <row r="2150" spans="35:35" x14ac:dyDescent="0.25">
      <c r="AI2150"/>
    </row>
    <row r="2151" spans="35:35" x14ac:dyDescent="0.25">
      <c r="AI2151"/>
    </row>
    <row r="2152" spans="35:35" x14ac:dyDescent="0.25">
      <c r="AI2152"/>
    </row>
    <row r="2153" spans="35:35" x14ac:dyDescent="0.25">
      <c r="AI2153"/>
    </row>
    <row r="2154" spans="35:35" x14ac:dyDescent="0.25">
      <c r="AI2154"/>
    </row>
    <row r="2155" spans="35:35" x14ac:dyDescent="0.25">
      <c r="AI2155"/>
    </row>
    <row r="2156" spans="35:35" x14ac:dyDescent="0.25">
      <c r="AI2156"/>
    </row>
    <row r="2157" spans="35:35" x14ac:dyDescent="0.25">
      <c r="AI2157"/>
    </row>
    <row r="2158" spans="35:35" x14ac:dyDescent="0.25">
      <c r="AI2158"/>
    </row>
    <row r="2159" spans="35:35" x14ac:dyDescent="0.25">
      <c r="AI2159"/>
    </row>
    <row r="2160" spans="35:35" x14ac:dyDescent="0.25">
      <c r="AI2160"/>
    </row>
    <row r="2161" spans="35:35" x14ac:dyDescent="0.25">
      <c r="AI2161"/>
    </row>
    <row r="2162" spans="35:35" x14ac:dyDescent="0.25">
      <c r="AI2162"/>
    </row>
    <row r="2163" spans="35:35" x14ac:dyDescent="0.25">
      <c r="AI2163"/>
    </row>
    <row r="2164" spans="35:35" x14ac:dyDescent="0.25">
      <c r="AI2164"/>
    </row>
    <row r="2165" spans="35:35" x14ac:dyDescent="0.25">
      <c r="AI2165"/>
    </row>
    <row r="2166" spans="35:35" x14ac:dyDescent="0.25">
      <c r="AI2166"/>
    </row>
    <row r="2167" spans="35:35" x14ac:dyDescent="0.25">
      <c r="AI2167"/>
    </row>
    <row r="2168" spans="35:35" x14ac:dyDescent="0.25">
      <c r="AI2168"/>
    </row>
    <row r="2169" spans="35:35" x14ac:dyDescent="0.25">
      <c r="AI2169"/>
    </row>
    <row r="2170" spans="35:35" x14ac:dyDescent="0.25">
      <c r="AI2170"/>
    </row>
    <row r="2171" spans="35:35" x14ac:dyDescent="0.25">
      <c r="AI2171"/>
    </row>
    <row r="2172" spans="35:35" x14ac:dyDescent="0.25">
      <c r="AI2172"/>
    </row>
    <row r="2173" spans="35:35" x14ac:dyDescent="0.25">
      <c r="AI2173"/>
    </row>
    <row r="2174" spans="35:35" x14ac:dyDescent="0.25">
      <c r="AI2174"/>
    </row>
    <row r="2175" spans="35:35" x14ac:dyDescent="0.25">
      <c r="AI2175"/>
    </row>
    <row r="2176" spans="35:35" x14ac:dyDescent="0.25">
      <c r="AI2176"/>
    </row>
    <row r="2177" spans="35:35" x14ac:dyDescent="0.25">
      <c r="AI2177"/>
    </row>
    <row r="2178" spans="35:35" x14ac:dyDescent="0.25">
      <c r="AI2178"/>
    </row>
    <row r="2179" spans="35:35" x14ac:dyDescent="0.25">
      <c r="AI2179"/>
    </row>
    <row r="2180" spans="35:35" x14ac:dyDescent="0.25">
      <c r="AI2180"/>
    </row>
    <row r="2181" spans="35:35" x14ac:dyDescent="0.25">
      <c r="AI2181"/>
    </row>
    <row r="2182" spans="35:35" x14ac:dyDescent="0.25">
      <c r="AI2182"/>
    </row>
    <row r="2183" spans="35:35" x14ac:dyDescent="0.25">
      <c r="AI2183"/>
    </row>
    <row r="2184" spans="35:35" x14ac:dyDescent="0.25">
      <c r="AI2184"/>
    </row>
    <row r="2185" spans="35:35" x14ac:dyDescent="0.25">
      <c r="AI2185"/>
    </row>
    <row r="2186" spans="35:35" x14ac:dyDescent="0.25">
      <c r="AI2186"/>
    </row>
    <row r="2187" spans="35:35" x14ac:dyDescent="0.25">
      <c r="AI2187"/>
    </row>
    <row r="2188" spans="35:35" x14ac:dyDescent="0.25">
      <c r="AI2188"/>
    </row>
    <row r="2189" spans="35:35" x14ac:dyDescent="0.25">
      <c r="AI2189"/>
    </row>
    <row r="2190" spans="35:35" x14ac:dyDescent="0.25">
      <c r="AI2190"/>
    </row>
    <row r="2191" spans="35:35" x14ac:dyDescent="0.25">
      <c r="AI2191"/>
    </row>
    <row r="2192" spans="35:35" x14ac:dyDescent="0.25">
      <c r="AI2192"/>
    </row>
    <row r="2193" spans="35:35" x14ac:dyDescent="0.25">
      <c r="AI2193"/>
    </row>
    <row r="2194" spans="35:35" x14ac:dyDescent="0.25">
      <c r="AI2194"/>
    </row>
    <row r="2195" spans="35:35" x14ac:dyDescent="0.25">
      <c r="AI2195"/>
    </row>
    <row r="2196" spans="35:35" x14ac:dyDescent="0.25">
      <c r="AI2196"/>
    </row>
    <row r="2197" spans="35:35" x14ac:dyDescent="0.25">
      <c r="AI2197"/>
    </row>
    <row r="2198" spans="35:35" x14ac:dyDescent="0.25">
      <c r="AI2198"/>
    </row>
    <row r="2199" spans="35:35" x14ac:dyDescent="0.25">
      <c r="AI2199"/>
    </row>
    <row r="2200" spans="35:35" x14ac:dyDescent="0.25">
      <c r="AI2200"/>
    </row>
    <row r="2201" spans="35:35" x14ac:dyDescent="0.25">
      <c r="AI2201"/>
    </row>
    <row r="2202" spans="35:35" x14ac:dyDescent="0.25">
      <c r="AI2202"/>
    </row>
    <row r="2203" spans="35:35" x14ac:dyDescent="0.25">
      <c r="AI2203"/>
    </row>
    <row r="2204" spans="35:35" x14ac:dyDescent="0.25">
      <c r="AI2204"/>
    </row>
    <row r="2205" spans="35:35" x14ac:dyDescent="0.25">
      <c r="AI2205"/>
    </row>
    <row r="2206" spans="35:35" x14ac:dyDescent="0.25">
      <c r="AI2206"/>
    </row>
    <row r="2207" spans="35:35" x14ac:dyDescent="0.25">
      <c r="AI2207"/>
    </row>
    <row r="2208" spans="35:35" x14ac:dyDescent="0.25">
      <c r="AI2208"/>
    </row>
    <row r="2209" spans="35:35" x14ac:dyDescent="0.25">
      <c r="AI2209"/>
    </row>
    <row r="2210" spans="35:35" x14ac:dyDescent="0.25">
      <c r="AI2210"/>
    </row>
    <row r="2211" spans="35:35" x14ac:dyDescent="0.25">
      <c r="AI2211"/>
    </row>
    <row r="2212" spans="35:35" x14ac:dyDescent="0.25">
      <c r="AI2212"/>
    </row>
    <row r="2213" spans="35:35" x14ac:dyDescent="0.25">
      <c r="AI2213"/>
    </row>
    <row r="2214" spans="35:35" x14ac:dyDescent="0.25">
      <c r="AI2214"/>
    </row>
    <row r="2215" spans="35:35" x14ac:dyDescent="0.25">
      <c r="AI2215"/>
    </row>
    <row r="2216" spans="35:35" x14ac:dyDescent="0.25">
      <c r="AI2216"/>
    </row>
    <row r="2217" spans="35:35" x14ac:dyDescent="0.25">
      <c r="AI2217"/>
    </row>
    <row r="2218" spans="35:35" x14ac:dyDescent="0.25">
      <c r="AI2218"/>
    </row>
    <row r="2219" spans="35:35" x14ac:dyDescent="0.25">
      <c r="AI2219"/>
    </row>
    <row r="2220" spans="35:35" x14ac:dyDescent="0.25">
      <c r="AI2220"/>
    </row>
    <row r="2221" spans="35:35" x14ac:dyDescent="0.25">
      <c r="AI2221"/>
    </row>
    <row r="2222" spans="35:35" x14ac:dyDescent="0.25">
      <c r="AI2222"/>
    </row>
    <row r="2223" spans="35:35" x14ac:dyDescent="0.25">
      <c r="AI2223"/>
    </row>
    <row r="2224" spans="35:35" x14ac:dyDescent="0.25">
      <c r="AI2224"/>
    </row>
    <row r="2225" spans="35:35" x14ac:dyDescent="0.25">
      <c r="AI2225"/>
    </row>
    <row r="2226" spans="35:35" x14ac:dyDescent="0.25">
      <c r="AI2226"/>
    </row>
    <row r="2227" spans="35:35" x14ac:dyDescent="0.25">
      <c r="AI2227"/>
    </row>
    <row r="2228" spans="35:35" x14ac:dyDescent="0.25">
      <c r="AI2228"/>
    </row>
    <row r="2229" spans="35:35" x14ac:dyDescent="0.25">
      <c r="AI2229"/>
    </row>
    <row r="2230" spans="35:35" x14ac:dyDescent="0.25">
      <c r="AI2230"/>
    </row>
    <row r="2231" spans="35:35" x14ac:dyDescent="0.25">
      <c r="AI2231"/>
    </row>
    <row r="2232" spans="35:35" x14ac:dyDescent="0.25">
      <c r="AI2232"/>
    </row>
    <row r="2233" spans="35:35" x14ac:dyDescent="0.25">
      <c r="AI2233"/>
    </row>
    <row r="2234" spans="35:35" x14ac:dyDescent="0.25">
      <c r="AI2234"/>
    </row>
    <row r="2235" spans="35:35" x14ac:dyDescent="0.25">
      <c r="AI2235"/>
    </row>
    <row r="2236" spans="35:35" x14ac:dyDescent="0.25">
      <c r="AI2236"/>
    </row>
    <row r="2237" spans="35:35" x14ac:dyDescent="0.25">
      <c r="AI2237"/>
    </row>
    <row r="2238" spans="35:35" x14ac:dyDescent="0.25">
      <c r="AI2238"/>
    </row>
    <row r="2239" spans="35:35" x14ac:dyDescent="0.25">
      <c r="AI2239"/>
    </row>
    <row r="2240" spans="35:35" x14ac:dyDescent="0.25">
      <c r="AI2240"/>
    </row>
    <row r="2241" spans="35:35" x14ac:dyDescent="0.25">
      <c r="AI2241"/>
    </row>
    <row r="2242" spans="35:35" x14ac:dyDescent="0.25">
      <c r="AI2242"/>
    </row>
    <row r="2243" spans="35:35" x14ac:dyDescent="0.25">
      <c r="AI2243"/>
    </row>
    <row r="2244" spans="35:35" x14ac:dyDescent="0.25">
      <c r="AI2244"/>
    </row>
    <row r="2245" spans="35:35" x14ac:dyDescent="0.25">
      <c r="AI2245"/>
    </row>
    <row r="2246" spans="35:35" x14ac:dyDescent="0.25">
      <c r="AI2246"/>
    </row>
    <row r="2247" spans="35:35" x14ac:dyDescent="0.25">
      <c r="AI2247"/>
    </row>
    <row r="2248" spans="35:35" x14ac:dyDescent="0.25">
      <c r="AI2248"/>
    </row>
    <row r="2249" spans="35:35" x14ac:dyDescent="0.25">
      <c r="AI2249"/>
    </row>
    <row r="2250" spans="35:35" x14ac:dyDescent="0.25">
      <c r="AI2250"/>
    </row>
    <row r="2251" spans="35:35" x14ac:dyDescent="0.25">
      <c r="AI2251"/>
    </row>
    <row r="2252" spans="35:35" x14ac:dyDescent="0.25">
      <c r="AI2252"/>
    </row>
    <row r="2253" spans="35:35" x14ac:dyDescent="0.25">
      <c r="AI2253"/>
    </row>
    <row r="2254" spans="35:35" x14ac:dyDescent="0.25">
      <c r="AI2254"/>
    </row>
    <row r="2255" spans="35:35" x14ac:dyDescent="0.25">
      <c r="AI2255"/>
    </row>
    <row r="2256" spans="35:35" x14ac:dyDescent="0.25">
      <c r="AI2256"/>
    </row>
    <row r="2257" spans="35:35" x14ac:dyDescent="0.25">
      <c r="AI2257"/>
    </row>
    <row r="2258" spans="35:35" x14ac:dyDescent="0.25">
      <c r="AI2258"/>
    </row>
    <row r="2259" spans="35:35" x14ac:dyDescent="0.25">
      <c r="AI2259"/>
    </row>
    <row r="2260" spans="35:35" x14ac:dyDescent="0.25">
      <c r="AI2260"/>
    </row>
    <row r="2261" spans="35:35" x14ac:dyDescent="0.25">
      <c r="AI2261"/>
    </row>
    <row r="2262" spans="35:35" x14ac:dyDescent="0.25">
      <c r="AI2262"/>
    </row>
    <row r="2263" spans="35:35" x14ac:dyDescent="0.25">
      <c r="AI2263"/>
    </row>
    <row r="2264" spans="35:35" x14ac:dyDescent="0.25">
      <c r="AI2264"/>
    </row>
    <row r="2265" spans="35:35" x14ac:dyDescent="0.25">
      <c r="AI2265"/>
    </row>
    <row r="2266" spans="35:35" x14ac:dyDescent="0.25">
      <c r="AI2266"/>
    </row>
    <row r="2267" spans="35:35" x14ac:dyDescent="0.25">
      <c r="AI2267"/>
    </row>
    <row r="2268" spans="35:35" x14ac:dyDescent="0.25">
      <c r="AI2268"/>
    </row>
    <row r="2269" spans="35:35" x14ac:dyDescent="0.25">
      <c r="AI2269"/>
    </row>
    <row r="2270" spans="35:35" x14ac:dyDescent="0.25">
      <c r="AI2270"/>
    </row>
    <row r="2271" spans="35:35" x14ac:dyDescent="0.25">
      <c r="AI2271"/>
    </row>
    <row r="2272" spans="35:35" x14ac:dyDescent="0.25">
      <c r="AI2272"/>
    </row>
    <row r="2273" spans="35:35" x14ac:dyDescent="0.25">
      <c r="AI2273"/>
    </row>
    <row r="2274" spans="35:35" x14ac:dyDescent="0.25">
      <c r="AI2274"/>
    </row>
    <row r="2275" spans="35:35" x14ac:dyDescent="0.25">
      <c r="AI2275"/>
    </row>
    <row r="2276" spans="35:35" x14ac:dyDescent="0.25">
      <c r="AI2276"/>
    </row>
    <row r="2277" spans="35:35" x14ac:dyDescent="0.25">
      <c r="AI2277"/>
    </row>
    <row r="2278" spans="35:35" x14ac:dyDescent="0.25">
      <c r="AI2278"/>
    </row>
    <row r="2279" spans="35:35" x14ac:dyDescent="0.25">
      <c r="AI2279"/>
    </row>
    <row r="2280" spans="35:35" x14ac:dyDescent="0.25">
      <c r="AI2280"/>
    </row>
    <row r="2281" spans="35:35" x14ac:dyDescent="0.25">
      <c r="AI2281"/>
    </row>
    <row r="2282" spans="35:35" x14ac:dyDescent="0.25">
      <c r="AI2282"/>
    </row>
    <row r="2283" spans="35:35" x14ac:dyDescent="0.25">
      <c r="AI2283"/>
    </row>
    <row r="2284" spans="35:35" x14ac:dyDescent="0.25">
      <c r="AI2284"/>
    </row>
    <row r="2285" spans="35:35" x14ac:dyDescent="0.25">
      <c r="AI2285"/>
    </row>
    <row r="2286" spans="35:35" x14ac:dyDescent="0.25">
      <c r="AI2286"/>
    </row>
    <row r="2287" spans="35:35" x14ac:dyDescent="0.25">
      <c r="AI2287"/>
    </row>
    <row r="2288" spans="35:35" x14ac:dyDescent="0.25">
      <c r="AI2288"/>
    </row>
    <row r="2289" spans="35:35" x14ac:dyDescent="0.25">
      <c r="AI2289"/>
    </row>
    <row r="2290" spans="35:35" x14ac:dyDescent="0.25">
      <c r="AI2290"/>
    </row>
    <row r="2291" spans="35:35" x14ac:dyDescent="0.25">
      <c r="AI2291"/>
    </row>
    <row r="2292" spans="35:35" x14ac:dyDescent="0.25">
      <c r="AI2292"/>
    </row>
    <row r="2293" spans="35:35" x14ac:dyDescent="0.25">
      <c r="AI2293"/>
    </row>
    <row r="2294" spans="35:35" x14ac:dyDescent="0.25">
      <c r="AI2294"/>
    </row>
    <row r="2295" spans="35:35" x14ac:dyDescent="0.25">
      <c r="AI2295"/>
    </row>
    <row r="2296" spans="35:35" x14ac:dyDescent="0.25">
      <c r="AI2296"/>
    </row>
    <row r="2297" spans="35:35" x14ac:dyDescent="0.25">
      <c r="AI2297"/>
    </row>
    <row r="2298" spans="35:35" x14ac:dyDescent="0.25">
      <c r="AI2298"/>
    </row>
    <row r="2299" spans="35:35" x14ac:dyDescent="0.25">
      <c r="AI2299"/>
    </row>
    <row r="2300" spans="35:35" x14ac:dyDescent="0.25">
      <c r="AI2300"/>
    </row>
    <row r="2301" spans="35:35" x14ac:dyDescent="0.25">
      <c r="AI2301"/>
    </row>
    <row r="2302" spans="35:35" x14ac:dyDescent="0.25">
      <c r="AI2302"/>
    </row>
    <row r="2303" spans="35:35" x14ac:dyDescent="0.25">
      <c r="AI2303"/>
    </row>
    <row r="2304" spans="35:35" x14ac:dyDescent="0.25">
      <c r="AI2304"/>
    </row>
    <row r="2305" spans="35:35" x14ac:dyDescent="0.25">
      <c r="AI2305"/>
    </row>
    <row r="2306" spans="35:35" x14ac:dyDescent="0.25">
      <c r="AI2306"/>
    </row>
    <row r="2307" spans="35:35" x14ac:dyDescent="0.25">
      <c r="AI2307"/>
    </row>
    <row r="2308" spans="35:35" x14ac:dyDescent="0.25">
      <c r="AI2308"/>
    </row>
    <row r="2309" spans="35:35" x14ac:dyDescent="0.25">
      <c r="AI2309"/>
    </row>
    <row r="2310" spans="35:35" x14ac:dyDescent="0.25">
      <c r="AI2310"/>
    </row>
    <row r="2311" spans="35:35" x14ac:dyDescent="0.25">
      <c r="AI2311"/>
    </row>
    <row r="2312" spans="35:35" x14ac:dyDescent="0.25">
      <c r="AI2312"/>
    </row>
    <row r="2313" spans="35:35" x14ac:dyDescent="0.25">
      <c r="AI2313"/>
    </row>
    <row r="2314" spans="35:35" x14ac:dyDescent="0.25">
      <c r="AI2314"/>
    </row>
    <row r="2315" spans="35:35" x14ac:dyDescent="0.25">
      <c r="AI2315"/>
    </row>
    <row r="2316" spans="35:35" x14ac:dyDescent="0.25">
      <c r="AI2316"/>
    </row>
    <row r="2317" spans="35:35" x14ac:dyDescent="0.25">
      <c r="AI2317"/>
    </row>
    <row r="2318" spans="35:35" x14ac:dyDescent="0.25">
      <c r="AI2318"/>
    </row>
    <row r="2319" spans="35:35" x14ac:dyDescent="0.25">
      <c r="AI2319"/>
    </row>
    <row r="2320" spans="35:35" x14ac:dyDescent="0.25">
      <c r="AI2320"/>
    </row>
    <row r="2321" spans="35:35" x14ac:dyDescent="0.25">
      <c r="AI2321"/>
    </row>
    <row r="2322" spans="35:35" x14ac:dyDescent="0.25">
      <c r="AI2322"/>
    </row>
    <row r="2323" spans="35:35" x14ac:dyDescent="0.25">
      <c r="AI2323"/>
    </row>
    <row r="2324" spans="35:35" x14ac:dyDescent="0.25">
      <c r="AI2324"/>
    </row>
    <row r="2325" spans="35:35" x14ac:dyDescent="0.25">
      <c r="AI2325"/>
    </row>
    <row r="2326" spans="35:35" x14ac:dyDescent="0.25">
      <c r="AI2326"/>
    </row>
    <row r="2327" spans="35:35" x14ac:dyDescent="0.25">
      <c r="AI2327"/>
    </row>
    <row r="2328" spans="35:35" x14ac:dyDescent="0.25">
      <c r="AI2328"/>
    </row>
    <row r="2329" spans="35:35" x14ac:dyDescent="0.25">
      <c r="AI2329"/>
    </row>
    <row r="2330" spans="35:35" x14ac:dyDescent="0.25">
      <c r="AI2330"/>
    </row>
    <row r="2331" spans="35:35" x14ac:dyDescent="0.25">
      <c r="AI2331"/>
    </row>
    <row r="2332" spans="35:35" x14ac:dyDescent="0.25">
      <c r="AI2332"/>
    </row>
    <row r="2333" spans="35:35" x14ac:dyDescent="0.25">
      <c r="AI2333"/>
    </row>
    <row r="2334" spans="35:35" x14ac:dyDescent="0.25">
      <c r="AI2334"/>
    </row>
    <row r="2335" spans="35:35" x14ac:dyDescent="0.25">
      <c r="AI2335"/>
    </row>
    <row r="2336" spans="35:35" x14ac:dyDescent="0.25">
      <c r="AI2336"/>
    </row>
    <row r="2337" spans="35:35" x14ac:dyDescent="0.25">
      <c r="AI2337"/>
    </row>
    <row r="2338" spans="35:35" x14ac:dyDescent="0.25">
      <c r="AI2338"/>
    </row>
    <row r="2339" spans="35:35" x14ac:dyDescent="0.25">
      <c r="AI2339"/>
    </row>
    <row r="2340" spans="35:35" x14ac:dyDescent="0.25">
      <c r="AI2340"/>
    </row>
    <row r="2341" spans="35:35" x14ac:dyDescent="0.25">
      <c r="AI2341"/>
    </row>
    <row r="2342" spans="35:35" x14ac:dyDescent="0.25">
      <c r="AI2342"/>
    </row>
    <row r="2343" spans="35:35" x14ac:dyDescent="0.25">
      <c r="AI2343"/>
    </row>
    <row r="2344" spans="35:35" x14ac:dyDescent="0.25">
      <c r="AI2344"/>
    </row>
    <row r="2345" spans="35:35" x14ac:dyDescent="0.25">
      <c r="AI2345"/>
    </row>
    <row r="2346" spans="35:35" x14ac:dyDescent="0.25">
      <c r="AI2346"/>
    </row>
    <row r="2347" spans="35:35" x14ac:dyDescent="0.25">
      <c r="AI2347"/>
    </row>
    <row r="2348" spans="35:35" x14ac:dyDescent="0.25">
      <c r="AI2348"/>
    </row>
    <row r="2349" spans="35:35" x14ac:dyDescent="0.25">
      <c r="AI2349"/>
    </row>
    <row r="2350" spans="35:35" x14ac:dyDescent="0.25">
      <c r="AI2350"/>
    </row>
    <row r="2351" spans="35:35" x14ac:dyDescent="0.25">
      <c r="AI2351"/>
    </row>
    <row r="2352" spans="35:35" x14ac:dyDescent="0.25">
      <c r="AI2352"/>
    </row>
    <row r="2353" spans="35:35" x14ac:dyDescent="0.25">
      <c r="AI2353"/>
    </row>
    <row r="2354" spans="35:35" x14ac:dyDescent="0.25">
      <c r="AI2354"/>
    </row>
    <row r="2355" spans="35:35" x14ac:dyDescent="0.25">
      <c r="AI2355"/>
    </row>
    <row r="2356" spans="35:35" x14ac:dyDescent="0.25">
      <c r="AI2356"/>
    </row>
    <row r="2357" spans="35:35" x14ac:dyDescent="0.25">
      <c r="AI2357"/>
    </row>
    <row r="2358" spans="35:35" x14ac:dyDescent="0.25">
      <c r="AI2358"/>
    </row>
    <row r="2359" spans="35:35" x14ac:dyDescent="0.25">
      <c r="AI2359"/>
    </row>
    <row r="2360" spans="35:35" x14ac:dyDescent="0.25">
      <c r="AI2360"/>
    </row>
    <row r="2361" spans="35:35" x14ac:dyDescent="0.25">
      <c r="AI2361"/>
    </row>
    <row r="2362" spans="35:35" x14ac:dyDescent="0.25">
      <c r="AI2362"/>
    </row>
    <row r="2363" spans="35:35" x14ac:dyDescent="0.25">
      <c r="AI2363"/>
    </row>
    <row r="2364" spans="35:35" x14ac:dyDescent="0.25">
      <c r="AI2364"/>
    </row>
    <row r="2365" spans="35:35" x14ac:dyDescent="0.25">
      <c r="AI2365"/>
    </row>
    <row r="2366" spans="35:35" x14ac:dyDescent="0.25">
      <c r="AI2366"/>
    </row>
    <row r="2367" spans="35:35" x14ac:dyDescent="0.25">
      <c r="AI2367"/>
    </row>
    <row r="2368" spans="35:35" x14ac:dyDescent="0.25">
      <c r="AI2368"/>
    </row>
    <row r="2369" spans="35:35" x14ac:dyDescent="0.25">
      <c r="AI2369"/>
    </row>
    <row r="2370" spans="35:35" x14ac:dyDescent="0.25">
      <c r="AI2370"/>
    </row>
    <row r="2371" spans="35:35" x14ac:dyDescent="0.25">
      <c r="AI2371"/>
    </row>
    <row r="2372" spans="35:35" x14ac:dyDescent="0.25">
      <c r="AI2372"/>
    </row>
    <row r="2373" spans="35:35" x14ac:dyDescent="0.25">
      <c r="AI2373"/>
    </row>
    <row r="2374" spans="35:35" x14ac:dyDescent="0.25">
      <c r="AI2374"/>
    </row>
    <row r="2375" spans="35:35" x14ac:dyDescent="0.25">
      <c r="AI2375"/>
    </row>
    <row r="2376" spans="35:35" x14ac:dyDescent="0.25">
      <c r="AI2376"/>
    </row>
    <row r="2377" spans="35:35" x14ac:dyDescent="0.25">
      <c r="AI2377"/>
    </row>
    <row r="2378" spans="35:35" x14ac:dyDescent="0.25">
      <c r="AI2378"/>
    </row>
    <row r="2379" spans="35:35" x14ac:dyDescent="0.25">
      <c r="AI2379"/>
    </row>
    <row r="2380" spans="35:35" x14ac:dyDescent="0.25">
      <c r="AI2380"/>
    </row>
    <row r="2381" spans="35:35" x14ac:dyDescent="0.25">
      <c r="AI2381"/>
    </row>
    <row r="2382" spans="35:35" x14ac:dyDescent="0.25">
      <c r="AI2382"/>
    </row>
    <row r="2383" spans="35:35" x14ac:dyDescent="0.25">
      <c r="AI2383"/>
    </row>
    <row r="2384" spans="35:35" x14ac:dyDescent="0.25">
      <c r="AI2384"/>
    </row>
    <row r="2385" spans="35:35" x14ac:dyDescent="0.25">
      <c r="AI2385"/>
    </row>
    <row r="2386" spans="35:35" x14ac:dyDescent="0.25">
      <c r="AI2386"/>
    </row>
    <row r="2387" spans="35:35" x14ac:dyDescent="0.25">
      <c r="AI2387"/>
    </row>
    <row r="2388" spans="35:35" x14ac:dyDescent="0.25">
      <c r="AI2388"/>
    </row>
    <row r="2389" spans="35:35" x14ac:dyDescent="0.25">
      <c r="AI2389"/>
    </row>
    <row r="2390" spans="35:35" x14ac:dyDescent="0.25">
      <c r="AI2390"/>
    </row>
    <row r="2391" spans="35:35" x14ac:dyDescent="0.25">
      <c r="AI2391"/>
    </row>
    <row r="2392" spans="35:35" x14ac:dyDescent="0.25">
      <c r="AI2392"/>
    </row>
    <row r="2393" spans="35:35" x14ac:dyDescent="0.25">
      <c r="AI2393"/>
    </row>
    <row r="2394" spans="35:35" x14ac:dyDescent="0.25">
      <c r="AI2394"/>
    </row>
    <row r="2395" spans="35:35" x14ac:dyDescent="0.25">
      <c r="AI2395"/>
    </row>
    <row r="2396" spans="35:35" x14ac:dyDescent="0.25">
      <c r="AI2396"/>
    </row>
    <row r="2397" spans="35:35" x14ac:dyDescent="0.25">
      <c r="AI2397"/>
    </row>
    <row r="2398" spans="35:35" x14ac:dyDescent="0.25">
      <c r="AI2398"/>
    </row>
    <row r="2399" spans="35:35" x14ac:dyDescent="0.25">
      <c r="AI2399"/>
    </row>
    <row r="2400" spans="35:35" x14ac:dyDescent="0.25">
      <c r="AI2400"/>
    </row>
    <row r="2401" spans="35:35" x14ac:dyDescent="0.25">
      <c r="AI2401"/>
    </row>
    <row r="2402" spans="35:35" x14ac:dyDescent="0.25">
      <c r="AI2402"/>
    </row>
    <row r="2403" spans="35:35" x14ac:dyDescent="0.25">
      <c r="AI2403"/>
    </row>
    <row r="2404" spans="35:35" x14ac:dyDescent="0.25">
      <c r="AI2404"/>
    </row>
    <row r="2405" spans="35:35" x14ac:dyDescent="0.25">
      <c r="AI2405"/>
    </row>
    <row r="2406" spans="35:35" x14ac:dyDescent="0.25">
      <c r="AI2406"/>
    </row>
    <row r="2407" spans="35:35" x14ac:dyDescent="0.25">
      <c r="AI2407"/>
    </row>
    <row r="2408" spans="35:35" x14ac:dyDescent="0.25">
      <c r="AI2408"/>
    </row>
    <row r="2409" spans="35:35" x14ac:dyDescent="0.25">
      <c r="AI2409"/>
    </row>
    <row r="2410" spans="35:35" x14ac:dyDescent="0.25">
      <c r="AI2410"/>
    </row>
    <row r="2411" spans="35:35" x14ac:dyDescent="0.25">
      <c r="AI2411"/>
    </row>
    <row r="2412" spans="35:35" x14ac:dyDescent="0.25">
      <c r="AI2412"/>
    </row>
    <row r="2413" spans="35:35" x14ac:dyDescent="0.25">
      <c r="AI2413"/>
    </row>
    <row r="2414" spans="35:35" x14ac:dyDescent="0.25">
      <c r="AI2414"/>
    </row>
    <row r="2415" spans="35:35" x14ac:dyDescent="0.25">
      <c r="AI2415"/>
    </row>
    <row r="2416" spans="35:35" x14ac:dyDescent="0.25">
      <c r="AI2416"/>
    </row>
    <row r="2417" spans="35:35" x14ac:dyDescent="0.25">
      <c r="AI2417"/>
    </row>
    <row r="2418" spans="35:35" x14ac:dyDescent="0.25">
      <c r="AI2418"/>
    </row>
    <row r="2419" spans="35:35" x14ac:dyDescent="0.25">
      <c r="AI2419"/>
    </row>
    <row r="2420" spans="35:35" x14ac:dyDescent="0.25">
      <c r="AI2420"/>
    </row>
    <row r="2421" spans="35:35" x14ac:dyDescent="0.25">
      <c r="AI2421"/>
    </row>
    <row r="2422" spans="35:35" x14ac:dyDescent="0.25">
      <c r="AI2422"/>
    </row>
    <row r="2423" spans="35:35" x14ac:dyDescent="0.25">
      <c r="AI2423"/>
    </row>
    <row r="2424" spans="35:35" x14ac:dyDescent="0.25">
      <c r="AI2424"/>
    </row>
    <row r="2425" spans="35:35" x14ac:dyDescent="0.25">
      <c r="AI2425"/>
    </row>
    <row r="2426" spans="35:35" x14ac:dyDescent="0.25">
      <c r="AI2426"/>
    </row>
    <row r="2427" spans="35:35" x14ac:dyDescent="0.25">
      <c r="AI2427"/>
    </row>
    <row r="2428" spans="35:35" x14ac:dyDescent="0.25">
      <c r="AI2428"/>
    </row>
    <row r="2429" spans="35:35" x14ac:dyDescent="0.25">
      <c r="AI2429"/>
    </row>
    <row r="2430" spans="35:35" x14ac:dyDescent="0.25">
      <c r="AI2430"/>
    </row>
    <row r="2431" spans="35:35" x14ac:dyDescent="0.25">
      <c r="AI2431"/>
    </row>
    <row r="2432" spans="35:35" x14ac:dyDescent="0.25">
      <c r="AI2432"/>
    </row>
    <row r="2433" spans="35:35" x14ac:dyDescent="0.25">
      <c r="AI2433"/>
    </row>
    <row r="2434" spans="35:35" x14ac:dyDescent="0.25">
      <c r="AI2434"/>
    </row>
    <row r="2435" spans="35:35" x14ac:dyDescent="0.25">
      <c r="AI2435"/>
    </row>
    <row r="2436" spans="35:35" x14ac:dyDescent="0.25">
      <c r="AI2436"/>
    </row>
    <row r="2437" spans="35:35" x14ac:dyDescent="0.25">
      <c r="AI2437"/>
    </row>
    <row r="2438" spans="35:35" x14ac:dyDescent="0.25">
      <c r="AI2438"/>
    </row>
    <row r="2439" spans="35:35" x14ac:dyDescent="0.25">
      <c r="AI2439"/>
    </row>
    <row r="2440" spans="35:35" x14ac:dyDescent="0.25">
      <c r="AI2440"/>
    </row>
    <row r="2441" spans="35:35" x14ac:dyDescent="0.25">
      <c r="AI2441"/>
    </row>
    <row r="2442" spans="35:35" x14ac:dyDescent="0.25">
      <c r="AI2442"/>
    </row>
    <row r="2443" spans="35:35" x14ac:dyDescent="0.25">
      <c r="AI2443"/>
    </row>
    <row r="2444" spans="35:35" x14ac:dyDescent="0.25">
      <c r="AI2444"/>
    </row>
    <row r="2445" spans="35:35" x14ac:dyDescent="0.25">
      <c r="AI2445"/>
    </row>
    <row r="2446" spans="35:35" x14ac:dyDescent="0.25">
      <c r="AI2446"/>
    </row>
    <row r="2447" spans="35:35" x14ac:dyDescent="0.25">
      <c r="AI2447"/>
    </row>
    <row r="2448" spans="35:35" x14ac:dyDescent="0.25">
      <c r="AI2448"/>
    </row>
    <row r="2449" spans="35:35" x14ac:dyDescent="0.25">
      <c r="AI2449"/>
    </row>
    <row r="2450" spans="35:35" x14ac:dyDescent="0.25">
      <c r="AI2450"/>
    </row>
    <row r="2451" spans="35:35" x14ac:dyDescent="0.25">
      <c r="AI2451"/>
    </row>
    <row r="2452" spans="35:35" x14ac:dyDescent="0.25">
      <c r="AI2452"/>
    </row>
    <row r="2453" spans="35:35" x14ac:dyDescent="0.25">
      <c r="AI2453"/>
    </row>
    <row r="2454" spans="35:35" x14ac:dyDescent="0.25">
      <c r="AI2454"/>
    </row>
    <row r="2455" spans="35:35" x14ac:dyDescent="0.25">
      <c r="AI2455"/>
    </row>
    <row r="2456" spans="35:35" x14ac:dyDescent="0.25">
      <c r="AI2456"/>
    </row>
    <row r="2457" spans="35:35" x14ac:dyDescent="0.25">
      <c r="AI2457"/>
    </row>
    <row r="2458" spans="35:35" x14ac:dyDescent="0.25">
      <c r="AI2458"/>
    </row>
    <row r="2459" spans="35:35" x14ac:dyDescent="0.25">
      <c r="AI2459"/>
    </row>
    <row r="2460" spans="35:35" x14ac:dyDescent="0.25">
      <c r="AI2460"/>
    </row>
    <row r="2461" spans="35:35" x14ac:dyDescent="0.25">
      <c r="AI2461"/>
    </row>
    <row r="2462" spans="35:35" x14ac:dyDescent="0.25">
      <c r="AI2462"/>
    </row>
    <row r="2463" spans="35:35" x14ac:dyDescent="0.25">
      <c r="AI2463"/>
    </row>
    <row r="2464" spans="35:35" x14ac:dyDescent="0.25">
      <c r="AI2464"/>
    </row>
    <row r="2465" spans="35:35" x14ac:dyDescent="0.25">
      <c r="AI2465"/>
    </row>
    <row r="2466" spans="35:35" x14ac:dyDescent="0.25">
      <c r="AI2466"/>
    </row>
    <row r="2467" spans="35:35" x14ac:dyDescent="0.25">
      <c r="AI2467"/>
    </row>
    <row r="2468" spans="35:35" x14ac:dyDescent="0.25">
      <c r="AI2468"/>
    </row>
    <row r="2469" spans="35:35" x14ac:dyDescent="0.25">
      <c r="AI2469"/>
    </row>
    <row r="2470" spans="35:35" x14ac:dyDescent="0.25">
      <c r="AI2470"/>
    </row>
    <row r="2471" spans="35:35" x14ac:dyDescent="0.25">
      <c r="AI2471"/>
    </row>
    <row r="2472" spans="35:35" x14ac:dyDescent="0.25">
      <c r="AI2472"/>
    </row>
    <row r="2473" spans="35:35" x14ac:dyDescent="0.25">
      <c r="AI2473"/>
    </row>
    <row r="2474" spans="35:35" x14ac:dyDescent="0.25">
      <c r="AI2474"/>
    </row>
    <row r="2475" spans="35:35" x14ac:dyDescent="0.25">
      <c r="AI2475"/>
    </row>
    <row r="2476" spans="35:35" x14ac:dyDescent="0.25">
      <c r="AI2476"/>
    </row>
    <row r="2477" spans="35:35" x14ac:dyDescent="0.25">
      <c r="AI2477"/>
    </row>
    <row r="2478" spans="35:35" x14ac:dyDescent="0.25">
      <c r="AI2478"/>
    </row>
    <row r="2479" spans="35:35" x14ac:dyDescent="0.25">
      <c r="AI2479"/>
    </row>
    <row r="2480" spans="35:35" x14ac:dyDescent="0.25">
      <c r="AI2480"/>
    </row>
    <row r="2481" spans="35:35" x14ac:dyDescent="0.25">
      <c r="AI2481"/>
    </row>
    <row r="2482" spans="35:35" x14ac:dyDescent="0.25">
      <c r="AI2482"/>
    </row>
    <row r="2483" spans="35:35" x14ac:dyDescent="0.25">
      <c r="AI2483"/>
    </row>
    <row r="2484" spans="35:35" x14ac:dyDescent="0.25">
      <c r="AI2484"/>
    </row>
    <row r="2485" spans="35:35" x14ac:dyDescent="0.25">
      <c r="AI2485"/>
    </row>
    <row r="2486" spans="35:35" x14ac:dyDescent="0.25">
      <c r="AI2486"/>
    </row>
    <row r="2487" spans="35:35" x14ac:dyDescent="0.25">
      <c r="AI2487"/>
    </row>
    <row r="2488" spans="35:35" x14ac:dyDescent="0.25">
      <c r="AI2488"/>
    </row>
    <row r="2489" spans="35:35" x14ac:dyDescent="0.25">
      <c r="AI2489"/>
    </row>
    <row r="2490" spans="35:35" x14ac:dyDescent="0.25">
      <c r="AI2490"/>
    </row>
    <row r="2491" spans="35:35" x14ac:dyDescent="0.25">
      <c r="AI2491"/>
    </row>
    <row r="2492" spans="35:35" x14ac:dyDescent="0.25">
      <c r="AI2492"/>
    </row>
    <row r="2493" spans="35:35" x14ac:dyDescent="0.25">
      <c r="AI2493"/>
    </row>
    <row r="2494" spans="35:35" x14ac:dyDescent="0.25">
      <c r="AI2494"/>
    </row>
    <row r="2495" spans="35:35" x14ac:dyDescent="0.25">
      <c r="AI2495"/>
    </row>
    <row r="2496" spans="35:35" x14ac:dyDescent="0.25">
      <c r="AI2496"/>
    </row>
    <row r="2497" spans="35:35" x14ac:dyDescent="0.25">
      <c r="AI2497"/>
    </row>
    <row r="2498" spans="35:35" x14ac:dyDescent="0.25">
      <c r="AI2498"/>
    </row>
    <row r="2499" spans="35:35" x14ac:dyDescent="0.25">
      <c r="AI2499"/>
    </row>
    <row r="2500" spans="35:35" x14ac:dyDescent="0.25">
      <c r="AI2500"/>
    </row>
    <row r="2501" spans="35:35" x14ac:dyDescent="0.25">
      <c r="AI2501"/>
    </row>
    <row r="2502" spans="35:35" x14ac:dyDescent="0.25">
      <c r="AI2502"/>
    </row>
    <row r="2503" spans="35:35" x14ac:dyDescent="0.25">
      <c r="AI2503"/>
    </row>
    <row r="2504" spans="35:35" x14ac:dyDescent="0.25">
      <c r="AI2504"/>
    </row>
    <row r="2505" spans="35:35" x14ac:dyDescent="0.25">
      <c r="AI2505"/>
    </row>
    <row r="2506" spans="35:35" x14ac:dyDescent="0.25">
      <c r="AI2506"/>
    </row>
    <row r="2507" spans="35:35" x14ac:dyDescent="0.25">
      <c r="AI2507"/>
    </row>
    <row r="2508" spans="35:35" x14ac:dyDescent="0.25">
      <c r="AI2508"/>
    </row>
    <row r="2509" spans="35:35" x14ac:dyDescent="0.25">
      <c r="AI2509"/>
    </row>
    <row r="2510" spans="35:35" x14ac:dyDescent="0.25">
      <c r="AI2510"/>
    </row>
    <row r="2511" spans="35:35" x14ac:dyDescent="0.25">
      <c r="AI2511"/>
    </row>
    <row r="2512" spans="35:35" x14ac:dyDescent="0.25">
      <c r="AI2512"/>
    </row>
    <row r="2513" spans="35:35" x14ac:dyDescent="0.25">
      <c r="AI2513"/>
    </row>
    <row r="2514" spans="35:35" x14ac:dyDescent="0.25">
      <c r="AI2514"/>
    </row>
    <row r="2515" spans="35:35" x14ac:dyDescent="0.25">
      <c r="AI2515"/>
    </row>
    <row r="2516" spans="35:35" x14ac:dyDescent="0.25">
      <c r="AI2516"/>
    </row>
    <row r="2517" spans="35:35" x14ac:dyDescent="0.25">
      <c r="AI2517"/>
    </row>
    <row r="2518" spans="35:35" x14ac:dyDescent="0.25">
      <c r="AI2518"/>
    </row>
    <row r="2519" spans="35:35" x14ac:dyDescent="0.25">
      <c r="AI2519"/>
    </row>
    <row r="2520" spans="35:35" x14ac:dyDescent="0.25">
      <c r="AI2520"/>
    </row>
    <row r="2521" spans="35:35" x14ac:dyDescent="0.25">
      <c r="AI2521"/>
    </row>
    <row r="2522" spans="35:35" x14ac:dyDescent="0.25">
      <c r="AI2522"/>
    </row>
    <row r="2523" spans="35:35" x14ac:dyDescent="0.25">
      <c r="AI2523"/>
    </row>
    <row r="2524" spans="35:35" x14ac:dyDescent="0.25">
      <c r="AI2524"/>
    </row>
    <row r="2525" spans="35:35" x14ac:dyDescent="0.25">
      <c r="AI2525"/>
    </row>
    <row r="2526" spans="35:35" x14ac:dyDescent="0.25">
      <c r="AI2526"/>
    </row>
    <row r="2527" spans="35:35" x14ac:dyDescent="0.25">
      <c r="AI2527"/>
    </row>
    <row r="2528" spans="35:35" x14ac:dyDescent="0.25">
      <c r="AI2528"/>
    </row>
    <row r="2529" spans="35:35" x14ac:dyDescent="0.25">
      <c r="AI2529"/>
    </row>
    <row r="2530" spans="35:35" x14ac:dyDescent="0.25">
      <c r="AI2530"/>
    </row>
    <row r="2531" spans="35:35" x14ac:dyDescent="0.25">
      <c r="AI2531"/>
    </row>
    <row r="2532" spans="35:35" x14ac:dyDescent="0.25">
      <c r="AI2532"/>
    </row>
    <row r="2533" spans="35:35" x14ac:dyDescent="0.25">
      <c r="AI2533"/>
    </row>
    <row r="2534" spans="35:35" x14ac:dyDescent="0.25">
      <c r="AI2534"/>
    </row>
    <row r="2535" spans="35:35" x14ac:dyDescent="0.25">
      <c r="AI2535"/>
    </row>
    <row r="2536" spans="35:35" x14ac:dyDescent="0.25">
      <c r="AI2536"/>
    </row>
    <row r="2537" spans="35:35" x14ac:dyDescent="0.25">
      <c r="AI2537"/>
    </row>
    <row r="2538" spans="35:35" x14ac:dyDescent="0.25">
      <c r="AI2538"/>
    </row>
    <row r="2539" spans="35:35" x14ac:dyDescent="0.25">
      <c r="AI2539"/>
    </row>
    <row r="2540" spans="35:35" x14ac:dyDescent="0.25">
      <c r="AI2540"/>
    </row>
    <row r="2541" spans="35:35" x14ac:dyDescent="0.25">
      <c r="AI2541"/>
    </row>
    <row r="2542" spans="35:35" x14ac:dyDescent="0.25">
      <c r="AI2542"/>
    </row>
    <row r="2543" spans="35:35" x14ac:dyDescent="0.25">
      <c r="AI2543"/>
    </row>
    <row r="2544" spans="35:35" x14ac:dyDescent="0.25">
      <c r="AI2544"/>
    </row>
    <row r="2545" spans="35:35" x14ac:dyDescent="0.25">
      <c r="AI2545"/>
    </row>
    <row r="2546" spans="35:35" x14ac:dyDescent="0.25">
      <c r="AI2546"/>
    </row>
    <row r="2547" spans="35:35" x14ac:dyDescent="0.25">
      <c r="AI2547"/>
    </row>
    <row r="2548" spans="35:35" x14ac:dyDescent="0.25">
      <c r="AI2548"/>
    </row>
    <row r="2549" spans="35:35" x14ac:dyDescent="0.25">
      <c r="AI2549"/>
    </row>
    <row r="2550" spans="35:35" x14ac:dyDescent="0.25">
      <c r="AI2550"/>
    </row>
    <row r="2551" spans="35:35" x14ac:dyDescent="0.25">
      <c r="AI2551"/>
    </row>
    <row r="2552" spans="35:35" x14ac:dyDescent="0.25">
      <c r="AI2552"/>
    </row>
    <row r="2553" spans="35:35" x14ac:dyDescent="0.25">
      <c r="AI2553"/>
    </row>
    <row r="2554" spans="35:35" x14ac:dyDescent="0.25">
      <c r="AI2554"/>
    </row>
    <row r="2555" spans="35:35" x14ac:dyDescent="0.25">
      <c r="AI2555"/>
    </row>
    <row r="2556" spans="35:35" x14ac:dyDescent="0.25">
      <c r="AI2556"/>
    </row>
    <row r="2557" spans="35:35" x14ac:dyDescent="0.25">
      <c r="AI2557"/>
    </row>
    <row r="2558" spans="35:35" x14ac:dyDescent="0.25">
      <c r="AI2558"/>
    </row>
    <row r="2559" spans="35:35" x14ac:dyDescent="0.25">
      <c r="AI2559"/>
    </row>
    <row r="2560" spans="35:35" x14ac:dyDescent="0.25">
      <c r="AI2560"/>
    </row>
    <row r="2561" spans="35:35" x14ac:dyDescent="0.25">
      <c r="AI2561"/>
    </row>
    <row r="2562" spans="35:35" x14ac:dyDescent="0.25">
      <c r="AI2562"/>
    </row>
    <row r="2563" spans="35:35" x14ac:dyDescent="0.25">
      <c r="AI2563"/>
    </row>
    <row r="2564" spans="35:35" x14ac:dyDescent="0.25">
      <c r="AI2564"/>
    </row>
    <row r="2565" spans="35:35" x14ac:dyDescent="0.25">
      <c r="AI2565"/>
    </row>
    <row r="2566" spans="35:35" x14ac:dyDescent="0.25">
      <c r="AI2566"/>
    </row>
    <row r="2567" spans="35:35" x14ac:dyDescent="0.25">
      <c r="AI2567"/>
    </row>
    <row r="2568" spans="35:35" x14ac:dyDescent="0.25">
      <c r="AI2568"/>
    </row>
    <row r="2569" spans="35:35" x14ac:dyDescent="0.25">
      <c r="AI2569"/>
    </row>
    <row r="2570" spans="35:35" x14ac:dyDescent="0.25">
      <c r="AI2570"/>
    </row>
    <row r="2571" spans="35:35" x14ac:dyDescent="0.25">
      <c r="AI2571"/>
    </row>
    <row r="2572" spans="35:35" x14ac:dyDescent="0.25">
      <c r="AI2572"/>
    </row>
    <row r="2573" spans="35:35" x14ac:dyDescent="0.25">
      <c r="AI2573"/>
    </row>
    <row r="2574" spans="35:35" x14ac:dyDescent="0.25">
      <c r="AI2574"/>
    </row>
    <row r="2575" spans="35:35" x14ac:dyDescent="0.25">
      <c r="AI2575"/>
    </row>
    <row r="2576" spans="35:35" x14ac:dyDescent="0.25">
      <c r="AI2576"/>
    </row>
    <row r="2577" spans="35:35" x14ac:dyDescent="0.25">
      <c r="AI2577"/>
    </row>
    <row r="2578" spans="35:35" x14ac:dyDescent="0.25">
      <c r="AI2578"/>
    </row>
    <row r="2579" spans="35:35" x14ac:dyDescent="0.25">
      <c r="AI2579"/>
    </row>
    <row r="2580" spans="35:35" x14ac:dyDescent="0.25">
      <c r="AI2580"/>
    </row>
    <row r="2581" spans="35:35" x14ac:dyDescent="0.25">
      <c r="AI2581"/>
    </row>
    <row r="2582" spans="35:35" x14ac:dyDescent="0.25">
      <c r="AI2582"/>
    </row>
    <row r="2583" spans="35:35" x14ac:dyDescent="0.25">
      <c r="AI2583"/>
    </row>
    <row r="2584" spans="35:35" x14ac:dyDescent="0.25">
      <c r="AI2584"/>
    </row>
    <row r="2585" spans="35:35" x14ac:dyDescent="0.25">
      <c r="AI2585"/>
    </row>
    <row r="2586" spans="35:35" x14ac:dyDescent="0.25">
      <c r="AI2586"/>
    </row>
    <row r="2587" spans="35:35" x14ac:dyDescent="0.25">
      <c r="AI2587"/>
    </row>
    <row r="2588" spans="35:35" x14ac:dyDescent="0.25">
      <c r="AI2588"/>
    </row>
    <row r="2589" spans="35:35" x14ac:dyDescent="0.25">
      <c r="AI2589"/>
    </row>
    <row r="2590" spans="35:35" x14ac:dyDescent="0.25">
      <c r="AI2590"/>
    </row>
    <row r="2591" spans="35:35" x14ac:dyDescent="0.25">
      <c r="AI2591"/>
    </row>
    <row r="2592" spans="35:35" x14ac:dyDescent="0.25">
      <c r="AI2592"/>
    </row>
    <row r="2593" spans="35:35" x14ac:dyDescent="0.25">
      <c r="AI2593"/>
    </row>
    <row r="2594" spans="35:35" x14ac:dyDescent="0.25">
      <c r="AI2594"/>
    </row>
    <row r="2595" spans="35:35" x14ac:dyDescent="0.25">
      <c r="AI2595"/>
    </row>
    <row r="2596" spans="35:35" x14ac:dyDescent="0.25">
      <c r="AI2596"/>
    </row>
    <row r="2597" spans="35:35" x14ac:dyDescent="0.25">
      <c r="AI2597"/>
    </row>
    <row r="2598" spans="35:35" x14ac:dyDescent="0.25">
      <c r="AI2598"/>
    </row>
    <row r="2599" spans="35:35" x14ac:dyDescent="0.25">
      <c r="AI2599"/>
    </row>
    <row r="2600" spans="35:35" x14ac:dyDescent="0.25">
      <c r="AI2600"/>
    </row>
    <row r="2601" spans="35:35" x14ac:dyDescent="0.25">
      <c r="AI2601"/>
    </row>
    <row r="2602" spans="35:35" x14ac:dyDescent="0.25">
      <c r="AI2602"/>
    </row>
    <row r="2603" spans="35:35" x14ac:dyDescent="0.25">
      <c r="AI2603"/>
    </row>
    <row r="2604" spans="35:35" x14ac:dyDescent="0.25">
      <c r="AI2604"/>
    </row>
    <row r="2605" spans="35:35" x14ac:dyDescent="0.25">
      <c r="AI2605"/>
    </row>
    <row r="2606" spans="35:35" x14ac:dyDescent="0.25">
      <c r="AI2606"/>
    </row>
    <row r="2607" spans="35:35" x14ac:dyDescent="0.25">
      <c r="AI2607"/>
    </row>
    <row r="2608" spans="35:35" x14ac:dyDescent="0.25">
      <c r="AI2608"/>
    </row>
    <row r="2609" spans="35:35" x14ac:dyDescent="0.25">
      <c r="AI2609"/>
    </row>
    <row r="2610" spans="35:35" x14ac:dyDescent="0.25">
      <c r="AI2610"/>
    </row>
    <row r="2611" spans="35:35" x14ac:dyDescent="0.25">
      <c r="AI2611"/>
    </row>
    <row r="2612" spans="35:35" x14ac:dyDescent="0.25">
      <c r="AI2612"/>
    </row>
    <row r="2613" spans="35:35" x14ac:dyDescent="0.25">
      <c r="AI2613"/>
    </row>
    <row r="2614" spans="35:35" x14ac:dyDescent="0.25">
      <c r="AI2614"/>
    </row>
    <row r="2615" spans="35:35" x14ac:dyDescent="0.25">
      <c r="AI2615"/>
    </row>
    <row r="2616" spans="35:35" x14ac:dyDescent="0.25">
      <c r="AI2616"/>
    </row>
    <row r="2617" spans="35:35" x14ac:dyDescent="0.25">
      <c r="AI2617"/>
    </row>
    <row r="2618" spans="35:35" x14ac:dyDescent="0.25">
      <c r="AI2618"/>
    </row>
    <row r="2619" spans="35:35" x14ac:dyDescent="0.25">
      <c r="AI2619"/>
    </row>
    <row r="2620" spans="35:35" x14ac:dyDescent="0.25">
      <c r="AI2620"/>
    </row>
    <row r="2621" spans="35:35" x14ac:dyDescent="0.25">
      <c r="AI2621"/>
    </row>
    <row r="2622" spans="35:35" x14ac:dyDescent="0.25">
      <c r="AI2622"/>
    </row>
    <row r="2623" spans="35:35" x14ac:dyDescent="0.25">
      <c r="AI2623"/>
    </row>
    <row r="2624" spans="35:35" x14ac:dyDescent="0.25">
      <c r="AI2624"/>
    </row>
    <row r="2625" spans="35:35" x14ac:dyDescent="0.25">
      <c r="AI2625"/>
    </row>
    <row r="2626" spans="35:35" x14ac:dyDescent="0.25">
      <c r="AI2626"/>
    </row>
    <row r="2627" spans="35:35" x14ac:dyDescent="0.25">
      <c r="AI2627"/>
    </row>
    <row r="2628" spans="35:35" x14ac:dyDescent="0.25">
      <c r="AI2628"/>
    </row>
    <row r="2629" spans="35:35" x14ac:dyDescent="0.25">
      <c r="AI2629"/>
    </row>
    <row r="2630" spans="35:35" x14ac:dyDescent="0.25">
      <c r="AI2630"/>
    </row>
    <row r="2631" spans="35:35" x14ac:dyDescent="0.25">
      <c r="AI2631"/>
    </row>
    <row r="2632" spans="35:35" x14ac:dyDescent="0.25">
      <c r="AI2632"/>
    </row>
    <row r="2633" spans="35:35" x14ac:dyDescent="0.25">
      <c r="AI2633"/>
    </row>
    <row r="2634" spans="35:35" x14ac:dyDescent="0.25">
      <c r="AI2634"/>
    </row>
    <row r="2635" spans="35:35" x14ac:dyDescent="0.25">
      <c r="AI2635"/>
    </row>
    <row r="2636" spans="35:35" x14ac:dyDescent="0.25">
      <c r="AI2636"/>
    </row>
    <row r="2637" spans="35:35" x14ac:dyDescent="0.25">
      <c r="AI2637"/>
    </row>
    <row r="2638" spans="35:35" x14ac:dyDescent="0.25">
      <c r="AI2638"/>
    </row>
    <row r="2639" spans="35:35" x14ac:dyDescent="0.25">
      <c r="AI2639"/>
    </row>
    <row r="2640" spans="35:35" x14ac:dyDescent="0.25">
      <c r="AI2640"/>
    </row>
    <row r="2641" spans="35:35" x14ac:dyDescent="0.25">
      <c r="AI2641"/>
    </row>
    <row r="2642" spans="35:35" x14ac:dyDescent="0.25">
      <c r="AI2642"/>
    </row>
    <row r="2643" spans="35:35" x14ac:dyDescent="0.25">
      <c r="AI2643"/>
    </row>
    <row r="2644" spans="35:35" x14ac:dyDescent="0.25">
      <c r="AI2644"/>
    </row>
    <row r="2645" spans="35:35" x14ac:dyDescent="0.25">
      <c r="AI2645"/>
    </row>
    <row r="2646" spans="35:35" x14ac:dyDescent="0.25">
      <c r="AI2646"/>
    </row>
    <row r="2647" spans="35:35" x14ac:dyDescent="0.25">
      <c r="AI2647"/>
    </row>
    <row r="2648" spans="35:35" x14ac:dyDescent="0.25">
      <c r="AI2648"/>
    </row>
    <row r="2649" spans="35:35" x14ac:dyDescent="0.25">
      <c r="AI2649"/>
    </row>
    <row r="2650" spans="35:35" x14ac:dyDescent="0.25">
      <c r="AI2650"/>
    </row>
    <row r="2651" spans="35:35" x14ac:dyDescent="0.25">
      <c r="AI2651"/>
    </row>
    <row r="2652" spans="35:35" x14ac:dyDescent="0.25">
      <c r="AI2652"/>
    </row>
    <row r="2653" spans="35:35" x14ac:dyDescent="0.25">
      <c r="AI2653"/>
    </row>
    <row r="2654" spans="35:35" x14ac:dyDescent="0.25">
      <c r="AI2654"/>
    </row>
    <row r="2655" spans="35:35" x14ac:dyDescent="0.25">
      <c r="AI2655"/>
    </row>
    <row r="2656" spans="35:35" x14ac:dyDescent="0.25">
      <c r="AI2656"/>
    </row>
    <row r="2657" spans="35:35" x14ac:dyDescent="0.25">
      <c r="AI2657"/>
    </row>
    <row r="2658" spans="35:35" x14ac:dyDescent="0.25">
      <c r="AI2658"/>
    </row>
    <row r="2659" spans="35:35" x14ac:dyDescent="0.25">
      <c r="AI2659"/>
    </row>
    <row r="2660" spans="35:35" x14ac:dyDescent="0.25">
      <c r="AI2660"/>
    </row>
    <row r="2661" spans="35:35" x14ac:dyDescent="0.25">
      <c r="AI2661"/>
    </row>
    <row r="2662" spans="35:35" x14ac:dyDescent="0.25">
      <c r="AI2662"/>
    </row>
    <row r="2663" spans="35:35" x14ac:dyDescent="0.25">
      <c r="AI2663"/>
    </row>
    <row r="2664" spans="35:35" x14ac:dyDescent="0.25">
      <c r="AI2664"/>
    </row>
    <row r="2665" spans="35:35" x14ac:dyDescent="0.25">
      <c r="AI2665"/>
    </row>
    <row r="2666" spans="35:35" x14ac:dyDescent="0.25">
      <c r="AI2666"/>
    </row>
    <row r="2667" spans="35:35" x14ac:dyDescent="0.25">
      <c r="AI2667"/>
    </row>
    <row r="2668" spans="35:35" x14ac:dyDescent="0.25">
      <c r="AI2668"/>
    </row>
    <row r="2669" spans="35:35" x14ac:dyDescent="0.25">
      <c r="AI2669"/>
    </row>
    <row r="2670" spans="35:35" x14ac:dyDescent="0.25">
      <c r="AI2670"/>
    </row>
    <row r="2671" spans="35:35" x14ac:dyDescent="0.25">
      <c r="AI2671"/>
    </row>
    <row r="2672" spans="35:35" x14ac:dyDescent="0.25">
      <c r="AI2672"/>
    </row>
    <row r="2673" spans="35:35" x14ac:dyDescent="0.25">
      <c r="AI2673"/>
    </row>
    <row r="2674" spans="35:35" x14ac:dyDescent="0.25">
      <c r="AI2674"/>
    </row>
    <row r="2675" spans="35:35" x14ac:dyDescent="0.25">
      <c r="AI2675"/>
    </row>
    <row r="2676" spans="35:35" x14ac:dyDescent="0.25">
      <c r="AI2676"/>
    </row>
    <row r="2677" spans="35:35" x14ac:dyDescent="0.25">
      <c r="AI2677"/>
    </row>
    <row r="2678" spans="35:35" x14ac:dyDescent="0.25">
      <c r="AI2678"/>
    </row>
    <row r="2679" spans="35:35" x14ac:dyDescent="0.25">
      <c r="AI2679"/>
    </row>
    <row r="2680" spans="35:35" x14ac:dyDescent="0.25">
      <c r="AI2680"/>
    </row>
    <row r="2681" spans="35:35" x14ac:dyDescent="0.25">
      <c r="AI2681"/>
    </row>
    <row r="2682" spans="35:35" x14ac:dyDescent="0.25">
      <c r="AI2682"/>
    </row>
    <row r="2683" spans="35:35" x14ac:dyDescent="0.25">
      <c r="AI2683"/>
    </row>
    <row r="2684" spans="35:35" x14ac:dyDescent="0.25">
      <c r="AI2684"/>
    </row>
    <row r="2685" spans="35:35" x14ac:dyDescent="0.25">
      <c r="AI2685"/>
    </row>
    <row r="2686" spans="35:35" x14ac:dyDescent="0.25">
      <c r="AI2686"/>
    </row>
    <row r="2687" spans="35:35" x14ac:dyDescent="0.25">
      <c r="AI2687"/>
    </row>
    <row r="2688" spans="35:35" x14ac:dyDescent="0.25">
      <c r="AI2688"/>
    </row>
    <row r="2689" spans="35:35" x14ac:dyDescent="0.25">
      <c r="AI2689"/>
    </row>
    <row r="2690" spans="35:35" x14ac:dyDescent="0.25">
      <c r="AI2690"/>
    </row>
    <row r="2691" spans="35:35" x14ac:dyDescent="0.25">
      <c r="AI2691"/>
    </row>
    <row r="2692" spans="35:35" x14ac:dyDescent="0.25">
      <c r="AI2692"/>
    </row>
    <row r="2693" spans="35:35" x14ac:dyDescent="0.25">
      <c r="AI2693"/>
    </row>
    <row r="2694" spans="35:35" x14ac:dyDescent="0.25">
      <c r="AI2694"/>
    </row>
    <row r="2695" spans="35:35" x14ac:dyDescent="0.25">
      <c r="AI2695"/>
    </row>
    <row r="2696" spans="35:35" x14ac:dyDescent="0.25">
      <c r="AI2696"/>
    </row>
    <row r="2697" spans="35:35" x14ac:dyDescent="0.25">
      <c r="AI2697"/>
    </row>
    <row r="2698" spans="35:35" x14ac:dyDescent="0.25">
      <c r="AI2698"/>
    </row>
    <row r="2699" spans="35:35" x14ac:dyDescent="0.25">
      <c r="AI2699"/>
    </row>
    <row r="2700" spans="35:35" x14ac:dyDescent="0.25">
      <c r="AI2700"/>
    </row>
    <row r="2701" spans="35:35" x14ac:dyDescent="0.25">
      <c r="AI2701"/>
    </row>
    <row r="2702" spans="35:35" x14ac:dyDescent="0.25">
      <c r="AI2702"/>
    </row>
    <row r="2703" spans="35:35" x14ac:dyDescent="0.25">
      <c r="AI2703"/>
    </row>
    <row r="2704" spans="35:35" x14ac:dyDescent="0.25">
      <c r="AI2704"/>
    </row>
    <row r="2705" spans="35:35" x14ac:dyDescent="0.25">
      <c r="AI2705"/>
    </row>
    <row r="2706" spans="35:35" x14ac:dyDescent="0.25">
      <c r="AI2706"/>
    </row>
    <row r="2707" spans="35:35" x14ac:dyDescent="0.25">
      <c r="AI2707"/>
    </row>
    <row r="2708" spans="35:35" x14ac:dyDescent="0.25">
      <c r="AI2708"/>
    </row>
    <row r="2709" spans="35:35" x14ac:dyDescent="0.25">
      <c r="AI2709"/>
    </row>
    <row r="2710" spans="35:35" x14ac:dyDescent="0.25">
      <c r="AI2710"/>
    </row>
    <row r="2711" spans="35:35" x14ac:dyDescent="0.25">
      <c r="AI2711"/>
    </row>
    <row r="2712" spans="35:35" x14ac:dyDescent="0.25">
      <c r="AI2712"/>
    </row>
    <row r="2713" spans="35:35" x14ac:dyDescent="0.25">
      <c r="AI2713"/>
    </row>
    <row r="2714" spans="35:35" x14ac:dyDescent="0.25">
      <c r="AI2714"/>
    </row>
    <row r="2715" spans="35:35" x14ac:dyDescent="0.25">
      <c r="AI2715"/>
    </row>
    <row r="2716" spans="35:35" x14ac:dyDescent="0.25">
      <c r="AI2716"/>
    </row>
    <row r="2717" spans="35:35" x14ac:dyDescent="0.25">
      <c r="AI2717"/>
    </row>
    <row r="2718" spans="35:35" x14ac:dyDescent="0.25">
      <c r="AI2718"/>
    </row>
    <row r="2719" spans="35:35" x14ac:dyDescent="0.25">
      <c r="AI2719"/>
    </row>
    <row r="2720" spans="35:35" x14ac:dyDescent="0.25">
      <c r="AI2720"/>
    </row>
    <row r="2721" spans="35:35" x14ac:dyDescent="0.25">
      <c r="AI2721"/>
    </row>
    <row r="2722" spans="35:35" x14ac:dyDescent="0.25">
      <c r="AI2722"/>
    </row>
    <row r="2723" spans="35:35" x14ac:dyDescent="0.25">
      <c r="AI2723"/>
    </row>
    <row r="2724" spans="35:35" x14ac:dyDescent="0.25">
      <c r="AI2724"/>
    </row>
    <row r="2725" spans="35:35" x14ac:dyDescent="0.25">
      <c r="AI2725"/>
    </row>
    <row r="2726" spans="35:35" x14ac:dyDescent="0.25">
      <c r="AI2726"/>
    </row>
    <row r="2727" spans="35:35" x14ac:dyDescent="0.25">
      <c r="AI2727"/>
    </row>
    <row r="2728" spans="35:35" x14ac:dyDescent="0.25">
      <c r="AI2728"/>
    </row>
    <row r="2729" spans="35:35" x14ac:dyDescent="0.25">
      <c r="AI2729"/>
    </row>
    <row r="2730" spans="35:35" x14ac:dyDescent="0.25">
      <c r="AI2730"/>
    </row>
    <row r="2731" spans="35:35" x14ac:dyDescent="0.25">
      <c r="AI2731"/>
    </row>
    <row r="2732" spans="35:35" x14ac:dyDescent="0.25">
      <c r="AI2732"/>
    </row>
    <row r="2733" spans="35:35" x14ac:dyDescent="0.25">
      <c r="AI2733"/>
    </row>
    <row r="2734" spans="35:35" x14ac:dyDescent="0.25">
      <c r="AI2734"/>
    </row>
    <row r="2735" spans="35:35" x14ac:dyDescent="0.25">
      <c r="AI2735"/>
    </row>
    <row r="2736" spans="35:35" x14ac:dyDescent="0.25">
      <c r="AI2736"/>
    </row>
    <row r="2737" spans="35:35" x14ac:dyDescent="0.25">
      <c r="AI2737"/>
    </row>
    <row r="2738" spans="35:35" x14ac:dyDescent="0.25">
      <c r="AI2738"/>
    </row>
    <row r="2739" spans="35:35" x14ac:dyDescent="0.25">
      <c r="AI2739"/>
    </row>
    <row r="2740" spans="35:35" x14ac:dyDescent="0.25">
      <c r="AI2740"/>
    </row>
    <row r="2741" spans="35:35" x14ac:dyDescent="0.25">
      <c r="AI2741"/>
    </row>
    <row r="2742" spans="35:35" x14ac:dyDescent="0.25">
      <c r="AI2742"/>
    </row>
    <row r="2743" spans="35:35" x14ac:dyDescent="0.25">
      <c r="AI2743"/>
    </row>
    <row r="2744" spans="35:35" x14ac:dyDescent="0.25">
      <c r="AI2744"/>
    </row>
    <row r="2745" spans="35:35" x14ac:dyDescent="0.25">
      <c r="AI2745"/>
    </row>
    <row r="2746" spans="35:35" x14ac:dyDescent="0.25">
      <c r="AI2746"/>
    </row>
    <row r="2747" spans="35:35" x14ac:dyDescent="0.25">
      <c r="AI2747"/>
    </row>
    <row r="2748" spans="35:35" x14ac:dyDescent="0.25">
      <c r="AI2748"/>
    </row>
    <row r="2749" spans="35:35" x14ac:dyDescent="0.25">
      <c r="AI2749"/>
    </row>
    <row r="2750" spans="35:35" x14ac:dyDescent="0.25">
      <c r="AI2750"/>
    </row>
    <row r="2751" spans="35:35" x14ac:dyDescent="0.25">
      <c r="AI2751"/>
    </row>
    <row r="2752" spans="35:35" x14ac:dyDescent="0.25">
      <c r="AI2752"/>
    </row>
    <row r="2753" spans="35:35" x14ac:dyDescent="0.25">
      <c r="AI2753"/>
    </row>
    <row r="2754" spans="35:35" x14ac:dyDescent="0.25">
      <c r="AI2754"/>
    </row>
    <row r="2755" spans="35:35" x14ac:dyDescent="0.25">
      <c r="AI2755"/>
    </row>
    <row r="2756" spans="35:35" x14ac:dyDescent="0.25">
      <c r="AI2756"/>
    </row>
    <row r="2757" spans="35:35" x14ac:dyDescent="0.25">
      <c r="AI2757"/>
    </row>
    <row r="2758" spans="35:35" x14ac:dyDescent="0.25">
      <c r="AI2758"/>
    </row>
    <row r="2759" spans="35:35" x14ac:dyDescent="0.25">
      <c r="AI2759"/>
    </row>
    <row r="2760" spans="35:35" x14ac:dyDescent="0.25">
      <c r="AI2760"/>
    </row>
    <row r="2761" spans="35:35" x14ac:dyDescent="0.25">
      <c r="AI2761"/>
    </row>
    <row r="2762" spans="35:35" x14ac:dyDescent="0.25">
      <c r="AI2762"/>
    </row>
    <row r="2763" spans="35:35" x14ac:dyDescent="0.25">
      <c r="AI2763"/>
    </row>
    <row r="2764" spans="35:35" x14ac:dyDescent="0.25">
      <c r="AI2764"/>
    </row>
    <row r="2765" spans="35:35" x14ac:dyDescent="0.25">
      <c r="AI2765"/>
    </row>
    <row r="2766" spans="35:35" x14ac:dyDescent="0.25">
      <c r="AI2766"/>
    </row>
    <row r="2767" spans="35:35" x14ac:dyDescent="0.25">
      <c r="AI2767"/>
    </row>
    <row r="2768" spans="35:35" x14ac:dyDescent="0.25">
      <c r="AI2768"/>
    </row>
    <row r="2769" spans="35:35" x14ac:dyDescent="0.25">
      <c r="AI2769"/>
    </row>
    <row r="2770" spans="35:35" x14ac:dyDescent="0.25">
      <c r="AI2770"/>
    </row>
    <row r="2771" spans="35:35" x14ac:dyDescent="0.25">
      <c r="AI2771"/>
    </row>
    <row r="2772" spans="35:35" x14ac:dyDescent="0.25">
      <c r="AI2772"/>
    </row>
    <row r="2773" spans="35:35" x14ac:dyDescent="0.25">
      <c r="AI2773"/>
    </row>
    <row r="2774" spans="35:35" x14ac:dyDescent="0.25">
      <c r="AI2774"/>
    </row>
    <row r="2775" spans="35:35" x14ac:dyDescent="0.25">
      <c r="AI2775"/>
    </row>
    <row r="2776" spans="35:35" x14ac:dyDescent="0.25">
      <c r="AI2776"/>
    </row>
    <row r="2777" spans="35:35" x14ac:dyDescent="0.25">
      <c r="AI2777"/>
    </row>
    <row r="2778" spans="35:35" x14ac:dyDescent="0.25">
      <c r="AI2778"/>
    </row>
    <row r="2779" spans="35:35" x14ac:dyDescent="0.25">
      <c r="AI2779"/>
    </row>
    <row r="2780" spans="35:35" x14ac:dyDescent="0.25">
      <c r="AI2780"/>
    </row>
    <row r="2781" spans="35:35" x14ac:dyDescent="0.25">
      <c r="AI2781"/>
    </row>
    <row r="2782" spans="35:35" x14ac:dyDescent="0.25">
      <c r="AI2782"/>
    </row>
    <row r="2783" spans="35:35" x14ac:dyDescent="0.25">
      <c r="AI2783"/>
    </row>
    <row r="2784" spans="35:35" x14ac:dyDescent="0.25">
      <c r="AI2784"/>
    </row>
    <row r="2785" spans="35:35" x14ac:dyDescent="0.25">
      <c r="AI2785"/>
    </row>
    <row r="2786" spans="35:35" x14ac:dyDescent="0.25">
      <c r="AI2786"/>
    </row>
    <row r="2787" spans="35:35" x14ac:dyDescent="0.25">
      <c r="AI2787"/>
    </row>
    <row r="2788" spans="35:35" x14ac:dyDescent="0.25">
      <c r="AI2788"/>
    </row>
    <row r="2789" spans="35:35" x14ac:dyDescent="0.25">
      <c r="AI2789"/>
    </row>
    <row r="2790" spans="35:35" x14ac:dyDescent="0.25">
      <c r="AI2790"/>
    </row>
    <row r="2791" spans="35:35" x14ac:dyDescent="0.25">
      <c r="AI2791"/>
    </row>
    <row r="2792" spans="35:35" x14ac:dyDescent="0.25">
      <c r="AI2792"/>
    </row>
    <row r="2793" spans="35:35" x14ac:dyDescent="0.25">
      <c r="AI2793"/>
    </row>
    <row r="2794" spans="35:35" x14ac:dyDescent="0.25">
      <c r="AI2794"/>
    </row>
    <row r="2795" spans="35:35" x14ac:dyDescent="0.25">
      <c r="AI2795"/>
    </row>
    <row r="2796" spans="35:35" x14ac:dyDescent="0.25">
      <c r="AI2796"/>
    </row>
    <row r="2797" spans="35:35" x14ac:dyDescent="0.25">
      <c r="AI2797"/>
    </row>
    <row r="2798" spans="35:35" x14ac:dyDescent="0.25">
      <c r="AI2798"/>
    </row>
    <row r="2799" spans="35:35" x14ac:dyDescent="0.25">
      <c r="AI2799"/>
    </row>
    <row r="2800" spans="35:35" x14ac:dyDescent="0.25">
      <c r="AI2800"/>
    </row>
    <row r="2801" spans="35:35" x14ac:dyDescent="0.25">
      <c r="AI2801"/>
    </row>
    <row r="2802" spans="35:35" x14ac:dyDescent="0.25">
      <c r="AI2802"/>
    </row>
    <row r="2803" spans="35:35" x14ac:dyDescent="0.25">
      <c r="AI2803"/>
    </row>
    <row r="2804" spans="35:35" x14ac:dyDescent="0.25">
      <c r="AI2804"/>
    </row>
    <row r="2805" spans="35:35" x14ac:dyDescent="0.25">
      <c r="AI2805"/>
    </row>
    <row r="2806" spans="35:35" x14ac:dyDescent="0.25">
      <c r="AI2806"/>
    </row>
    <row r="2807" spans="35:35" x14ac:dyDescent="0.25">
      <c r="AI2807"/>
    </row>
    <row r="2808" spans="35:35" x14ac:dyDescent="0.25">
      <c r="AI2808"/>
    </row>
    <row r="2809" spans="35:35" x14ac:dyDescent="0.25">
      <c r="AI2809"/>
    </row>
    <row r="2810" spans="35:35" x14ac:dyDescent="0.25">
      <c r="AI2810"/>
    </row>
    <row r="2811" spans="35:35" x14ac:dyDescent="0.25">
      <c r="AI2811"/>
    </row>
    <row r="2812" spans="35:35" x14ac:dyDescent="0.25">
      <c r="AI2812"/>
    </row>
    <row r="2813" spans="35:35" x14ac:dyDescent="0.25">
      <c r="AI2813"/>
    </row>
    <row r="2814" spans="35:35" x14ac:dyDescent="0.25">
      <c r="AI2814"/>
    </row>
    <row r="2815" spans="35:35" x14ac:dyDescent="0.25">
      <c r="AI2815"/>
    </row>
    <row r="2816" spans="35:35" x14ac:dyDescent="0.25">
      <c r="AI2816"/>
    </row>
    <row r="2817" spans="35:35" x14ac:dyDescent="0.25">
      <c r="AI2817"/>
    </row>
    <row r="2818" spans="35:35" x14ac:dyDescent="0.25">
      <c r="AI2818"/>
    </row>
    <row r="2819" spans="35:35" x14ac:dyDescent="0.25">
      <c r="AI2819"/>
    </row>
    <row r="2820" spans="35:35" x14ac:dyDescent="0.25">
      <c r="AI2820"/>
    </row>
    <row r="2821" spans="35:35" x14ac:dyDescent="0.25">
      <c r="AI2821"/>
    </row>
    <row r="2822" spans="35:35" x14ac:dyDescent="0.25">
      <c r="AI2822"/>
    </row>
    <row r="2823" spans="35:35" x14ac:dyDescent="0.25">
      <c r="AI2823"/>
    </row>
    <row r="2824" spans="35:35" x14ac:dyDescent="0.25">
      <c r="AI2824"/>
    </row>
    <row r="2825" spans="35:35" x14ac:dyDescent="0.25">
      <c r="AI2825"/>
    </row>
    <row r="2826" spans="35:35" x14ac:dyDescent="0.25">
      <c r="AI2826"/>
    </row>
    <row r="2827" spans="35:35" x14ac:dyDescent="0.25">
      <c r="AI2827"/>
    </row>
    <row r="2828" spans="35:35" x14ac:dyDescent="0.25">
      <c r="AI2828"/>
    </row>
    <row r="2829" spans="35:35" x14ac:dyDescent="0.25">
      <c r="AI2829"/>
    </row>
    <row r="2830" spans="35:35" x14ac:dyDescent="0.25">
      <c r="AI2830"/>
    </row>
    <row r="2831" spans="35:35" x14ac:dyDescent="0.25">
      <c r="AI2831"/>
    </row>
    <row r="2832" spans="35:35" x14ac:dyDescent="0.25">
      <c r="AI2832"/>
    </row>
    <row r="2833" spans="35:35" x14ac:dyDescent="0.25">
      <c r="AI2833"/>
    </row>
    <row r="2834" spans="35:35" x14ac:dyDescent="0.25">
      <c r="AI2834"/>
    </row>
    <row r="2835" spans="35:35" x14ac:dyDescent="0.25">
      <c r="AI2835"/>
    </row>
    <row r="2836" spans="35:35" x14ac:dyDescent="0.25">
      <c r="AI2836"/>
    </row>
    <row r="2837" spans="35:35" x14ac:dyDescent="0.25">
      <c r="AI2837"/>
    </row>
    <row r="2838" spans="35:35" x14ac:dyDescent="0.25">
      <c r="AI2838"/>
    </row>
    <row r="2839" spans="35:35" x14ac:dyDescent="0.25">
      <c r="AI2839"/>
    </row>
    <row r="2840" spans="35:35" x14ac:dyDescent="0.25">
      <c r="AI2840"/>
    </row>
    <row r="2841" spans="35:35" x14ac:dyDescent="0.25">
      <c r="AI2841"/>
    </row>
    <row r="2842" spans="35:35" x14ac:dyDescent="0.25">
      <c r="AI2842"/>
    </row>
    <row r="2843" spans="35:35" x14ac:dyDescent="0.25">
      <c r="AI2843"/>
    </row>
    <row r="2844" spans="35:35" x14ac:dyDescent="0.25">
      <c r="AI2844"/>
    </row>
    <row r="2845" spans="35:35" x14ac:dyDescent="0.25">
      <c r="AI2845"/>
    </row>
    <row r="2846" spans="35:35" x14ac:dyDescent="0.25">
      <c r="AI2846"/>
    </row>
    <row r="2847" spans="35:35" x14ac:dyDescent="0.25">
      <c r="AI2847"/>
    </row>
    <row r="2848" spans="35:35" x14ac:dyDescent="0.25">
      <c r="AI2848"/>
    </row>
    <row r="2849" spans="35:35" x14ac:dyDescent="0.25">
      <c r="AI2849"/>
    </row>
    <row r="2850" spans="35:35" x14ac:dyDescent="0.25">
      <c r="AI2850"/>
    </row>
    <row r="2851" spans="35:35" x14ac:dyDescent="0.25">
      <c r="AI2851"/>
    </row>
    <row r="2852" spans="35:35" x14ac:dyDescent="0.25">
      <c r="AI2852"/>
    </row>
    <row r="2853" spans="35:35" x14ac:dyDescent="0.25">
      <c r="AI2853"/>
    </row>
    <row r="2854" spans="35:35" x14ac:dyDescent="0.25">
      <c r="AI2854"/>
    </row>
    <row r="2855" spans="35:35" x14ac:dyDescent="0.25">
      <c r="AI2855"/>
    </row>
    <row r="2856" spans="35:35" x14ac:dyDescent="0.25">
      <c r="AI2856"/>
    </row>
    <row r="2857" spans="35:35" x14ac:dyDescent="0.25">
      <c r="AI2857"/>
    </row>
    <row r="2858" spans="35:35" x14ac:dyDescent="0.25">
      <c r="AI2858"/>
    </row>
    <row r="2859" spans="35:35" x14ac:dyDescent="0.25">
      <c r="AI2859"/>
    </row>
    <row r="2860" spans="35:35" x14ac:dyDescent="0.25">
      <c r="AI2860"/>
    </row>
    <row r="2861" spans="35:35" x14ac:dyDescent="0.25">
      <c r="AI2861"/>
    </row>
    <row r="2862" spans="35:35" x14ac:dyDescent="0.25">
      <c r="AI2862"/>
    </row>
    <row r="2863" spans="35:35" x14ac:dyDescent="0.25">
      <c r="AI2863"/>
    </row>
    <row r="2864" spans="35:35" x14ac:dyDescent="0.25">
      <c r="AI2864"/>
    </row>
    <row r="2865" spans="35:35" x14ac:dyDescent="0.25">
      <c r="AI2865"/>
    </row>
    <row r="2866" spans="35:35" x14ac:dyDescent="0.25">
      <c r="AI2866"/>
    </row>
    <row r="2867" spans="35:35" x14ac:dyDescent="0.25">
      <c r="AI2867"/>
    </row>
    <row r="2868" spans="35:35" x14ac:dyDescent="0.25">
      <c r="AI2868"/>
    </row>
    <row r="2869" spans="35:35" x14ac:dyDescent="0.25">
      <c r="AI2869"/>
    </row>
    <row r="2870" spans="35:35" x14ac:dyDescent="0.25">
      <c r="AI2870"/>
    </row>
    <row r="2871" spans="35:35" x14ac:dyDescent="0.25">
      <c r="AI2871"/>
    </row>
    <row r="2872" spans="35:35" x14ac:dyDescent="0.25">
      <c r="AI2872"/>
    </row>
    <row r="2873" spans="35:35" x14ac:dyDescent="0.25">
      <c r="AI2873"/>
    </row>
    <row r="2874" spans="35:35" x14ac:dyDescent="0.25">
      <c r="AI2874"/>
    </row>
    <row r="2875" spans="35:35" x14ac:dyDescent="0.25">
      <c r="AI2875"/>
    </row>
    <row r="2876" spans="35:35" x14ac:dyDescent="0.25">
      <c r="AI2876"/>
    </row>
    <row r="2877" spans="35:35" x14ac:dyDescent="0.25">
      <c r="AI2877"/>
    </row>
    <row r="2878" spans="35:35" x14ac:dyDescent="0.25">
      <c r="AI2878"/>
    </row>
    <row r="2879" spans="35:35" x14ac:dyDescent="0.25">
      <c r="AI2879"/>
    </row>
    <row r="2880" spans="35:35" x14ac:dyDescent="0.25">
      <c r="AI2880"/>
    </row>
    <row r="2881" spans="35:35" x14ac:dyDescent="0.25">
      <c r="AI2881"/>
    </row>
    <row r="2882" spans="35:35" x14ac:dyDescent="0.25">
      <c r="AI2882"/>
    </row>
    <row r="2883" spans="35:35" x14ac:dyDescent="0.25">
      <c r="AI2883"/>
    </row>
    <row r="2884" spans="35:35" x14ac:dyDescent="0.25">
      <c r="AI2884"/>
    </row>
    <row r="2885" spans="35:35" x14ac:dyDescent="0.25">
      <c r="AI2885"/>
    </row>
    <row r="2886" spans="35:35" x14ac:dyDescent="0.25">
      <c r="AI2886"/>
    </row>
    <row r="2887" spans="35:35" x14ac:dyDescent="0.25">
      <c r="AI2887"/>
    </row>
    <row r="2888" spans="35:35" x14ac:dyDescent="0.25">
      <c r="AI2888"/>
    </row>
    <row r="2889" spans="35:35" x14ac:dyDescent="0.25">
      <c r="AI2889"/>
    </row>
    <row r="2890" spans="35:35" x14ac:dyDescent="0.25">
      <c r="AI2890"/>
    </row>
    <row r="2891" spans="35:35" x14ac:dyDescent="0.25">
      <c r="AI2891"/>
    </row>
    <row r="2892" spans="35:35" x14ac:dyDescent="0.25">
      <c r="AI2892"/>
    </row>
    <row r="2893" spans="35:35" x14ac:dyDescent="0.25">
      <c r="AI2893"/>
    </row>
    <row r="2894" spans="35:35" x14ac:dyDescent="0.25">
      <c r="AI2894"/>
    </row>
    <row r="2895" spans="35:35" x14ac:dyDescent="0.25">
      <c r="AI2895"/>
    </row>
    <row r="2896" spans="35:35" x14ac:dyDescent="0.25">
      <c r="AI2896"/>
    </row>
    <row r="2897" spans="35:35" x14ac:dyDescent="0.25">
      <c r="AI2897"/>
    </row>
    <row r="2898" spans="35:35" x14ac:dyDescent="0.25">
      <c r="AI2898"/>
    </row>
    <row r="2899" spans="35:35" x14ac:dyDescent="0.25">
      <c r="AI2899"/>
    </row>
    <row r="2900" spans="35:35" x14ac:dyDescent="0.25">
      <c r="AI2900"/>
    </row>
    <row r="2901" spans="35:35" x14ac:dyDescent="0.25">
      <c r="AI2901"/>
    </row>
    <row r="2902" spans="35:35" x14ac:dyDescent="0.25">
      <c r="AI2902"/>
    </row>
    <row r="2903" spans="35:35" x14ac:dyDescent="0.25">
      <c r="AI2903"/>
    </row>
    <row r="2904" spans="35:35" x14ac:dyDescent="0.25">
      <c r="AI2904"/>
    </row>
    <row r="2905" spans="35:35" x14ac:dyDescent="0.25">
      <c r="AI2905"/>
    </row>
    <row r="2906" spans="35:35" x14ac:dyDescent="0.25">
      <c r="AI2906"/>
    </row>
    <row r="2907" spans="35:35" x14ac:dyDescent="0.25">
      <c r="AI2907"/>
    </row>
    <row r="2908" spans="35:35" x14ac:dyDescent="0.25">
      <c r="AI2908"/>
    </row>
    <row r="2909" spans="35:35" x14ac:dyDescent="0.25">
      <c r="AI2909"/>
    </row>
    <row r="2910" spans="35:35" x14ac:dyDescent="0.25">
      <c r="AI2910"/>
    </row>
    <row r="2911" spans="35:35" x14ac:dyDescent="0.25">
      <c r="AI2911"/>
    </row>
    <row r="2912" spans="35:35" x14ac:dyDescent="0.25">
      <c r="AI2912"/>
    </row>
    <row r="2913" spans="35:35" x14ac:dyDescent="0.25">
      <c r="AI2913"/>
    </row>
    <row r="2914" spans="35:35" x14ac:dyDescent="0.25">
      <c r="AI2914"/>
    </row>
    <row r="2915" spans="35:35" x14ac:dyDescent="0.25">
      <c r="AI2915"/>
    </row>
    <row r="2916" spans="35:35" x14ac:dyDescent="0.25">
      <c r="AI2916"/>
    </row>
    <row r="2917" spans="35:35" x14ac:dyDescent="0.25">
      <c r="AI2917"/>
    </row>
    <row r="2918" spans="35:35" x14ac:dyDescent="0.25">
      <c r="AI2918"/>
    </row>
    <row r="2919" spans="35:35" x14ac:dyDescent="0.25">
      <c r="AI2919"/>
    </row>
    <row r="2920" spans="35:35" x14ac:dyDescent="0.25">
      <c r="AI2920"/>
    </row>
    <row r="2921" spans="35:35" x14ac:dyDescent="0.25">
      <c r="AI2921"/>
    </row>
    <row r="2922" spans="35:35" x14ac:dyDescent="0.25">
      <c r="AI2922"/>
    </row>
    <row r="2923" spans="35:35" x14ac:dyDescent="0.25">
      <c r="AI2923"/>
    </row>
    <row r="2924" spans="35:35" x14ac:dyDescent="0.25">
      <c r="AI2924"/>
    </row>
    <row r="2925" spans="35:35" x14ac:dyDescent="0.25">
      <c r="AI2925"/>
    </row>
    <row r="2926" spans="35:35" x14ac:dyDescent="0.25">
      <c r="AI2926"/>
    </row>
    <row r="2927" spans="35:35" x14ac:dyDescent="0.25">
      <c r="AI2927"/>
    </row>
    <row r="2928" spans="35:35" x14ac:dyDescent="0.25">
      <c r="AI2928"/>
    </row>
    <row r="2929" spans="35:35" x14ac:dyDescent="0.25">
      <c r="AI2929"/>
    </row>
    <row r="2930" spans="35:35" x14ac:dyDescent="0.25">
      <c r="AI2930"/>
    </row>
    <row r="2931" spans="35:35" x14ac:dyDescent="0.25">
      <c r="AI2931"/>
    </row>
    <row r="2932" spans="35:35" x14ac:dyDescent="0.25">
      <c r="AI2932"/>
    </row>
    <row r="2933" spans="35:35" x14ac:dyDescent="0.25">
      <c r="AI2933"/>
    </row>
    <row r="2934" spans="35:35" x14ac:dyDescent="0.25">
      <c r="AI2934"/>
    </row>
    <row r="2935" spans="35:35" x14ac:dyDescent="0.25">
      <c r="AI2935"/>
    </row>
    <row r="2936" spans="35:35" x14ac:dyDescent="0.25">
      <c r="AI2936"/>
    </row>
    <row r="2937" spans="35:35" x14ac:dyDescent="0.25">
      <c r="AI2937"/>
    </row>
    <row r="2938" spans="35:35" x14ac:dyDescent="0.25">
      <c r="AI2938"/>
    </row>
    <row r="2939" spans="35:35" x14ac:dyDescent="0.25">
      <c r="AI2939"/>
    </row>
    <row r="2940" spans="35:35" x14ac:dyDescent="0.25">
      <c r="AI2940"/>
    </row>
    <row r="2941" spans="35:35" x14ac:dyDescent="0.25">
      <c r="AI2941"/>
    </row>
    <row r="2942" spans="35:35" x14ac:dyDescent="0.25">
      <c r="AI2942"/>
    </row>
    <row r="2943" spans="35:35" x14ac:dyDescent="0.25">
      <c r="AI2943"/>
    </row>
    <row r="2944" spans="35:35" x14ac:dyDescent="0.25">
      <c r="AI2944"/>
    </row>
    <row r="2945" spans="35:35" x14ac:dyDescent="0.25">
      <c r="AI2945"/>
    </row>
    <row r="2946" spans="35:35" x14ac:dyDescent="0.25">
      <c r="AI2946"/>
    </row>
    <row r="2947" spans="35:35" x14ac:dyDescent="0.25">
      <c r="AI2947"/>
    </row>
    <row r="2948" spans="35:35" x14ac:dyDescent="0.25">
      <c r="AI2948"/>
    </row>
    <row r="2949" spans="35:35" x14ac:dyDescent="0.25">
      <c r="AI2949"/>
    </row>
    <row r="2950" spans="35:35" x14ac:dyDescent="0.25">
      <c r="AI2950"/>
    </row>
    <row r="2951" spans="35:35" x14ac:dyDescent="0.25">
      <c r="AI2951"/>
    </row>
    <row r="2952" spans="35:35" x14ac:dyDescent="0.25">
      <c r="AI2952"/>
    </row>
    <row r="2953" spans="35:35" x14ac:dyDescent="0.25">
      <c r="AI2953"/>
    </row>
    <row r="2954" spans="35:35" x14ac:dyDescent="0.25">
      <c r="AI2954"/>
    </row>
    <row r="2955" spans="35:35" x14ac:dyDescent="0.25">
      <c r="AI2955"/>
    </row>
    <row r="2956" spans="35:35" x14ac:dyDescent="0.25">
      <c r="AI2956"/>
    </row>
    <row r="2957" spans="35:35" x14ac:dyDescent="0.25">
      <c r="AI2957"/>
    </row>
    <row r="2958" spans="35:35" x14ac:dyDescent="0.25">
      <c r="AI2958"/>
    </row>
    <row r="2959" spans="35:35" x14ac:dyDescent="0.25">
      <c r="AI2959"/>
    </row>
    <row r="2960" spans="35:35" x14ac:dyDescent="0.25">
      <c r="AI2960"/>
    </row>
    <row r="2961" spans="35:35" x14ac:dyDescent="0.25">
      <c r="AI2961"/>
    </row>
    <row r="2962" spans="35:35" x14ac:dyDescent="0.25">
      <c r="AI2962"/>
    </row>
    <row r="2963" spans="35:35" x14ac:dyDescent="0.25">
      <c r="AI2963"/>
    </row>
    <row r="2964" spans="35:35" x14ac:dyDescent="0.25">
      <c r="AI2964"/>
    </row>
    <row r="2965" spans="35:35" x14ac:dyDescent="0.25">
      <c r="AI2965"/>
    </row>
    <row r="2966" spans="35:35" x14ac:dyDescent="0.25">
      <c r="AI2966"/>
    </row>
    <row r="2967" spans="35:35" x14ac:dyDescent="0.25">
      <c r="AI2967"/>
    </row>
    <row r="2968" spans="35:35" x14ac:dyDescent="0.25">
      <c r="AI2968"/>
    </row>
    <row r="2969" spans="35:35" x14ac:dyDescent="0.25">
      <c r="AI2969"/>
    </row>
    <row r="2970" spans="35:35" x14ac:dyDescent="0.25">
      <c r="AI2970"/>
    </row>
    <row r="2971" spans="35:35" x14ac:dyDescent="0.25">
      <c r="AI2971"/>
    </row>
    <row r="2972" spans="35:35" x14ac:dyDescent="0.25">
      <c r="AI2972"/>
    </row>
    <row r="2973" spans="35:35" x14ac:dyDescent="0.25">
      <c r="AI2973"/>
    </row>
    <row r="2974" spans="35:35" x14ac:dyDescent="0.25">
      <c r="AI2974"/>
    </row>
    <row r="2975" spans="35:35" x14ac:dyDescent="0.25">
      <c r="AI2975"/>
    </row>
    <row r="2976" spans="35:35" x14ac:dyDescent="0.25">
      <c r="AI2976"/>
    </row>
    <row r="2977" spans="35:35" x14ac:dyDescent="0.25">
      <c r="AI2977"/>
    </row>
    <row r="2978" spans="35:35" x14ac:dyDescent="0.25">
      <c r="AI2978"/>
    </row>
    <row r="2979" spans="35:35" x14ac:dyDescent="0.25">
      <c r="AI2979"/>
    </row>
    <row r="2980" spans="35:35" x14ac:dyDescent="0.25">
      <c r="AI2980"/>
    </row>
    <row r="2981" spans="35:35" x14ac:dyDescent="0.25">
      <c r="AI2981"/>
    </row>
    <row r="2982" spans="35:35" x14ac:dyDescent="0.25">
      <c r="AI2982"/>
    </row>
    <row r="2983" spans="35:35" x14ac:dyDescent="0.25">
      <c r="AI2983"/>
    </row>
    <row r="2984" spans="35:35" x14ac:dyDescent="0.25">
      <c r="AI2984"/>
    </row>
    <row r="2985" spans="35:35" x14ac:dyDescent="0.25">
      <c r="AI2985"/>
    </row>
    <row r="2986" spans="35:35" x14ac:dyDescent="0.25">
      <c r="AI2986"/>
    </row>
    <row r="2987" spans="35:35" x14ac:dyDescent="0.25">
      <c r="AI2987"/>
    </row>
    <row r="2988" spans="35:35" x14ac:dyDescent="0.25">
      <c r="AI2988"/>
    </row>
    <row r="2989" spans="35:35" x14ac:dyDescent="0.25">
      <c r="AI2989"/>
    </row>
    <row r="2990" spans="35:35" x14ac:dyDescent="0.25">
      <c r="AI2990"/>
    </row>
    <row r="2991" spans="35:35" x14ac:dyDescent="0.25">
      <c r="AI2991"/>
    </row>
    <row r="2992" spans="35:35" x14ac:dyDescent="0.25">
      <c r="AI2992"/>
    </row>
    <row r="2993" spans="35:35" x14ac:dyDescent="0.25">
      <c r="AI2993"/>
    </row>
    <row r="2994" spans="35:35" x14ac:dyDescent="0.25">
      <c r="AI2994"/>
    </row>
    <row r="2995" spans="35:35" x14ac:dyDescent="0.25">
      <c r="AI2995"/>
    </row>
    <row r="2996" spans="35:35" x14ac:dyDescent="0.25">
      <c r="AI2996"/>
    </row>
    <row r="2997" spans="35:35" x14ac:dyDescent="0.25">
      <c r="AI2997"/>
    </row>
    <row r="2998" spans="35:35" x14ac:dyDescent="0.25">
      <c r="AI2998"/>
    </row>
    <row r="2999" spans="35:35" x14ac:dyDescent="0.25">
      <c r="AI2999"/>
    </row>
    <row r="3000" spans="35:35" x14ac:dyDescent="0.25">
      <c r="AI3000"/>
    </row>
    <row r="3001" spans="35:35" x14ac:dyDescent="0.25">
      <c r="AI3001"/>
    </row>
    <row r="3002" spans="35:35" x14ac:dyDescent="0.25">
      <c r="AI3002"/>
    </row>
    <row r="3003" spans="35:35" x14ac:dyDescent="0.25">
      <c r="AI3003"/>
    </row>
    <row r="3004" spans="35:35" x14ac:dyDescent="0.25">
      <c r="AI3004"/>
    </row>
    <row r="3005" spans="35:35" x14ac:dyDescent="0.25">
      <c r="AI3005"/>
    </row>
    <row r="3006" spans="35:35" x14ac:dyDescent="0.25">
      <c r="AI3006"/>
    </row>
    <row r="3007" spans="35:35" x14ac:dyDescent="0.25">
      <c r="AI3007"/>
    </row>
    <row r="3008" spans="35:35" x14ac:dyDescent="0.25">
      <c r="AI3008"/>
    </row>
    <row r="3009" spans="35:35" x14ac:dyDescent="0.25">
      <c r="AI3009"/>
    </row>
    <row r="3010" spans="35:35" x14ac:dyDescent="0.25">
      <c r="AI3010"/>
    </row>
    <row r="3011" spans="35:35" x14ac:dyDescent="0.25">
      <c r="AI3011"/>
    </row>
    <row r="3012" spans="35:35" x14ac:dyDescent="0.25">
      <c r="AI3012"/>
    </row>
    <row r="3013" spans="35:35" x14ac:dyDescent="0.25">
      <c r="AI3013"/>
    </row>
    <row r="3014" spans="35:35" x14ac:dyDescent="0.25">
      <c r="AI3014"/>
    </row>
    <row r="3015" spans="35:35" x14ac:dyDescent="0.25">
      <c r="AI3015"/>
    </row>
    <row r="3016" spans="35:35" x14ac:dyDescent="0.25">
      <c r="AI3016"/>
    </row>
    <row r="3017" spans="35:35" x14ac:dyDescent="0.25">
      <c r="AI3017"/>
    </row>
    <row r="3018" spans="35:35" x14ac:dyDescent="0.25">
      <c r="AI3018"/>
    </row>
    <row r="3019" spans="35:35" x14ac:dyDescent="0.25">
      <c r="AI3019"/>
    </row>
    <row r="3020" spans="35:35" x14ac:dyDescent="0.25">
      <c r="AI3020"/>
    </row>
    <row r="3021" spans="35:35" x14ac:dyDescent="0.25">
      <c r="AI3021"/>
    </row>
    <row r="3022" spans="35:35" x14ac:dyDescent="0.25">
      <c r="AI3022"/>
    </row>
    <row r="3023" spans="35:35" x14ac:dyDescent="0.25">
      <c r="AI3023"/>
    </row>
    <row r="3024" spans="35:35" x14ac:dyDescent="0.25">
      <c r="AI3024"/>
    </row>
    <row r="3025" spans="35:35" x14ac:dyDescent="0.25">
      <c r="AI3025"/>
    </row>
    <row r="3026" spans="35:35" x14ac:dyDescent="0.25">
      <c r="AI3026"/>
    </row>
    <row r="3027" spans="35:35" x14ac:dyDescent="0.25">
      <c r="AI3027"/>
    </row>
    <row r="3028" spans="35:35" x14ac:dyDescent="0.25">
      <c r="AI3028"/>
    </row>
    <row r="3029" spans="35:35" x14ac:dyDescent="0.25">
      <c r="AI3029"/>
    </row>
    <row r="3030" spans="35:35" x14ac:dyDescent="0.25">
      <c r="AI3030"/>
    </row>
    <row r="3031" spans="35:35" x14ac:dyDescent="0.25">
      <c r="AI3031"/>
    </row>
    <row r="3032" spans="35:35" x14ac:dyDescent="0.25">
      <c r="AI3032"/>
    </row>
    <row r="3033" spans="35:35" x14ac:dyDescent="0.25">
      <c r="AI3033"/>
    </row>
    <row r="3034" spans="35:35" x14ac:dyDescent="0.25">
      <c r="AI3034"/>
    </row>
    <row r="3035" spans="35:35" x14ac:dyDescent="0.25">
      <c r="AI3035"/>
    </row>
    <row r="3036" spans="35:35" x14ac:dyDescent="0.25">
      <c r="AI3036"/>
    </row>
    <row r="3037" spans="35:35" x14ac:dyDescent="0.25">
      <c r="AI3037"/>
    </row>
    <row r="3038" spans="35:35" x14ac:dyDescent="0.25">
      <c r="AI3038"/>
    </row>
    <row r="3039" spans="35:35" x14ac:dyDescent="0.25">
      <c r="AI3039"/>
    </row>
    <row r="3040" spans="35:35" x14ac:dyDescent="0.25">
      <c r="AI3040"/>
    </row>
    <row r="3041" spans="35:35" x14ac:dyDescent="0.25">
      <c r="AI3041"/>
    </row>
    <row r="3042" spans="35:35" x14ac:dyDescent="0.25">
      <c r="AI3042"/>
    </row>
    <row r="3043" spans="35:35" x14ac:dyDescent="0.25">
      <c r="AI3043"/>
    </row>
    <row r="3044" spans="35:35" x14ac:dyDescent="0.25">
      <c r="AI3044"/>
    </row>
    <row r="3045" spans="35:35" x14ac:dyDescent="0.25">
      <c r="AI3045"/>
    </row>
    <row r="3046" spans="35:35" x14ac:dyDescent="0.25">
      <c r="AI3046"/>
    </row>
    <row r="3047" spans="35:35" x14ac:dyDescent="0.25">
      <c r="AI3047"/>
    </row>
    <row r="3048" spans="35:35" x14ac:dyDescent="0.25">
      <c r="AI3048"/>
    </row>
    <row r="3049" spans="35:35" x14ac:dyDescent="0.25">
      <c r="AI3049"/>
    </row>
    <row r="3050" spans="35:35" x14ac:dyDescent="0.25">
      <c r="AI3050"/>
    </row>
    <row r="3051" spans="35:35" x14ac:dyDescent="0.25">
      <c r="AI3051"/>
    </row>
    <row r="3052" spans="35:35" x14ac:dyDescent="0.25">
      <c r="AI3052"/>
    </row>
    <row r="3053" spans="35:35" x14ac:dyDescent="0.25">
      <c r="AI3053"/>
    </row>
    <row r="3054" spans="35:35" x14ac:dyDescent="0.25">
      <c r="AI3054"/>
    </row>
    <row r="3055" spans="35:35" x14ac:dyDescent="0.25">
      <c r="AI3055"/>
    </row>
    <row r="3056" spans="35:35" x14ac:dyDescent="0.25">
      <c r="AI3056"/>
    </row>
    <row r="3057" spans="35:35" x14ac:dyDescent="0.25">
      <c r="AI3057"/>
    </row>
    <row r="3058" spans="35:35" x14ac:dyDescent="0.25">
      <c r="AI3058"/>
    </row>
    <row r="3059" spans="35:35" x14ac:dyDescent="0.25">
      <c r="AI3059"/>
    </row>
    <row r="3060" spans="35:35" x14ac:dyDescent="0.25">
      <c r="AI3060"/>
    </row>
    <row r="3061" spans="35:35" x14ac:dyDescent="0.25">
      <c r="AI3061"/>
    </row>
    <row r="3062" spans="35:35" x14ac:dyDescent="0.25">
      <c r="AI3062"/>
    </row>
    <row r="3063" spans="35:35" x14ac:dyDescent="0.25">
      <c r="AI3063"/>
    </row>
    <row r="3064" spans="35:35" x14ac:dyDescent="0.25">
      <c r="AI3064"/>
    </row>
    <row r="3065" spans="35:35" x14ac:dyDescent="0.25">
      <c r="AI3065"/>
    </row>
    <row r="3066" spans="35:35" x14ac:dyDescent="0.25">
      <c r="AI3066"/>
    </row>
    <row r="3067" spans="35:35" x14ac:dyDescent="0.25">
      <c r="AI3067"/>
    </row>
    <row r="3068" spans="35:35" x14ac:dyDescent="0.25">
      <c r="AI3068"/>
    </row>
    <row r="3069" spans="35:35" x14ac:dyDescent="0.25">
      <c r="AI3069"/>
    </row>
    <row r="3070" spans="35:35" x14ac:dyDescent="0.25">
      <c r="AI3070"/>
    </row>
    <row r="3071" spans="35:35" x14ac:dyDescent="0.25">
      <c r="AI3071"/>
    </row>
    <row r="3072" spans="35:35" x14ac:dyDescent="0.25">
      <c r="AI3072"/>
    </row>
    <row r="3073" spans="35:35" x14ac:dyDescent="0.25">
      <c r="AI3073"/>
    </row>
    <row r="3074" spans="35:35" x14ac:dyDescent="0.25">
      <c r="AI3074"/>
    </row>
    <row r="3075" spans="35:35" x14ac:dyDescent="0.25">
      <c r="AI3075"/>
    </row>
    <row r="3076" spans="35:35" x14ac:dyDescent="0.25">
      <c r="AI3076"/>
    </row>
    <row r="3077" spans="35:35" x14ac:dyDescent="0.25">
      <c r="AI3077"/>
    </row>
    <row r="3078" spans="35:35" x14ac:dyDescent="0.25">
      <c r="AI3078"/>
    </row>
    <row r="3079" spans="35:35" x14ac:dyDescent="0.25">
      <c r="AI3079"/>
    </row>
    <row r="3080" spans="35:35" x14ac:dyDescent="0.25">
      <c r="AI3080"/>
    </row>
    <row r="3081" spans="35:35" x14ac:dyDescent="0.25">
      <c r="AI3081"/>
    </row>
    <row r="3082" spans="35:35" x14ac:dyDescent="0.25">
      <c r="AI3082"/>
    </row>
    <row r="3083" spans="35:35" x14ac:dyDescent="0.25">
      <c r="AI3083"/>
    </row>
    <row r="3084" spans="35:35" x14ac:dyDescent="0.25">
      <c r="AI3084"/>
    </row>
    <row r="3085" spans="35:35" x14ac:dyDescent="0.25">
      <c r="AI3085"/>
    </row>
    <row r="3086" spans="35:35" x14ac:dyDescent="0.25">
      <c r="AI3086"/>
    </row>
    <row r="3087" spans="35:35" x14ac:dyDescent="0.25">
      <c r="AI3087"/>
    </row>
    <row r="3088" spans="35:35" x14ac:dyDescent="0.25">
      <c r="AI3088"/>
    </row>
    <row r="3089" spans="35:35" x14ac:dyDescent="0.25">
      <c r="AI3089"/>
    </row>
    <row r="3090" spans="35:35" x14ac:dyDescent="0.25">
      <c r="AI3090"/>
    </row>
    <row r="3091" spans="35:35" x14ac:dyDescent="0.25">
      <c r="AI3091"/>
    </row>
    <row r="3092" spans="35:35" x14ac:dyDescent="0.25">
      <c r="AI3092"/>
    </row>
    <row r="3093" spans="35:35" x14ac:dyDescent="0.25">
      <c r="AI3093"/>
    </row>
    <row r="3094" spans="35:35" x14ac:dyDescent="0.25">
      <c r="AI3094"/>
    </row>
    <row r="3095" spans="35:35" x14ac:dyDescent="0.25">
      <c r="AI3095"/>
    </row>
    <row r="3096" spans="35:35" x14ac:dyDescent="0.25">
      <c r="AI3096"/>
    </row>
    <row r="3097" spans="35:35" x14ac:dyDescent="0.25">
      <c r="AI3097"/>
    </row>
    <row r="3098" spans="35:35" x14ac:dyDescent="0.25">
      <c r="AI3098"/>
    </row>
    <row r="3099" spans="35:35" x14ac:dyDescent="0.25">
      <c r="AI3099"/>
    </row>
    <row r="3100" spans="35:35" x14ac:dyDescent="0.25">
      <c r="AI3100"/>
    </row>
    <row r="3101" spans="35:35" x14ac:dyDescent="0.25">
      <c r="AI3101"/>
    </row>
    <row r="3102" spans="35:35" x14ac:dyDescent="0.25">
      <c r="AI3102"/>
    </row>
    <row r="3103" spans="35:35" x14ac:dyDescent="0.25">
      <c r="AI3103"/>
    </row>
    <row r="3104" spans="35:35" x14ac:dyDescent="0.25">
      <c r="AI3104"/>
    </row>
    <row r="3105" spans="35:35" x14ac:dyDescent="0.25">
      <c r="AI3105"/>
    </row>
    <row r="3106" spans="35:35" x14ac:dyDescent="0.25">
      <c r="AI3106"/>
    </row>
    <row r="3107" spans="35:35" x14ac:dyDescent="0.25">
      <c r="AI3107"/>
    </row>
    <row r="3108" spans="35:35" x14ac:dyDescent="0.25">
      <c r="AI3108"/>
    </row>
    <row r="3109" spans="35:35" x14ac:dyDescent="0.25">
      <c r="AI3109"/>
    </row>
    <row r="3110" spans="35:35" x14ac:dyDescent="0.25">
      <c r="AI3110"/>
    </row>
    <row r="3111" spans="35:35" x14ac:dyDescent="0.25">
      <c r="AI3111"/>
    </row>
    <row r="3112" spans="35:35" x14ac:dyDescent="0.25">
      <c r="AI3112"/>
    </row>
    <row r="3113" spans="35:35" x14ac:dyDescent="0.25">
      <c r="AI3113"/>
    </row>
    <row r="3114" spans="35:35" x14ac:dyDescent="0.25">
      <c r="AI3114"/>
    </row>
    <row r="3115" spans="35:35" x14ac:dyDescent="0.25">
      <c r="AI3115"/>
    </row>
    <row r="3116" spans="35:35" x14ac:dyDescent="0.25">
      <c r="AI3116"/>
    </row>
    <row r="3117" spans="35:35" x14ac:dyDescent="0.25">
      <c r="AI3117"/>
    </row>
    <row r="3118" spans="35:35" x14ac:dyDescent="0.25">
      <c r="AI3118"/>
    </row>
    <row r="3119" spans="35:35" x14ac:dyDescent="0.25">
      <c r="AI3119"/>
    </row>
    <row r="3120" spans="35:35" x14ac:dyDescent="0.25">
      <c r="AI3120"/>
    </row>
    <row r="3121" spans="35:35" x14ac:dyDescent="0.25">
      <c r="AI3121"/>
    </row>
    <row r="3122" spans="35:35" x14ac:dyDescent="0.25">
      <c r="AI3122"/>
    </row>
    <row r="3123" spans="35:35" x14ac:dyDescent="0.25">
      <c r="AI3123"/>
    </row>
    <row r="3124" spans="35:35" x14ac:dyDescent="0.25">
      <c r="AI3124"/>
    </row>
    <row r="3125" spans="35:35" x14ac:dyDescent="0.25">
      <c r="AI3125"/>
    </row>
    <row r="3126" spans="35:35" x14ac:dyDescent="0.25">
      <c r="AI3126"/>
    </row>
    <row r="3127" spans="35:35" x14ac:dyDescent="0.25">
      <c r="AI3127"/>
    </row>
    <row r="3128" spans="35:35" x14ac:dyDescent="0.25">
      <c r="AI3128"/>
    </row>
    <row r="3129" spans="35:35" x14ac:dyDescent="0.25">
      <c r="AI3129"/>
    </row>
    <row r="3130" spans="35:35" x14ac:dyDescent="0.25">
      <c r="AI3130"/>
    </row>
    <row r="3131" spans="35:35" x14ac:dyDescent="0.25">
      <c r="AI3131"/>
    </row>
    <row r="3132" spans="35:35" x14ac:dyDescent="0.25">
      <c r="AI3132"/>
    </row>
    <row r="3133" spans="35:35" x14ac:dyDescent="0.25">
      <c r="AI3133"/>
    </row>
    <row r="3134" spans="35:35" x14ac:dyDescent="0.25">
      <c r="AI3134"/>
    </row>
    <row r="3135" spans="35:35" x14ac:dyDescent="0.25">
      <c r="AI3135"/>
    </row>
    <row r="3136" spans="35:35" x14ac:dyDescent="0.25">
      <c r="AI3136"/>
    </row>
    <row r="3137" spans="35:35" x14ac:dyDescent="0.25">
      <c r="AI3137"/>
    </row>
    <row r="3138" spans="35:35" x14ac:dyDescent="0.25">
      <c r="AI3138"/>
    </row>
    <row r="3139" spans="35:35" x14ac:dyDescent="0.25">
      <c r="AI3139"/>
    </row>
    <row r="3140" spans="35:35" x14ac:dyDescent="0.25">
      <c r="AI3140"/>
    </row>
    <row r="3141" spans="35:35" x14ac:dyDescent="0.25">
      <c r="AI3141"/>
    </row>
    <row r="3142" spans="35:35" x14ac:dyDescent="0.25">
      <c r="AI3142"/>
    </row>
    <row r="3143" spans="35:35" x14ac:dyDescent="0.25">
      <c r="AI3143"/>
    </row>
    <row r="3144" spans="35:35" x14ac:dyDescent="0.25">
      <c r="AI3144"/>
    </row>
    <row r="3145" spans="35:35" x14ac:dyDescent="0.25">
      <c r="AI3145"/>
    </row>
    <row r="3146" spans="35:35" x14ac:dyDescent="0.25">
      <c r="AI3146"/>
    </row>
    <row r="3147" spans="35:35" x14ac:dyDescent="0.25">
      <c r="AI3147"/>
    </row>
    <row r="3148" spans="35:35" x14ac:dyDescent="0.25">
      <c r="AI3148"/>
    </row>
    <row r="3149" spans="35:35" x14ac:dyDescent="0.25">
      <c r="AI3149"/>
    </row>
    <row r="3150" spans="35:35" x14ac:dyDescent="0.25">
      <c r="AI3150"/>
    </row>
    <row r="3151" spans="35:35" x14ac:dyDescent="0.25">
      <c r="AI3151"/>
    </row>
    <row r="3152" spans="35:35" x14ac:dyDescent="0.25">
      <c r="AI3152"/>
    </row>
    <row r="3153" spans="35:35" x14ac:dyDescent="0.25">
      <c r="AI3153"/>
    </row>
    <row r="3154" spans="35:35" x14ac:dyDescent="0.25">
      <c r="AI3154"/>
    </row>
    <row r="3155" spans="35:35" x14ac:dyDescent="0.25">
      <c r="AI3155"/>
    </row>
    <row r="3156" spans="35:35" x14ac:dyDescent="0.25">
      <c r="AI3156"/>
    </row>
    <row r="3157" spans="35:35" x14ac:dyDescent="0.25">
      <c r="AI3157"/>
    </row>
    <row r="3158" spans="35:35" x14ac:dyDescent="0.25">
      <c r="AI3158"/>
    </row>
    <row r="3159" spans="35:35" x14ac:dyDescent="0.25">
      <c r="AI3159"/>
    </row>
    <row r="3160" spans="35:35" x14ac:dyDescent="0.25">
      <c r="AI3160"/>
    </row>
    <row r="3161" spans="35:35" x14ac:dyDescent="0.25">
      <c r="AI3161"/>
    </row>
    <row r="3162" spans="35:35" x14ac:dyDescent="0.25">
      <c r="AI3162"/>
    </row>
    <row r="3163" spans="35:35" x14ac:dyDescent="0.25">
      <c r="AI3163"/>
    </row>
    <row r="3164" spans="35:35" x14ac:dyDescent="0.25">
      <c r="AI3164"/>
    </row>
    <row r="3165" spans="35:35" x14ac:dyDescent="0.25">
      <c r="AI3165"/>
    </row>
    <row r="3166" spans="35:35" x14ac:dyDescent="0.25">
      <c r="AI3166"/>
    </row>
    <row r="3167" spans="35:35" x14ac:dyDescent="0.25">
      <c r="AI3167"/>
    </row>
    <row r="3168" spans="35:35" x14ac:dyDescent="0.25">
      <c r="AI3168"/>
    </row>
    <row r="3169" spans="35:35" x14ac:dyDescent="0.25">
      <c r="AI3169"/>
    </row>
    <row r="3170" spans="35:35" x14ac:dyDescent="0.25">
      <c r="AI3170"/>
    </row>
    <row r="3171" spans="35:35" x14ac:dyDescent="0.25">
      <c r="AI3171"/>
    </row>
    <row r="3172" spans="35:35" x14ac:dyDescent="0.25">
      <c r="AI3172"/>
    </row>
    <row r="3173" spans="35:35" x14ac:dyDescent="0.25">
      <c r="AI3173"/>
    </row>
    <row r="3174" spans="35:35" x14ac:dyDescent="0.25">
      <c r="AI3174"/>
    </row>
    <row r="3175" spans="35:35" x14ac:dyDescent="0.25">
      <c r="AI3175"/>
    </row>
    <row r="3176" spans="35:35" x14ac:dyDescent="0.25">
      <c r="AI3176"/>
    </row>
    <row r="3177" spans="35:35" x14ac:dyDescent="0.25">
      <c r="AI3177"/>
    </row>
    <row r="3178" spans="35:35" x14ac:dyDescent="0.25">
      <c r="AI3178"/>
    </row>
    <row r="3179" spans="35:35" x14ac:dyDescent="0.25">
      <c r="AI3179"/>
    </row>
    <row r="3180" spans="35:35" x14ac:dyDescent="0.25">
      <c r="AI3180"/>
    </row>
    <row r="3181" spans="35:35" x14ac:dyDescent="0.25">
      <c r="AI3181"/>
    </row>
    <row r="3182" spans="35:35" x14ac:dyDescent="0.25">
      <c r="AI3182"/>
    </row>
    <row r="3183" spans="35:35" x14ac:dyDescent="0.25">
      <c r="AI3183"/>
    </row>
    <row r="3184" spans="35:35" x14ac:dyDescent="0.25">
      <c r="AI3184"/>
    </row>
    <row r="3185" spans="35:35" x14ac:dyDescent="0.25">
      <c r="AI3185"/>
    </row>
    <row r="3186" spans="35:35" x14ac:dyDescent="0.25">
      <c r="AI3186"/>
    </row>
    <row r="3187" spans="35:35" x14ac:dyDescent="0.25">
      <c r="AI3187"/>
    </row>
    <row r="3188" spans="35:35" x14ac:dyDescent="0.25">
      <c r="AI3188"/>
    </row>
    <row r="3189" spans="35:35" x14ac:dyDescent="0.25">
      <c r="AI3189"/>
    </row>
    <row r="3190" spans="35:35" x14ac:dyDescent="0.25">
      <c r="AI3190"/>
    </row>
    <row r="3191" spans="35:35" x14ac:dyDescent="0.25">
      <c r="AI3191"/>
    </row>
    <row r="3192" spans="35:35" x14ac:dyDescent="0.25">
      <c r="AI3192"/>
    </row>
    <row r="3193" spans="35:35" x14ac:dyDescent="0.25">
      <c r="AI3193"/>
    </row>
    <row r="3194" spans="35:35" x14ac:dyDescent="0.25">
      <c r="AI3194"/>
    </row>
    <row r="3195" spans="35:35" x14ac:dyDescent="0.25">
      <c r="AI3195"/>
    </row>
    <row r="3196" spans="35:35" x14ac:dyDescent="0.25">
      <c r="AI3196"/>
    </row>
    <row r="3197" spans="35:35" x14ac:dyDescent="0.25">
      <c r="AI3197"/>
    </row>
    <row r="3198" spans="35:35" x14ac:dyDescent="0.25">
      <c r="AI3198"/>
    </row>
    <row r="3199" spans="35:35" x14ac:dyDescent="0.25">
      <c r="AI3199"/>
    </row>
    <row r="3200" spans="35:35" x14ac:dyDescent="0.25">
      <c r="AI3200"/>
    </row>
    <row r="3201" spans="35:35" x14ac:dyDescent="0.25">
      <c r="AI3201"/>
    </row>
    <row r="3202" spans="35:35" x14ac:dyDescent="0.25">
      <c r="AI3202"/>
    </row>
    <row r="3203" spans="35:35" x14ac:dyDescent="0.25">
      <c r="AI3203"/>
    </row>
    <row r="3204" spans="35:35" x14ac:dyDescent="0.25">
      <c r="AI3204"/>
    </row>
    <row r="3205" spans="35:35" x14ac:dyDescent="0.25">
      <c r="AI3205"/>
    </row>
    <row r="3206" spans="35:35" x14ac:dyDescent="0.25">
      <c r="AI3206"/>
    </row>
    <row r="3207" spans="35:35" x14ac:dyDescent="0.25">
      <c r="AI3207"/>
    </row>
    <row r="3208" spans="35:35" x14ac:dyDescent="0.25">
      <c r="AI3208"/>
    </row>
    <row r="3209" spans="35:35" x14ac:dyDescent="0.25">
      <c r="AI3209"/>
    </row>
    <row r="3210" spans="35:35" x14ac:dyDescent="0.25">
      <c r="AI3210"/>
    </row>
    <row r="3211" spans="35:35" x14ac:dyDescent="0.25">
      <c r="AI3211"/>
    </row>
    <row r="3212" spans="35:35" x14ac:dyDescent="0.25">
      <c r="AI3212"/>
    </row>
    <row r="3213" spans="35:35" x14ac:dyDescent="0.25">
      <c r="AI3213"/>
    </row>
    <row r="3214" spans="35:35" x14ac:dyDescent="0.25">
      <c r="AI3214"/>
    </row>
    <row r="3215" spans="35:35" x14ac:dyDescent="0.25">
      <c r="AI3215"/>
    </row>
    <row r="3216" spans="35:35" x14ac:dyDescent="0.25">
      <c r="AI3216"/>
    </row>
    <row r="3217" spans="35:35" x14ac:dyDescent="0.25">
      <c r="AI3217"/>
    </row>
    <row r="3218" spans="35:35" x14ac:dyDescent="0.25">
      <c r="AI3218"/>
    </row>
    <row r="3219" spans="35:35" x14ac:dyDescent="0.25">
      <c r="AI3219"/>
    </row>
    <row r="3220" spans="35:35" x14ac:dyDescent="0.25">
      <c r="AI3220"/>
    </row>
    <row r="3221" spans="35:35" x14ac:dyDescent="0.25">
      <c r="AI3221"/>
    </row>
    <row r="3222" spans="35:35" x14ac:dyDescent="0.25">
      <c r="AI3222"/>
    </row>
    <row r="3223" spans="35:35" x14ac:dyDescent="0.25">
      <c r="AI3223"/>
    </row>
    <row r="3224" spans="35:35" x14ac:dyDescent="0.25">
      <c r="AI3224"/>
    </row>
    <row r="3225" spans="35:35" x14ac:dyDescent="0.25">
      <c r="AI3225"/>
    </row>
    <row r="3226" spans="35:35" x14ac:dyDescent="0.25">
      <c r="AI3226"/>
    </row>
    <row r="3227" spans="35:35" x14ac:dyDescent="0.25">
      <c r="AI3227"/>
    </row>
    <row r="3228" spans="35:35" x14ac:dyDescent="0.25">
      <c r="AI3228"/>
    </row>
    <row r="3229" spans="35:35" x14ac:dyDescent="0.25">
      <c r="AI3229"/>
    </row>
    <row r="3230" spans="35:35" x14ac:dyDescent="0.25">
      <c r="AI3230"/>
    </row>
    <row r="3231" spans="35:35" x14ac:dyDescent="0.25">
      <c r="AI3231"/>
    </row>
    <row r="3232" spans="35:35" x14ac:dyDescent="0.25">
      <c r="AI3232"/>
    </row>
    <row r="3233" spans="35:35" x14ac:dyDescent="0.25">
      <c r="AI3233"/>
    </row>
    <row r="3234" spans="35:35" x14ac:dyDescent="0.25">
      <c r="AI3234"/>
    </row>
    <row r="3235" spans="35:35" x14ac:dyDescent="0.25">
      <c r="AI3235"/>
    </row>
    <row r="3236" spans="35:35" x14ac:dyDescent="0.25">
      <c r="AI3236"/>
    </row>
    <row r="3237" spans="35:35" x14ac:dyDescent="0.25">
      <c r="AI3237"/>
    </row>
    <row r="3238" spans="35:35" x14ac:dyDescent="0.25">
      <c r="AI3238"/>
    </row>
    <row r="3239" spans="35:35" x14ac:dyDescent="0.25">
      <c r="AI3239"/>
    </row>
    <row r="3240" spans="35:35" x14ac:dyDescent="0.25">
      <c r="AI3240"/>
    </row>
    <row r="3241" spans="35:35" x14ac:dyDescent="0.25">
      <c r="AI3241"/>
    </row>
    <row r="3242" spans="35:35" x14ac:dyDescent="0.25">
      <c r="AI3242"/>
    </row>
    <row r="3243" spans="35:35" x14ac:dyDescent="0.25">
      <c r="AI3243"/>
    </row>
    <row r="3244" spans="35:35" x14ac:dyDescent="0.25">
      <c r="AI3244"/>
    </row>
    <row r="3245" spans="35:35" x14ac:dyDescent="0.25">
      <c r="AI3245"/>
    </row>
    <row r="3246" spans="35:35" x14ac:dyDescent="0.25">
      <c r="AI3246"/>
    </row>
    <row r="3247" spans="35:35" x14ac:dyDescent="0.25">
      <c r="AI3247"/>
    </row>
    <row r="3248" spans="35:35" x14ac:dyDescent="0.25">
      <c r="AI3248"/>
    </row>
    <row r="3249" spans="35:35" x14ac:dyDescent="0.25">
      <c r="AI3249"/>
    </row>
    <row r="3250" spans="35:35" x14ac:dyDescent="0.25">
      <c r="AI3250"/>
    </row>
    <row r="3251" spans="35:35" x14ac:dyDescent="0.25">
      <c r="AI3251"/>
    </row>
    <row r="3252" spans="35:35" x14ac:dyDescent="0.25">
      <c r="AI3252"/>
    </row>
    <row r="3253" spans="35:35" x14ac:dyDescent="0.25">
      <c r="AI3253"/>
    </row>
    <row r="3254" spans="35:35" x14ac:dyDescent="0.25">
      <c r="AI3254"/>
    </row>
    <row r="3255" spans="35:35" x14ac:dyDescent="0.25">
      <c r="AI3255"/>
    </row>
    <row r="3256" spans="35:35" x14ac:dyDescent="0.25">
      <c r="AI3256"/>
    </row>
    <row r="3257" spans="35:35" x14ac:dyDescent="0.25">
      <c r="AI3257"/>
    </row>
    <row r="3258" spans="35:35" x14ac:dyDescent="0.25">
      <c r="AI3258"/>
    </row>
    <row r="3259" spans="35:35" x14ac:dyDescent="0.25">
      <c r="AI3259"/>
    </row>
    <row r="3260" spans="35:35" x14ac:dyDescent="0.25">
      <c r="AI3260"/>
    </row>
    <row r="3261" spans="35:35" x14ac:dyDescent="0.25">
      <c r="AI3261"/>
    </row>
    <row r="3262" spans="35:35" x14ac:dyDescent="0.25">
      <c r="AI3262"/>
    </row>
    <row r="3263" spans="35:35" x14ac:dyDescent="0.25">
      <c r="AI3263"/>
    </row>
    <row r="3264" spans="35:35" x14ac:dyDescent="0.25">
      <c r="AI3264"/>
    </row>
    <row r="3265" spans="35:35" x14ac:dyDescent="0.25">
      <c r="AI3265"/>
    </row>
    <row r="3266" spans="35:35" x14ac:dyDescent="0.25">
      <c r="AI3266"/>
    </row>
    <row r="3267" spans="35:35" x14ac:dyDescent="0.25">
      <c r="AI3267"/>
    </row>
    <row r="3268" spans="35:35" x14ac:dyDescent="0.25">
      <c r="AI3268"/>
    </row>
    <row r="3269" spans="35:35" x14ac:dyDescent="0.25">
      <c r="AI3269"/>
    </row>
    <row r="3270" spans="35:35" x14ac:dyDescent="0.25">
      <c r="AI3270"/>
    </row>
    <row r="3271" spans="35:35" x14ac:dyDescent="0.25">
      <c r="AI3271"/>
    </row>
    <row r="3272" spans="35:35" x14ac:dyDescent="0.25">
      <c r="AI3272"/>
    </row>
    <row r="3273" spans="35:35" x14ac:dyDescent="0.25">
      <c r="AI3273"/>
    </row>
    <row r="3274" spans="35:35" x14ac:dyDescent="0.25">
      <c r="AI3274"/>
    </row>
    <row r="3275" spans="35:35" x14ac:dyDescent="0.25">
      <c r="AI3275"/>
    </row>
    <row r="3276" spans="35:35" x14ac:dyDescent="0.25">
      <c r="AI3276"/>
    </row>
    <row r="3277" spans="35:35" x14ac:dyDescent="0.25">
      <c r="AI3277"/>
    </row>
    <row r="3278" spans="35:35" x14ac:dyDescent="0.25">
      <c r="AI3278"/>
    </row>
    <row r="3279" spans="35:35" x14ac:dyDescent="0.25">
      <c r="AI3279"/>
    </row>
    <row r="3280" spans="35:35" x14ac:dyDescent="0.25">
      <c r="AI3280"/>
    </row>
    <row r="3281" spans="35:35" x14ac:dyDescent="0.25">
      <c r="AI3281"/>
    </row>
    <row r="3282" spans="35:35" x14ac:dyDescent="0.25">
      <c r="AI3282"/>
    </row>
    <row r="3283" spans="35:35" x14ac:dyDescent="0.25">
      <c r="AI3283"/>
    </row>
    <row r="3284" spans="35:35" x14ac:dyDescent="0.25">
      <c r="AI3284"/>
    </row>
    <row r="3285" spans="35:35" x14ac:dyDescent="0.25">
      <c r="AI3285"/>
    </row>
    <row r="3286" spans="35:35" x14ac:dyDescent="0.25">
      <c r="AI3286"/>
    </row>
    <row r="3287" spans="35:35" x14ac:dyDescent="0.25">
      <c r="AI3287"/>
    </row>
    <row r="3288" spans="35:35" x14ac:dyDescent="0.25">
      <c r="AI3288"/>
    </row>
    <row r="3289" spans="35:35" x14ac:dyDescent="0.25">
      <c r="AI3289"/>
    </row>
    <row r="3290" spans="35:35" x14ac:dyDescent="0.25">
      <c r="AI3290"/>
    </row>
    <row r="3291" spans="35:35" x14ac:dyDescent="0.25">
      <c r="AI3291"/>
    </row>
    <row r="3292" spans="35:35" x14ac:dyDescent="0.25">
      <c r="AI3292"/>
    </row>
    <row r="3293" spans="35:35" x14ac:dyDescent="0.25">
      <c r="AI3293"/>
    </row>
    <row r="3294" spans="35:35" x14ac:dyDescent="0.25">
      <c r="AI3294"/>
    </row>
    <row r="3295" spans="35:35" x14ac:dyDescent="0.25">
      <c r="AI3295"/>
    </row>
    <row r="3296" spans="35:35" x14ac:dyDescent="0.25">
      <c r="AI3296"/>
    </row>
    <row r="3297" spans="35:35" x14ac:dyDescent="0.25">
      <c r="AI3297"/>
    </row>
    <row r="3298" spans="35:35" x14ac:dyDescent="0.25">
      <c r="AI3298"/>
    </row>
    <row r="3299" spans="35:35" x14ac:dyDescent="0.25">
      <c r="AI3299"/>
    </row>
    <row r="3300" spans="35:35" x14ac:dyDescent="0.25">
      <c r="AI3300"/>
    </row>
    <row r="3301" spans="35:35" x14ac:dyDescent="0.25">
      <c r="AI3301"/>
    </row>
    <row r="3302" spans="35:35" x14ac:dyDescent="0.25">
      <c r="AI3302"/>
    </row>
    <row r="3303" spans="35:35" x14ac:dyDescent="0.25">
      <c r="AI3303"/>
    </row>
    <row r="3304" spans="35:35" x14ac:dyDescent="0.25">
      <c r="AI3304"/>
    </row>
    <row r="3305" spans="35:35" x14ac:dyDescent="0.25">
      <c r="AI3305"/>
    </row>
    <row r="3306" spans="35:35" x14ac:dyDescent="0.25">
      <c r="AI3306"/>
    </row>
    <row r="3307" spans="35:35" x14ac:dyDescent="0.25">
      <c r="AI3307"/>
    </row>
    <row r="3308" spans="35:35" x14ac:dyDescent="0.25">
      <c r="AI3308"/>
    </row>
    <row r="3309" spans="35:35" x14ac:dyDescent="0.25">
      <c r="AI3309"/>
    </row>
    <row r="3310" spans="35:35" x14ac:dyDescent="0.25">
      <c r="AI3310"/>
    </row>
    <row r="3311" spans="35:35" x14ac:dyDescent="0.25">
      <c r="AI3311"/>
    </row>
    <row r="3312" spans="35:35" x14ac:dyDescent="0.25">
      <c r="AI3312"/>
    </row>
    <row r="3313" spans="35:35" x14ac:dyDescent="0.25">
      <c r="AI3313"/>
    </row>
    <row r="3314" spans="35:35" x14ac:dyDescent="0.25">
      <c r="AI3314"/>
    </row>
    <row r="3315" spans="35:35" x14ac:dyDescent="0.25">
      <c r="AI3315"/>
    </row>
    <row r="3316" spans="35:35" x14ac:dyDescent="0.25">
      <c r="AI3316"/>
    </row>
    <row r="3317" spans="35:35" x14ac:dyDescent="0.25">
      <c r="AI3317"/>
    </row>
    <row r="3318" spans="35:35" x14ac:dyDescent="0.25">
      <c r="AI3318"/>
    </row>
    <row r="3319" spans="35:35" x14ac:dyDescent="0.25">
      <c r="AI3319"/>
    </row>
    <row r="3320" spans="35:35" x14ac:dyDescent="0.25">
      <c r="AI3320"/>
    </row>
    <row r="3321" spans="35:35" x14ac:dyDescent="0.25">
      <c r="AI3321"/>
    </row>
    <row r="3322" spans="35:35" x14ac:dyDescent="0.25">
      <c r="AI3322"/>
    </row>
    <row r="3323" spans="35:35" x14ac:dyDescent="0.25">
      <c r="AI3323"/>
    </row>
    <row r="3324" spans="35:35" x14ac:dyDescent="0.25">
      <c r="AI3324"/>
    </row>
    <row r="3325" spans="35:35" x14ac:dyDescent="0.25">
      <c r="AI3325"/>
    </row>
    <row r="3326" spans="35:35" x14ac:dyDescent="0.25">
      <c r="AI3326"/>
    </row>
    <row r="3327" spans="35:35" x14ac:dyDescent="0.25">
      <c r="AI3327"/>
    </row>
    <row r="3328" spans="35:35" x14ac:dyDescent="0.25">
      <c r="AI3328"/>
    </row>
    <row r="3329" spans="35:35" x14ac:dyDescent="0.25">
      <c r="AI3329"/>
    </row>
    <row r="3330" spans="35:35" x14ac:dyDescent="0.25">
      <c r="AI3330"/>
    </row>
    <row r="3331" spans="35:35" x14ac:dyDescent="0.25">
      <c r="AI3331"/>
    </row>
    <row r="3332" spans="35:35" x14ac:dyDescent="0.25">
      <c r="AI3332"/>
    </row>
    <row r="3333" spans="35:35" x14ac:dyDescent="0.25">
      <c r="AI3333"/>
    </row>
    <row r="3334" spans="35:35" x14ac:dyDescent="0.25">
      <c r="AI3334"/>
    </row>
    <row r="3335" spans="35:35" x14ac:dyDescent="0.25">
      <c r="AI3335"/>
    </row>
    <row r="3336" spans="35:35" x14ac:dyDescent="0.25">
      <c r="AI3336"/>
    </row>
    <row r="3337" spans="35:35" x14ac:dyDescent="0.25">
      <c r="AI3337"/>
    </row>
    <row r="3338" spans="35:35" x14ac:dyDescent="0.25">
      <c r="AI3338"/>
    </row>
    <row r="3339" spans="35:35" x14ac:dyDescent="0.25">
      <c r="AI3339"/>
    </row>
    <row r="3340" spans="35:35" x14ac:dyDescent="0.25">
      <c r="AI3340"/>
    </row>
    <row r="3341" spans="35:35" x14ac:dyDescent="0.25">
      <c r="AI3341"/>
    </row>
    <row r="3342" spans="35:35" x14ac:dyDescent="0.25">
      <c r="AI3342"/>
    </row>
    <row r="3343" spans="35:35" x14ac:dyDescent="0.25">
      <c r="AI3343"/>
    </row>
    <row r="3344" spans="35:35" x14ac:dyDescent="0.25">
      <c r="AI3344"/>
    </row>
    <row r="3345" spans="35:35" x14ac:dyDescent="0.25">
      <c r="AI3345"/>
    </row>
    <row r="3346" spans="35:35" x14ac:dyDescent="0.25">
      <c r="AI3346"/>
    </row>
    <row r="3347" spans="35:35" x14ac:dyDescent="0.25">
      <c r="AI3347"/>
    </row>
    <row r="3348" spans="35:35" x14ac:dyDescent="0.25">
      <c r="AI3348"/>
    </row>
    <row r="3349" spans="35:35" x14ac:dyDescent="0.25">
      <c r="AI3349"/>
    </row>
    <row r="3350" spans="35:35" x14ac:dyDescent="0.25">
      <c r="AI3350"/>
    </row>
    <row r="3351" spans="35:35" x14ac:dyDescent="0.25">
      <c r="AI3351"/>
    </row>
    <row r="3352" spans="35:35" x14ac:dyDescent="0.25">
      <c r="AI3352"/>
    </row>
    <row r="3353" spans="35:35" x14ac:dyDescent="0.25">
      <c r="AI3353"/>
    </row>
    <row r="3354" spans="35:35" x14ac:dyDescent="0.25">
      <c r="AI3354"/>
    </row>
    <row r="3355" spans="35:35" x14ac:dyDescent="0.25">
      <c r="AI3355"/>
    </row>
    <row r="3356" spans="35:35" x14ac:dyDescent="0.25">
      <c r="AI3356"/>
    </row>
    <row r="3357" spans="35:35" x14ac:dyDescent="0.25">
      <c r="AI3357"/>
    </row>
    <row r="3358" spans="35:35" x14ac:dyDescent="0.25">
      <c r="AI3358"/>
    </row>
    <row r="3359" spans="35:35" x14ac:dyDescent="0.25">
      <c r="AI3359"/>
    </row>
    <row r="3360" spans="35:35" x14ac:dyDescent="0.25">
      <c r="AI3360"/>
    </row>
    <row r="3361" spans="35:35" x14ac:dyDescent="0.25">
      <c r="AI3361"/>
    </row>
    <row r="3362" spans="35:35" x14ac:dyDescent="0.25">
      <c r="AI3362"/>
    </row>
    <row r="3363" spans="35:35" x14ac:dyDescent="0.25">
      <c r="AI3363"/>
    </row>
    <row r="3364" spans="35:35" x14ac:dyDescent="0.25">
      <c r="AI3364"/>
    </row>
    <row r="3365" spans="35:35" x14ac:dyDescent="0.25">
      <c r="AI3365"/>
    </row>
    <row r="3366" spans="35:35" x14ac:dyDescent="0.25">
      <c r="AI3366"/>
    </row>
    <row r="3367" spans="35:35" x14ac:dyDescent="0.25">
      <c r="AI3367"/>
    </row>
    <row r="3368" spans="35:35" x14ac:dyDescent="0.25">
      <c r="AI3368"/>
    </row>
    <row r="3369" spans="35:35" x14ac:dyDescent="0.25">
      <c r="AI3369"/>
    </row>
    <row r="3370" spans="35:35" x14ac:dyDescent="0.25">
      <c r="AI3370"/>
    </row>
    <row r="3371" spans="35:35" x14ac:dyDescent="0.25">
      <c r="AI3371"/>
    </row>
    <row r="3372" spans="35:35" x14ac:dyDescent="0.25">
      <c r="AI3372"/>
    </row>
    <row r="3373" spans="35:35" x14ac:dyDescent="0.25">
      <c r="AI3373"/>
    </row>
    <row r="3374" spans="35:35" x14ac:dyDescent="0.25">
      <c r="AI3374"/>
    </row>
    <row r="3375" spans="35:35" x14ac:dyDescent="0.25">
      <c r="AI3375"/>
    </row>
    <row r="3376" spans="35:35" x14ac:dyDescent="0.25">
      <c r="AI3376"/>
    </row>
    <row r="3377" spans="35:35" x14ac:dyDescent="0.25">
      <c r="AI3377"/>
    </row>
    <row r="3378" spans="35:35" x14ac:dyDescent="0.25">
      <c r="AI3378"/>
    </row>
    <row r="3379" spans="35:35" x14ac:dyDescent="0.25">
      <c r="AI3379"/>
    </row>
    <row r="3380" spans="35:35" x14ac:dyDescent="0.25">
      <c r="AI3380"/>
    </row>
    <row r="3381" spans="35:35" x14ac:dyDescent="0.25">
      <c r="AI3381"/>
    </row>
    <row r="3382" spans="35:35" x14ac:dyDescent="0.25">
      <c r="AI3382"/>
    </row>
    <row r="3383" spans="35:35" x14ac:dyDescent="0.25">
      <c r="AI3383"/>
    </row>
    <row r="3384" spans="35:35" x14ac:dyDescent="0.25">
      <c r="AI3384"/>
    </row>
    <row r="3385" spans="35:35" x14ac:dyDescent="0.25">
      <c r="AI3385"/>
    </row>
    <row r="3386" spans="35:35" x14ac:dyDescent="0.25">
      <c r="AI3386"/>
    </row>
    <row r="3387" spans="35:35" x14ac:dyDescent="0.25">
      <c r="AI3387"/>
    </row>
    <row r="3388" spans="35:35" x14ac:dyDescent="0.25">
      <c r="AI3388"/>
    </row>
    <row r="3389" spans="35:35" x14ac:dyDescent="0.25">
      <c r="AI3389"/>
    </row>
    <row r="3390" spans="35:35" x14ac:dyDescent="0.25">
      <c r="AI3390"/>
    </row>
    <row r="3391" spans="35:35" x14ac:dyDescent="0.25">
      <c r="AI3391"/>
    </row>
    <row r="3392" spans="35:35" x14ac:dyDescent="0.25">
      <c r="AI3392"/>
    </row>
    <row r="3393" spans="35:35" x14ac:dyDescent="0.25">
      <c r="AI3393"/>
    </row>
    <row r="3394" spans="35:35" x14ac:dyDescent="0.25">
      <c r="AI3394"/>
    </row>
    <row r="3395" spans="35:35" x14ac:dyDescent="0.25">
      <c r="AI3395"/>
    </row>
    <row r="3396" spans="35:35" x14ac:dyDescent="0.25">
      <c r="AI3396"/>
    </row>
    <row r="3397" spans="35:35" x14ac:dyDescent="0.25">
      <c r="AI3397"/>
    </row>
    <row r="3398" spans="35:35" x14ac:dyDescent="0.25">
      <c r="AI3398"/>
    </row>
    <row r="3399" spans="35:35" x14ac:dyDescent="0.25">
      <c r="AI3399"/>
    </row>
    <row r="3400" spans="35:35" x14ac:dyDescent="0.25">
      <c r="AI3400"/>
    </row>
    <row r="3401" spans="35:35" x14ac:dyDescent="0.25">
      <c r="AI3401"/>
    </row>
    <row r="3402" spans="35:35" x14ac:dyDescent="0.25">
      <c r="AI3402"/>
    </row>
    <row r="3403" spans="35:35" x14ac:dyDescent="0.25">
      <c r="AI3403"/>
    </row>
    <row r="3404" spans="35:35" x14ac:dyDescent="0.25">
      <c r="AI3404"/>
    </row>
    <row r="3405" spans="35:35" x14ac:dyDescent="0.25">
      <c r="AI3405"/>
    </row>
    <row r="3406" spans="35:35" x14ac:dyDescent="0.25">
      <c r="AI3406"/>
    </row>
    <row r="3407" spans="35:35" x14ac:dyDescent="0.25">
      <c r="AI3407"/>
    </row>
    <row r="3408" spans="35:35" x14ac:dyDescent="0.25">
      <c r="AI3408"/>
    </row>
    <row r="3409" spans="35:35" x14ac:dyDescent="0.25">
      <c r="AI3409"/>
    </row>
    <row r="3410" spans="35:35" x14ac:dyDescent="0.25">
      <c r="AI3410"/>
    </row>
    <row r="3411" spans="35:35" x14ac:dyDescent="0.25">
      <c r="AI3411"/>
    </row>
    <row r="3412" spans="35:35" x14ac:dyDescent="0.25">
      <c r="AI3412"/>
    </row>
    <row r="3413" spans="35:35" x14ac:dyDescent="0.25">
      <c r="AI3413"/>
    </row>
    <row r="3414" spans="35:35" x14ac:dyDescent="0.25">
      <c r="AI3414"/>
    </row>
    <row r="3415" spans="35:35" x14ac:dyDescent="0.25">
      <c r="AI3415"/>
    </row>
    <row r="3416" spans="35:35" x14ac:dyDescent="0.25">
      <c r="AI3416"/>
    </row>
    <row r="3417" spans="35:35" x14ac:dyDescent="0.25">
      <c r="AI3417"/>
    </row>
    <row r="3418" spans="35:35" x14ac:dyDescent="0.25">
      <c r="AI3418"/>
    </row>
    <row r="3419" spans="35:35" x14ac:dyDescent="0.25">
      <c r="AI3419"/>
    </row>
    <row r="3420" spans="35:35" x14ac:dyDescent="0.25">
      <c r="AI3420"/>
    </row>
    <row r="3421" spans="35:35" x14ac:dyDescent="0.25">
      <c r="AI3421"/>
    </row>
    <row r="3422" spans="35:35" x14ac:dyDescent="0.25">
      <c r="AI3422"/>
    </row>
    <row r="3423" spans="35:35" x14ac:dyDescent="0.25">
      <c r="AI3423"/>
    </row>
    <row r="3424" spans="35:35" x14ac:dyDescent="0.25">
      <c r="AI3424"/>
    </row>
    <row r="3425" spans="35:35" x14ac:dyDescent="0.25">
      <c r="AI3425"/>
    </row>
    <row r="3426" spans="35:35" x14ac:dyDescent="0.25">
      <c r="AI3426"/>
    </row>
    <row r="3427" spans="35:35" x14ac:dyDescent="0.25">
      <c r="AI3427"/>
    </row>
    <row r="3428" spans="35:35" x14ac:dyDescent="0.25">
      <c r="AI3428"/>
    </row>
    <row r="3429" spans="35:35" x14ac:dyDescent="0.25">
      <c r="AI3429"/>
    </row>
    <row r="3430" spans="35:35" x14ac:dyDescent="0.25">
      <c r="AI3430"/>
    </row>
    <row r="3431" spans="35:35" x14ac:dyDescent="0.25">
      <c r="AI3431"/>
    </row>
    <row r="3432" spans="35:35" x14ac:dyDescent="0.25">
      <c r="AI3432"/>
    </row>
    <row r="3433" spans="35:35" x14ac:dyDescent="0.25">
      <c r="AI3433"/>
    </row>
    <row r="3434" spans="35:35" x14ac:dyDescent="0.25">
      <c r="AI3434"/>
    </row>
    <row r="3435" spans="35:35" x14ac:dyDescent="0.25">
      <c r="AI3435"/>
    </row>
    <row r="3436" spans="35:35" x14ac:dyDescent="0.25">
      <c r="AI3436"/>
    </row>
    <row r="3437" spans="35:35" x14ac:dyDescent="0.25">
      <c r="AI3437"/>
    </row>
    <row r="3438" spans="35:35" x14ac:dyDescent="0.25">
      <c r="AI3438"/>
    </row>
    <row r="3439" spans="35:35" x14ac:dyDescent="0.25">
      <c r="AI3439"/>
    </row>
    <row r="3440" spans="35:35" x14ac:dyDescent="0.25">
      <c r="AI3440"/>
    </row>
    <row r="3441" spans="35:35" x14ac:dyDescent="0.25">
      <c r="AI3441"/>
    </row>
    <row r="3442" spans="35:35" x14ac:dyDescent="0.25">
      <c r="AI3442"/>
    </row>
    <row r="3443" spans="35:35" x14ac:dyDescent="0.25">
      <c r="AI3443"/>
    </row>
    <row r="3444" spans="35:35" x14ac:dyDescent="0.25">
      <c r="AI3444"/>
    </row>
    <row r="3445" spans="35:35" x14ac:dyDescent="0.25">
      <c r="AI3445"/>
    </row>
    <row r="3446" spans="35:35" x14ac:dyDescent="0.25">
      <c r="AI3446"/>
    </row>
    <row r="3447" spans="35:35" x14ac:dyDescent="0.25">
      <c r="AI3447"/>
    </row>
    <row r="3448" spans="35:35" x14ac:dyDescent="0.25">
      <c r="AI3448"/>
    </row>
    <row r="3449" spans="35:35" x14ac:dyDescent="0.25">
      <c r="AI3449"/>
    </row>
    <row r="3450" spans="35:35" x14ac:dyDescent="0.25">
      <c r="AI3450"/>
    </row>
    <row r="3451" spans="35:35" x14ac:dyDescent="0.25">
      <c r="AI3451"/>
    </row>
    <row r="3452" spans="35:35" x14ac:dyDescent="0.25">
      <c r="AI3452"/>
    </row>
    <row r="3453" spans="35:35" x14ac:dyDescent="0.25">
      <c r="AI3453"/>
    </row>
    <row r="3454" spans="35:35" x14ac:dyDescent="0.25">
      <c r="AI3454"/>
    </row>
    <row r="3455" spans="35:35" x14ac:dyDescent="0.25">
      <c r="AI3455"/>
    </row>
    <row r="3456" spans="35:35" x14ac:dyDescent="0.25">
      <c r="AI3456"/>
    </row>
    <row r="3457" spans="35:35" x14ac:dyDescent="0.25">
      <c r="AI3457"/>
    </row>
    <row r="3458" spans="35:35" x14ac:dyDescent="0.25">
      <c r="AI3458"/>
    </row>
    <row r="3459" spans="35:35" x14ac:dyDescent="0.25">
      <c r="AI3459"/>
    </row>
    <row r="3460" spans="35:35" x14ac:dyDescent="0.25">
      <c r="AI3460"/>
    </row>
    <row r="3461" spans="35:35" x14ac:dyDescent="0.25">
      <c r="AI3461"/>
    </row>
    <row r="3462" spans="35:35" x14ac:dyDescent="0.25">
      <c r="AI3462"/>
    </row>
    <row r="3463" spans="35:35" x14ac:dyDescent="0.25">
      <c r="AI3463"/>
    </row>
    <row r="3464" spans="35:35" x14ac:dyDescent="0.25">
      <c r="AI3464"/>
    </row>
    <row r="3465" spans="35:35" x14ac:dyDescent="0.25">
      <c r="AI3465"/>
    </row>
    <row r="3466" spans="35:35" x14ac:dyDescent="0.25">
      <c r="AI3466"/>
    </row>
    <row r="3467" spans="35:35" x14ac:dyDescent="0.25">
      <c r="AI3467"/>
    </row>
    <row r="3468" spans="35:35" x14ac:dyDescent="0.25">
      <c r="AI3468"/>
    </row>
    <row r="3469" spans="35:35" x14ac:dyDescent="0.25">
      <c r="AI3469"/>
    </row>
    <row r="3470" spans="35:35" x14ac:dyDescent="0.25">
      <c r="AI3470"/>
    </row>
    <row r="3471" spans="35:35" x14ac:dyDescent="0.25">
      <c r="AI3471"/>
    </row>
    <row r="3472" spans="35:35" x14ac:dyDescent="0.25">
      <c r="AI3472"/>
    </row>
    <row r="3473" spans="35:35" x14ac:dyDescent="0.25">
      <c r="AI3473"/>
    </row>
    <row r="3474" spans="35:35" x14ac:dyDescent="0.25">
      <c r="AI3474"/>
    </row>
    <row r="3475" spans="35:35" x14ac:dyDescent="0.25">
      <c r="AI3475"/>
    </row>
    <row r="3476" spans="35:35" x14ac:dyDescent="0.25">
      <c r="AI3476"/>
    </row>
    <row r="3477" spans="35:35" x14ac:dyDescent="0.25">
      <c r="AI3477"/>
    </row>
    <row r="3478" spans="35:35" x14ac:dyDescent="0.25">
      <c r="AI3478"/>
    </row>
    <row r="3479" spans="35:35" x14ac:dyDescent="0.25">
      <c r="AI3479"/>
    </row>
    <row r="3480" spans="35:35" x14ac:dyDescent="0.25">
      <c r="AI3480"/>
    </row>
    <row r="3481" spans="35:35" x14ac:dyDescent="0.25">
      <c r="AI3481"/>
    </row>
    <row r="3482" spans="35:35" x14ac:dyDescent="0.25">
      <c r="AI3482"/>
    </row>
    <row r="3483" spans="35:35" x14ac:dyDescent="0.25">
      <c r="AI3483"/>
    </row>
    <row r="3484" spans="35:35" x14ac:dyDescent="0.25">
      <c r="AI3484"/>
    </row>
    <row r="3485" spans="35:35" x14ac:dyDescent="0.25">
      <c r="AI3485"/>
    </row>
    <row r="3486" spans="35:35" x14ac:dyDescent="0.25">
      <c r="AI3486"/>
    </row>
    <row r="3487" spans="35:35" x14ac:dyDescent="0.25">
      <c r="AI3487"/>
    </row>
    <row r="3488" spans="35:35" x14ac:dyDescent="0.25">
      <c r="AI3488"/>
    </row>
    <row r="3489" spans="35:35" x14ac:dyDescent="0.25">
      <c r="AI3489"/>
    </row>
    <row r="3490" spans="35:35" x14ac:dyDescent="0.25">
      <c r="AI3490"/>
    </row>
    <row r="3491" spans="35:35" x14ac:dyDescent="0.25">
      <c r="AI3491"/>
    </row>
    <row r="3492" spans="35:35" x14ac:dyDescent="0.25">
      <c r="AI3492"/>
    </row>
    <row r="3493" spans="35:35" x14ac:dyDescent="0.25">
      <c r="AI3493"/>
    </row>
    <row r="3494" spans="35:35" x14ac:dyDescent="0.25">
      <c r="AI3494"/>
    </row>
    <row r="3495" spans="35:35" x14ac:dyDescent="0.25">
      <c r="AI3495"/>
    </row>
    <row r="3496" spans="35:35" x14ac:dyDescent="0.25">
      <c r="AI3496"/>
    </row>
    <row r="3497" spans="35:35" x14ac:dyDescent="0.25">
      <c r="AI3497"/>
    </row>
    <row r="3498" spans="35:35" x14ac:dyDescent="0.25">
      <c r="AI3498"/>
    </row>
    <row r="3499" spans="35:35" x14ac:dyDescent="0.25">
      <c r="AI3499"/>
    </row>
    <row r="3500" spans="35:35" x14ac:dyDescent="0.25">
      <c r="AI3500"/>
    </row>
    <row r="3501" spans="35:35" x14ac:dyDescent="0.25">
      <c r="AI3501"/>
    </row>
    <row r="3502" spans="35:35" x14ac:dyDescent="0.25">
      <c r="AI3502"/>
    </row>
    <row r="3503" spans="35:35" x14ac:dyDescent="0.25">
      <c r="AI3503"/>
    </row>
    <row r="3504" spans="35:35" x14ac:dyDescent="0.25">
      <c r="AI3504"/>
    </row>
    <row r="3505" spans="35:35" x14ac:dyDescent="0.25">
      <c r="AI3505"/>
    </row>
    <row r="3506" spans="35:35" x14ac:dyDescent="0.25">
      <c r="AI3506"/>
    </row>
    <row r="3507" spans="35:35" x14ac:dyDescent="0.25">
      <c r="AI3507"/>
    </row>
    <row r="3508" spans="35:35" x14ac:dyDescent="0.25">
      <c r="AI3508"/>
    </row>
    <row r="3509" spans="35:35" x14ac:dyDescent="0.25">
      <c r="AI3509"/>
    </row>
    <row r="3510" spans="35:35" x14ac:dyDescent="0.25">
      <c r="AI3510"/>
    </row>
    <row r="3511" spans="35:35" x14ac:dyDescent="0.25">
      <c r="AI3511"/>
    </row>
    <row r="3512" spans="35:35" x14ac:dyDescent="0.25">
      <c r="AI3512"/>
    </row>
    <row r="3513" spans="35:35" x14ac:dyDescent="0.25">
      <c r="AI3513"/>
    </row>
    <row r="3514" spans="35:35" x14ac:dyDescent="0.25">
      <c r="AI3514"/>
    </row>
    <row r="3515" spans="35:35" x14ac:dyDescent="0.25">
      <c r="AI3515"/>
    </row>
    <row r="3516" spans="35:35" x14ac:dyDescent="0.25">
      <c r="AI3516"/>
    </row>
    <row r="3517" spans="35:35" x14ac:dyDescent="0.25">
      <c r="AI3517"/>
    </row>
    <row r="3518" spans="35:35" x14ac:dyDescent="0.25">
      <c r="AI3518"/>
    </row>
    <row r="3519" spans="35:35" x14ac:dyDescent="0.25">
      <c r="AI3519"/>
    </row>
    <row r="3520" spans="35:35" x14ac:dyDescent="0.25">
      <c r="AI3520"/>
    </row>
    <row r="3521" spans="35:35" x14ac:dyDescent="0.25">
      <c r="AI3521"/>
    </row>
    <row r="3522" spans="35:35" x14ac:dyDescent="0.25">
      <c r="AI3522"/>
    </row>
    <row r="3523" spans="35:35" x14ac:dyDescent="0.25">
      <c r="AI3523"/>
    </row>
    <row r="3524" spans="35:35" x14ac:dyDescent="0.25">
      <c r="AI3524"/>
    </row>
    <row r="3525" spans="35:35" x14ac:dyDescent="0.25">
      <c r="AI3525"/>
    </row>
    <row r="3526" spans="35:35" x14ac:dyDescent="0.25">
      <c r="AI3526"/>
    </row>
    <row r="3527" spans="35:35" x14ac:dyDescent="0.25">
      <c r="AI3527"/>
    </row>
    <row r="3528" spans="35:35" x14ac:dyDescent="0.25">
      <c r="AI3528"/>
    </row>
    <row r="3529" spans="35:35" x14ac:dyDescent="0.25">
      <c r="AI3529"/>
    </row>
    <row r="3530" spans="35:35" x14ac:dyDescent="0.25">
      <c r="AI3530"/>
    </row>
    <row r="3531" spans="35:35" x14ac:dyDescent="0.25">
      <c r="AI3531"/>
    </row>
    <row r="3532" spans="35:35" x14ac:dyDescent="0.25">
      <c r="AI3532"/>
    </row>
    <row r="3533" spans="35:35" x14ac:dyDescent="0.25">
      <c r="AI3533"/>
    </row>
    <row r="3534" spans="35:35" x14ac:dyDescent="0.25">
      <c r="AI3534"/>
    </row>
    <row r="3535" spans="35:35" x14ac:dyDescent="0.25">
      <c r="AI3535"/>
    </row>
    <row r="3536" spans="35:35" x14ac:dyDescent="0.25">
      <c r="AI3536"/>
    </row>
    <row r="3537" spans="35:35" x14ac:dyDescent="0.25">
      <c r="AI3537"/>
    </row>
    <row r="3538" spans="35:35" x14ac:dyDescent="0.25">
      <c r="AI3538"/>
    </row>
    <row r="3539" spans="35:35" x14ac:dyDescent="0.25">
      <c r="AI3539"/>
    </row>
    <row r="3540" spans="35:35" x14ac:dyDescent="0.25">
      <c r="AI3540"/>
    </row>
    <row r="3541" spans="35:35" x14ac:dyDescent="0.25">
      <c r="AI3541"/>
    </row>
    <row r="3542" spans="35:35" x14ac:dyDescent="0.25">
      <c r="AI3542"/>
    </row>
    <row r="3543" spans="35:35" x14ac:dyDescent="0.25">
      <c r="AI3543"/>
    </row>
    <row r="3544" spans="35:35" x14ac:dyDescent="0.25">
      <c r="AI3544"/>
    </row>
    <row r="3545" spans="35:35" x14ac:dyDescent="0.25">
      <c r="AI3545"/>
    </row>
    <row r="3546" spans="35:35" x14ac:dyDescent="0.25">
      <c r="AI3546"/>
    </row>
    <row r="3547" spans="35:35" x14ac:dyDescent="0.25">
      <c r="AI3547"/>
    </row>
    <row r="3548" spans="35:35" x14ac:dyDescent="0.25">
      <c r="AI3548"/>
    </row>
    <row r="3549" spans="35:35" x14ac:dyDescent="0.25">
      <c r="AI3549"/>
    </row>
    <row r="3550" spans="35:35" x14ac:dyDescent="0.25">
      <c r="AI3550"/>
    </row>
    <row r="3551" spans="35:35" x14ac:dyDescent="0.25">
      <c r="AI3551"/>
    </row>
    <row r="3552" spans="35:35" x14ac:dyDescent="0.25">
      <c r="AI3552"/>
    </row>
    <row r="3553" spans="35:35" x14ac:dyDescent="0.25">
      <c r="AI3553"/>
    </row>
    <row r="3554" spans="35:35" x14ac:dyDescent="0.25">
      <c r="AI3554"/>
    </row>
    <row r="3555" spans="35:35" x14ac:dyDescent="0.25">
      <c r="AI3555"/>
    </row>
    <row r="3556" spans="35:35" x14ac:dyDescent="0.25">
      <c r="AI3556"/>
    </row>
    <row r="3557" spans="35:35" x14ac:dyDescent="0.25">
      <c r="AI3557"/>
    </row>
    <row r="3558" spans="35:35" x14ac:dyDescent="0.25">
      <c r="AI3558"/>
    </row>
    <row r="3559" spans="35:35" x14ac:dyDescent="0.25">
      <c r="AI3559"/>
    </row>
    <row r="3560" spans="35:35" x14ac:dyDescent="0.25">
      <c r="AI3560"/>
    </row>
    <row r="3561" spans="35:35" x14ac:dyDescent="0.25">
      <c r="AI3561"/>
    </row>
    <row r="3562" spans="35:35" x14ac:dyDescent="0.25">
      <c r="AI3562"/>
    </row>
    <row r="3563" spans="35:35" x14ac:dyDescent="0.25">
      <c r="AI3563"/>
    </row>
    <row r="3564" spans="35:35" x14ac:dyDescent="0.25">
      <c r="AI3564"/>
    </row>
    <row r="3565" spans="35:35" x14ac:dyDescent="0.25">
      <c r="AI3565"/>
    </row>
    <row r="3566" spans="35:35" x14ac:dyDescent="0.25">
      <c r="AI3566"/>
    </row>
    <row r="3567" spans="35:35" x14ac:dyDescent="0.25">
      <c r="AI3567"/>
    </row>
    <row r="3568" spans="35:35" x14ac:dyDescent="0.25">
      <c r="AI3568"/>
    </row>
    <row r="3569" spans="35:35" x14ac:dyDescent="0.25">
      <c r="AI3569"/>
    </row>
    <row r="3570" spans="35:35" x14ac:dyDescent="0.25">
      <c r="AI3570"/>
    </row>
    <row r="3571" spans="35:35" x14ac:dyDescent="0.25">
      <c r="AI3571"/>
    </row>
    <row r="3572" spans="35:35" x14ac:dyDescent="0.25">
      <c r="AI3572"/>
    </row>
    <row r="3573" spans="35:35" x14ac:dyDescent="0.25">
      <c r="AI3573"/>
    </row>
    <row r="3574" spans="35:35" x14ac:dyDescent="0.25">
      <c r="AI3574"/>
    </row>
    <row r="3575" spans="35:35" x14ac:dyDescent="0.25">
      <c r="AI3575"/>
    </row>
    <row r="3576" spans="35:35" x14ac:dyDescent="0.25">
      <c r="AI3576"/>
    </row>
    <row r="3577" spans="35:35" x14ac:dyDescent="0.25">
      <c r="AI3577"/>
    </row>
    <row r="3578" spans="35:35" x14ac:dyDescent="0.25">
      <c r="AI3578"/>
    </row>
    <row r="3579" spans="35:35" x14ac:dyDescent="0.25">
      <c r="AI3579"/>
    </row>
    <row r="3580" spans="35:35" x14ac:dyDescent="0.25">
      <c r="AI3580"/>
    </row>
    <row r="3581" spans="35:35" x14ac:dyDescent="0.25">
      <c r="AI3581"/>
    </row>
    <row r="3582" spans="35:35" x14ac:dyDescent="0.25">
      <c r="AI3582"/>
    </row>
    <row r="3583" spans="35:35" x14ac:dyDescent="0.25">
      <c r="AI3583"/>
    </row>
    <row r="3584" spans="35:35" x14ac:dyDescent="0.25">
      <c r="AI3584"/>
    </row>
    <row r="3585" spans="35:35" x14ac:dyDescent="0.25">
      <c r="AI3585"/>
    </row>
    <row r="3586" spans="35:35" x14ac:dyDescent="0.25">
      <c r="AI3586"/>
    </row>
    <row r="3587" spans="35:35" x14ac:dyDescent="0.25">
      <c r="AI3587"/>
    </row>
    <row r="3588" spans="35:35" x14ac:dyDescent="0.25">
      <c r="AI3588"/>
    </row>
    <row r="3589" spans="35:35" x14ac:dyDescent="0.25">
      <c r="AI3589"/>
    </row>
    <row r="3590" spans="35:35" x14ac:dyDescent="0.25">
      <c r="AI3590"/>
    </row>
    <row r="3591" spans="35:35" x14ac:dyDescent="0.25">
      <c r="AI3591"/>
    </row>
    <row r="3592" spans="35:35" x14ac:dyDescent="0.25">
      <c r="AI3592"/>
    </row>
    <row r="3593" spans="35:35" x14ac:dyDescent="0.25">
      <c r="AI3593"/>
    </row>
    <row r="3594" spans="35:35" x14ac:dyDescent="0.25">
      <c r="AI3594"/>
    </row>
    <row r="3595" spans="35:35" x14ac:dyDescent="0.25">
      <c r="AI3595"/>
    </row>
    <row r="3596" spans="35:35" x14ac:dyDescent="0.25">
      <c r="AI3596"/>
    </row>
    <row r="3597" spans="35:35" x14ac:dyDescent="0.25">
      <c r="AI3597"/>
    </row>
    <row r="3598" spans="35:35" x14ac:dyDescent="0.25">
      <c r="AI3598"/>
    </row>
    <row r="3599" spans="35:35" x14ac:dyDescent="0.25">
      <c r="AI3599"/>
    </row>
    <row r="3600" spans="35:35" x14ac:dyDescent="0.25">
      <c r="AI3600"/>
    </row>
    <row r="3601" spans="35:35" x14ac:dyDescent="0.25">
      <c r="AI3601"/>
    </row>
    <row r="3602" spans="35:35" x14ac:dyDescent="0.25">
      <c r="AI3602"/>
    </row>
    <row r="3603" spans="35:35" x14ac:dyDescent="0.25">
      <c r="AI3603"/>
    </row>
    <row r="3604" spans="35:35" x14ac:dyDescent="0.25">
      <c r="AI3604"/>
    </row>
    <row r="3605" spans="35:35" x14ac:dyDescent="0.25">
      <c r="AI3605"/>
    </row>
    <row r="3606" spans="35:35" x14ac:dyDescent="0.25">
      <c r="AI3606"/>
    </row>
    <row r="3607" spans="35:35" x14ac:dyDescent="0.25">
      <c r="AI3607"/>
    </row>
    <row r="3608" spans="35:35" x14ac:dyDescent="0.25">
      <c r="AI3608"/>
    </row>
    <row r="3609" spans="35:35" x14ac:dyDescent="0.25">
      <c r="AI3609"/>
    </row>
    <row r="3610" spans="35:35" x14ac:dyDescent="0.25">
      <c r="AI3610"/>
    </row>
    <row r="3611" spans="35:35" x14ac:dyDescent="0.25">
      <c r="AI3611"/>
    </row>
    <row r="3612" spans="35:35" x14ac:dyDescent="0.25">
      <c r="AI3612"/>
    </row>
    <row r="3613" spans="35:35" x14ac:dyDescent="0.25">
      <c r="AI3613"/>
    </row>
    <row r="3614" spans="35:35" x14ac:dyDescent="0.25">
      <c r="AI3614"/>
    </row>
    <row r="3615" spans="35:35" x14ac:dyDescent="0.25">
      <c r="AI3615"/>
    </row>
    <row r="3616" spans="35:35" x14ac:dyDescent="0.25">
      <c r="AI3616"/>
    </row>
    <row r="3617" spans="35:35" x14ac:dyDescent="0.25">
      <c r="AI3617"/>
    </row>
    <row r="3618" spans="35:35" x14ac:dyDescent="0.25">
      <c r="AI3618"/>
    </row>
    <row r="3619" spans="35:35" x14ac:dyDescent="0.25">
      <c r="AI3619"/>
    </row>
    <row r="3620" spans="35:35" x14ac:dyDescent="0.25">
      <c r="AI3620"/>
    </row>
    <row r="3621" spans="35:35" x14ac:dyDescent="0.25">
      <c r="AI3621"/>
    </row>
    <row r="3622" spans="35:35" x14ac:dyDescent="0.25">
      <c r="AI3622"/>
    </row>
    <row r="3623" spans="35:35" x14ac:dyDescent="0.25">
      <c r="AI3623"/>
    </row>
    <row r="3624" spans="35:35" x14ac:dyDescent="0.25">
      <c r="AI3624"/>
    </row>
    <row r="3625" spans="35:35" x14ac:dyDescent="0.25">
      <c r="AI3625"/>
    </row>
    <row r="3626" spans="35:35" x14ac:dyDescent="0.25">
      <c r="AI3626"/>
    </row>
    <row r="3627" spans="35:35" x14ac:dyDescent="0.25">
      <c r="AI3627"/>
    </row>
    <row r="3628" spans="35:35" x14ac:dyDescent="0.25">
      <c r="AI3628"/>
    </row>
    <row r="3629" spans="35:35" x14ac:dyDescent="0.25">
      <c r="AI3629"/>
    </row>
    <row r="3630" spans="35:35" x14ac:dyDescent="0.25">
      <c r="AI3630"/>
    </row>
    <row r="3631" spans="35:35" x14ac:dyDescent="0.25">
      <c r="AI3631"/>
    </row>
    <row r="3632" spans="35:35" x14ac:dyDescent="0.25">
      <c r="AI3632"/>
    </row>
    <row r="3633" spans="35:35" x14ac:dyDescent="0.25">
      <c r="AI3633"/>
    </row>
    <row r="3634" spans="35:35" x14ac:dyDescent="0.25">
      <c r="AI3634"/>
    </row>
    <row r="3635" spans="35:35" x14ac:dyDescent="0.25">
      <c r="AI3635"/>
    </row>
    <row r="3636" spans="35:35" x14ac:dyDescent="0.25">
      <c r="AI3636"/>
    </row>
    <row r="3637" spans="35:35" x14ac:dyDescent="0.25">
      <c r="AI3637"/>
    </row>
    <row r="3638" spans="35:35" x14ac:dyDescent="0.25">
      <c r="AI3638"/>
    </row>
    <row r="3639" spans="35:35" x14ac:dyDescent="0.25">
      <c r="AI3639"/>
    </row>
    <row r="3640" spans="35:35" x14ac:dyDescent="0.25">
      <c r="AI3640"/>
    </row>
    <row r="3641" spans="35:35" x14ac:dyDescent="0.25">
      <c r="AI3641"/>
    </row>
    <row r="3642" spans="35:35" x14ac:dyDescent="0.25">
      <c r="AI3642"/>
    </row>
    <row r="3643" spans="35:35" x14ac:dyDescent="0.25">
      <c r="AI3643"/>
    </row>
    <row r="3644" spans="35:35" x14ac:dyDescent="0.25">
      <c r="AI3644"/>
    </row>
    <row r="3645" spans="35:35" x14ac:dyDescent="0.25">
      <c r="AI3645"/>
    </row>
    <row r="3646" spans="35:35" x14ac:dyDescent="0.25">
      <c r="AI3646"/>
    </row>
    <row r="3647" spans="35:35" x14ac:dyDescent="0.25">
      <c r="AI3647"/>
    </row>
    <row r="3648" spans="35:35" x14ac:dyDescent="0.25">
      <c r="AI3648"/>
    </row>
    <row r="3649" spans="35:35" x14ac:dyDescent="0.25">
      <c r="AI3649"/>
    </row>
    <row r="3650" spans="35:35" x14ac:dyDescent="0.25">
      <c r="AI3650"/>
    </row>
    <row r="3651" spans="35:35" x14ac:dyDescent="0.25">
      <c r="AI3651"/>
    </row>
    <row r="3652" spans="35:35" x14ac:dyDescent="0.25">
      <c r="AI3652"/>
    </row>
    <row r="3653" spans="35:35" x14ac:dyDescent="0.25">
      <c r="AI3653"/>
    </row>
    <row r="3654" spans="35:35" x14ac:dyDescent="0.25">
      <c r="AI3654"/>
    </row>
    <row r="3655" spans="35:35" x14ac:dyDescent="0.25">
      <c r="AI3655"/>
    </row>
    <row r="3656" spans="35:35" x14ac:dyDescent="0.25">
      <c r="AI3656"/>
    </row>
    <row r="3657" spans="35:35" x14ac:dyDescent="0.25">
      <c r="AI3657"/>
    </row>
    <row r="3658" spans="35:35" x14ac:dyDescent="0.25">
      <c r="AI3658"/>
    </row>
    <row r="3659" spans="35:35" x14ac:dyDescent="0.25">
      <c r="AI3659"/>
    </row>
    <row r="3660" spans="35:35" x14ac:dyDescent="0.25">
      <c r="AI3660"/>
    </row>
    <row r="3661" spans="35:35" x14ac:dyDescent="0.25">
      <c r="AI3661"/>
    </row>
    <row r="3662" spans="35:35" x14ac:dyDescent="0.25">
      <c r="AI3662"/>
    </row>
    <row r="3663" spans="35:35" x14ac:dyDescent="0.25">
      <c r="AI3663"/>
    </row>
    <row r="3664" spans="35:35" x14ac:dyDescent="0.25">
      <c r="AI3664"/>
    </row>
    <row r="3665" spans="35:35" x14ac:dyDescent="0.25">
      <c r="AI3665"/>
    </row>
    <row r="3666" spans="35:35" x14ac:dyDescent="0.25">
      <c r="AI3666"/>
    </row>
    <row r="3667" spans="35:35" x14ac:dyDescent="0.25">
      <c r="AI3667"/>
    </row>
    <row r="3668" spans="35:35" x14ac:dyDescent="0.25">
      <c r="AI3668"/>
    </row>
    <row r="3669" spans="35:35" x14ac:dyDescent="0.25">
      <c r="AI3669"/>
    </row>
    <row r="3670" spans="35:35" x14ac:dyDescent="0.25">
      <c r="AI3670"/>
    </row>
    <row r="3671" spans="35:35" x14ac:dyDescent="0.25">
      <c r="AI3671"/>
    </row>
    <row r="3672" spans="35:35" x14ac:dyDescent="0.25">
      <c r="AI3672"/>
    </row>
    <row r="3673" spans="35:35" x14ac:dyDescent="0.25">
      <c r="AI3673"/>
    </row>
    <row r="3674" spans="35:35" x14ac:dyDescent="0.25">
      <c r="AI3674"/>
    </row>
    <row r="3675" spans="35:35" x14ac:dyDescent="0.25">
      <c r="AI3675"/>
    </row>
    <row r="3676" spans="35:35" x14ac:dyDescent="0.25">
      <c r="AI3676"/>
    </row>
    <row r="3677" spans="35:35" x14ac:dyDescent="0.25">
      <c r="AI3677"/>
    </row>
    <row r="3678" spans="35:35" x14ac:dyDescent="0.25">
      <c r="AI3678"/>
    </row>
    <row r="3679" spans="35:35" x14ac:dyDescent="0.25">
      <c r="AI3679"/>
    </row>
    <row r="3680" spans="35:35" x14ac:dyDescent="0.25">
      <c r="AI3680"/>
    </row>
    <row r="3681" spans="35:35" x14ac:dyDescent="0.25">
      <c r="AI3681"/>
    </row>
    <row r="3682" spans="35:35" x14ac:dyDescent="0.25">
      <c r="AI3682"/>
    </row>
    <row r="3683" spans="35:35" x14ac:dyDescent="0.25">
      <c r="AI3683"/>
    </row>
    <row r="3684" spans="35:35" x14ac:dyDescent="0.25">
      <c r="AI3684"/>
    </row>
    <row r="3685" spans="35:35" x14ac:dyDescent="0.25">
      <c r="AI3685"/>
    </row>
    <row r="3686" spans="35:35" x14ac:dyDescent="0.25">
      <c r="AI3686"/>
    </row>
    <row r="3687" spans="35:35" x14ac:dyDescent="0.25">
      <c r="AI3687"/>
    </row>
    <row r="3688" spans="35:35" x14ac:dyDescent="0.25">
      <c r="AI3688"/>
    </row>
    <row r="3689" spans="35:35" x14ac:dyDescent="0.25">
      <c r="AI3689"/>
    </row>
    <row r="3690" spans="35:35" x14ac:dyDescent="0.25">
      <c r="AI3690"/>
    </row>
    <row r="3691" spans="35:35" x14ac:dyDescent="0.25">
      <c r="AI3691"/>
    </row>
    <row r="3692" spans="35:35" x14ac:dyDescent="0.25">
      <c r="AI3692"/>
    </row>
    <row r="3693" spans="35:35" x14ac:dyDescent="0.25">
      <c r="AI3693"/>
    </row>
    <row r="3694" spans="35:35" x14ac:dyDescent="0.25">
      <c r="AI3694"/>
    </row>
    <row r="3695" spans="35:35" x14ac:dyDescent="0.25">
      <c r="AI3695"/>
    </row>
    <row r="3696" spans="35:35" x14ac:dyDescent="0.25">
      <c r="AI3696"/>
    </row>
    <row r="3697" spans="35:35" x14ac:dyDescent="0.25">
      <c r="AI3697"/>
    </row>
    <row r="3698" spans="35:35" x14ac:dyDescent="0.25">
      <c r="AI3698"/>
    </row>
    <row r="3699" spans="35:35" x14ac:dyDescent="0.25">
      <c r="AI3699"/>
    </row>
    <row r="3700" spans="35:35" x14ac:dyDescent="0.25">
      <c r="AI3700"/>
    </row>
    <row r="3701" spans="35:35" x14ac:dyDescent="0.25">
      <c r="AI3701"/>
    </row>
    <row r="3702" spans="35:35" x14ac:dyDescent="0.25">
      <c r="AI3702"/>
    </row>
    <row r="3703" spans="35:35" x14ac:dyDescent="0.25">
      <c r="AI3703"/>
    </row>
    <row r="3704" spans="35:35" x14ac:dyDescent="0.25">
      <c r="AI3704"/>
    </row>
    <row r="3705" spans="35:35" x14ac:dyDescent="0.25">
      <c r="AI3705"/>
    </row>
    <row r="3706" spans="35:35" x14ac:dyDescent="0.25">
      <c r="AI3706"/>
    </row>
    <row r="3707" spans="35:35" x14ac:dyDescent="0.25">
      <c r="AI3707"/>
    </row>
    <row r="3708" spans="35:35" x14ac:dyDescent="0.25">
      <c r="AI3708"/>
    </row>
    <row r="3709" spans="35:35" x14ac:dyDescent="0.25">
      <c r="AI3709"/>
    </row>
    <row r="3710" spans="35:35" x14ac:dyDescent="0.25">
      <c r="AI3710"/>
    </row>
    <row r="3711" spans="35:35" x14ac:dyDescent="0.25">
      <c r="AI3711"/>
    </row>
    <row r="3712" spans="35:35" x14ac:dyDescent="0.25">
      <c r="AI3712"/>
    </row>
    <row r="3713" spans="35:35" x14ac:dyDescent="0.25">
      <c r="AI3713"/>
    </row>
    <row r="3714" spans="35:35" x14ac:dyDescent="0.25">
      <c r="AI3714"/>
    </row>
    <row r="3715" spans="35:35" x14ac:dyDescent="0.25">
      <c r="AI3715"/>
    </row>
    <row r="3716" spans="35:35" x14ac:dyDescent="0.25">
      <c r="AI3716"/>
    </row>
    <row r="3717" spans="35:35" x14ac:dyDescent="0.25">
      <c r="AI3717"/>
    </row>
    <row r="3718" spans="35:35" x14ac:dyDescent="0.25">
      <c r="AI3718"/>
    </row>
    <row r="3719" spans="35:35" x14ac:dyDescent="0.25">
      <c r="AI3719"/>
    </row>
    <row r="3720" spans="35:35" x14ac:dyDescent="0.25">
      <c r="AI3720"/>
    </row>
    <row r="3721" spans="35:35" x14ac:dyDescent="0.25">
      <c r="AI3721"/>
    </row>
    <row r="3722" spans="35:35" x14ac:dyDescent="0.25">
      <c r="AI3722"/>
    </row>
    <row r="3723" spans="35:35" x14ac:dyDescent="0.25">
      <c r="AI3723"/>
    </row>
    <row r="3724" spans="35:35" x14ac:dyDescent="0.25">
      <c r="AI3724"/>
    </row>
    <row r="3725" spans="35:35" x14ac:dyDescent="0.25">
      <c r="AI3725"/>
    </row>
    <row r="3726" spans="35:35" x14ac:dyDescent="0.25">
      <c r="AI3726"/>
    </row>
    <row r="3727" spans="35:35" x14ac:dyDescent="0.25">
      <c r="AI3727"/>
    </row>
    <row r="3728" spans="35:35" x14ac:dyDescent="0.25">
      <c r="AI3728"/>
    </row>
    <row r="3729" spans="35:35" x14ac:dyDescent="0.25">
      <c r="AI3729"/>
    </row>
    <row r="3730" spans="35:35" x14ac:dyDescent="0.25">
      <c r="AI3730"/>
    </row>
    <row r="3731" spans="35:35" x14ac:dyDescent="0.25">
      <c r="AI3731"/>
    </row>
    <row r="3732" spans="35:35" x14ac:dyDescent="0.25">
      <c r="AI3732"/>
    </row>
    <row r="3733" spans="35:35" x14ac:dyDescent="0.25">
      <c r="AI3733"/>
    </row>
    <row r="3734" spans="35:35" x14ac:dyDescent="0.25">
      <c r="AI3734"/>
    </row>
    <row r="3735" spans="35:35" x14ac:dyDescent="0.25">
      <c r="AI3735"/>
    </row>
    <row r="3736" spans="35:35" x14ac:dyDescent="0.25">
      <c r="AI3736"/>
    </row>
    <row r="3737" spans="35:35" x14ac:dyDescent="0.25">
      <c r="AI3737"/>
    </row>
    <row r="3738" spans="35:35" x14ac:dyDescent="0.25">
      <c r="AI3738"/>
    </row>
    <row r="3739" spans="35:35" x14ac:dyDescent="0.25">
      <c r="AI3739"/>
    </row>
    <row r="3740" spans="35:35" x14ac:dyDescent="0.25">
      <c r="AI3740"/>
    </row>
    <row r="3741" spans="35:35" x14ac:dyDescent="0.25">
      <c r="AI3741"/>
    </row>
    <row r="3742" spans="35:35" x14ac:dyDescent="0.25">
      <c r="AI3742"/>
    </row>
    <row r="3743" spans="35:35" x14ac:dyDescent="0.25">
      <c r="AI3743"/>
    </row>
    <row r="3744" spans="35:35" x14ac:dyDescent="0.25">
      <c r="AI3744"/>
    </row>
    <row r="3745" spans="35:35" x14ac:dyDescent="0.25">
      <c r="AI3745"/>
    </row>
    <row r="3746" spans="35:35" x14ac:dyDescent="0.25">
      <c r="AI3746"/>
    </row>
    <row r="3747" spans="35:35" x14ac:dyDescent="0.25">
      <c r="AI3747"/>
    </row>
    <row r="3748" spans="35:35" x14ac:dyDescent="0.25">
      <c r="AI3748"/>
    </row>
    <row r="3749" spans="35:35" x14ac:dyDescent="0.25">
      <c r="AI3749"/>
    </row>
    <row r="3750" spans="35:35" x14ac:dyDescent="0.25">
      <c r="AI3750"/>
    </row>
    <row r="3751" spans="35:35" x14ac:dyDescent="0.25">
      <c r="AI3751"/>
    </row>
    <row r="3752" spans="35:35" x14ac:dyDescent="0.25">
      <c r="AI3752"/>
    </row>
    <row r="3753" spans="35:35" x14ac:dyDescent="0.25">
      <c r="AI3753"/>
    </row>
    <row r="3754" spans="35:35" x14ac:dyDescent="0.25">
      <c r="AI3754"/>
    </row>
    <row r="3755" spans="35:35" x14ac:dyDescent="0.25">
      <c r="AI3755"/>
    </row>
    <row r="3756" spans="35:35" x14ac:dyDescent="0.25">
      <c r="AI3756"/>
    </row>
    <row r="3757" spans="35:35" x14ac:dyDescent="0.25">
      <c r="AI3757"/>
    </row>
    <row r="3758" spans="35:35" x14ac:dyDescent="0.25">
      <c r="AI3758"/>
    </row>
    <row r="3759" spans="35:35" x14ac:dyDescent="0.25">
      <c r="AI3759"/>
    </row>
    <row r="3760" spans="35:35" x14ac:dyDescent="0.25">
      <c r="AI3760"/>
    </row>
    <row r="3761" spans="35:35" x14ac:dyDescent="0.25">
      <c r="AI3761"/>
    </row>
    <row r="3762" spans="35:35" x14ac:dyDescent="0.25">
      <c r="AI3762"/>
    </row>
    <row r="3763" spans="35:35" x14ac:dyDescent="0.25">
      <c r="AI3763"/>
    </row>
    <row r="3764" spans="35:35" x14ac:dyDescent="0.25">
      <c r="AI3764"/>
    </row>
    <row r="3765" spans="35:35" x14ac:dyDescent="0.25">
      <c r="AI3765"/>
    </row>
    <row r="3766" spans="35:35" x14ac:dyDescent="0.25">
      <c r="AI3766"/>
    </row>
    <row r="3767" spans="35:35" x14ac:dyDescent="0.25">
      <c r="AI3767"/>
    </row>
    <row r="3768" spans="35:35" x14ac:dyDescent="0.25">
      <c r="AI3768"/>
    </row>
    <row r="3769" spans="35:35" x14ac:dyDescent="0.25">
      <c r="AI3769"/>
    </row>
    <row r="3770" spans="35:35" x14ac:dyDescent="0.25">
      <c r="AI3770"/>
    </row>
    <row r="3771" spans="35:35" x14ac:dyDescent="0.25">
      <c r="AI3771"/>
    </row>
    <row r="3772" spans="35:35" x14ac:dyDescent="0.25">
      <c r="AI3772"/>
    </row>
    <row r="3773" spans="35:35" x14ac:dyDescent="0.25">
      <c r="AI3773"/>
    </row>
    <row r="3774" spans="35:35" x14ac:dyDescent="0.25">
      <c r="AI3774"/>
    </row>
    <row r="3775" spans="35:35" x14ac:dyDescent="0.25">
      <c r="AI3775"/>
    </row>
    <row r="3776" spans="35:35" x14ac:dyDescent="0.25">
      <c r="AI3776"/>
    </row>
    <row r="3777" spans="35:35" x14ac:dyDescent="0.25">
      <c r="AI3777"/>
    </row>
    <row r="3778" spans="35:35" x14ac:dyDescent="0.25">
      <c r="AI3778"/>
    </row>
    <row r="3779" spans="35:35" x14ac:dyDescent="0.25">
      <c r="AI3779"/>
    </row>
    <row r="3780" spans="35:35" x14ac:dyDescent="0.25">
      <c r="AI3780"/>
    </row>
    <row r="3781" spans="35:35" x14ac:dyDescent="0.25">
      <c r="AI3781"/>
    </row>
    <row r="3782" spans="35:35" x14ac:dyDescent="0.25">
      <c r="AI3782"/>
    </row>
    <row r="3783" spans="35:35" x14ac:dyDescent="0.25">
      <c r="AI3783"/>
    </row>
    <row r="3784" spans="35:35" x14ac:dyDescent="0.25">
      <c r="AI3784"/>
    </row>
    <row r="3785" spans="35:35" x14ac:dyDescent="0.25">
      <c r="AI3785"/>
    </row>
    <row r="3786" spans="35:35" x14ac:dyDescent="0.25">
      <c r="AI3786"/>
    </row>
    <row r="3787" spans="35:35" x14ac:dyDescent="0.25">
      <c r="AI3787"/>
    </row>
    <row r="3788" spans="35:35" x14ac:dyDescent="0.25">
      <c r="AI3788"/>
    </row>
    <row r="3789" spans="35:35" x14ac:dyDescent="0.25">
      <c r="AI3789"/>
    </row>
    <row r="3790" spans="35:35" x14ac:dyDescent="0.25">
      <c r="AI3790"/>
    </row>
    <row r="3791" spans="35:35" x14ac:dyDescent="0.25">
      <c r="AI3791"/>
    </row>
    <row r="3792" spans="35:35" x14ac:dyDescent="0.25">
      <c r="AI3792"/>
    </row>
    <row r="3793" spans="35:35" x14ac:dyDescent="0.25">
      <c r="AI3793"/>
    </row>
    <row r="3794" spans="35:35" x14ac:dyDescent="0.25">
      <c r="AI3794"/>
    </row>
    <row r="3795" spans="35:35" x14ac:dyDescent="0.25">
      <c r="AI3795"/>
    </row>
    <row r="3796" spans="35:35" x14ac:dyDescent="0.25">
      <c r="AI3796"/>
    </row>
    <row r="3797" spans="35:35" x14ac:dyDescent="0.25">
      <c r="AI3797"/>
    </row>
    <row r="3798" spans="35:35" x14ac:dyDescent="0.25">
      <c r="AI3798"/>
    </row>
    <row r="3799" spans="35:35" x14ac:dyDescent="0.25">
      <c r="AI3799"/>
    </row>
    <row r="3800" spans="35:35" x14ac:dyDescent="0.25">
      <c r="AI3800"/>
    </row>
    <row r="3801" spans="35:35" x14ac:dyDescent="0.25">
      <c r="AI3801"/>
    </row>
    <row r="3802" spans="35:35" x14ac:dyDescent="0.25">
      <c r="AI3802"/>
    </row>
    <row r="3803" spans="35:35" x14ac:dyDescent="0.25">
      <c r="AI3803"/>
    </row>
    <row r="3804" spans="35:35" x14ac:dyDescent="0.25">
      <c r="AI3804"/>
    </row>
    <row r="3805" spans="35:35" x14ac:dyDescent="0.25">
      <c r="AI3805"/>
    </row>
    <row r="3806" spans="35:35" x14ac:dyDescent="0.25">
      <c r="AI3806"/>
    </row>
    <row r="3807" spans="35:35" x14ac:dyDescent="0.25">
      <c r="AI3807"/>
    </row>
    <row r="3808" spans="35:35" x14ac:dyDescent="0.25">
      <c r="AI3808"/>
    </row>
    <row r="3809" spans="35:35" x14ac:dyDescent="0.25">
      <c r="AI3809"/>
    </row>
    <row r="3810" spans="35:35" x14ac:dyDescent="0.25">
      <c r="AI3810"/>
    </row>
    <row r="3811" spans="35:35" x14ac:dyDescent="0.25">
      <c r="AI3811"/>
    </row>
    <row r="3812" spans="35:35" x14ac:dyDescent="0.25">
      <c r="AI3812"/>
    </row>
    <row r="3813" spans="35:35" x14ac:dyDescent="0.25">
      <c r="AI3813"/>
    </row>
    <row r="3814" spans="35:35" x14ac:dyDescent="0.25">
      <c r="AI3814"/>
    </row>
    <row r="3815" spans="35:35" x14ac:dyDescent="0.25">
      <c r="AI3815"/>
    </row>
    <row r="3816" spans="35:35" x14ac:dyDescent="0.25">
      <c r="AI3816"/>
    </row>
    <row r="3817" spans="35:35" x14ac:dyDescent="0.25">
      <c r="AI3817"/>
    </row>
    <row r="3818" spans="35:35" x14ac:dyDescent="0.25">
      <c r="AI3818"/>
    </row>
    <row r="3819" spans="35:35" x14ac:dyDescent="0.25">
      <c r="AI3819"/>
    </row>
    <row r="3820" spans="35:35" x14ac:dyDescent="0.25">
      <c r="AI3820"/>
    </row>
    <row r="3821" spans="35:35" x14ac:dyDescent="0.25">
      <c r="AI3821"/>
    </row>
    <row r="3822" spans="35:35" x14ac:dyDescent="0.25">
      <c r="AI3822"/>
    </row>
    <row r="3823" spans="35:35" x14ac:dyDescent="0.25">
      <c r="AI3823"/>
    </row>
    <row r="3824" spans="35:35" x14ac:dyDescent="0.25">
      <c r="AI3824"/>
    </row>
    <row r="3825" spans="35:35" x14ac:dyDescent="0.25">
      <c r="AI3825"/>
    </row>
    <row r="3826" spans="35:35" x14ac:dyDescent="0.25">
      <c r="AI3826"/>
    </row>
    <row r="3827" spans="35:35" x14ac:dyDescent="0.25">
      <c r="AI3827"/>
    </row>
    <row r="3828" spans="35:35" x14ac:dyDescent="0.25">
      <c r="AI3828"/>
    </row>
    <row r="3829" spans="35:35" x14ac:dyDescent="0.25">
      <c r="AI3829"/>
    </row>
    <row r="3830" spans="35:35" x14ac:dyDescent="0.25">
      <c r="AI3830"/>
    </row>
    <row r="3831" spans="35:35" x14ac:dyDescent="0.25">
      <c r="AI3831"/>
    </row>
    <row r="3832" spans="35:35" x14ac:dyDescent="0.25">
      <c r="AI3832"/>
    </row>
    <row r="3833" spans="35:35" x14ac:dyDescent="0.25">
      <c r="AI3833"/>
    </row>
    <row r="3834" spans="35:35" x14ac:dyDescent="0.25">
      <c r="AI3834"/>
    </row>
    <row r="3835" spans="35:35" x14ac:dyDescent="0.25">
      <c r="AI3835"/>
    </row>
    <row r="3836" spans="35:35" x14ac:dyDescent="0.25">
      <c r="AI3836"/>
    </row>
    <row r="3837" spans="35:35" x14ac:dyDescent="0.25">
      <c r="AI3837"/>
    </row>
    <row r="3838" spans="35:35" x14ac:dyDescent="0.25">
      <c r="AI3838"/>
    </row>
    <row r="3839" spans="35:35" x14ac:dyDescent="0.25">
      <c r="AI3839"/>
    </row>
    <row r="3840" spans="35:35" x14ac:dyDescent="0.25">
      <c r="AI3840"/>
    </row>
    <row r="3841" spans="35:35" x14ac:dyDescent="0.25">
      <c r="AI3841"/>
    </row>
    <row r="3842" spans="35:35" x14ac:dyDescent="0.25">
      <c r="AI3842"/>
    </row>
    <row r="3843" spans="35:35" x14ac:dyDescent="0.25">
      <c r="AI3843"/>
    </row>
    <row r="3844" spans="35:35" x14ac:dyDescent="0.25">
      <c r="AI3844"/>
    </row>
    <row r="3845" spans="35:35" x14ac:dyDescent="0.25">
      <c r="AI3845"/>
    </row>
    <row r="3846" spans="35:35" x14ac:dyDescent="0.25">
      <c r="AI3846"/>
    </row>
    <row r="3847" spans="35:35" x14ac:dyDescent="0.25">
      <c r="AI3847"/>
    </row>
    <row r="3848" spans="35:35" x14ac:dyDescent="0.25">
      <c r="AI3848"/>
    </row>
    <row r="3849" spans="35:35" x14ac:dyDescent="0.25">
      <c r="AI3849"/>
    </row>
    <row r="3850" spans="35:35" x14ac:dyDescent="0.25">
      <c r="AI3850"/>
    </row>
    <row r="3851" spans="35:35" x14ac:dyDescent="0.25">
      <c r="AI3851"/>
    </row>
    <row r="3852" spans="35:35" x14ac:dyDescent="0.25">
      <c r="AI3852"/>
    </row>
    <row r="3853" spans="35:35" x14ac:dyDescent="0.25">
      <c r="AI3853"/>
    </row>
    <row r="3854" spans="35:35" x14ac:dyDescent="0.25">
      <c r="AI3854"/>
    </row>
    <row r="3855" spans="35:35" x14ac:dyDescent="0.25">
      <c r="AI3855"/>
    </row>
    <row r="3856" spans="35:35" x14ac:dyDescent="0.25">
      <c r="AI3856"/>
    </row>
    <row r="3857" spans="35:35" x14ac:dyDescent="0.25">
      <c r="AI3857"/>
    </row>
    <row r="3858" spans="35:35" x14ac:dyDescent="0.25">
      <c r="AI3858"/>
    </row>
    <row r="3859" spans="35:35" x14ac:dyDescent="0.25">
      <c r="AI3859"/>
    </row>
    <row r="3860" spans="35:35" x14ac:dyDescent="0.25">
      <c r="AI3860"/>
    </row>
    <row r="3861" spans="35:35" x14ac:dyDescent="0.25">
      <c r="AI3861"/>
    </row>
    <row r="3862" spans="35:35" x14ac:dyDescent="0.25">
      <c r="AI3862"/>
    </row>
    <row r="3863" spans="35:35" x14ac:dyDescent="0.25">
      <c r="AI3863"/>
    </row>
    <row r="3864" spans="35:35" x14ac:dyDescent="0.25">
      <c r="AI3864"/>
    </row>
    <row r="3865" spans="35:35" x14ac:dyDescent="0.25">
      <c r="AI3865"/>
    </row>
    <row r="3866" spans="35:35" x14ac:dyDescent="0.25">
      <c r="AI3866"/>
    </row>
    <row r="3867" spans="35:35" x14ac:dyDescent="0.25">
      <c r="AI3867"/>
    </row>
    <row r="3868" spans="35:35" x14ac:dyDescent="0.25">
      <c r="AI3868"/>
    </row>
    <row r="3869" spans="35:35" x14ac:dyDescent="0.25">
      <c r="AI3869"/>
    </row>
    <row r="3870" spans="35:35" x14ac:dyDescent="0.25">
      <c r="AI3870"/>
    </row>
    <row r="3871" spans="35:35" x14ac:dyDescent="0.25">
      <c r="AI3871"/>
    </row>
    <row r="3872" spans="35:35" x14ac:dyDescent="0.25">
      <c r="AI3872"/>
    </row>
    <row r="3873" spans="35:35" x14ac:dyDescent="0.25">
      <c r="AI3873"/>
    </row>
    <row r="3874" spans="35:35" x14ac:dyDescent="0.25">
      <c r="AI3874"/>
    </row>
    <row r="3875" spans="35:35" x14ac:dyDescent="0.25">
      <c r="AI3875"/>
    </row>
    <row r="3876" spans="35:35" x14ac:dyDescent="0.25">
      <c r="AI3876"/>
    </row>
    <row r="3877" spans="35:35" x14ac:dyDescent="0.25">
      <c r="AI3877"/>
    </row>
    <row r="3878" spans="35:35" x14ac:dyDescent="0.25">
      <c r="AI3878"/>
    </row>
    <row r="3879" spans="35:35" x14ac:dyDescent="0.25">
      <c r="AI3879"/>
    </row>
    <row r="3880" spans="35:35" x14ac:dyDescent="0.25">
      <c r="AI3880"/>
    </row>
    <row r="3881" spans="35:35" x14ac:dyDescent="0.25">
      <c r="AI3881"/>
    </row>
    <row r="3882" spans="35:35" x14ac:dyDescent="0.25">
      <c r="AI3882"/>
    </row>
    <row r="3883" spans="35:35" x14ac:dyDescent="0.25">
      <c r="AI3883"/>
    </row>
    <row r="3884" spans="35:35" x14ac:dyDescent="0.25">
      <c r="AI3884"/>
    </row>
    <row r="3885" spans="35:35" x14ac:dyDescent="0.25">
      <c r="AI3885"/>
    </row>
    <row r="3886" spans="35:35" x14ac:dyDescent="0.25">
      <c r="AI3886"/>
    </row>
    <row r="3887" spans="35:35" x14ac:dyDescent="0.25">
      <c r="AI3887"/>
    </row>
    <row r="3888" spans="35:35" x14ac:dyDescent="0.25">
      <c r="AI3888"/>
    </row>
    <row r="3889" spans="35:35" x14ac:dyDescent="0.25">
      <c r="AI3889"/>
    </row>
    <row r="3890" spans="35:35" x14ac:dyDescent="0.25">
      <c r="AI3890"/>
    </row>
    <row r="3891" spans="35:35" x14ac:dyDescent="0.25">
      <c r="AI3891"/>
    </row>
    <row r="3892" spans="35:35" x14ac:dyDescent="0.25">
      <c r="AI3892"/>
    </row>
    <row r="3893" spans="35:35" x14ac:dyDescent="0.25">
      <c r="AI3893"/>
    </row>
    <row r="3894" spans="35:35" x14ac:dyDescent="0.25">
      <c r="AI3894"/>
    </row>
    <row r="3895" spans="35:35" x14ac:dyDescent="0.25">
      <c r="AI3895"/>
    </row>
    <row r="3896" spans="35:35" x14ac:dyDescent="0.25">
      <c r="AI3896"/>
    </row>
    <row r="3897" spans="35:35" x14ac:dyDescent="0.25">
      <c r="AI3897"/>
    </row>
    <row r="3898" spans="35:35" x14ac:dyDescent="0.25">
      <c r="AI3898"/>
    </row>
    <row r="3899" spans="35:35" x14ac:dyDescent="0.25">
      <c r="AI3899"/>
    </row>
    <row r="3900" spans="35:35" x14ac:dyDescent="0.25">
      <c r="AI3900"/>
    </row>
    <row r="3901" spans="35:35" x14ac:dyDescent="0.25">
      <c r="AI3901"/>
    </row>
    <row r="3902" spans="35:35" x14ac:dyDescent="0.25">
      <c r="AI3902"/>
    </row>
    <row r="3903" spans="35:35" x14ac:dyDescent="0.25">
      <c r="AI3903"/>
    </row>
    <row r="3904" spans="35:35" x14ac:dyDescent="0.25">
      <c r="AI3904"/>
    </row>
    <row r="3905" spans="35:35" x14ac:dyDescent="0.25">
      <c r="AI3905"/>
    </row>
    <row r="3906" spans="35:35" x14ac:dyDescent="0.25">
      <c r="AI3906"/>
    </row>
    <row r="3907" spans="35:35" x14ac:dyDescent="0.25">
      <c r="AI3907"/>
    </row>
    <row r="3908" spans="35:35" x14ac:dyDescent="0.25">
      <c r="AI3908"/>
    </row>
    <row r="3909" spans="35:35" x14ac:dyDescent="0.25">
      <c r="AI3909"/>
    </row>
    <row r="3910" spans="35:35" x14ac:dyDescent="0.25">
      <c r="AI3910"/>
    </row>
    <row r="3911" spans="35:35" x14ac:dyDescent="0.25">
      <c r="AI3911"/>
    </row>
    <row r="3912" spans="35:35" x14ac:dyDescent="0.25">
      <c r="AI3912"/>
    </row>
    <row r="3913" spans="35:35" x14ac:dyDescent="0.25">
      <c r="AI3913"/>
    </row>
    <row r="3914" spans="35:35" x14ac:dyDescent="0.25">
      <c r="AI3914"/>
    </row>
    <row r="3915" spans="35:35" x14ac:dyDescent="0.25">
      <c r="AI3915"/>
    </row>
    <row r="3916" spans="35:35" x14ac:dyDescent="0.25">
      <c r="AI3916"/>
    </row>
    <row r="3917" spans="35:35" x14ac:dyDescent="0.25">
      <c r="AI3917"/>
    </row>
    <row r="3918" spans="35:35" x14ac:dyDescent="0.25">
      <c r="AI3918"/>
    </row>
    <row r="3919" spans="35:35" x14ac:dyDescent="0.25">
      <c r="AI3919"/>
    </row>
    <row r="3920" spans="35:35" x14ac:dyDescent="0.25">
      <c r="AI3920"/>
    </row>
    <row r="3921" spans="35:35" x14ac:dyDescent="0.25">
      <c r="AI3921"/>
    </row>
    <row r="3922" spans="35:35" x14ac:dyDescent="0.25">
      <c r="AI3922"/>
    </row>
    <row r="3923" spans="35:35" x14ac:dyDescent="0.25">
      <c r="AI3923"/>
    </row>
    <row r="3924" spans="35:35" x14ac:dyDescent="0.25">
      <c r="AI3924"/>
    </row>
    <row r="3925" spans="35:35" x14ac:dyDescent="0.25">
      <c r="AI3925"/>
    </row>
    <row r="3926" spans="35:35" x14ac:dyDescent="0.25">
      <c r="AI3926"/>
    </row>
    <row r="3927" spans="35:35" x14ac:dyDescent="0.25">
      <c r="AI3927"/>
    </row>
    <row r="3928" spans="35:35" x14ac:dyDescent="0.25">
      <c r="AI3928"/>
    </row>
    <row r="3929" spans="35:35" x14ac:dyDescent="0.25">
      <c r="AI3929"/>
    </row>
    <row r="3930" spans="35:35" x14ac:dyDescent="0.25">
      <c r="AI3930"/>
    </row>
    <row r="3931" spans="35:35" x14ac:dyDescent="0.25">
      <c r="AI3931"/>
    </row>
    <row r="3932" spans="35:35" x14ac:dyDescent="0.25">
      <c r="AI3932"/>
    </row>
    <row r="3933" spans="35:35" x14ac:dyDescent="0.25">
      <c r="AI3933"/>
    </row>
    <row r="3934" spans="35:35" x14ac:dyDescent="0.25">
      <c r="AI3934"/>
    </row>
    <row r="3935" spans="35:35" x14ac:dyDescent="0.25">
      <c r="AI3935"/>
    </row>
    <row r="3936" spans="35:35" x14ac:dyDescent="0.25">
      <c r="AI3936"/>
    </row>
    <row r="3937" spans="35:35" x14ac:dyDescent="0.25">
      <c r="AI3937"/>
    </row>
    <row r="3938" spans="35:35" x14ac:dyDescent="0.25">
      <c r="AI3938"/>
    </row>
    <row r="3939" spans="35:35" x14ac:dyDescent="0.25">
      <c r="AI3939"/>
    </row>
    <row r="3940" spans="35:35" x14ac:dyDescent="0.25">
      <c r="AI3940"/>
    </row>
    <row r="3941" spans="35:35" x14ac:dyDescent="0.25">
      <c r="AI3941"/>
    </row>
    <row r="3942" spans="35:35" x14ac:dyDescent="0.25">
      <c r="AI3942"/>
    </row>
    <row r="3943" spans="35:35" x14ac:dyDescent="0.25">
      <c r="AI3943"/>
    </row>
    <row r="3944" spans="35:35" x14ac:dyDescent="0.25">
      <c r="AI3944"/>
    </row>
    <row r="3945" spans="35:35" x14ac:dyDescent="0.25">
      <c r="AI3945"/>
    </row>
    <row r="3946" spans="35:35" x14ac:dyDescent="0.25">
      <c r="AI3946"/>
    </row>
    <row r="3947" spans="35:35" x14ac:dyDescent="0.25">
      <c r="AI3947"/>
    </row>
    <row r="3948" spans="35:35" x14ac:dyDescent="0.25">
      <c r="AI3948"/>
    </row>
    <row r="3949" spans="35:35" x14ac:dyDescent="0.25">
      <c r="AI3949"/>
    </row>
    <row r="3950" spans="35:35" x14ac:dyDescent="0.25">
      <c r="AI3950"/>
    </row>
    <row r="3951" spans="35:35" x14ac:dyDescent="0.25">
      <c r="AI3951"/>
    </row>
    <row r="3952" spans="35:35" x14ac:dyDescent="0.25">
      <c r="AI3952"/>
    </row>
    <row r="3953" spans="35:35" x14ac:dyDescent="0.25">
      <c r="AI3953"/>
    </row>
    <row r="3954" spans="35:35" x14ac:dyDescent="0.25">
      <c r="AI3954"/>
    </row>
    <row r="3955" spans="35:35" x14ac:dyDescent="0.25">
      <c r="AI3955"/>
    </row>
    <row r="3956" spans="35:35" x14ac:dyDescent="0.25">
      <c r="AI3956"/>
    </row>
    <row r="3957" spans="35:35" x14ac:dyDescent="0.25">
      <c r="AI3957"/>
    </row>
    <row r="3958" spans="35:35" x14ac:dyDescent="0.25">
      <c r="AI3958"/>
    </row>
    <row r="3959" spans="35:35" x14ac:dyDescent="0.25">
      <c r="AI3959"/>
    </row>
    <row r="3960" spans="35:35" x14ac:dyDescent="0.25">
      <c r="AI3960"/>
    </row>
    <row r="3961" spans="35:35" x14ac:dyDescent="0.25">
      <c r="AI3961"/>
    </row>
    <row r="3962" spans="35:35" x14ac:dyDescent="0.25">
      <c r="AI3962"/>
    </row>
    <row r="3963" spans="35:35" x14ac:dyDescent="0.25">
      <c r="AI3963"/>
    </row>
    <row r="3964" spans="35:35" x14ac:dyDescent="0.25">
      <c r="AI3964"/>
    </row>
    <row r="3965" spans="35:35" x14ac:dyDescent="0.25">
      <c r="AI3965"/>
    </row>
    <row r="3966" spans="35:35" x14ac:dyDescent="0.25">
      <c r="AI3966"/>
    </row>
    <row r="3967" spans="35:35" x14ac:dyDescent="0.25">
      <c r="AI3967"/>
    </row>
    <row r="3968" spans="35:35" x14ac:dyDescent="0.25">
      <c r="AI3968"/>
    </row>
    <row r="3969" spans="35:35" x14ac:dyDescent="0.25">
      <c r="AI3969"/>
    </row>
    <row r="3970" spans="35:35" x14ac:dyDescent="0.25">
      <c r="AI3970"/>
    </row>
    <row r="3971" spans="35:35" x14ac:dyDescent="0.25">
      <c r="AI3971"/>
    </row>
    <row r="3972" spans="35:35" x14ac:dyDescent="0.25">
      <c r="AI3972"/>
    </row>
    <row r="3973" spans="35:35" x14ac:dyDescent="0.25">
      <c r="AI3973"/>
    </row>
    <row r="3974" spans="35:35" x14ac:dyDescent="0.25">
      <c r="AI3974"/>
    </row>
    <row r="3975" spans="35:35" x14ac:dyDescent="0.25">
      <c r="AI3975"/>
    </row>
    <row r="3976" spans="35:35" x14ac:dyDescent="0.25">
      <c r="AI3976"/>
    </row>
    <row r="3977" spans="35:35" x14ac:dyDescent="0.25">
      <c r="AI3977"/>
    </row>
    <row r="3978" spans="35:35" x14ac:dyDescent="0.25">
      <c r="AI3978"/>
    </row>
    <row r="3979" spans="35:35" x14ac:dyDescent="0.25">
      <c r="AI3979"/>
    </row>
    <row r="3980" spans="35:35" x14ac:dyDescent="0.25">
      <c r="AI3980"/>
    </row>
    <row r="3981" spans="35:35" x14ac:dyDescent="0.25">
      <c r="AI3981"/>
    </row>
    <row r="3982" spans="35:35" x14ac:dyDescent="0.25">
      <c r="AI3982"/>
    </row>
    <row r="3983" spans="35:35" x14ac:dyDescent="0.25">
      <c r="AI3983"/>
    </row>
    <row r="3984" spans="35:35" x14ac:dyDescent="0.25">
      <c r="AI3984"/>
    </row>
    <row r="3985" spans="35:35" x14ac:dyDescent="0.25">
      <c r="AI3985"/>
    </row>
    <row r="3986" spans="35:35" x14ac:dyDescent="0.25">
      <c r="AI3986"/>
    </row>
    <row r="3987" spans="35:35" x14ac:dyDescent="0.25">
      <c r="AI3987"/>
    </row>
    <row r="3988" spans="35:35" x14ac:dyDescent="0.25">
      <c r="AI3988"/>
    </row>
    <row r="3989" spans="35:35" x14ac:dyDescent="0.25">
      <c r="AI3989"/>
    </row>
    <row r="3990" spans="35:35" x14ac:dyDescent="0.25">
      <c r="AI3990"/>
    </row>
    <row r="3991" spans="35:35" x14ac:dyDescent="0.25">
      <c r="AI3991"/>
    </row>
    <row r="3992" spans="35:35" x14ac:dyDescent="0.25">
      <c r="AI3992"/>
    </row>
    <row r="3993" spans="35:35" x14ac:dyDescent="0.25">
      <c r="AI3993"/>
    </row>
    <row r="3994" spans="35:35" x14ac:dyDescent="0.25">
      <c r="AI3994"/>
    </row>
    <row r="3995" spans="35:35" x14ac:dyDescent="0.25">
      <c r="AI3995"/>
    </row>
    <row r="3996" spans="35:35" x14ac:dyDescent="0.25">
      <c r="AI3996"/>
    </row>
    <row r="3997" spans="35:35" x14ac:dyDescent="0.25">
      <c r="AI3997"/>
    </row>
    <row r="3998" spans="35:35" x14ac:dyDescent="0.25">
      <c r="AI3998"/>
    </row>
    <row r="3999" spans="35:35" x14ac:dyDescent="0.25">
      <c r="AI3999"/>
    </row>
    <row r="4000" spans="35:35" x14ac:dyDescent="0.25">
      <c r="AI4000"/>
    </row>
    <row r="4001" spans="35:35" x14ac:dyDescent="0.25">
      <c r="AI4001"/>
    </row>
    <row r="4002" spans="35:35" x14ac:dyDescent="0.25">
      <c r="AI4002"/>
    </row>
    <row r="4003" spans="35:35" x14ac:dyDescent="0.25">
      <c r="AI4003"/>
    </row>
    <row r="4004" spans="35:35" x14ac:dyDescent="0.25">
      <c r="AI4004"/>
    </row>
    <row r="4005" spans="35:35" x14ac:dyDescent="0.25">
      <c r="AI4005"/>
    </row>
    <row r="4006" spans="35:35" x14ac:dyDescent="0.25">
      <c r="AI4006"/>
    </row>
    <row r="4007" spans="35:35" x14ac:dyDescent="0.25">
      <c r="AI4007"/>
    </row>
    <row r="4008" spans="35:35" x14ac:dyDescent="0.25">
      <c r="AI4008"/>
    </row>
    <row r="4009" spans="35:35" x14ac:dyDescent="0.25">
      <c r="AI4009"/>
    </row>
    <row r="4010" spans="35:35" x14ac:dyDescent="0.25">
      <c r="AI4010"/>
    </row>
    <row r="4011" spans="35:35" x14ac:dyDescent="0.25">
      <c r="AI4011"/>
    </row>
    <row r="4012" spans="35:35" x14ac:dyDescent="0.25">
      <c r="AI4012"/>
    </row>
    <row r="4013" spans="35:35" x14ac:dyDescent="0.25">
      <c r="AI4013"/>
    </row>
    <row r="4014" spans="35:35" x14ac:dyDescent="0.25">
      <c r="AI4014"/>
    </row>
    <row r="4015" spans="35:35" x14ac:dyDescent="0.25">
      <c r="AI4015"/>
    </row>
    <row r="4016" spans="35:35" x14ac:dyDescent="0.25">
      <c r="AI4016"/>
    </row>
    <row r="4017" spans="35:35" x14ac:dyDescent="0.25">
      <c r="AI4017"/>
    </row>
    <row r="4018" spans="35:35" x14ac:dyDescent="0.25">
      <c r="AI4018"/>
    </row>
    <row r="4019" spans="35:35" x14ac:dyDescent="0.25">
      <c r="AI4019"/>
    </row>
    <row r="4020" spans="35:35" x14ac:dyDescent="0.25">
      <c r="AI4020"/>
    </row>
    <row r="4021" spans="35:35" x14ac:dyDescent="0.25">
      <c r="AI4021"/>
    </row>
    <row r="4022" spans="35:35" x14ac:dyDescent="0.25">
      <c r="AI4022"/>
    </row>
    <row r="4023" spans="35:35" x14ac:dyDescent="0.25">
      <c r="AI4023"/>
    </row>
    <row r="4024" spans="35:35" x14ac:dyDescent="0.25">
      <c r="AI4024"/>
    </row>
    <row r="4025" spans="35:35" x14ac:dyDescent="0.25">
      <c r="AI4025"/>
    </row>
    <row r="4026" spans="35:35" x14ac:dyDescent="0.25">
      <c r="AI4026"/>
    </row>
    <row r="4027" spans="35:35" x14ac:dyDescent="0.25">
      <c r="AI4027"/>
    </row>
    <row r="4028" spans="35:35" x14ac:dyDescent="0.25">
      <c r="AI4028"/>
    </row>
    <row r="4029" spans="35:35" x14ac:dyDescent="0.25">
      <c r="AI4029"/>
    </row>
    <row r="4030" spans="35:35" x14ac:dyDescent="0.25">
      <c r="AI4030"/>
    </row>
    <row r="4031" spans="35:35" x14ac:dyDescent="0.25">
      <c r="AI4031"/>
    </row>
    <row r="4032" spans="35:35" x14ac:dyDescent="0.25">
      <c r="AI4032"/>
    </row>
    <row r="4033" spans="35:35" x14ac:dyDescent="0.25">
      <c r="AI4033"/>
    </row>
    <row r="4034" spans="35:35" x14ac:dyDescent="0.25">
      <c r="AI4034"/>
    </row>
    <row r="4035" spans="35:35" x14ac:dyDescent="0.25">
      <c r="AI4035"/>
    </row>
    <row r="4036" spans="35:35" x14ac:dyDescent="0.25">
      <c r="AI4036"/>
    </row>
    <row r="4037" spans="35:35" x14ac:dyDescent="0.25">
      <c r="AI4037"/>
    </row>
    <row r="4038" spans="35:35" x14ac:dyDescent="0.25">
      <c r="AI4038"/>
    </row>
    <row r="4039" spans="35:35" x14ac:dyDescent="0.25">
      <c r="AI4039"/>
    </row>
    <row r="4040" spans="35:35" x14ac:dyDescent="0.25">
      <c r="AI4040"/>
    </row>
    <row r="4041" spans="35:35" x14ac:dyDescent="0.25">
      <c r="AI4041"/>
    </row>
    <row r="4042" spans="35:35" x14ac:dyDescent="0.25">
      <c r="AI4042"/>
    </row>
    <row r="4043" spans="35:35" x14ac:dyDescent="0.25">
      <c r="AI4043"/>
    </row>
    <row r="4044" spans="35:35" x14ac:dyDescent="0.25">
      <c r="AI4044"/>
    </row>
    <row r="4045" spans="35:35" x14ac:dyDescent="0.25">
      <c r="AI4045"/>
    </row>
    <row r="4046" spans="35:35" x14ac:dyDescent="0.25">
      <c r="AI4046"/>
    </row>
    <row r="4047" spans="35:35" x14ac:dyDescent="0.25">
      <c r="AI4047"/>
    </row>
    <row r="4048" spans="35:35" x14ac:dyDescent="0.25">
      <c r="AI4048"/>
    </row>
    <row r="4049" spans="35:35" x14ac:dyDescent="0.25">
      <c r="AI4049"/>
    </row>
    <row r="4050" spans="35:35" x14ac:dyDescent="0.25">
      <c r="AI4050"/>
    </row>
    <row r="4051" spans="35:35" x14ac:dyDescent="0.25">
      <c r="AI4051"/>
    </row>
    <row r="4052" spans="35:35" x14ac:dyDescent="0.25">
      <c r="AI4052"/>
    </row>
    <row r="4053" spans="35:35" x14ac:dyDescent="0.25">
      <c r="AI4053"/>
    </row>
    <row r="4054" spans="35:35" x14ac:dyDescent="0.25">
      <c r="AI4054"/>
    </row>
    <row r="4055" spans="35:35" x14ac:dyDescent="0.25">
      <c r="AI4055"/>
    </row>
    <row r="4056" spans="35:35" x14ac:dyDescent="0.25">
      <c r="AI4056"/>
    </row>
    <row r="4057" spans="35:35" x14ac:dyDescent="0.25">
      <c r="AI4057"/>
    </row>
    <row r="4058" spans="35:35" x14ac:dyDescent="0.25">
      <c r="AI4058"/>
    </row>
    <row r="4059" spans="35:35" x14ac:dyDescent="0.25">
      <c r="AI4059"/>
    </row>
    <row r="4060" spans="35:35" x14ac:dyDescent="0.25">
      <c r="AI4060"/>
    </row>
    <row r="4061" spans="35:35" x14ac:dyDescent="0.25">
      <c r="AI4061"/>
    </row>
    <row r="4062" spans="35:35" x14ac:dyDescent="0.25">
      <c r="AI4062"/>
    </row>
    <row r="4063" spans="35:35" x14ac:dyDescent="0.25">
      <c r="AI4063"/>
    </row>
    <row r="4064" spans="35:35" x14ac:dyDescent="0.25">
      <c r="AI4064"/>
    </row>
    <row r="4065" spans="35:35" x14ac:dyDescent="0.25">
      <c r="AI4065"/>
    </row>
    <row r="4066" spans="35:35" x14ac:dyDescent="0.25">
      <c r="AI4066"/>
    </row>
    <row r="4067" spans="35:35" x14ac:dyDescent="0.25">
      <c r="AI4067"/>
    </row>
    <row r="4068" spans="35:35" x14ac:dyDescent="0.25">
      <c r="AI4068"/>
    </row>
    <row r="4069" spans="35:35" x14ac:dyDescent="0.25">
      <c r="AI4069"/>
    </row>
    <row r="4070" spans="35:35" x14ac:dyDescent="0.25">
      <c r="AI4070"/>
    </row>
    <row r="4071" spans="35:35" x14ac:dyDescent="0.25">
      <c r="AI4071"/>
    </row>
    <row r="4072" spans="35:35" x14ac:dyDescent="0.25">
      <c r="AI4072"/>
    </row>
    <row r="4073" spans="35:35" x14ac:dyDescent="0.25">
      <c r="AI4073"/>
    </row>
    <row r="4074" spans="35:35" x14ac:dyDescent="0.25">
      <c r="AI4074"/>
    </row>
    <row r="4075" spans="35:35" x14ac:dyDescent="0.25">
      <c r="AI4075"/>
    </row>
    <row r="4076" spans="35:35" x14ac:dyDescent="0.25">
      <c r="AI4076"/>
    </row>
    <row r="4077" spans="35:35" x14ac:dyDescent="0.25">
      <c r="AI4077"/>
    </row>
    <row r="4078" spans="35:35" x14ac:dyDescent="0.25">
      <c r="AI4078"/>
    </row>
    <row r="4079" spans="35:35" x14ac:dyDescent="0.25">
      <c r="AI4079"/>
    </row>
    <row r="4080" spans="35:35" x14ac:dyDescent="0.25">
      <c r="AI4080"/>
    </row>
    <row r="4081" spans="35:35" x14ac:dyDescent="0.25">
      <c r="AI4081"/>
    </row>
    <row r="4082" spans="35:35" x14ac:dyDescent="0.25">
      <c r="AI4082"/>
    </row>
    <row r="4083" spans="35:35" x14ac:dyDescent="0.25">
      <c r="AI4083"/>
    </row>
    <row r="4084" spans="35:35" x14ac:dyDescent="0.25">
      <c r="AI4084"/>
    </row>
    <row r="4085" spans="35:35" x14ac:dyDescent="0.25">
      <c r="AI4085"/>
    </row>
    <row r="4086" spans="35:35" x14ac:dyDescent="0.25">
      <c r="AI4086"/>
    </row>
    <row r="4087" spans="35:35" x14ac:dyDescent="0.25">
      <c r="AI4087"/>
    </row>
    <row r="4088" spans="35:35" x14ac:dyDescent="0.25">
      <c r="AI4088"/>
    </row>
    <row r="4089" spans="35:35" x14ac:dyDescent="0.25">
      <c r="AI4089"/>
    </row>
    <row r="4090" spans="35:35" x14ac:dyDescent="0.25">
      <c r="AI4090"/>
    </row>
    <row r="4091" spans="35:35" x14ac:dyDescent="0.25">
      <c r="AI4091"/>
    </row>
    <row r="4092" spans="35:35" x14ac:dyDescent="0.25">
      <c r="AI4092"/>
    </row>
    <row r="4093" spans="35:35" x14ac:dyDescent="0.25">
      <c r="AI4093"/>
    </row>
    <row r="4094" spans="35:35" x14ac:dyDescent="0.25">
      <c r="AI4094"/>
    </row>
    <row r="4095" spans="35:35" x14ac:dyDescent="0.25">
      <c r="AI4095"/>
    </row>
    <row r="4096" spans="35:35" x14ac:dyDescent="0.25">
      <c r="AI4096"/>
    </row>
    <row r="4097" spans="35:35" x14ac:dyDescent="0.25">
      <c r="AI4097"/>
    </row>
    <row r="4098" spans="35:35" x14ac:dyDescent="0.25">
      <c r="AI4098"/>
    </row>
    <row r="4099" spans="35:35" x14ac:dyDescent="0.25">
      <c r="AI4099"/>
    </row>
    <row r="4100" spans="35:35" x14ac:dyDescent="0.25">
      <c r="AI4100"/>
    </row>
    <row r="4101" spans="35:35" x14ac:dyDescent="0.25">
      <c r="AI4101"/>
    </row>
    <row r="4102" spans="35:35" x14ac:dyDescent="0.25">
      <c r="AI4102"/>
    </row>
    <row r="4103" spans="35:35" x14ac:dyDescent="0.25">
      <c r="AI4103"/>
    </row>
    <row r="4104" spans="35:35" x14ac:dyDescent="0.25">
      <c r="AI4104"/>
    </row>
    <row r="4105" spans="35:35" x14ac:dyDescent="0.25">
      <c r="AI4105"/>
    </row>
    <row r="4106" spans="35:35" x14ac:dyDescent="0.25">
      <c r="AI4106"/>
    </row>
    <row r="4107" spans="35:35" x14ac:dyDescent="0.25">
      <c r="AI4107"/>
    </row>
    <row r="4108" spans="35:35" x14ac:dyDescent="0.25">
      <c r="AI4108"/>
    </row>
    <row r="4109" spans="35:35" x14ac:dyDescent="0.25">
      <c r="AI4109"/>
    </row>
    <row r="4110" spans="35:35" x14ac:dyDescent="0.25">
      <c r="AI4110"/>
    </row>
    <row r="4111" spans="35:35" x14ac:dyDescent="0.25">
      <c r="AI4111"/>
    </row>
    <row r="4112" spans="35:35" x14ac:dyDescent="0.25">
      <c r="AI4112"/>
    </row>
    <row r="4113" spans="35:35" x14ac:dyDescent="0.25">
      <c r="AI4113"/>
    </row>
    <row r="4114" spans="35:35" x14ac:dyDescent="0.25">
      <c r="AI4114"/>
    </row>
    <row r="4115" spans="35:35" x14ac:dyDescent="0.25">
      <c r="AI4115"/>
    </row>
    <row r="4116" spans="35:35" x14ac:dyDescent="0.25">
      <c r="AI4116"/>
    </row>
    <row r="4117" spans="35:35" x14ac:dyDescent="0.25">
      <c r="AI4117"/>
    </row>
    <row r="4118" spans="35:35" x14ac:dyDescent="0.25">
      <c r="AI4118"/>
    </row>
    <row r="4119" spans="35:35" x14ac:dyDescent="0.25">
      <c r="AI4119"/>
    </row>
    <row r="4120" spans="35:35" x14ac:dyDescent="0.25">
      <c r="AI4120"/>
    </row>
    <row r="4121" spans="35:35" x14ac:dyDescent="0.25">
      <c r="AI4121"/>
    </row>
    <row r="4122" spans="35:35" x14ac:dyDescent="0.25">
      <c r="AI4122"/>
    </row>
    <row r="4123" spans="35:35" x14ac:dyDescent="0.25">
      <c r="AI4123"/>
    </row>
    <row r="4124" spans="35:35" x14ac:dyDescent="0.25">
      <c r="AI4124"/>
    </row>
    <row r="4125" spans="35:35" x14ac:dyDescent="0.25">
      <c r="AI4125"/>
    </row>
    <row r="4126" spans="35:35" x14ac:dyDescent="0.25">
      <c r="AI4126"/>
    </row>
    <row r="4127" spans="35:35" x14ac:dyDescent="0.25">
      <c r="AI4127"/>
    </row>
    <row r="4128" spans="35:35" x14ac:dyDescent="0.25">
      <c r="AI4128"/>
    </row>
    <row r="4129" spans="35:35" x14ac:dyDescent="0.25">
      <c r="AI4129"/>
    </row>
    <row r="4130" spans="35:35" x14ac:dyDescent="0.25">
      <c r="AI4130"/>
    </row>
    <row r="4131" spans="35:35" x14ac:dyDescent="0.25">
      <c r="AI4131"/>
    </row>
    <row r="4132" spans="35:35" x14ac:dyDescent="0.25">
      <c r="AI4132"/>
    </row>
    <row r="4133" spans="35:35" x14ac:dyDescent="0.25">
      <c r="AI4133"/>
    </row>
    <row r="4134" spans="35:35" x14ac:dyDescent="0.25">
      <c r="AI4134"/>
    </row>
    <row r="4135" spans="35:35" x14ac:dyDescent="0.25">
      <c r="AI4135"/>
    </row>
    <row r="4136" spans="35:35" x14ac:dyDescent="0.25">
      <c r="AI4136"/>
    </row>
    <row r="4137" spans="35:35" x14ac:dyDescent="0.25">
      <c r="AI4137"/>
    </row>
    <row r="4138" spans="35:35" x14ac:dyDescent="0.25">
      <c r="AI4138"/>
    </row>
    <row r="4139" spans="35:35" x14ac:dyDescent="0.25">
      <c r="AI4139"/>
    </row>
    <row r="4140" spans="35:35" x14ac:dyDescent="0.25">
      <c r="AI4140"/>
    </row>
    <row r="4141" spans="35:35" x14ac:dyDescent="0.25">
      <c r="AI4141"/>
    </row>
    <row r="4142" spans="35:35" x14ac:dyDescent="0.25">
      <c r="AI4142"/>
    </row>
    <row r="4143" spans="35:35" x14ac:dyDescent="0.25">
      <c r="AI4143"/>
    </row>
    <row r="4144" spans="35:35" x14ac:dyDescent="0.25">
      <c r="AI4144"/>
    </row>
    <row r="4145" spans="35:35" x14ac:dyDescent="0.25">
      <c r="AI4145"/>
    </row>
    <row r="4146" spans="35:35" x14ac:dyDescent="0.25">
      <c r="AI4146"/>
    </row>
    <row r="4147" spans="35:35" x14ac:dyDescent="0.25">
      <c r="AI4147"/>
    </row>
    <row r="4148" spans="35:35" x14ac:dyDescent="0.25">
      <c r="AI4148"/>
    </row>
    <row r="4149" spans="35:35" x14ac:dyDescent="0.25">
      <c r="AI4149"/>
    </row>
    <row r="4150" spans="35:35" x14ac:dyDescent="0.25">
      <c r="AI4150"/>
    </row>
    <row r="4151" spans="35:35" x14ac:dyDescent="0.25">
      <c r="AI4151"/>
    </row>
    <row r="4152" spans="35:35" x14ac:dyDescent="0.25">
      <c r="AI4152"/>
    </row>
    <row r="4153" spans="35:35" x14ac:dyDescent="0.25">
      <c r="AI4153"/>
    </row>
    <row r="4154" spans="35:35" x14ac:dyDescent="0.25">
      <c r="AI4154"/>
    </row>
    <row r="4155" spans="35:35" x14ac:dyDescent="0.25">
      <c r="AI4155"/>
    </row>
    <row r="4156" spans="35:35" x14ac:dyDescent="0.25">
      <c r="AI4156"/>
    </row>
    <row r="4157" spans="35:35" x14ac:dyDescent="0.25">
      <c r="AI4157"/>
    </row>
    <row r="4158" spans="35:35" x14ac:dyDescent="0.25">
      <c r="AI4158"/>
    </row>
    <row r="4159" spans="35:35" x14ac:dyDescent="0.25">
      <c r="AI4159"/>
    </row>
    <row r="4160" spans="35:35" x14ac:dyDescent="0.25">
      <c r="AI4160"/>
    </row>
    <row r="4161" spans="35:35" x14ac:dyDescent="0.25">
      <c r="AI4161"/>
    </row>
    <row r="4162" spans="35:35" x14ac:dyDescent="0.25">
      <c r="AI4162"/>
    </row>
    <row r="4163" spans="35:35" x14ac:dyDescent="0.25">
      <c r="AI4163"/>
    </row>
    <row r="4164" spans="35:35" x14ac:dyDescent="0.25">
      <c r="AI4164"/>
    </row>
    <row r="4165" spans="35:35" x14ac:dyDescent="0.25">
      <c r="AI4165"/>
    </row>
    <row r="4166" spans="35:35" x14ac:dyDescent="0.25">
      <c r="AI4166"/>
    </row>
    <row r="4167" spans="35:35" x14ac:dyDescent="0.25">
      <c r="AI4167"/>
    </row>
    <row r="4168" spans="35:35" x14ac:dyDescent="0.25">
      <c r="AI4168"/>
    </row>
    <row r="4169" spans="35:35" x14ac:dyDescent="0.25">
      <c r="AI4169"/>
    </row>
    <row r="4170" spans="35:35" x14ac:dyDescent="0.25">
      <c r="AI4170"/>
    </row>
    <row r="4171" spans="35:35" x14ac:dyDescent="0.25">
      <c r="AI4171"/>
    </row>
    <row r="4172" spans="35:35" x14ac:dyDescent="0.25">
      <c r="AI4172"/>
    </row>
    <row r="4173" spans="35:35" x14ac:dyDescent="0.25">
      <c r="AI4173"/>
    </row>
    <row r="4174" spans="35:35" x14ac:dyDescent="0.25">
      <c r="AI4174"/>
    </row>
    <row r="4175" spans="35:35" x14ac:dyDescent="0.25">
      <c r="AI4175"/>
    </row>
    <row r="4176" spans="35:35" x14ac:dyDescent="0.25">
      <c r="AI4176"/>
    </row>
    <row r="4177" spans="35:35" x14ac:dyDescent="0.25">
      <c r="AI4177"/>
    </row>
    <row r="4178" spans="35:35" x14ac:dyDescent="0.25">
      <c r="AI4178"/>
    </row>
    <row r="4179" spans="35:35" x14ac:dyDescent="0.25">
      <c r="AI4179"/>
    </row>
    <row r="4180" spans="35:35" x14ac:dyDescent="0.25">
      <c r="AI4180"/>
    </row>
    <row r="4181" spans="35:35" x14ac:dyDescent="0.25">
      <c r="AI4181"/>
    </row>
    <row r="4182" spans="35:35" x14ac:dyDescent="0.25">
      <c r="AI4182"/>
    </row>
    <row r="4183" spans="35:35" x14ac:dyDescent="0.25">
      <c r="AI4183"/>
    </row>
    <row r="4184" spans="35:35" x14ac:dyDescent="0.25">
      <c r="AI4184"/>
    </row>
    <row r="4185" spans="35:35" x14ac:dyDescent="0.25">
      <c r="AI4185"/>
    </row>
    <row r="4186" spans="35:35" x14ac:dyDescent="0.25">
      <c r="AI4186"/>
    </row>
    <row r="4187" spans="35:35" x14ac:dyDescent="0.25">
      <c r="AI4187"/>
    </row>
    <row r="4188" spans="35:35" x14ac:dyDescent="0.25">
      <c r="AI4188"/>
    </row>
    <row r="4189" spans="35:35" x14ac:dyDescent="0.25">
      <c r="AI4189"/>
    </row>
    <row r="4190" spans="35:35" x14ac:dyDescent="0.25">
      <c r="AI4190"/>
    </row>
    <row r="4191" spans="35:35" x14ac:dyDescent="0.25">
      <c r="AI4191"/>
    </row>
    <row r="4192" spans="35:35" x14ac:dyDescent="0.25">
      <c r="AI4192"/>
    </row>
    <row r="4193" spans="35:35" x14ac:dyDescent="0.25">
      <c r="AI4193"/>
    </row>
    <row r="4194" spans="35:35" x14ac:dyDescent="0.25">
      <c r="AI4194"/>
    </row>
    <row r="4195" spans="35:35" x14ac:dyDescent="0.25">
      <c r="AI4195"/>
    </row>
    <row r="4196" spans="35:35" x14ac:dyDescent="0.25">
      <c r="AI4196"/>
    </row>
    <row r="4197" spans="35:35" x14ac:dyDescent="0.25">
      <c r="AI4197"/>
    </row>
    <row r="4198" spans="35:35" x14ac:dyDescent="0.25">
      <c r="AI4198"/>
    </row>
    <row r="4199" spans="35:35" x14ac:dyDescent="0.25">
      <c r="AI4199"/>
    </row>
    <row r="4200" spans="35:35" x14ac:dyDescent="0.25">
      <c r="AI4200"/>
    </row>
    <row r="4201" spans="35:35" x14ac:dyDescent="0.25">
      <c r="AI4201"/>
    </row>
    <row r="4202" spans="35:35" x14ac:dyDescent="0.25">
      <c r="AI4202"/>
    </row>
    <row r="4203" spans="35:35" x14ac:dyDescent="0.25">
      <c r="AI4203"/>
    </row>
    <row r="4204" spans="35:35" x14ac:dyDescent="0.25">
      <c r="AI4204"/>
    </row>
    <row r="4205" spans="35:35" x14ac:dyDescent="0.25">
      <c r="AI4205"/>
    </row>
    <row r="4206" spans="35:35" x14ac:dyDescent="0.25">
      <c r="AI4206"/>
    </row>
    <row r="4207" spans="35:35" x14ac:dyDescent="0.25">
      <c r="AI4207"/>
    </row>
    <row r="4208" spans="35:35" x14ac:dyDescent="0.25">
      <c r="AI4208"/>
    </row>
    <row r="4209" spans="35:35" x14ac:dyDescent="0.25">
      <c r="AI4209"/>
    </row>
    <row r="4210" spans="35:35" x14ac:dyDescent="0.25">
      <c r="AI4210"/>
    </row>
    <row r="4211" spans="35:35" x14ac:dyDescent="0.25">
      <c r="AI4211"/>
    </row>
    <row r="4212" spans="35:35" x14ac:dyDescent="0.25">
      <c r="AI4212"/>
    </row>
    <row r="4213" spans="35:35" x14ac:dyDescent="0.25">
      <c r="AI4213"/>
    </row>
    <row r="4214" spans="35:35" x14ac:dyDescent="0.25">
      <c r="AI4214"/>
    </row>
    <row r="4215" spans="35:35" x14ac:dyDescent="0.25">
      <c r="AI4215"/>
    </row>
    <row r="4216" spans="35:35" x14ac:dyDescent="0.25">
      <c r="AI4216"/>
    </row>
    <row r="4217" spans="35:35" x14ac:dyDescent="0.25">
      <c r="AI4217"/>
    </row>
    <row r="4218" spans="35:35" x14ac:dyDescent="0.25">
      <c r="AI4218"/>
    </row>
    <row r="4219" spans="35:35" x14ac:dyDescent="0.25">
      <c r="AI4219"/>
    </row>
    <row r="4220" spans="35:35" x14ac:dyDescent="0.25">
      <c r="AI4220"/>
    </row>
    <row r="4221" spans="35:35" x14ac:dyDescent="0.25">
      <c r="AI4221"/>
    </row>
    <row r="4222" spans="35:35" x14ac:dyDescent="0.25">
      <c r="AI4222"/>
    </row>
    <row r="4223" spans="35:35" x14ac:dyDescent="0.25">
      <c r="AI4223"/>
    </row>
    <row r="4224" spans="35:35" x14ac:dyDescent="0.25">
      <c r="AI4224"/>
    </row>
    <row r="4225" spans="35:35" x14ac:dyDescent="0.25">
      <c r="AI4225"/>
    </row>
    <row r="4226" spans="35:35" x14ac:dyDescent="0.25">
      <c r="AI4226"/>
    </row>
    <row r="4227" spans="35:35" x14ac:dyDescent="0.25">
      <c r="AI4227"/>
    </row>
    <row r="4228" spans="35:35" x14ac:dyDescent="0.25">
      <c r="AI4228"/>
    </row>
    <row r="4229" spans="35:35" x14ac:dyDescent="0.25">
      <c r="AI4229"/>
    </row>
    <row r="4230" spans="35:35" x14ac:dyDescent="0.25">
      <c r="AI4230"/>
    </row>
    <row r="4231" spans="35:35" x14ac:dyDescent="0.25">
      <c r="AI4231"/>
    </row>
    <row r="4232" spans="35:35" x14ac:dyDescent="0.25">
      <c r="AI4232"/>
    </row>
    <row r="4233" spans="35:35" x14ac:dyDescent="0.25">
      <c r="AI4233"/>
    </row>
    <row r="4234" spans="35:35" x14ac:dyDescent="0.25">
      <c r="AI4234"/>
    </row>
    <row r="4235" spans="35:35" x14ac:dyDescent="0.25">
      <c r="AI4235"/>
    </row>
    <row r="4236" spans="35:35" x14ac:dyDescent="0.25">
      <c r="AI4236"/>
    </row>
    <row r="4237" spans="35:35" x14ac:dyDescent="0.25">
      <c r="AI4237"/>
    </row>
    <row r="4238" spans="35:35" x14ac:dyDescent="0.25">
      <c r="AI4238"/>
    </row>
    <row r="4239" spans="35:35" x14ac:dyDescent="0.25">
      <c r="AI4239"/>
    </row>
    <row r="4240" spans="35:35" x14ac:dyDescent="0.25">
      <c r="AI4240"/>
    </row>
    <row r="4241" spans="35:35" x14ac:dyDescent="0.25">
      <c r="AI4241"/>
    </row>
    <row r="4242" spans="35:35" x14ac:dyDescent="0.25">
      <c r="AI4242"/>
    </row>
    <row r="4243" spans="35:35" x14ac:dyDescent="0.25">
      <c r="AI4243"/>
    </row>
    <row r="4244" spans="35:35" x14ac:dyDescent="0.25">
      <c r="AI4244"/>
    </row>
    <row r="4245" spans="35:35" x14ac:dyDescent="0.25">
      <c r="AI4245"/>
    </row>
    <row r="4246" spans="35:35" x14ac:dyDescent="0.25">
      <c r="AI4246"/>
    </row>
    <row r="4247" spans="35:35" x14ac:dyDescent="0.25">
      <c r="AI4247"/>
    </row>
    <row r="4248" spans="35:35" x14ac:dyDescent="0.25">
      <c r="AI4248"/>
    </row>
    <row r="4249" spans="35:35" x14ac:dyDescent="0.25">
      <c r="AI4249"/>
    </row>
    <row r="4250" spans="35:35" x14ac:dyDescent="0.25">
      <c r="AI4250"/>
    </row>
    <row r="4251" spans="35:35" x14ac:dyDescent="0.25">
      <c r="AI4251"/>
    </row>
    <row r="4252" spans="35:35" x14ac:dyDescent="0.25">
      <c r="AI4252"/>
    </row>
    <row r="4253" spans="35:35" x14ac:dyDescent="0.25">
      <c r="AI4253"/>
    </row>
    <row r="4254" spans="35:35" x14ac:dyDescent="0.25">
      <c r="AI4254"/>
    </row>
    <row r="4255" spans="35:35" x14ac:dyDescent="0.25">
      <c r="AI4255"/>
    </row>
    <row r="4256" spans="35:35" x14ac:dyDescent="0.25">
      <c r="AI4256"/>
    </row>
    <row r="4257" spans="35:35" x14ac:dyDescent="0.25">
      <c r="AI4257"/>
    </row>
    <row r="4258" spans="35:35" x14ac:dyDescent="0.25">
      <c r="AI4258"/>
    </row>
    <row r="4259" spans="35:35" x14ac:dyDescent="0.25">
      <c r="AI4259"/>
    </row>
    <row r="4260" spans="35:35" x14ac:dyDescent="0.25">
      <c r="AI4260"/>
    </row>
    <row r="4261" spans="35:35" x14ac:dyDescent="0.25">
      <c r="AI4261"/>
    </row>
    <row r="4262" spans="35:35" x14ac:dyDescent="0.25">
      <c r="AI4262"/>
    </row>
    <row r="4263" spans="35:35" x14ac:dyDescent="0.25">
      <c r="AI4263"/>
    </row>
    <row r="4264" spans="35:35" x14ac:dyDescent="0.25">
      <c r="AI4264"/>
    </row>
    <row r="4265" spans="35:35" x14ac:dyDescent="0.25">
      <c r="AI4265"/>
    </row>
    <row r="4266" spans="35:35" x14ac:dyDescent="0.25">
      <c r="AI4266"/>
    </row>
    <row r="4267" spans="35:35" x14ac:dyDescent="0.25">
      <c r="AI4267"/>
    </row>
    <row r="4268" spans="35:35" x14ac:dyDescent="0.25">
      <c r="AI4268"/>
    </row>
    <row r="4269" spans="35:35" x14ac:dyDescent="0.25">
      <c r="AI4269"/>
    </row>
    <row r="4270" spans="35:35" x14ac:dyDescent="0.25">
      <c r="AI4270"/>
    </row>
    <row r="4271" spans="35:35" x14ac:dyDescent="0.25">
      <c r="AI4271"/>
    </row>
    <row r="4272" spans="35:35" x14ac:dyDescent="0.25">
      <c r="AI4272"/>
    </row>
    <row r="4273" spans="35:35" x14ac:dyDescent="0.25">
      <c r="AI4273"/>
    </row>
    <row r="4274" spans="35:35" x14ac:dyDescent="0.25">
      <c r="AI4274"/>
    </row>
    <row r="4275" spans="35:35" x14ac:dyDescent="0.25">
      <c r="AI4275"/>
    </row>
    <row r="4276" spans="35:35" x14ac:dyDescent="0.25">
      <c r="AI4276"/>
    </row>
    <row r="4277" spans="35:35" x14ac:dyDescent="0.25">
      <c r="AI4277"/>
    </row>
    <row r="4278" spans="35:35" x14ac:dyDescent="0.25">
      <c r="AI4278"/>
    </row>
    <row r="4279" spans="35:35" x14ac:dyDescent="0.25">
      <c r="AI4279"/>
    </row>
    <row r="4280" spans="35:35" x14ac:dyDescent="0.25">
      <c r="AI4280"/>
    </row>
    <row r="4281" spans="35:35" x14ac:dyDescent="0.25">
      <c r="AI4281"/>
    </row>
    <row r="4282" spans="35:35" x14ac:dyDescent="0.25">
      <c r="AI4282"/>
    </row>
    <row r="4283" spans="35:35" x14ac:dyDescent="0.25">
      <c r="AI4283"/>
    </row>
    <row r="4284" spans="35:35" x14ac:dyDescent="0.25">
      <c r="AI4284"/>
    </row>
    <row r="4285" spans="35:35" x14ac:dyDescent="0.25">
      <c r="AI4285"/>
    </row>
    <row r="4286" spans="35:35" x14ac:dyDescent="0.25">
      <c r="AI4286"/>
    </row>
    <row r="4287" spans="35:35" x14ac:dyDescent="0.25">
      <c r="AI4287"/>
    </row>
    <row r="4288" spans="35:35" x14ac:dyDescent="0.25">
      <c r="AI4288"/>
    </row>
    <row r="4289" spans="35:35" x14ac:dyDescent="0.25">
      <c r="AI4289"/>
    </row>
    <row r="4290" spans="35:35" x14ac:dyDescent="0.25">
      <c r="AI4290"/>
    </row>
    <row r="4291" spans="35:35" x14ac:dyDescent="0.25">
      <c r="AI4291"/>
    </row>
    <row r="4292" spans="35:35" x14ac:dyDescent="0.25">
      <c r="AI4292"/>
    </row>
    <row r="4293" spans="35:35" x14ac:dyDescent="0.25">
      <c r="AI4293"/>
    </row>
    <row r="4294" spans="35:35" x14ac:dyDescent="0.25">
      <c r="AI4294"/>
    </row>
    <row r="4295" spans="35:35" x14ac:dyDescent="0.25">
      <c r="AI4295"/>
    </row>
    <row r="4296" spans="35:35" x14ac:dyDescent="0.25">
      <c r="AI4296"/>
    </row>
    <row r="4297" spans="35:35" x14ac:dyDescent="0.25">
      <c r="AI4297"/>
    </row>
    <row r="4298" spans="35:35" x14ac:dyDescent="0.25">
      <c r="AI4298"/>
    </row>
    <row r="4299" spans="35:35" x14ac:dyDescent="0.25">
      <c r="AI4299"/>
    </row>
    <row r="4300" spans="35:35" x14ac:dyDescent="0.25">
      <c r="AI4300"/>
    </row>
    <row r="4301" spans="35:35" x14ac:dyDescent="0.25">
      <c r="AI4301"/>
    </row>
    <row r="4302" spans="35:35" x14ac:dyDescent="0.25">
      <c r="AI4302"/>
    </row>
    <row r="4303" spans="35:35" x14ac:dyDescent="0.25">
      <c r="AI4303"/>
    </row>
    <row r="4304" spans="35:35" x14ac:dyDescent="0.25">
      <c r="AI4304"/>
    </row>
    <row r="4305" spans="35:35" x14ac:dyDescent="0.25">
      <c r="AI4305"/>
    </row>
    <row r="4306" spans="35:35" x14ac:dyDescent="0.25">
      <c r="AI4306"/>
    </row>
    <row r="4307" spans="35:35" x14ac:dyDescent="0.25">
      <c r="AI4307"/>
    </row>
    <row r="4308" spans="35:35" x14ac:dyDescent="0.25">
      <c r="AI4308"/>
    </row>
    <row r="4309" spans="35:35" x14ac:dyDescent="0.25">
      <c r="AI4309"/>
    </row>
    <row r="4310" spans="35:35" x14ac:dyDescent="0.25">
      <c r="AI4310"/>
    </row>
    <row r="4311" spans="35:35" x14ac:dyDescent="0.25">
      <c r="AI4311"/>
    </row>
    <row r="4312" spans="35:35" x14ac:dyDescent="0.25">
      <c r="AI4312"/>
    </row>
    <row r="4313" spans="35:35" x14ac:dyDescent="0.25">
      <c r="AI4313"/>
    </row>
    <row r="4314" spans="35:35" x14ac:dyDescent="0.25">
      <c r="AI4314"/>
    </row>
    <row r="4315" spans="35:35" x14ac:dyDescent="0.25">
      <c r="AI4315"/>
    </row>
    <row r="4316" spans="35:35" x14ac:dyDescent="0.25">
      <c r="AI4316"/>
    </row>
    <row r="4317" spans="35:35" x14ac:dyDescent="0.25">
      <c r="AI4317"/>
    </row>
    <row r="4318" spans="35:35" x14ac:dyDescent="0.25">
      <c r="AI4318"/>
    </row>
    <row r="4319" spans="35:35" x14ac:dyDescent="0.25">
      <c r="AI4319"/>
    </row>
    <row r="4320" spans="35:35" x14ac:dyDescent="0.25">
      <c r="AI4320"/>
    </row>
    <row r="4321" spans="35:35" x14ac:dyDescent="0.25">
      <c r="AI4321"/>
    </row>
    <row r="4322" spans="35:35" x14ac:dyDescent="0.25">
      <c r="AI4322"/>
    </row>
    <row r="4323" spans="35:35" x14ac:dyDescent="0.25">
      <c r="AI4323"/>
    </row>
    <row r="4324" spans="35:35" x14ac:dyDescent="0.25">
      <c r="AI4324"/>
    </row>
    <row r="4325" spans="35:35" x14ac:dyDescent="0.25">
      <c r="AI4325"/>
    </row>
    <row r="4326" spans="35:35" x14ac:dyDescent="0.25">
      <c r="AI4326"/>
    </row>
    <row r="4327" spans="35:35" x14ac:dyDescent="0.25">
      <c r="AI4327"/>
    </row>
    <row r="4328" spans="35:35" x14ac:dyDescent="0.25">
      <c r="AI4328"/>
    </row>
    <row r="4329" spans="35:35" x14ac:dyDescent="0.25">
      <c r="AI4329"/>
    </row>
    <row r="4330" spans="35:35" x14ac:dyDescent="0.25">
      <c r="AI4330"/>
    </row>
    <row r="4331" spans="35:35" x14ac:dyDescent="0.25">
      <c r="AI4331"/>
    </row>
    <row r="4332" spans="35:35" x14ac:dyDescent="0.25">
      <c r="AI4332"/>
    </row>
    <row r="4333" spans="35:35" x14ac:dyDescent="0.25">
      <c r="AI4333"/>
    </row>
    <row r="4334" spans="35:35" x14ac:dyDescent="0.25">
      <c r="AI4334"/>
    </row>
    <row r="4335" spans="35:35" x14ac:dyDescent="0.25">
      <c r="AI4335"/>
    </row>
    <row r="4336" spans="35:35" x14ac:dyDescent="0.25">
      <c r="AI4336"/>
    </row>
    <row r="4337" spans="35:35" x14ac:dyDescent="0.25">
      <c r="AI4337"/>
    </row>
    <row r="4338" spans="35:35" x14ac:dyDescent="0.25">
      <c r="AI4338"/>
    </row>
    <row r="4339" spans="35:35" x14ac:dyDescent="0.25">
      <c r="AI4339"/>
    </row>
    <row r="4340" spans="35:35" x14ac:dyDescent="0.25">
      <c r="AI4340"/>
    </row>
    <row r="4341" spans="35:35" x14ac:dyDescent="0.25">
      <c r="AI4341"/>
    </row>
    <row r="4342" spans="35:35" x14ac:dyDescent="0.25">
      <c r="AI4342"/>
    </row>
    <row r="4343" spans="35:35" x14ac:dyDescent="0.25">
      <c r="AI4343"/>
    </row>
    <row r="4344" spans="35:35" x14ac:dyDescent="0.25">
      <c r="AI4344"/>
    </row>
    <row r="4345" spans="35:35" x14ac:dyDescent="0.25">
      <c r="AI4345"/>
    </row>
    <row r="4346" spans="35:35" x14ac:dyDescent="0.25">
      <c r="AI4346"/>
    </row>
    <row r="4347" spans="35:35" x14ac:dyDescent="0.25">
      <c r="AI4347"/>
    </row>
    <row r="4348" spans="35:35" x14ac:dyDescent="0.25">
      <c r="AI4348"/>
    </row>
    <row r="4349" spans="35:35" x14ac:dyDescent="0.25">
      <c r="AI4349"/>
    </row>
    <row r="4350" spans="35:35" x14ac:dyDescent="0.25">
      <c r="AI4350"/>
    </row>
    <row r="4351" spans="35:35" x14ac:dyDescent="0.25">
      <c r="AI4351"/>
    </row>
    <row r="4352" spans="35:35" x14ac:dyDescent="0.25">
      <c r="AI4352"/>
    </row>
    <row r="4353" spans="35:35" x14ac:dyDescent="0.25">
      <c r="AI4353"/>
    </row>
    <row r="4354" spans="35:35" x14ac:dyDescent="0.25">
      <c r="AI4354"/>
    </row>
    <row r="4355" spans="35:35" x14ac:dyDescent="0.25">
      <c r="AI4355"/>
    </row>
    <row r="4356" spans="35:35" x14ac:dyDescent="0.25">
      <c r="AI4356"/>
    </row>
    <row r="4357" spans="35:35" x14ac:dyDescent="0.25">
      <c r="AI4357"/>
    </row>
    <row r="4358" spans="35:35" x14ac:dyDescent="0.25">
      <c r="AI4358"/>
    </row>
    <row r="4359" spans="35:35" x14ac:dyDescent="0.25">
      <c r="AI4359"/>
    </row>
    <row r="4360" spans="35:35" x14ac:dyDescent="0.25">
      <c r="AI4360"/>
    </row>
    <row r="4361" spans="35:35" x14ac:dyDescent="0.25">
      <c r="AI4361"/>
    </row>
    <row r="4362" spans="35:35" x14ac:dyDescent="0.25">
      <c r="AI4362"/>
    </row>
    <row r="4363" spans="35:35" x14ac:dyDescent="0.25">
      <c r="AI4363"/>
    </row>
    <row r="4364" spans="35:35" x14ac:dyDescent="0.25">
      <c r="AI4364"/>
    </row>
    <row r="4365" spans="35:35" x14ac:dyDescent="0.25">
      <c r="AI4365"/>
    </row>
    <row r="4366" spans="35:35" x14ac:dyDescent="0.25">
      <c r="AI4366"/>
    </row>
    <row r="4367" spans="35:35" x14ac:dyDescent="0.25">
      <c r="AI4367"/>
    </row>
    <row r="4368" spans="35:35" x14ac:dyDescent="0.25">
      <c r="AI4368"/>
    </row>
    <row r="4369" spans="35:35" x14ac:dyDescent="0.25">
      <c r="AI4369"/>
    </row>
    <row r="4370" spans="35:35" x14ac:dyDescent="0.25">
      <c r="AI4370"/>
    </row>
    <row r="4371" spans="35:35" x14ac:dyDescent="0.25">
      <c r="AI4371"/>
    </row>
    <row r="4372" spans="35:35" x14ac:dyDescent="0.25">
      <c r="AI4372"/>
    </row>
    <row r="4373" spans="35:35" x14ac:dyDescent="0.25">
      <c r="AI4373"/>
    </row>
    <row r="4374" spans="35:35" x14ac:dyDescent="0.25">
      <c r="AI4374"/>
    </row>
    <row r="4375" spans="35:35" x14ac:dyDescent="0.25">
      <c r="AI4375"/>
    </row>
    <row r="4376" spans="35:35" x14ac:dyDescent="0.25">
      <c r="AI4376"/>
    </row>
    <row r="4377" spans="35:35" x14ac:dyDescent="0.25">
      <c r="AI4377"/>
    </row>
    <row r="4378" spans="35:35" x14ac:dyDescent="0.25">
      <c r="AI4378"/>
    </row>
    <row r="4379" spans="35:35" x14ac:dyDescent="0.25">
      <c r="AI4379"/>
    </row>
    <row r="4380" spans="35:35" x14ac:dyDescent="0.25">
      <c r="AI4380"/>
    </row>
    <row r="4381" spans="35:35" x14ac:dyDescent="0.25">
      <c r="AI4381"/>
    </row>
    <row r="4382" spans="35:35" x14ac:dyDescent="0.25">
      <c r="AI4382"/>
    </row>
    <row r="4383" spans="35:35" x14ac:dyDescent="0.25">
      <c r="AI4383"/>
    </row>
    <row r="4384" spans="35:35" x14ac:dyDescent="0.25">
      <c r="AI4384"/>
    </row>
    <row r="4385" spans="35:35" x14ac:dyDescent="0.25">
      <c r="AI4385"/>
    </row>
    <row r="4386" spans="35:35" x14ac:dyDescent="0.25">
      <c r="AI4386"/>
    </row>
    <row r="4387" spans="35:35" x14ac:dyDescent="0.25">
      <c r="AI4387"/>
    </row>
    <row r="4388" spans="35:35" x14ac:dyDescent="0.25">
      <c r="AI4388"/>
    </row>
    <row r="4389" spans="35:35" x14ac:dyDescent="0.25">
      <c r="AI4389"/>
    </row>
    <row r="4390" spans="35:35" x14ac:dyDescent="0.25">
      <c r="AI4390"/>
    </row>
    <row r="4391" spans="35:35" x14ac:dyDescent="0.25">
      <c r="AI4391"/>
    </row>
    <row r="4392" spans="35:35" x14ac:dyDescent="0.25">
      <c r="AI4392"/>
    </row>
    <row r="4393" spans="35:35" x14ac:dyDescent="0.25">
      <c r="AI4393"/>
    </row>
    <row r="4394" spans="35:35" x14ac:dyDescent="0.25">
      <c r="AI4394"/>
    </row>
    <row r="4395" spans="35:35" x14ac:dyDescent="0.25">
      <c r="AI4395"/>
    </row>
    <row r="4396" spans="35:35" x14ac:dyDescent="0.25">
      <c r="AI4396"/>
    </row>
    <row r="4397" spans="35:35" x14ac:dyDescent="0.25">
      <c r="AI4397"/>
    </row>
    <row r="4398" spans="35:35" x14ac:dyDescent="0.25">
      <c r="AI4398"/>
    </row>
    <row r="4399" spans="35:35" x14ac:dyDescent="0.25">
      <c r="AI4399"/>
    </row>
    <row r="4400" spans="35:35" x14ac:dyDescent="0.25">
      <c r="AI4400"/>
    </row>
    <row r="4401" spans="35:35" x14ac:dyDescent="0.25">
      <c r="AI4401"/>
    </row>
    <row r="4402" spans="35:35" x14ac:dyDescent="0.25">
      <c r="AI4402"/>
    </row>
    <row r="4403" spans="35:35" x14ac:dyDescent="0.25">
      <c r="AI4403"/>
    </row>
    <row r="4404" spans="35:35" x14ac:dyDescent="0.25">
      <c r="AI4404"/>
    </row>
    <row r="4405" spans="35:35" x14ac:dyDescent="0.25">
      <c r="AI4405"/>
    </row>
    <row r="4406" spans="35:35" x14ac:dyDescent="0.25">
      <c r="AI4406"/>
    </row>
    <row r="4407" spans="35:35" x14ac:dyDescent="0.25">
      <c r="AI4407"/>
    </row>
    <row r="4408" spans="35:35" x14ac:dyDescent="0.25">
      <c r="AI4408"/>
    </row>
    <row r="4409" spans="35:35" x14ac:dyDescent="0.25">
      <c r="AI4409"/>
    </row>
    <row r="4410" spans="35:35" x14ac:dyDescent="0.25">
      <c r="AI4410"/>
    </row>
    <row r="4411" spans="35:35" x14ac:dyDescent="0.25">
      <c r="AI4411"/>
    </row>
    <row r="4412" spans="35:35" x14ac:dyDescent="0.25">
      <c r="AI4412"/>
    </row>
    <row r="4413" spans="35:35" x14ac:dyDescent="0.25">
      <c r="AI4413"/>
    </row>
    <row r="4414" spans="35:35" x14ac:dyDescent="0.25">
      <c r="AI4414"/>
    </row>
    <row r="4415" spans="35:35" x14ac:dyDescent="0.25">
      <c r="AI4415"/>
    </row>
    <row r="4416" spans="35:35" x14ac:dyDescent="0.25">
      <c r="AI4416"/>
    </row>
    <row r="4417" spans="35:35" x14ac:dyDescent="0.25">
      <c r="AI4417"/>
    </row>
    <row r="4418" spans="35:35" x14ac:dyDescent="0.25">
      <c r="AI4418"/>
    </row>
    <row r="4419" spans="35:35" x14ac:dyDescent="0.25">
      <c r="AI4419"/>
    </row>
    <row r="4420" spans="35:35" x14ac:dyDescent="0.25">
      <c r="AI4420"/>
    </row>
    <row r="4421" spans="35:35" x14ac:dyDescent="0.25">
      <c r="AI4421"/>
    </row>
    <row r="4422" spans="35:35" x14ac:dyDescent="0.25">
      <c r="AI4422"/>
    </row>
    <row r="4423" spans="35:35" x14ac:dyDescent="0.25">
      <c r="AI4423"/>
    </row>
    <row r="4424" spans="35:35" x14ac:dyDescent="0.25">
      <c r="AI4424"/>
    </row>
    <row r="4425" spans="35:35" x14ac:dyDescent="0.25">
      <c r="AI4425"/>
    </row>
    <row r="4426" spans="35:35" x14ac:dyDescent="0.25">
      <c r="AI4426"/>
    </row>
    <row r="4427" spans="35:35" x14ac:dyDescent="0.25">
      <c r="AI4427"/>
    </row>
    <row r="4428" spans="35:35" x14ac:dyDescent="0.25">
      <c r="AI4428"/>
    </row>
    <row r="4429" spans="35:35" x14ac:dyDescent="0.25">
      <c r="AI4429"/>
    </row>
    <row r="4430" spans="35:35" x14ac:dyDescent="0.25">
      <c r="AI4430"/>
    </row>
    <row r="4431" spans="35:35" x14ac:dyDescent="0.25">
      <c r="AI4431"/>
    </row>
    <row r="4432" spans="35:35" x14ac:dyDescent="0.25">
      <c r="AI4432"/>
    </row>
    <row r="4433" spans="35:35" x14ac:dyDescent="0.25">
      <c r="AI4433"/>
    </row>
    <row r="4434" spans="35:35" x14ac:dyDescent="0.25">
      <c r="AI4434"/>
    </row>
    <row r="4435" spans="35:35" x14ac:dyDescent="0.25">
      <c r="AI4435"/>
    </row>
    <row r="4436" spans="35:35" x14ac:dyDescent="0.25">
      <c r="AI4436"/>
    </row>
    <row r="4437" spans="35:35" x14ac:dyDescent="0.25">
      <c r="AI4437"/>
    </row>
    <row r="4438" spans="35:35" x14ac:dyDescent="0.25">
      <c r="AI4438"/>
    </row>
    <row r="4439" spans="35:35" x14ac:dyDescent="0.25">
      <c r="AI4439"/>
    </row>
    <row r="4440" spans="35:35" x14ac:dyDescent="0.25">
      <c r="AI4440"/>
    </row>
    <row r="4441" spans="35:35" x14ac:dyDescent="0.25">
      <c r="AI4441"/>
    </row>
    <row r="4442" spans="35:35" x14ac:dyDescent="0.25">
      <c r="AI4442"/>
    </row>
    <row r="4443" spans="35:35" x14ac:dyDescent="0.25">
      <c r="AI4443"/>
    </row>
    <row r="4444" spans="35:35" x14ac:dyDescent="0.25">
      <c r="AI4444"/>
    </row>
    <row r="4445" spans="35:35" x14ac:dyDescent="0.25">
      <c r="AI4445"/>
    </row>
    <row r="4446" spans="35:35" x14ac:dyDescent="0.25">
      <c r="AI4446"/>
    </row>
    <row r="4447" spans="35:35" x14ac:dyDescent="0.25">
      <c r="AI4447"/>
    </row>
    <row r="4448" spans="35:35" x14ac:dyDescent="0.25">
      <c r="AI4448"/>
    </row>
    <row r="4449" spans="35:35" x14ac:dyDescent="0.25">
      <c r="AI4449"/>
    </row>
    <row r="4450" spans="35:35" x14ac:dyDescent="0.25">
      <c r="AI4450"/>
    </row>
    <row r="4451" spans="35:35" x14ac:dyDescent="0.25">
      <c r="AI4451"/>
    </row>
    <row r="4452" spans="35:35" x14ac:dyDescent="0.25">
      <c r="AI4452"/>
    </row>
    <row r="4453" spans="35:35" x14ac:dyDescent="0.25">
      <c r="AI4453"/>
    </row>
    <row r="4454" spans="35:35" x14ac:dyDescent="0.25">
      <c r="AI4454"/>
    </row>
    <row r="4455" spans="35:35" x14ac:dyDescent="0.25">
      <c r="AI4455"/>
    </row>
    <row r="4456" spans="35:35" x14ac:dyDescent="0.25">
      <c r="AI4456"/>
    </row>
    <row r="4457" spans="35:35" x14ac:dyDescent="0.25">
      <c r="AI4457"/>
    </row>
    <row r="4458" spans="35:35" x14ac:dyDescent="0.25">
      <c r="AI4458"/>
    </row>
    <row r="4459" spans="35:35" x14ac:dyDescent="0.25">
      <c r="AI4459"/>
    </row>
    <row r="4460" spans="35:35" x14ac:dyDescent="0.25">
      <c r="AI4460"/>
    </row>
    <row r="4461" spans="35:35" x14ac:dyDescent="0.25">
      <c r="AI4461"/>
    </row>
    <row r="4462" spans="35:35" x14ac:dyDescent="0.25">
      <c r="AI4462"/>
    </row>
    <row r="4463" spans="35:35" x14ac:dyDescent="0.25">
      <c r="AI4463"/>
    </row>
    <row r="4464" spans="35:35" x14ac:dyDescent="0.25">
      <c r="AI4464"/>
    </row>
    <row r="4465" spans="35:35" x14ac:dyDescent="0.25">
      <c r="AI4465"/>
    </row>
    <row r="4466" spans="35:35" x14ac:dyDescent="0.25">
      <c r="AI4466"/>
    </row>
    <row r="4467" spans="35:35" x14ac:dyDescent="0.25">
      <c r="AI4467"/>
    </row>
    <row r="4468" spans="35:35" x14ac:dyDescent="0.25">
      <c r="AI4468"/>
    </row>
    <row r="4469" spans="35:35" x14ac:dyDescent="0.25">
      <c r="AI4469"/>
    </row>
    <row r="4470" spans="35:35" x14ac:dyDescent="0.25">
      <c r="AI4470"/>
    </row>
    <row r="4471" spans="35:35" x14ac:dyDescent="0.25">
      <c r="AI4471"/>
    </row>
    <row r="4472" spans="35:35" x14ac:dyDescent="0.25">
      <c r="AI4472"/>
    </row>
    <row r="4473" spans="35:35" x14ac:dyDescent="0.25">
      <c r="AI4473"/>
    </row>
    <row r="4474" spans="35:35" x14ac:dyDescent="0.25">
      <c r="AI4474"/>
    </row>
    <row r="4475" spans="35:35" x14ac:dyDescent="0.25">
      <c r="AI4475"/>
    </row>
    <row r="4476" spans="35:35" x14ac:dyDescent="0.25">
      <c r="AI4476"/>
    </row>
    <row r="4477" spans="35:35" x14ac:dyDescent="0.25">
      <c r="AI4477"/>
    </row>
    <row r="4478" spans="35:35" x14ac:dyDescent="0.25">
      <c r="AI4478"/>
    </row>
    <row r="4479" spans="35:35" x14ac:dyDescent="0.25">
      <c r="AI4479"/>
    </row>
    <row r="4480" spans="35:35" x14ac:dyDescent="0.25">
      <c r="AI4480"/>
    </row>
    <row r="4481" spans="35:35" x14ac:dyDescent="0.25">
      <c r="AI4481"/>
    </row>
    <row r="4482" spans="35:35" x14ac:dyDescent="0.25">
      <c r="AI4482"/>
    </row>
    <row r="4483" spans="35:35" x14ac:dyDescent="0.25">
      <c r="AI4483"/>
    </row>
    <row r="4484" spans="35:35" x14ac:dyDescent="0.25">
      <c r="AI4484"/>
    </row>
    <row r="4485" spans="35:35" x14ac:dyDescent="0.25">
      <c r="AI4485"/>
    </row>
    <row r="4486" spans="35:35" x14ac:dyDescent="0.25">
      <c r="AI4486"/>
    </row>
    <row r="4487" spans="35:35" x14ac:dyDescent="0.25">
      <c r="AI4487"/>
    </row>
    <row r="4488" spans="35:35" x14ac:dyDescent="0.25">
      <c r="AI4488"/>
    </row>
    <row r="4489" spans="35:35" x14ac:dyDescent="0.25">
      <c r="AI4489"/>
    </row>
    <row r="4490" spans="35:35" x14ac:dyDescent="0.25">
      <c r="AI4490"/>
    </row>
    <row r="4491" spans="35:35" x14ac:dyDescent="0.25">
      <c r="AI4491"/>
    </row>
    <row r="4492" spans="35:35" x14ac:dyDescent="0.25">
      <c r="AI4492"/>
    </row>
    <row r="4493" spans="35:35" x14ac:dyDescent="0.25">
      <c r="AI4493"/>
    </row>
    <row r="4494" spans="35:35" x14ac:dyDescent="0.25">
      <c r="AI4494"/>
    </row>
    <row r="4495" spans="35:35" x14ac:dyDescent="0.25">
      <c r="AI4495"/>
    </row>
    <row r="4496" spans="35:35" x14ac:dyDescent="0.25">
      <c r="AI4496"/>
    </row>
    <row r="4497" spans="35:35" x14ac:dyDescent="0.25">
      <c r="AI4497"/>
    </row>
    <row r="4498" spans="35:35" x14ac:dyDescent="0.25">
      <c r="AI4498"/>
    </row>
    <row r="4499" spans="35:35" x14ac:dyDescent="0.25">
      <c r="AI4499"/>
    </row>
    <row r="4500" spans="35:35" x14ac:dyDescent="0.25">
      <c r="AI4500"/>
    </row>
    <row r="4501" spans="35:35" x14ac:dyDescent="0.25">
      <c r="AI4501"/>
    </row>
    <row r="4502" spans="35:35" x14ac:dyDescent="0.25">
      <c r="AI4502"/>
    </row>
    <row r="4503" spans="35:35" x14ac:dyDescent="0.25">
      <c r="AI4503"/>
    </row>
    <row r="4504" spans="35:35" x14ac:dyDescent="0.25">
      <c r="AI4504"/>
    </row>
    <row r="4505" spans="35:35" x14ac:dyDescent="0.25">
      <c r="AI4505"/>
    </row>
    <row r="4506" spans="35:35" x14ac:dyDescent="0.25">
      <c r="AI4506"/>
    </row>
    <row r="4507" spans="35:35" x14ac:dyDescent="0.25">
      <c r="AI4507"/>
    </row>
    <row r="4508" spans="35:35" x14ac:dyDescent="0.25">
      <c r="AI4508"/>
    </row>
    <row r="4509" spans="35:35" x14ac:dyDescent="0.25">
      <c r="AI4509"/>
    </row>
    <row r="4510" spans="35:35" x14ac:dyDescent="0.25">
      <c r="AI4510"/>
    </row>
    <row r="4511" spans="35:35" x14ac:dyDescent="0.25">
      <c r="AI4511"/>
    </row>
    <row r="4512" spans="35:35" x14ac:dyDescent="0.25">
      <c r="AI4512"/>
    </row>
    <row r="4513" spans="35:35" x14ac:dyDescent="0.25">
      <c r="AI4513"/>
    </row>
    <row r="4514" spans="35:35" x14ac:dyDescent="0.25">
      <c r="AI4514"/>
    </row>
    <row r="4515" spans="35:35" x14ac:dyDescent="0.25">
      <c r="AI4515"/>
    </row>
    <row r="4516" spans="35:35" x14ac:dyDescent="0.25">
      <c r="AI4516"/>
    </row>
    <row r="4517" spans="35:35" x14ac:dyDescent="0.25">
      <c r="AI4517"/>
    </row>
    <row r="4518" spans="35:35" x14ac:dyDescent="0.25">
      <c r="AI4518"/>
    </row>
    <row r="4519" spans="35:35" x14ac:dyDescent="0.25">
      <c r="AI4519"/>
    </row>
    <row r="4520" spans="35:35" x14ac:dyDescent="0.25">
      <c r="AI4520"/>
    </row>
    <row r="4521" spans="35:35" x14ac:dyDescent="0.25">
      <c r="AI4521"/>
    </row>
    <row r="4522" spans="35:35" x14ac:dyDescent="0.25">
      <c r="AI4522"/>
    </row>
    <row r="4523" spans="35:35" x14ac:dyDescent="0.25">
      <c r="AI4523"/>
    </row>
    <row r="4524" spans="35:35" x14ac:dyDescent="0.25">
      <c r="AI4524"/>
    </row>
    <row r="4525" spans="35:35" x14ac:dyDescent="0.25">
      <c r="AI4525"/>
    </row>
    <row r="4526" spans="35:35" x14ac:dyDescent="0.25">
      <c r="AI4526"/>
    </row>
    <row r="4527" spans="35:35" x14ac:dyDescent="0.25">
      <c r="AI4527"/>
    </row>
    <row r="4528" spans="35:35" x14ac:dyDescent="0.25">
      <c r="AI4528"/>
    </row>
    <row r="4529" spans="35:35" x14ac:dyDescent="0.25">
      <c r="AI4529"/>
    </row>
    <row r="4530" spans="35:35" x14ac:dyDescent="0.25">
      <c r="AI4530"/>
    </row>
    <row r="4531" spans="35:35" x14ac:dyDescent="0.25">
      <c r="AI4531"/>
    </row>
    <row r="4532" spans="35:35" x14ac:dyDescent="0.25">
      <c r="AI4532"/>
    </row>
    <row r="4533" spans="35:35" x14ac:dyDescent="0.25">
      <c r="AI4533"/>
    </row>
    <row r="4534" spans="35:35" x14ac:dyDescent="0.25">
      <c r="AI4534"/>
    </row>
    <row r="4535" spans="35:35" x14ac:dyDescent="0.25">
      <c r="AI4535"/>
    </row>
    <row r="4536" spans="35:35" x14ac:dyDescent="0.25">
      <c r="AI4536"/>
    </row>
    <row r="4537" spans="35:35" x14ac:dyDescent="0.25">
      <c r="AI4537"/>
    </row>
    <row r="4538" spans="35:35" x14ac:dyDescent="0.25">
      <c r="AI4538"/>
    </row>
    <row r="4539" spans="35:35" x14ac:dyDescent="0.25">
      <c r="AI4539"/>
    </row>
    <row r="4540" spans="35:35" x14ac:dyDescent="0.25">
      <c r="AI4540"/>
    </row>
    <row r="4541" spans="35:35" x14ac:dyDescent="0.25">
      <c r="AI4541"/>
    </row>
    <row r="4542" spans="35:35" x14ac:dyDescent="0.25">
      <c r="AI4542"/>
    </row>
    <row r="4543" spans="35:35" x14ac:dyDescent="0.25">
      <c r="AI4543"/>
    </row>
    <row r="4544" spans="35:35" x14ac:dyDescent="0.25">
      <c r="AI4544"/>
    </row>
    <row r="4545" spans="35:35" x14ac:dyDescent="0.25">
      <c r="AI4545"/>
    </row>
    <row r="4546" spans="35:35" x14ac:dyDescent="0.25">
      <c r="AI4546"/>
    </row>
    <row r="4547" spans="35:35" x14ac:dyDescent="0.25">
      <c r="AI4547"/>
    </row>
    <row r="4548" spans="35:35" x14ac:dyDescent="0.25">
      <c r="AI4548"/>
    </row>
    <row r="4549" spans="35:35" x14ac:dyDescent="0.25">
      <c r="AI4549"/>
    </row>
    <row r="4550" spans="35:35" x14ac:dyDescent="0.25">
      <c r="AI4550"/>
    </row>
    <row r="4551" spans="35:35" x14ac:dyDescent="0.25">
      <c r="AI4551"/>
    </row>
    <row r="4552" spans="35:35" x14ac:dyDescent="0.25">
      <c r="AI4552"/>
    </row>
    <row r="4553" spans="35:35" x14ac:dyDescent="0.25">
      <c r="AI4553"/>
    </row>
    <row r="4554" spans="35:35" x14ac:dyDescent="0.25">
      <c r="AI4554"/>
    </row>
    <row r="4555" spans="35:35" x14ac:dyDescent="0.25">
      <c r="AI4555"/>
    </row>
    <row r="4556" spans="35:35" x14ac:dyDescent="0.25">
      <c r="AI4556"/>
    </row>
    <row r="4557" spans="35:35" x14ac:dyDescent="0.25">
      <c r="AI4557"/>
    </row>
    <row r="4558" spans="35:35" x14ac:dyDescent="0.25">
      <c r="AI4558"/>
    </row>
    <row r="4559" spans="35:35" x14ac:dyDescent="0.25">
      <c r="AI4559"/>
    </row>
    <row r="4560" spans="35:35" x14ac:dyDescent="0.25">
      <c r="AI4560"/>
    </row>
    <row r="4561" spans="35:35" x14ac:dyDescent="0.25">
      <c r="AI4561"/>
    </row>
    <row r="4562" spans="35:35" x14ac:dyDescent="0.25">
      <c r="AI4562"/>
    </row>
    <row r="4563" spans="35:35" x14ac:dyDescent="0.25">
      <c r="AI4563"/>
    </row>
    <row r="4564" spans="35:35" x14ac:dyDescent="0.25">
      <c r="AI4564"/>
    </row>
    <row r="4565" spans="35:35" x14ac:dyDescent="0.25">
      <c r="AI4565"/>
    </row>
    <row r="4566" spans="35:35" x14ac:dyDescent="0.25">
      <c r="AI4566"/>
    </row>
    <row r="4567" spans="35:35" x14ac:dyDescent="0.25">
      <c r="AI4567"/>
    </row>
    <row r="4568" spans="35:35" x14ac:dyDescent="0.25">
      <c r="AI4568"/>
    </row>
    <row r="4569" spans="35:35" x14ac:dyDescent="0.25">
      <c r="AI4569"/>
    </row>
    <row r="4570" spans="35:35" x14ac:dyDescent="0.25">
      <c r="AI4570"/>
    </row>
    <row r="4571" spans="35:35" x14ac:dyDescent="0.25">
      <c r="AI4571"/>
    </row>
    <row r="4572" spans="35:35" x14ac:dyDescent="0.25">
      <c r="AI4572"/>
    </row>
    <row r="4573" spans="35:35" x14ac:dyDescent="0.25">
      <c r="AI4573"/>
    </row>
    <row r="4574" spans="35:35" x14ac:dyDescent="0.25">
      <c r="AI4574"/>
    </row>
    <row r="4575" spans="35:35" x14ac:dyDescent="0.25">
      <c r="AI4575"/>
    </row>
    <row r="4576" spans="35:35" x14ac:dyDescent="0.25">
      <c r="AI4576"/>
    </row>
    <row r="4577" spans="35:35" x14ac:dyDescent="0.25">
      <c r="AI4577"/>
    </row>
    <row r="4578" spans="35:35" x14ac:dyDescent="0.25">
      <c r="AI4578"/>
    </row>
    <row r="4579" spans="35:35" x14ac:dyDescent="0.25">
      <c r="AI4579"/>
    </row>
    <row r="4580" spans="35:35" x14ac:dyDescent="0.25">
      <c r="AI4580"/>
    </row>
    <row r="4581" spans="35:35" x14ac:dyDescent="0.25">
      <c r="AI4581"/>
    </row>
    <row r="4582" spans="35:35" x14ac:dyDescent="0.25">
      <c r="AI4582"/>
    </row>
    <row r="4583" spans="35:35" x14ac:dyDescent="0.25">
      <c r="AI4583"/>
    </row>
    <row r="4584" spans="35:35" x14ac:dyDescent="0.25">
      <c r="AI4584"/>
    </row>
    <row r="4585" spans="35:35" x14ac:dyDescent="0.25">
      <c r="AI4585"/>
    </row>
    <row r="4586" spans="35:35" x14ac:dyDescent="0.25">
      <c r="AI4586"/>
    </row>
    <row r="4587" spans="35:35" x14ac:dyDescent="0.25">
      <c r="AI4587"/>
    </row>
    <row r="4588" spans="35:35" x14ac:dyDescent="0.25">
      <c r="AI4588"/>
    </row>
    <row r="4589" spans="35:35" x14ac:dyDescent="0.25">
      <c r="AI4589"/>
    </row>
    <row r="4590" spans="35:35" x14ac:dyDescent="0.25">
      <c r="AI4590"/>
    </row>
    <row r="4591" spans="35:35" x14ac:dyDescent="0.25">
      <c r="AI4591"/>
    </row>
    <row r="4592" spans="35:35" x14ac:dyDescent="0.25">
      <c r="AI4592"/>
    </row>
    <row r="4593" spans="35:35" x14ac:dyDescent="0.25">
      <c r="AI4593"/>
    </row>
    <row r="4594" spans="35:35" x14ac:dyDescent="0.25">
      <c r="AI4594"/>
    </row>
    <row r="4595" spans="35:35" x14ac:dyDescent="0.25">
      <c r="AI4595"/>
    </row>
    <row r="4596" spans="35:35" x14ac:dyDescent="0.25">
      <c r="AI4596"/>
    </row>
    <row r="4597" spans="35:35" x14ac:dyDescent="0.25">
      <c r="AI4597"/>
    </row>
    <row r="4598" spans="35:35" x14ac:dyDescent="0.25">
      <c r="AI4598"/>
    </row>
    <row r="4599" spans="35:35" x14ac:dyDescent="0.25">
      <c r="AI4599"/>
    </row>
    <row r="4600" spans="35:35" x14ac:dyDescent="0.25">
      <c r="AI4600"/>
    </row>
    <row r="4601" spans="35:35" x14ac:dyDescent="0.25">
      <c r="AI4601"/>
    </row>
    <row r="4602" spans="35:35" x14ac:dyDescent="0.25">
      <c r="AI4602"/>
    </row>
    <row r="4603" spans="35:35" x14ac:dyDescent="0.25">
      <c r="AI4603"/>
    </row>
    <row r="4604" spans="35:35" x14ac:dyDescent="0.25">
      <c r="AI4604"/>
    </row>
    <row r="4605" spans="35:35" x14ac:dyDescent="0.25">
      <c r="AI4605"/>
    </row>
    <row r="4606" spans="35:35" x14ac:dyDescent="0.25">
      <c r="AI4606"/>
    </row>
    <row r="4607" spans="35:35" x14ac:dyDescent="0.25">
      <c r="AI4607"/>
    </row>
    <row r="4608" spans="35:35" x14ac:dyDescent="0.25">
      <c r="AI4608"/>
    </row>
    <row r="4609" spans="35:35" x14ac:dyDescent="0.25">
      <c r="AI4609"/>
    </row>
    <row r="4610" spans="35:35" x14ac:dyDescent="0.25">
      <c r="AI4610"/>
    </row>
    <row r="4611" spans="35:35" x14ac:dyDescent="0.25">
      <c r="AI4611"/>
    </row>
    <row r="4612" spans="35:35" x14ac:dyDescent="0.25">
      <c r="AI4612"/>
    </row>
    <row r="4613" spans="35:35" x14ac:dyDescent="0.25">
      <c r="AI4613"/>
    </row>
    <row r="4614" spans="35:35" x14ac:dyDescent="0.25">
      <c r="AI4614"/>
    </row>
    <row r="4615" spans="35:35" x14ac:dyDescent="0.25">
      <c r="AI4615"/>
    </row>
    <row r="4616" spans="35:35" x14ac:dyDescent="0.25">
      <c r="AI4616"/>
    </row>
    <row r="4617" spans="35:35" x14ac:dyDescent="0.25">
      <c r="AI4617"/>
    </row>
    <row r="4618" spans="35:35" x14ac:dyDescent="0.25">
      <c r="AI4618"/>
    </row>
    <row r="4619" spans="35:35" x14ac:dyDescent="0.25">
      <c r="AI4619"/>
    </row>
    <row r="4620" spans="35:35" x14ac:dyDescent="0.25">
      <c r="AI4620"/>
    </row>
    <row r="4621" spans="35:35" x14ac:dyDescent="0.25">
      <c r="AI4621"/>
    </row>
    <row r="4622" spans="35:35" x14ac:dyDescent="0.25">
      <c r="AI4622"/>
    </row>
    <row r="4623" spans="35:35" x14ac:dyDescent="0.25">
      <c r="AI4623"/>
    </row>
    <row r="4624" spans="35:35" x14ac:dyDescent="0.25">
      <c r="AI4624"/>
    </row>
    <row r="4625" spans="35:35" x14ac:dyDescent="0.25">
      <c r="AI4625"/>
    </row>
    <row r="4626" spans="35:35" x14ac:dyDescent="0.25">
      <c r="AI4626"/>
    </row>
    <row r="4627" spans="35:35" x14ac:dyDescent="0.25">
      <c r="AI4627"/>
    </row>
    <row r="4628" spans="35:35" x14ac:dyDescent="0.25">
      <c r="AI4628"/>
    </row>
    <row r="4629" spans="35:35" x14ac:dyDescent="0.25">
      <c r="AI4629"/>
    </row>
    <row r="4630" spans="35:35" x14ac:dyDescent="0.25">
      <c r="AI4630"/>
    </row>
    <row r="4631" spans="35:35" x14ac:dyDescent="0.25">
      <c r="AI4631"/>
    </row>
    <row r="4632" spans="35:35" x14ac:dyDescent="0.25">
      <c r="AI4632"/>
    </row>
    <row r="4633" spans="35:35" x14ac:dyDescent="0.25">
      <c r="AI4633"/>
    </row>
    <row r="4634" spans="35:35" x14ac:dyDescent="0.25">
      <c r="AI4634"/>
    </row>
    <row r="4635" spans="35:35" x14ac:dyDescent="0.25">
      <c r="AI4635"/>
    </row>
    <row r="4636" spans="35:35" x14ac:dyDescent="0.25">
      <c r="AI4636"/>
    </row>
    <row r="4637" spans="35:35" x14ac:dyDescent="0.25">
      <c r="AI4637"/>
    </row>
    <row r="4638" spans="35:35" x14ac:dyDescent="0.25">
      <c r="AI4638"/>
    </row>
    <row r="4639" spans="35:35" x14ac:dyDescent="0.25">
      <c r="AI4639"/>
    </row>
    <row r="4640" spans="35:35" x14ac:dyDescent="0.25">
      <c r="AI4640"/>
    </row>
    <row r="4641" spans="35:35" x14ac:dyDescent="0.25">
      <c r="AI4641"/>
    </row>
    <row r="4642" spans="35:35" x14ac:dyDescent="0.25">
      <c r="AI4642"/>
    </row>
    <row r="4643" spans="35:35" x14ac:dyDescent="0.25">
      <c r="AI4643"/>
    </row>
    <row r="4644" spans="35:35" x14ac:dyDescent="0.25">
      <c r="AI4644"/>
    </row>
    <row r="4645" spans="35:35" x14ac:dyDescent="0.25">
      <c r="AI4645"/>
    </row>
    <row r="4646" spans="35:35" x14ac:dyDescent="0.25">
      <c r="AI4646"/>
    </row>
    <row r="4647" spans="35:35" x14ac:dyDescent="0.25">
      <c r="AI4647"/>
    </row>
    <row r="4648" spans="35:35" x14ac:dyDescent="0.25">
      <c r="AI4648"/>
    </row>
    <row r="4649" spans="35:35" x14ac:dyDescent="0.25">
      <c r="AI4649"/>
    </row>
    <row r="4650" spans="35:35" x14ac:dyDescent="0.25">
      <c r="AI4650"/>
    </row>
    <row r="4651" spans="35:35" x14ac:dyDescent="0.25">
      <c r="AI4651"/>
    </row>
    <row r="4652" spans="35:35" x14ac:dyDescent="0.25">
      <c r="AI4652"/>
    </row>
    <row r="4653" spans="35:35" x14ac:dyDescent="0.25">
      <c r="AI4653"/>
    </row>
    <row r="4654" spans="35:35" x14ac:dyDescent="0.25">
      <c r="AI4654"/>
    </row>
    <row r="4655" spans="35:35" x14ac:dyDescent="0.25">
      <c r="AI4655"/>
    </row>
    <row r="4656" spans="35:35" x14ac:dyDescent="0.25">
      <c r="AI4656"/>
    </row>
    <row r="4657" spans="35:35" x14ac:dyDescent="0.25">
      <c r="AI4657"/>
    </row>
    <row r="4658" spans="35:35" x14ac:dyDescent="0.25">
      <c r="AI4658"/>
    </row>
    <row r="4659" spans="35:35" x14ac:dyDescent="0.25">
      <c r="AI4659"/>
    </row>
    <row r="4660" spans="35:35" x14ac:dyDescent="0.25">
      <c r="AI4660"/>
    </row>
    <row r="4661" spans="35:35" x14ac:dyDescent="0.25">
      <c r="AI4661"/>
    </row>
    <row r="4662" spans="35:35" x14ac:dyDescent="0.25">
      <c r="AI4662"/>
    </row>
    <row r="4663" spans="35:35" x14ac:dyDescent="0.25">
      <c r="AI4663"/>
    </row>
    <row r="4664" spans="35:35" x14ac:dyDescent="0.25">
      <c r="AI4664"/>
    </row>
    <row r="4665" spans="35:35" x14ac:dyDescent="0.25">
      <c r="AI4665"/>
    </row>
    <row r="4666" spans="35:35" x14ac:dyDescent="0.25">
      <c r="AI4666"/>
    </row>
    <row r="4667" spans="35:35" x14ac:dyDescent="0.25">
      <c r="AI4667"/>
    </row>
    <row r="4668" spans="35:35" x14ac:dyDescent="0.25">
      <c r="AI4668"/>
    </row>
    <row r="4669" spans="35:35" x14ac:dyDescent="0.25">
      <c r="AI4669"/>
    </row>
    <row r="4670" spans="35:35" x14ac:dyDescent="0.25">
      <c r="AI4670"/>
    </row>
    <row r="4671" spans="35:35" x14ac:dyDescent="0.25">
      <c r="AI4671"/>
    </row>
    <row r="4672" spans="35:35" x14ac:dyDescent="0.25">
      <c r="AI4672"/>
    </row>
    <row r="4673" spans="35:35" x14ac:dyDescent="0.25">
      <c r="AI4673"/>
    </row>
    <row r="4674" spans="35:35" x14ac:dyDescent="0.25">
      <c r="AI4674"/>
    </row>
    <row r="4675" spans="35:35" x14ac:dyDescent="0.25">
      <c r="AI4675"/>
    </row>
    <row r="4676" spans="35:35" x14ac:dyDescent="0.25">
      <c r="AI4676"/>
    </row>
    <row r="4677" spans="35:35" x14ac:dyDescent="0.25">
      <c r="AI4677"/>
    </row>
    <row r="4678" spans="35:35" x14ac:dyDescent="0.25">
      <c r="AI4678"/>
    </row>
    <row r="4679" spans="35:35" x14ac:dyDescent="0.25">
      <c r="AI4679"/>
    </row>
    <row r="4680" spans="35:35" x14ac:dyDescent="0.25">
      <c r="AI4680"/>
    </row>
    <row r="4681" spans="35:35" x14ac:dyDescent="0.25">
      <c r="AI4681"/>
    </row>
    <row r="4682" spans="35:35" x14ac:dyDescent="0.25">
      <c r="AI4682"/>
    </row>
    <row r="4683" spans="35:35" x14ac:dyDescent="0.25">
      <c r="AI4683"/>
    </row>
    <row r="4684" spans="35:35" x14ac:dyDescent="0.25">
      <c r="AI4684"/>
    </row>
    <row r="4685" spans="35:35" x14ac:dyDescent="0.25">
      <c r="AI4685"/>
    </row>
    <row r="4686" spans="35:35" x14ac:dyDescent="0.25">
      <c r="AI4686"/>
    </row>
    <row r="4687" spans="35:35" x14ac:dyDescent="0.25">
      <c r="AI4687"/>
    </row>
    <row r="4688" spans="35:35" x14ac:dyDescent="0.25">
      <c r="AI4688"/>
    </row>
    <row r="4689" spans="35:35" x14ac:dyDescent="0.25">
      <c r="AI4689"/>
    </row>
    <row r="4690" spans="35:35" x14ac:dyDescent="0.25">
      <c r="AI4690"/>
    </row>
    <row r="4691" spans="35:35" x14ac:dyDescent="0.25">
      <c r="AI4691"/>
    </row>
    <row r="4692" spans="35:35" x14ac:dyDescent="0.25">
      <c r="AI4692"/>
    </row>
    <row r="4693" spans="35:35" x14ac:dyDescent="0.25">
      <c r="AI4693"/>
    </row>
    <row r="4694" spans="35:35" x14ac:dyDescent="0.25">
      <c r="AI4694"/>
    </row>
    <row r="4695" spans="35:35" x14ac:dyDescent="0.25">
      <c r="AI4695"/>
    </row>
    <row r="4696" spans="35:35" x14ac:dyDescent="0.25">
      <c r="AI4696"/>
    </row>
    <row r="4697" spans="35:35" x14ac:dyDescent="0.25">
      <c r="AI4697"/>
    </row>
    <row r="4698" spans="35:35" x14ac:dyDescent="0.25">
      <c r="AI4698"/>
    </row>
    <row r="4699" spans="35:35" x14ac:dyDescent="0.25">
      <c r="AI4699"/>
    </row>
    <row r="4700" spans="35:35" x14ac:dyDescent="0.25">
      <c r="AI4700"/>
    </row>
    <row r="4701" spans="35:35" x14ac:dyDescent="0.25">
      <c r="AI4701"/>
    </row>
    <row r="4702" spans="35:35" x14ac:dyDescent="0.25">
      <c r="AI4702"/>
    </row>
    <row r="4703" spans="35:35" x14ac:dyDescent="0.25">
      <c r="AI4703"/>
    </row>
    <row r="4704" spans="35:35" x14ac:dyDescent="0.25">
      <c r="AI4704"/>
    </row>
    <row r="4705" spans="35:35" x14ac:dyDescent="0.25">
      <c r="AI4705"/>
    </row>
    <row r="4706" spans="35:35" x14ac:dyDescent="0.25">
      <c r="AI4706"/>
    </row>
    <row r="4707" spans="35:35" x14ac:dyDescent="0.25">
      <c r="AI4707"/>
    </row>
    <row r="4708" spans="35:35" x14ac:dyDescent="0.25">
      <c r="AI4708"/>
    </row>
    <row r="4709" spans="35:35" x14ac:dyDescent="0.25">
      <c r="AI4709"/>
    </row>
    <row r="4710" spans="35:35" x14ac:dyDescent="0.25">
      <c r="AI4710"/>
    </row>
    <row r="4711" spans="35:35" x14ac:dyDescent="0.25">
      <c r="AI4711"/>
    </row>
    <row r="4712" spans="35:35" x14ac:dyDescent="0.25">
      <c r="AI4712"/>
    </row>
    <row r="4713" spans="35:35" x14ac:dyDescent="0.25">
      <c r="AI4713"/>
    </row>
    <row r="4714" spans="35:35" x14ac:dyDescent="0.25">
      <c r="AI4714"/>
    </row>
    <row r="4715" spans="35:35" x14ac:dyDescent="0.25">
      <c r="AI4715"/>
    </row>
    <row r="4716" spans="35:35" x14ac:dyDescent="0.25">
      <c r="AI4716"/>
    </row>
    <row r="4717" spans="35:35" x14ac:dyDescent="0.25">
      <c r="AI4717"/>
    </row>
    <row r="4718" spans="35:35" x14ac:dyDescent="0.25">
      <c r="AI4718"/>
    </row>
    <row r="4719" spans="35:35" x14ac:dyDescent="0.25">
      <c r="AI4719"/>
    </row>
    <row r="4720" spans="35:35" x14ac:dyDescent="0.25">
      <c r="AI4720"/>
    </row>
    <row r="4721" spans="35:35" x14ac:dyDescent="0.25">
      <c r="AI4721"/>
    </row>
    <row r="4722" spans="35:35" x14ac:dyDescent="0.25">
      <c r="AI4722"/>
    </row>
    <row r="4723" spans="35:35" x14ac:dyDescent="0.25">
      <c r="AI4723"/>
    </row>
    <row r="4724" spans="35:35" x14ac:dyDescent="0.25">
      <c r="AI4724"/>
    </row>
    <row r="4725" spans="35:35" x14ac:dyDescent="0.25">
      <c r="AI4725"/>
    </row>
    <row r="4726" spans="35:35" x14ac:dyDescent="0.25">
      <c r="AI4726"/>
    </row>
    <row r="4727" spans="35:35" x14ac:dyDescent="0.25">
      <c r="AI4727"/>
    </row>
    <row r="4728" spans="35:35" x14ac:dyDescent="0.25">
      <c r="AI4728"/>
    </row>
    <row r="4729" spans="35:35" x14ac:dyDescent="0.25">
      <c r="AI4729"/>
    </row>
    <row r="4730" spans="35:35" x14ac:dyDescent="0.25">
      <c r="AI4730"/>
    </row>
    <row r="4731" spans="35:35" x14ac:dyDescent="0.25">
      <c r="AI4731"/>
    </row>
    <row r="4732" spans="35:35" x14ac:dyDescent="0.25">
      <c r="AI4732"/>
    </row>
    <row r="4733" spans="35:35" x14ac:dyDescent="0.25">
      <c r="AI4733"/>
    </row>
    <row r="4734" spans="35:35" x14ac:dyDescent="0.25">
      <c r="AI4734"/>
    </row>
    <row r="4735" spans="35:35" x14ac:dyDescent="0.25">
      <c r="AI4735"/>
    </row>
    <row r="4736" spans="35:35" x14ac:dyDescent="0.25">
      <c r="AI4736"/>
    </row>
    <row r="4737" spans="35:35" x14ac:dyDescent="0.25">
      <c r="AI4737"/>
    </row>
    <row r="4738" spans="35:35" x14ac:dyDescent="0.25">
      <c r="AI4738"/>
    </row>
    <row r="4739" spans="35:35" x14ac:dyDescent="0.25">
      <c r="AI4739"/>
    </row>
    <row r="4740" spans="35:35" x14ac:dyDescent="0.25">
      <c r="AI4740"/>
    </row>
    <row r="4741" spans="35:35" x14ac:dyDescent="0.25">
      <c r="AI4741"/>
    </row>
    <row r="4742" spans="35:35" x14ac:dyDescent="0.25">
      <c r="AI4742"/>
    </row>
    <row r="4743" spans="35:35" x14ac:dyDescent="0.25">
      <c r="AI4743"/>
    </row>
    <row r="4744" spans="35:35" x14ac:dyDescent="0.25">
      <c r="AI4744"/>
    </row>
    <row r="4745" spans="35:35" x14ac:dyDescent="0.25">
      <c r="AI4745"/>
    </row>
    <row r="4746" spans="35:35" x14ac:dyDescent="0.25">
      <c r="AI4746"/>
    </row>
    <row r="4747" spans="35:35" x14ac:dyDescent="0.25">
      <c r="AI4747"/>
    </row>
    <row r="4748" spans="35:35" x14ac:dyDescent="0.25">
      <c r="AI4748"/>
    </row>
    <row r="4749" spans="35:35" x14ac:dyDescent="0.25">
      <c r="AI4749"/>
    </row>
    <row r="4750" spans="35:35" x14ac:dyDescent="0.25">
      <c r="AI4750"/>
    </row>
    <row r="4751" spans="35:35" x14ac:dyDescent="0.25">
      <c r="AI4751"/>
    </row>
    <row r="4752" spans="35:35" x14ac:dyDescent="0.25">
      <c r="AI4752"/>
    </row>
    <row r="4753" spans="35:35" x14ac:dyDescent="0.25">
      <c r="AI4753"/>
    </row>
    <row r="4754" spans="35:35" x14ac:dyDescent="0.25">
      <c r="AI4754"/>
    </row>
    <row r="4755" spans="35:35" x14ac:dyDescent="0.25">
      <c r="AI4755"/>
    </row>
    <row r="4756" spans="35:35" x14ac:dyDescent="0.25">
      <c r="AI4756"/>
    </row>
    <row r="4757" spans="35:35" x14ac:dyDescent="0.25">
      <c r="AI4757"/>
    </row>
    <row r="4758" spans="35:35" x14ac:dyDescent="0.25">
      <c r="AI4758"/>
    </row>
    <row r="4759" spans="35:35" x14ac:dyDescent="0.25">
      <c r="AI4759"/>
    </row>
    <row r="4760" spans="35:35" x14ac:dyDescent="0.25">
      <c r="AI4760"/>
    </row>
    <row r="4761" spans="35:35" x14ac:dyDescent="0.25">
      <c r="AI4761"/>
    </row>
    <row r="4762" spans="35:35" x14ac:dyDescent="0.25">
      <c r="AI4762"/>
    </row>
    <row r="4763" spans="35:35" x14ac:dyDescent="0.25">
      <c r="AI4763"/>
    </row>
    <row r="4764" spans="35:35" x14ac:dyDescent="0.25">
      <c r="AI4764"/>
    </row>
    <row r="4765" spans="35:35" x14ac:dyDescent="0.25">
      <c r="AI4765"/>
    </row>
    <row r="4766" spans="35:35" x14ac:dyDescent="0.25">
      <c r="AI4766"/>
    </row>
    <row r="4767" spans="35:35" x14ac:dyDescent="0.25">
      <c r="AI4767"/>
    </row>
    <row r="4768" spans="35:35" x14ac:dyDescent="0.25">
      <c r="AI4768"/>
    </row>
    <row r="4769" spans="35:35" x14ac:dyDescent="0.25">
      <c r="AI4769"/>
    </row>
    <row r="4770" spans="35:35" x14ac:dyDescent="0.25">
      <c r="AI4770"/>
    </row>
    <row r="4771" spans="35:35" x14ac:dyDescent="0.25">
      <c r="AI4771"/>
    </row>
    <row r="4772" spans="35:35" x14ac:dyDescent="0.25">
      <c r="AI4772"/>
    </row>
    <row r="4773" spans="35:35" x14ac:dyDescent="0.25">
      <c r="AI4773"/>
    </row>
    <row r="4774" spans="35:35" x14ac:dyDescent="0.25">
      <c r="AI4774"/>
    </row>
    <row r="4775" spans="35:35" x14ac:dyDescent="0.25">
      <c r="AI4775"/>
    </row>
    <row r="4776" spans="35:35" x14ac:dyDescent="0.25">
      <c r="AI4776"/>
    </row>
    <row r="4777" spans="35:35" x14ac:dyDescent="0.25">
      <c r="AI4777"/>
    </row>
    <row r="4778" spans="35:35" x14ac:dyDescent="0.25">
      <c r="AI4778"/>
    </row>
    <row r="4779" spans="35:35" x14ac:dyDescent="0.25">
      <c r="AI4779"/>
    </row>
    <row r="4780" spans="35:35" x14ac:dyDescent="0.25">
      <c r="AI4780"/>
    </row>
    <row r="4781" spans="35:35" x14ac:dyDescent="0.25">
      <c r="AI4781"/>
    </row>
    <row r="4782" spans="35:35" x14ac:dyDescent="0.25">
      <c r="AI4782"/>
    </row>
    <row r="4783" spans="35:35" x14ac:dyDescent="0.25">
      <c r="AI4783"/>
    </row>
    <row r="4784" spans="35:35" x14ac:dyDescent="0.25">
      <c r="AI4784"/>
    </row>
    <row r="4785" spans="35:35" x14ac:dyDescent="0.25">
      <c r="AI4785"/>
    </row>
    <row r="4786" spans="35:35" x14ac:dyDescent="0.25">
      <c r="AI4786"/>
    </row>
    <row r="4787" spans="35:35" x14ac:dyDescent="0.25">
      <c r="AI4787"/>
    </row>
    <row r="4788" spans="35:35" x14ac:dyDescent="0.25">
      <c r="AI4788"/>
    </row>
    <row r="4789" spans="35:35" x14ac:dyDescent="0.25">
      <c r="AI4789"/>
    </row>
    <row r="4790" spans="35:35" x14ac:dyDescent="0.25">
      <c r="AI4790"/>
    </row>
    <row r="4791" spans="35:35" x14ac:dyDescent="0.25">
      <c r="AI4791"/>
    </row>
    <row r="4792" spans="35:35" x14ac:dyDescent="0.25">
      <c r="AI4792"/>
    </row>
    <row r="4793" spans="35:35" x14ac:dyDescent="0.25">
      <c r="AI4793"/>
    </row>
    <row r="4794" spans="35:35" x14ac:dyDescent="0.25">
      <c r="AI4794"/>
    </row>
    <row r="4795" spans="35:35" x14ac:dyDescent="0.25">
      <c r="AI4795"/>
    </row>
    <row r="4796" spans="35:35" x14ac:dyDescent="0.25">
      <c r="AI4796"/>
    </row>
    <row r="4797" spans="35:35" x14ac:dyDescent="0.25">
      <c r="AI4797"/>
    </row>
    <row r="4798" spans="35:35" x14ac:dyDescent="0.25">
      <c r="AI4798"/>
    </row>
    <row r="4799" spans="35:35" x14ac:dyDescent="0.25">
      <c r="AI4799"/>
    </row>
    <row r="4800" spans="35:35" x14ac:dyDescent="0.25">
      <c r="AI4800"/>
    </row>
    <row r="4801" spans="35:35" x14ac:dyDescent="0.25">
      <c r="AI4801"/>
    </row>
    <row r="4802" spans="35:35" x14ac:dyDescent="0.25">
      <c r="AI4802"/>
    </row>
    <row r="4803" spans="35:35" x14ac:dyDescent="0.25">
      <c r="AI4803"/>
    </row>
    <row r="4804" spans="35:35" x14ac:dyDescent="0.25">
      <c r="AI4804"/>
    </row>
    <row r="4805" spans="35:35" x14ac:dyDescent="0.25">
      <c r="AI4805"/>
    </row>
    <row r="4806" spans="35:35" x14ac:dyDescent="0.25">
      <c r="AI4806"/>
    </row>
    <row r="4807" spans="35:35" x14ac:dyDescent="0.25">
      <c r="AI4807"/>
    </row>
    <row r="4808" spans="35:35" x14ac:dyDescent="0.25">
      <c r="AI4808"/>
    </row>
    <row r="4809" spans="35:35" x14ac:dyDescent="0.25">
      <c r="AI4809"/>
    </row>
    <row r="4810" spans="35:35" x14ac:dyDescent="0.25">
      <c r="AI4810"/>
    </row>
    <row r="4811" spans="35:35" x14ac:dyDescent="0.25">
      <c r="AI4811"/>
    </row>
    <row r="4812" spans="35:35" x14ac:dyDescent="0.25">
      <c r="AI4812"/>
    </row>
    <row r="4813" spans="35:35" x14ac:dyDescent="0.25">
      <c r="AI4813"/>
    </row>
    <row r="4814" spans="35:35" x14ac:dyDescent="0.25">
      <c r="AI4814"/>
    </row>
    <row r="4815" spans="35:35" x14ac:dyDescent="0.25">
      <c r="AI4815"/>
    </row>
    <row r="4816" spans="35:35" x14ac:dyDescent="0.25">
      <c r="AI4816"/>
    </row>
    <row r="4817" spans="35:35" x14ac:dyDescent="0.25">
      <c r="AI4817"/>
    </row>
    <row r="4818" spans="35:35" x14ac:dyDescent="0.25">
      <c r="AI4818"/>
    </row>
    <row r="4819" spans="35:35" x14ac:dyDescent="0.25">
      <c r="AI4819"/>
    </row>
    <row r="4820" spans="35:35" x14ac:dyDescent="0.25">
      <c r="AI4820"/>
    </row>
    <row r="4821" spans="35:35" x14ac:dyDescent="0.25">
      <c r="AI4821"/>
    </row>
    <row r="4822" spans="35:35" x14ac:dyDescent="0.25">
      <c r="AI4822"/>
    </row>
    <row r="4823" spans="35:35" x14ac:dyDescent="0.25">
      <c r="AI4823"/>
    </row>
    <row r="4824" spans="35:35" x14ac:dyDescent="0.25">
      <c r="AI4824"/>
    </row>
    <row r="4825" spans="35:35" x14ac:dyDescent="0.25">
      <c r="AI4825"/>
    </row>
    <row r="4826" spans="35:35" x14ac:dyDescent="0.25">
      <c r="AI4826"/>
    </row>
    <row r="4827" spans="35:35" x14ac:dyDescent="0.25">
      <c r="AI4827"/>
    </row>
    <row r="4828" spans="35:35" x14ac:dyDescent="0.25">
      <c r="AI4828"/>
    </row>
    <row r="4829" spans="35:35" x14ac:dyDescent="0.25">
      <c r="AI4829"/>
    </row>
    <row r="4830" spans="35:35" x14ac:dyDescent="0.25">
      <c r="AI4830"/>
    </row>
    <row r="4831" spans="35:35" x14ac:dyDescent="0.25">
      <c r="AI4831"/>
    </row>
    <row r="4832" spans="35:35" x14ac:dyDescent="0.25">
      <c r="AI4832"/>
    </row>
    <row r="4833" spans="35:35" x14ac:dyDescent="0.25">
      <c r="AI4833"/>
    </row>
    <row r="4834" spans="35:35" x14ac:dyDescent="0.25">
      <c r="AI4834"/>
    </row>
    <row r="4835" spans="35:35" x14ac:dyDescent="0.25">
      <c r="AI4835"/>
    </row>
    <row r="4836" spans="35:35" x14ac:dyDescent="0.25">
      <c r="AI4836"/>
    </row>
    <row r="4837" spans="35:35" x14ac:dyDescent="0.25">
      <c r="AI4837"/>
    </row>
    <row r="4838" spans="35:35" x14ac:dyDescent="0.25">
      <c r="AI4838"/>
    </row>
    <row r="4839" spans="35:35" x14ac:dyDescent="0.25">
      <c r="AI4839"/>
    </row>
    <row r="4840" spans="35:35" x14ac:dyDescent="0.25">
      <c r="AI4840"/>
    </row>
    <row r="4841" spans="35:35" x14ac:dyDescent="0.25">
      <c r="AI4841"/>
    </row>
    <row r="4842" spans="35:35" x14ac:dyDescent="0.25">
      <c r="AI4842"/>
    </row>
    <row r="4843" spans="35:35" x14ac:dyDescent="0.25">
      <c r="AI4843"/>
    </row>
    <row r="4844" spans="35:35" x14ac:dyDescent="0.25">
      <c r="AI4844"/>
    </row>
    <row r="4845" spans="35:35" x14ac:dyDescent="0.25">
      <c r="AI4845"/>
    </row>
    <row r="4846" spans="35:35" x14ac:dyDescent="0.25">
      <c r="AI4846"/>
    </row>
    <row r="4847" spans="35:35" x14ac:dyDescent="0.25">
      <c r="AI4847"/>
    </row>
    <row r="4848" spans="35:35" x14ac:dyDescent="0.25">
      <c r="AI4848"/>
    </row>
    <row r="4849" spans="35:35" x14ac:dyDescent="0.25">
      <c r="AI4849"/>
    </row>
    <row r="4850" spans="35:35" x14ac:dyDescent="0.25">
      <c r="AI4850"/>
    </row>
    <row r="4851" spans="35:35" x14ac:dyDescent="0.25">
      <c r="AI4851"/>
    </row>
    <row r="4852" spans="35:35" x14ac:dyDescent="0.25">
      <c r="AI4852"/>
    </row>
    <row r="4853" spans="35:35" x14ac:dyDescent="0.25">
      <c r="AI4853"/>
    </row>
    <row r="4854" spans="35:35" x14ac:dyDescent="0.25">
      <c r="AI4854"/>
    </row>
    <row r="4855" spans="35:35" x14ac:dyDescent="0.25">
      <c r="AI4855"/>
    </row>
    <row r="4856" spans="35:35" x14ac:dyDescent="0.25">
      <c r="AI4856"/>
    </row>
    <row r="4857" spans="35:35" x14ac:dyDescent="0.25">
      <c r="AI4857"/>
    </row>
    <row r="4858" spans="35:35" x14ac:dyDescent="0.25">
      <c r="AI4858"/>
    </row>
    <row r="4859" spans="35:35" x14ac:dyDescent="0.25">
      <c r="AI4859"/>
    </row>
    <row r="4860" spans="35:35" x14ac:dyDescent="0.25">
      <c r="AI4860"/>
    </row>
    <row r="4861" spans="35:35" x14ac:dyDescent="0.25">
      <c r="AI4861"/>
    </row>
    <row r="4862" spans="35:35" x14ac:dyDescent="0.25">
      <c r="AI4862"/>
    </row>
    <row r="4863" spans="35:35" x14ac:dyDescent="0.25">
      <c r="AI4863"/>
    </row>
    <row r="4864" spans="35:35" x14ac:dyDescent="0.25">
      <c r="AI4864"/>
    </row>
    <row r="4865" spans="35:35" x14ac:dyDescent="0.25">
      <c r="AI4865"/>
    </row>
    <row r="4866" spans="35:35" x14ac:dyDescent="0.25">
      <c r="AI4866"/>
    </row>
    <row r="4867" spans="35:35" x14ac:dyDescent="0.25">
      <c r="AI4867"/>
    </row>
    <row r="4868" spans="35:35" x14ac:dyDescent="0.25">
      <c r="AI4868"/>
    </row>
    <row r="4869" spans="35:35" x14ac:dyDescent="0.25">
      <c r="AI4869"/>
    </row>
    <row r="4870" spans="35:35" x14ac:dyDescent="0.25">
      <c r="AI4870"/>
    </row>
    <row r="4871" spans="35:35" x14ac:dyDescent="0.25">
      <c r="AI4871"/>
    </row>
    <row r="4872" spans="35:35" x14ac:dyDescent="0.25">
      <c r="AI4872"/>
    </row>
    <row r="4873" spans="35:35" x14ac:dyDescent="0.25">
      <c r="AI4873"/>
    </row>
    <row r="4874" spans="35:35" x14ac:dyDescent="0.25">
      <c r="AI4874"/>
    </row>
    <row r="4875" spans="35:35" x14ac:dyDescent="0.25">
      <c r="AI4875"/>
    </row>
    <row r="4876" spans="35:35" x14ac:dyDescent="0.25">
      <c r="AI4876"/>
    </row>
    <row r="4877" spans="35:35" x14ac:dyDescent="0.25">
      <c r="AI4877"/>
    </row>
    <row r="4878" spans="35:35" x14ac:dyDescent="0.25">
      <c r="AI4878"/>
    </row>
    <row r="4879" spans="35:35" x14ac:dyDescent="0.25">
      <c r="AI4879"/>
    </row>
    <row r="4880" spans="35:35" x14ac:dyDescent="0.25">
      <c r="AI4880"/>
    </row>
    <row r="4881" spans="35:35" x14ac:dyDescent="0.25">
      <c r="AI4881"/>
    </row>
    <row r="4882" spans="35:35" x14ac:dyDescent="0.25">
      <c r="AI4882"/>
    </row>
    <row r="4883" spans="35:35" x14ac:dyDescent="0.25">
      <c r="AI4883"/>
    </row>
    <row r="4884" spans="35:35" x14ac:dyDescent="0.25">
      <c r="AI4884"/>
    </row>
    <row r="4885" spans="35:35" x14ac:dyDescent="0.25">
      <c r="AI4885"/>
    </row>
    <row r="4886" spans="35:35" x14ac:dyDescent="0.25">
      <c r="AI4886"/>
    </row>
    <row r="4887" spans="35:35" x14ac:dyDescent="0.25">
      <c r="AI4887"/>
    </row>
    <row r="4888" spans="35:35" x14ac:dyDescent="0.25">
      <c r="AI4888"/>
    </row>
    <row r="4889" spans="35:35" x14ac:dyDescent="0.25">
      <c r="AI4889"/>
    </row>
    <row r="4890" spans="35:35" x14ac:dyDescent="0.25">
      <c r="AI4890"/>
    </row>
    <row r="4891" spans="35:35" x14ac:dyDescent="0.25">
      <c r="AI4891"/>
    </row>
    <row r="4892" spans="35:35" x14ac:dyDescent="0.25">
      <c r="AI4892"/>
    </row>
    <row r="4893" spans="35:35" x14ac:dyDescent="0.25">
      <c r="AI4893"/>
    </row>
    <row r="4894" spans="35:35" x14ac:dyDescent="0.25">
      <c r="AI4894"/>
    </row>
    <row r="4895" spans="35:35" x14ac:dyDescent="0.25">
      <c r="AI4895"/>
    </row>
    <row r="4896" spans="35:35" x14ac:dyDescent="0.25">
      <c r="AI4896"/>
    </row>
    <row r="4897" spans="35:35" x14ac:dyDescent="0.25">
      <c r="AI4897"/>
    </row>
    <row r="4898" spans="35:35" x14ac:dyDescent="0.25">
      <c r="AI4898"/>
    </row>
    <row r="4899" spans="35:35" x14ac:dyDescent="0.25">
      <c r="AI4899"/>
    </row>
    <row r="4900" spans="35:35" x14ac:dyDescent="0.25">
      <c r="AI4900"/>
    </row>
    <row r="4901" spans="35:35" x14ac:dyDescent="0.25">
      <c r="AI4901"/>
    </row>
    <row r="4902" spans="35:35" x14ac:dyDescent="0.25">
      <c r="AI4902"/>
    </row>
    <row r="4903" spans="35:35" x14ac:dyDescent="0.25">
      <c r="AI4903"/>
    </row>
    <row r="4904" spans="35:35" x14ac:dyDescent="0.25">
      <c r="AI4904"/>
    </row>
    <row r="4905" spans="35:35" x14ac:dyDescent="0.25">
      <c r="AI4905"/>
    </row>
    <row r="4906" spans="35:35" x14ac:dyDescent="0.25">
      <c r="AI4906"/>
    </row>
    <row r="4907" spans="35:35" x14ac:dyDescent="0.25">
      <c r="AI4907"/>
    </row>
    <row r="4908" spans="35:35" x14ac:dyDescent="0.25">
      <c r="AI4908"/>
    </row>
    <row r="4909" spans="35:35" x14ac:dyDescent="0.25">
      <c r="AI4909"/>
    </row>
    <row r="4910" spans="35:35" x14ac:dyDescent="0.25">
      <c r="AI4910"/>
    </row>
    <row r="4911" spans="35:35" x14ac:dyDescent="0.25">
      <c r="AI4911"/>
    </row>
    <row r="4912" spans="35:35" x14ac:dyDescent="0.25">
      <c r="AI4912"/>
    </row>
    <row r="4913" spans="35:35" x14ac:dyDescent="0.25">
      <c r="AI4913"/>
    </row>
    <row r="4914" spans="35:35" x14ac:dyDescent="0.25">
      <c r="AI4914"/>
    </row>
    <row r="4915" spans="35:35" x14ac:dyDescent="0.25">
      <c r="AI4915"/>
    </row>
    <row r="4916" spans="35:35" x14ac:dyDescent="0.25">
      <c r="AI4916"/>
    </row>
    <row r="4917" spans="35:35" x14ac:dyDescent="0.25">
      <c r="AI4917"/>
    </row>
    <row r="4918" spans="35:35" x14ac:dyDescent="0.25">
      <c r="AI4918"/>
    </row>
    <row r="4919" spans="35:35" x14ac:dyDescent="0.25">
      <c r="AI4919"/>
    </row>
    <row r="4920" spans="35:35" x14ac:dyDescent="0.25">
      <c r="AI4920"/>
    </row>
    <row r="4921" spans="35:35" x14ac:dyDescent="0.25">
      <c r="AI4921"/>
    </row>
    <row r="4922" spans="35:35" x14ac:dyDescent="0.25">
      <c r="AI4922"/>
    </row>
    <row r="4923" spans="35:35" x14ac:dyDescent="0.25">
      <c r="AI4923"/>
    </row>
    <row r="4924" spans="35:35" x14ac:dyDescent="0.25">
      <c r="AI4924"/>
    </row>
    <row r="4925" spans="35:35" x14ac:dyDescent="0.25">
      <c r="AI4925"/>
    </row>
    <row r="4926" spans="35:35" x14ac:dyDescent="0.25">
      <c r="AI4926"/>
    </row>
    <row r="4927" spans="35:35" x14ac:dyDescent="0.25">
      <c r="AI4927"/>
    </row>
    <row r="4928" spans="35:35" x14ac:dyDescent="0.25">
      <c r="AI4928"/>
    </row>
    <row r="4929" spans="35:35" x14ac:dyDescent="0.25">
      <c r="AI4929"/>
    </row>
    <row r="4930" spans="35:35" x14ac:dyDescent="0.25">
      <c r="AI4930"/>
    </row>
    <row r="4931" spans="35:35" x14ac:dyDescent="0.25">
      <c r="AI4931"/>
    </row>
    <row r="4932" spans="35:35" x14ac:dyDescent="0.25">
      <c r="AI4932"/>
    </row>
    <row r="4933" spans="35:35" x14ac:dyDescent="0.25">
      <c r="AI4933"/>
    </row>
    <row r="4934" spans="35:35" x14ac:dyDescent="0.25">
      <c r="AI4934"/>
    </row>
    <row r="4935" spans="35:35" x14ac:dyDescent="0.25">
      <c r="AI4935"/>
    </row>
    <row r="4936" spans="35:35" x14ac:dyDescent="0.25">
      <c r="AI4936"/>
    </row>
    <row r="4937" spans="35:35" x14ac:dyDescent="0.25">
      <c r="AI4937"/>
    </row>
    <row r="4938" spans="35:35" x14ac:dyDescent="0.25">
      <c r="AI4938"/>
    </row>
    <row r="4939" spans="35:35" x14ac:dyDescent="0.25">
      <c r="AI4939"/>
    </row>
    <row r="4940" spans="35:35" x14ac:dyDescent="0.25">
      <c r="AI4940"/>
    </row>
    <row r="4941" spans="35:35" x14ac:dyDescent="0.25">
      <c r="AI4941"/>
    </row>
    <row r="4942" spans="35:35" x14ac:dyDescent="0.25">
      <c r="AI4942"/>
    </row>
    <row r="4943" spans="35:35" x14ac:dyDescent="0.25">
      <c r="AI4943"/>
    </row>
    <row r="4944" spans="35:35" x14ac:dyDescent="0.25">
      <c r="AI4944"/>
    </row>
    <row r="4945" spans="35:35" x14ac:dyDescent="0.25">
      <c r="AI4945"/>
    </row>
    <row r="4946" spans="35:35" x14ac:dyDescent="0.25">
      <c r="AI4946"/>
    </row>
    <row r="4947" spans="35:35" x14ac:dyDescent="0.25">
      <c r="AI4947"/>
    </row>
    <row r="4948" spans="35:35" x14ac:dyDescent="0.25">
      <c r="AI4948"/>
    </row>
    <row r="4949" spans="35:35" x14ac:dyDescent="0.25">
      <c r="AI4949"/>
    </row>
    <row r="4950" spans="35:35" x14ac:dyDescent="0.25">
      <c r="AI4950"/>
    </row>
    <row r="4951" spans="35:35" x14ac:dyDescent="0.25">
      <c r="AI4951"/>
    </row>
    <row r="4952" spans="35:35" x14ac:dyDescent="0.25">
      <c r="AI4952"/>
    </row>
    <row r="4953" spans="35:35" x14ac:dyDescent="0.25">
      <c r="AI4953"/>
    </row>
    <row r="4954" spans="35:35" x14ac:dyDescent="0.25">
      <c r="AI4954"/>
    </row>
    <row r="4955" spans="35:35" x14ac:dyDescent="0.25">
      <c r="AI4955"/>
    </row>
    <row r="4956" spans="35:35" x14ac:dyDescent="0.25">
      <c r="AI4956"/>
    </row>
    <row r="4957" spans="35:35" x14ac:dyDescent="0.25">
      <c r="AI4957"/>
    </row>
    <row r="4958" spans="35:35" x14ac:dyDescent="0.25">
      <c r="AI4958"/>
    </row>
    <row r="4959" spans="35:35" x14ac:dyDescent="0.25">
      <c r="AI4959"/>
    </row>
    <row r="4960" spans="35:35" x14ac:dyDescent="0.25">
      <c r="AI4960"/>
    </row>
    <row r="4961" spans="35:35" x14ac:dyDescent="0.25">
      <c r="AI4961"/>
    </row>
    <row r="4962" spans="35:35" x14ac:dyDescent="0.25">
      <c r="AI4962"/>
    </row>
    <row r="4963" spans="35:35" x14ac:dyDescent="0.25">
      <c r="AI4963"/>
    </row>
    <row r="4964" spans="35:35" x14ac:dyDescent="0.25">
      <c r="AI4964"/>
    </row>
    <row r="4965" spans="35:35" x14ac:dyDescent="0.25">
      <c r="AI4965"/>
    </row>
    <row r="4966" spans="35:35" x14ac:dyDescent="0.25">
      <c r="AI4966"/>
    </row>
    <row r="4967" spans="35:35" x14ac:dyDescent="0.25">
      <c r="AI4967"/>
    </row>
    <row r="4968" spans="35:35" x14ac:dyDescent="0.25">
      <c r="AI4968"/>
    </row>
    <row r="4969" spans="35:35" x14ac:dyDescent="0.25">
      <c r="AI4969"/>
    </row>
    <row r="4970" spans="35:35" x14ac:dyDescent="0.25">
      <c r="AI4970"/>
    </row>
    <row r="4971" spans="35:35" x14ac:dyDescent="0.25">
      <c r="AI4971"/>
    </row>
    <row r="4972" spans="35:35" x14ac:dyDescent="0.25">
      <c r="AI4972"/>
    </row>
    <row r="4973" spans="35:35" x14ac:dyDescent="0.25">
      <c r="AI4973"/>
    </row>
    <row r="4974" spans="35:35" x14ac:dyDescent="0.25">
      <c r="AI4974"/>
    </row>
    <row r="4975" spans="35:35" x14ac:dyDescent="0.25">
      <c r="AI4975"/>
    </row>
    <row r="4976" spans="35:35" x14ac:dyDescent="0.25">
      <c r="AI4976"/>
    </row>
    <row r="4977" spans="35:35" x14ac:dyDescent="0.25">
      <c r="AI4977"/>
    </row>
    <row r="4978" spans="35:35" x14ac:dyDescent="0.25">
      <c r="AI4978"/>
    </row>
    <row r="4979" spans="35:35" x14ac:dyDescent="0.25">
      <c r="AI4979"/>
    </row>
    <row r="4980" spans="35:35" x14ac:dyDescent="0.25">
      <c r="AI4980"/>
    </row>
    <row r="4981" spans="35:35" x14ac:dyDescent="0.25">
      <c r="AI4981"/>
    </row>
    <row r="4982" spans="35:35" x14ac:dyDescent="0.25">
      <c r="AI4982"/>
    </row>
    <row r="4983" spans="35:35" x14ac:dyDescent="0.25">
      <c r="AI4983"/>
    </row>
    <row r="4984" spans="35:35" x14ac:dyDescent="0.25">
      <c r="AI4984"/>
    </row>
    <row r="4985" spans="35:35" x14ac:dyDescent="0.25">
      <c r="AI4985"/>
    </row>
    <row r="4986" spans="35:35" x14ac:dyDescent="0.25">
      <c r="AI4986"/>
    </row>
    <row r="4987" spans="35:35" x14ac:dyDescent="0.25">
      <c r="AI4987"/>
    </row>
    <row r="4988" spans="35:35" x14ac:dyDescent="0.25">
      <c r="AI4988"/>
    </row>
    <row r="4989" spans="35:35" x14ac:dyDescent="0.25">
      <c r="AI4989"/>
    </row>
    <row r="4990" spans="35:35" x14ac:dyDescent="0.25">
      <c r="AI4990"/>
    </row>
    <row r="4991" spans="35:35" x14ac:dyDescent="0.25">
      <c r="AI4991"/>
    </row>
    <row r="4992" spans="35:35" x14ac:dyDescent="0.25">
      <c r="AI4992"/>
    </row>
    <row r="4993" spans="35:35" x14ac:dyDescent="0.25">
      <c r="AI4993"/>
    </row>
    <row r="4994" spans="35:35" x14ac:dyDescent="0.25">
      <c r="AI4994"/>
    </row>
    <row r="4995" spans="35:35" x14ac:dyDescent="0.25">
      <c r="AI4995"/>
    </row>
    <row r="4996" spans="35:35" x14ac:dyDescent="0.25">
      <c r="AI4996"/>
    </row>
    <row r="4997" spans="35:35" x14ac:dyDescent="0.25">
      <c r="AI4997"/>
    </row>
    <row r="4998" spans="35:35" x14ac:dyDescent="0.25">
      <c r="AI4998"/>
    </row>
    <row r="4999" spans="35:35" x14ac:dyDescent="0.25">
      <c r="AI4999"/>
    </row>
    <row r="5000" spans="35:35" x14ac:dyDescent="0.25">
      <c r="AI5000"/>
    </row>
    <row r="5001" spans="35:35" x14ac:dyDescent="0.25">
      <c r="AI5001"/>
    </row>
    <row r="5002" spans="35:35" x14ac:dyDescent="0.25">
      <c r="AI5002"/>
    </row>
    <row r="5003" spans="35:35" x14ac:dyDescent="0.25">
      <c r="AI5003"/>
    </row>
    <row r="5004" spans="35:35" x14ac:dyDescent="0.25">
      <c r="AI5004"/>
    </row>
    <row r="5005" spans="35:35" x14ac:dyDescent="0.25">
      <c r="AI5005"/>
    </row>
    <row r="5006" spans="35:35" x14ac:dyDescent="0.25">
      <c r="AI5006"/>
    </row>
    <row r="5007" spans="35:35" x14ac:dyDescent="0.25">
      <c r="AI5007"/>
    </row>
    <row r="5008" spans="35:35" x14ac:dyDescent="0.25">
      <c r="AI5008"/>
    </row>
    <row r="5009" spans="35:35" x14ac:dyDescent="0.25">
      <c r="AI5009"/>
    </row>
    <row r="5010" spans="35:35" x14ac:dyDescent="0.25">
      <c r="AI5010"/>
    </row>
    <row r="5011" spans="35:35" x14ac:dyDescent="0.25">
      <c r="AI5011"/>
    </row>
    <row r="5012" spans="35:35" x14ac:dyDescent="0.25">
      <c r="AI5012"/>
    </row>
    <row r="5013" spans="35:35" x14ac:dyDescent="0.25">
      <c r="AI5013"/>
    </row>
    <row r="5014" spans="35:35" x14ac:dyDescent="0.25">
      <c r="AI5014"/>
    </row>
    <row r="5015" spans="35:35" x14ac:dyDescent="0.25">
      <c r="AI5015"/>
    </row>
    <row r="5016" spans="35:35" x14ac:dyDescent="0.25">
      <c r="AI5016"/>
    </row>
    <row r="5017" spans="35:35" x14ac:dyDescent="0.25">
      <c r="AI5017"/>
    </row>
    <row r="5018" spans="35:35" x14ac:dyDescent="0.25">
      <c r="AI5018"/>
    </row>
    <row r="5019" spans="35:35" x14ac:dyDescent="0.25">
      <c r="AI5019"/>
    </row>
    <row r="5020" spans="35:35" x14ac:dyDescent="0.25">
      <c r="AI5020"/>
    </row>
    <row r="5021" spans="35:35" x14ac:dyDescent="0.25">
      <c r="AI5021"/>
    </row>
    <row r="5022" spans="35:35" x14ac:dyDescent="0.25">
      <c r="AI5022"/>
    </row>
    <row r="5023" spans="35:35" x14ac:dyDescent="0.25">
      <c r="AI5023"/>
    </row>
    <row r="5024" spans="35:35" x14ac:dyDescent="0.25">
      <c r="AI5024"/>
    </row>
    <row r="5025" spans="35:35" x14ac:dyDescent="0.25">
      <c r="AI5025"/>
    </row>
    <row r="5026" spans="35:35" x14ac:dyDescent="0.25">
      <c r="AI5026"/>
    </row>
    <row r="5027" spans="35:35" x14ac:dyDescent="0.25">
      <c r="AI5027"/>
    </row>
    <row r="5028" spans="35:35" x14ac:dyDescent="0.25">
      <c r="AI5028"/>
    </row>
    <row r="5029" spans="35:35" x14ac:dyDescent="0.25">
      <c r="AI5029"/>
    </row>
    <row r="5030" spans="35:35" x14ac:dyDescent="0.25">
      <c r="AI5030"/>
    </row>
    <row r="5031" spans="35:35" x14ac:dyDescent="0.25">
      <c r="AI5031"/>
    </row>
    <row r="5032" spans="35:35" x14ac:dyDescent="0.25">
      <c r="AI5032"/>
    </row>
    <row r="5033" spans="35:35" x14ac:dyDescent="0.25">
      <c r="AI5033"/>
    </row>
    <row r="5034" spans="35:35" x14ac:dyDescent="0.25">
      <c r="AI5034"/>
    </row>
    <row r="5035" spans="35:35" x14ac:dyDescent="0.25">
      <c r="AI5035"/>
    </row>
    <row r="5036" spans="35:35" x14ac:dyDescent="0.25">
      <c r="AI5036"/>
    </row>
    <row r="5037" spans="35:35" x14ac:dyDescent="0.25">
      <c r="AI5037"/>
    </row>
    <row r="5038" spans="35:35" x14ac:dyDescent="0.25">
      <c r="AI5038"/>
    </row>
    <row r="5039" spans="35:35" x14ac:dyDescent="0.25">
      <c r="AI5039"/>
    </row>
    <row r="5040" spans="35:35" x14ac:dyDescent="0.25">
      <c r="AI5040"/>
    </row>
    <row r="5041" spans="35:35" x14ac:dyDescent="0.25">
      <c r="AI5041"/>
    </row>
    <row r="5042" spans="35:35" x14ac:dyDescent="0.25">
      <c r="AI5042"/>
    </row>
    <row r="5043" spans="35:35" x14ac:dyDescent="0.25">
      <c r="AI5043"/>
    </row>
    <row r="5044" spans="35:35" x14ac:dyDescent="0.25">
      <c r="AI5044"/>
    </row>
    <row r="5045" spans="35:35" x14ac:dyDescent="0.25">
      <c r="AI5045"/>
    </row>
    <row r="5046" spans="35:35" x14ac:dyDescent="0.25">
      <c r="AI5046"/>
    </row>
    <row r="5047" spans="35:35" x14ac:dyDescent="0.25">
      <c r="AI5047"/>
    </row>
    <row r="5048" spans="35:35" x14ac:dyDescent="0.25">
      <c r="AI5048"/>
    </row>
    <row r="5049" spans="35:35" x14ac:dyDescent="0.25">
      <c r="AI5049"/>
    </row>
    <row r="5050" spans="35:35" x14ac:dyDescent="0.25">
      <c r="AI5050"/>
    </row>
    <row r="5051" spans="35:35" x14ac:dyDescent="0.25">
      <c r="AI5051"/>
    </row>
    <row r="5052" spans="35:35" x14ac:dyDescent="0.25">
      <c r="AI5052"/>
    </row>
    <row r="5053" spans="35:35" x14ac:dyDescent="0.25">
      <c r="AI5053"/>
    </row>
    <row r="5054" spans="35:35" x14ac:dyDescent="0.25">
      <c r="AI5054"/>
    </row>
    <row r="5055" spans="35:35" x14ac:dyDescent="0.25">
      <c r="AI5055"/>
    </row>
    <row r="5056" spans="35:35" x14ac:dyDescent="0.25">
      <c r="AI5056"/>
    </row>
    <row r="5057" spans="35:35" x14ac:dyDescent="0.25">
      <c r="AI5057"/>
    </row>
    <row r="5058" spans="35:35" x14ac:dyDescent="0.25">
      <c r="AI5058"/>
    </row>
    <row r="5059" spans="35:35" x14ac:dyDescent="0.25">
      <c r="AI5059"/>
    </row>
    <row r="5060" spans="35:35" x14ac:dyDescent="0.25">
      <c r="AI5060"/>
    </row>
    <row r="5061" spans="35:35" x14ac:dyDescent="0.25">
      <c r="AI5061"/>
    </row>
    <row r="5062" spans="35:35" x14ac:dyDescent="0.25">
      <c r="AI5062"/>
    </row>
    <row r="5063" spans="35:35" x14ac:dyDescent="0.25">
      <c r="AI5063"/>
    </row>
    <row r="5064" spans="35:35" x14ac:dyDescent="0.25">
      <c r="AI5064"/>
    </row>
    <row r="5065" spans="35:35" x14ac:dyDescent="0.25">
      <c r="AI5065"/>
    </row>
    <row r="5066" spans="35:35" x14ac:dyDescent="0.25">
      <c r="AI5066"/>
    </row>
    <row r="5067" spans="35:35" x14ac:dyDescent="0.25">
      <c r="AI5067"/>
    </row>
    <row r="5068" spans="35:35" x14ac:dyDescent="0.25">
      <c r="AI5068"/>
    </row>
    <row r="5069" spans="35:35" x14ac:dyDescent="0.25">
      <c r="AI5069"/>
    </row>
  </sheetData>
  <pageMargins left="0.7" right="0.7" top="0.75" bottom="0.75" header="0.3" footer="0.3"/>
  <pageSetup paperSize="9" orientation="portrait" r:id="rId9"/>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33.xml.rels><?xml version="1.0" encoding="UTF-8" standalone="yes"?>
<Relationships xmlns="http://schemas.openxmlformats.org/package/2006/relationships"><Relationship Id="rId1" Type="http://schemas.openxmlformats.org/officeDocument/2006/relationships/customXmlProps" Target="itemProps3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T i c k e t   U p d a t e s _ 6 1 d c 6 8 3 e - 1 d 6 f - 4 1 b d - 8 a f d - b 0 3 9 5 9 a c b b a 1 " > < C u s t o m C o n t e n t > < ! [ C D A T A [ < T a b l e W i d g e t G r i d S e r i a l i z a t i o n   x m l n s : x s d = " h t t p : / / w w w . w 3 . o r g / 2 0 0 1 / X M L S c h e m a "   x m l n s : x s i = " h t t p : / / w w w . w 3 . o r g / 2 0 0 1 / X M L S c h e m a - i n s t a n c e " > < C o l u m n S u g g e s t e d T y p e   / > < C o l u m n F o r m a t   / > < C o l u m n A c c u r a c y   / > < C o l u m n C u r r e n c y S y m b o l   / > < C o l u m n P o s i t i v e P a t t e r n   / > < C o l u m n N e g a t i v e P a t t e r n   / > < C o l u m n W i d t h s > < i t e m > < k e y > < s t r i n g > T i c k e t   I D < / s t r i n g > < / k e y > < v a l u e > < i n t > 8 9 < / i n t > < / v a l u e > < / i t e m > < i t e m > < k e y > < s t r i n g > U p d a t e   t i m e s t a m p < / s t r i n g > < / k e y > < v a l u e > < i n t > 1 5 0 < / i n t > < / v a l u e > < / i t e m > < i t e m > < k e y > < s t r i n g > U p d a t e r   n a m e < / s t r i n g > < / k e y > < v a l u e > < i n t > 1 2 4 < / i n t > < / v a l u e > < / i t e m > < i t e m > < k e y > < s t r i n g > R e p l y   t i m e s t a m p < / s t r i n g > < / k e y > < v a l u e > < i n t > 1 4 0 < / i n t > < / v a l u e > < / i t e m > < i t e m > < k e y > < s t r i n g > R e p l i e r   n a m e < / s t r i n g > < / k e y > < v a l u e > < i n t > 1 1 9 < / i n t > < / v a l u e > < / i t e m > < i t e m > < k e y > < s t r i n g > R e p l y   t y p e < / s t r i n g > < / k e y > < v a l u e > < i n t > 1 0 2 < / i n t > < / v a l u e > < / i t e m > < i t e m > < k e y > < s t r i n g > R e p l y   t i m e   ( s e c s ) < / s t r i n g > < / k e y > < v a l u e > < i n t > 1 6 2 < / i n t > < / v a l u e > < / i t e m > < i t e m > < k e y > < s t r i n g > R e p l i e r   r o l e < / s t r i n g > < / k e y > < v a l u e > < i n t > 1 0 9 < / i n t > < / v a l u e > < / i t e m > < i t e m > < k e y > < s t r i n g > R e p l y   t i m e s t a m p   ( Y e a r ) < / s t r i n g > < / k e y > < v a l u e > < i n t > 1 7 9 < / i n t > < / v a l u e > < / i t e m > < i t e m > < k e y > < s t r i n g > R e p l y   t i m e s t a m p   ( Q u a r t e r ) < / s t r i n g > < / k e y > < v a l u e > < i n t > 2 0 1 < / i n t > < / v a l u e > < / i t e m > < i t e m > < k e y > < s t r i n g > R e p l y   t i m e s t a m p   ( M o n t h   I n d e x ) < / s t r i n g > < / k e y > < v a l u e > < i n t > 2 3 2 < / i n t > < / v a l u e > < / i t e m > < i t e m > < k e y > < s t r i n g > R e p l y   t i m e s t a m p   ( M o n t h ) < / s t r i n g > < / k e y > < v a l u e > < i n t > 1 9 4 < / i n t > < / v a l u e > < / i t e m > < i t e m > < k e y > < s t r i n g > 1 s t   r e p l y ? < / s t r i n g > < / k e y > < v a l u e > < i n t > 9 6 < / i n t > < / v a l u e > < / i t e m > < i t e m > < k e y > < s t r i n g > R e p l y   t i m e   ( s e c o n d s ) < / s t r i n g > < / k e y > < v a l u e > < i n t > 1 6 5 < / i n t > < / v a l u e > < / i t e m > < i t e m > < k e y > < s t r i n g > R e p l y   t i m e   w i t h i n   S L A ? < / s t r i n g > < / k e y > < v a l u e > < i n t > 1 7 7 < / i n t > < / v a l u e > < / i t e m > < / C o l u m n W i d t h s > < C o l u m n D i s p l a y I n d e x > < i t e m > < k e y > < s t r i n g > T i c k e t   I D < / s t r i n g > < / k e y > < v a l u e > < i n t > 0 < / i n t > < / v a l u e > < / i t e m > < i t e m > < k e y > < s t r i n g > U p d a t e   t i m e s t a m p < / s t r i n g > < / k e y > < v a l u e > < i n t > 1 < / i n t > < / v a l u e > < / i t e m > < i t e m > < k e y > < s t r i n g > U p d a t e r   n a m e < / s t r i n g > < / k e y > < v a l u e > < i n t > 2 < / i n t > < / v a l u e > < / i t e m > < i t e m > < k e y > < s t r i n g > R e p l y   t i m e s t a m p < / s t r i n g > < / k e y > < v a l u e > < i n t > 3 < / i n t > < / v a l u e > < / i t e m > < i t e m > < k e y > < s t r i n g > R e p l i e r   n a m e < / s t r i n g > < / k e y > < v a l u e > < i n t > 4 < / i n t > < / v a l u e > < / i t e m > < i t e m > < k e y > < s t r i n g > R e p l y   t y p e < / s t r i n g > < / k e y > < v a l u e > < i n t > 5 < / i n t > < / v a l u e > < / i t e m > < i t e m > < k e y > < s t r i n g > R e p l y   t i m e   ( s e c s ) < / s t r i n g > < / k e y > < v a l u e > < i n t > 6 < / i n t > < / v a l u e > < / i t e m > < i t e m > < k e y > < s t r i n g > R e p l i e r   r o l e < / s t r i n g > < / k e y > < v a l u e > < i n t > 7 < / i n t > < / v a l u e > < / i t e m > < i t e m > < k e y > < s t r i n g > R e p l y   t i m e s t a m p   ( Y e a r ) < / s t r i n g > < / k e y > < v a l u e > < i n t > 9 < / i n t > < / v a l u e > < / i t e m > < i t e m > < k e y > < s t r i n g > R e p l y   t i m e s t a m p   ( Q u a r t e r ) < / s t r i n g > < / k e y > < v a l u e > < i n t > 1 0 < / i n t > < / v a l u e > < / i t e m > < i t e m > < k e y > < s t r i n g > R e p l y   t i m e s t a m p   ( M o n t h   I n d e x ) < / s t r i n g > < / k e y > < v a l u e > < i n t > 1 1 < / i n t > < / v a l u e > < / i t e m > < i t e m > < k e y > < s t r i n g > R e p l y   t i m e s t a m p   ( M o n t h ) < / s t r i n g > < / k e y > < v a l u e > < i n t > 1 2 < / i n t > < / v a l u e > < / i t e m > < i t e m > < k e y > < s t r i n g > 1 s t   r e p l y ? < / s t r i n g > < / k e y > < v a l u e > < i n t > 1 3 < / i n t > < / v a l u e > < / i t e m > < i t e m > < k e y > < s t r i n g > R e p l y   t i m e   ( s e c o n d s ) < / s t r i n g > < / k e y > < v a l u e > < i n t > 8 < / i n t > < / v a l u e > < / i t e m > < i t e m > < k e y > < s t r i n g > R e p l y   t i m e   w i t h i n   S L A ? < / s t r i n g > < / k e y > < v a l u e > < i n t > 1 4 < / 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T a b l e X M L _ C l i e n t s _ 1 5 2 9 1 0 a f - d b a 9 - 4 4 8 2 - a d e 0 - 1 1 1 b 4 0 1 1 c 8 e 7 " > < C u s t o m C o n t e n t > < ! [ C D A T A [ < T a b l e W i d g e t G r i d S e r i a l i z a t i o n   x m l n s : x s d = " h t t p : / / w w w . w 3 . o r g / 2 0 0 1 / X M L S c h e m a "   x m l n s : x s i = " h t t p : / / w w w . w 3 . o r g / 2 0 0 1 / X M L S c h e m a - i n s t a n c e " > < C o l u m n S u g g e s t e d T y p e   / > < C o l u m n F o r m a t   / > < C o l u m n A c c u r a c y   / > < C o l u m n C u r r e n c y S y m b o l   / > < C o l u m n P o s i t i v e P a t t e r n   / > < C o l u m n N e g a t i v e P a t t e r n   / > < C o l u m n W i d t h s > < i t e m > < k e y > < s t r i n g > F u l l   N a m e < / s t r i n g > < / k e y > < v a l u e > < i n t > 1 4 3 < / i n t > < / v a l u e > < / i t e m > < i t e m > < k e y > < s t r i n g > C o u n t r y < / s t r i n g > < / k e y > < v a l u e > < i n t > 1 6 2 < / i n t > < / v a l u e > < / i t e m > < i t e m > < k e y > < s t r i n g > R o l e < / s t r i n g > < / k e y > < v a l u e > < i n t > 6 4 < / i n t > < / v a l u e > < / i t e m > < / C o l u m n W i d t h s > < C o l u m n D i s p l a y I n d e x > < i t e m > < k e y > < s t r i n g > F u l l   N a m e < / s t r i n g > < / k e y > < v a l u e > < i n t > 0 < / i n t > < / v a l u e > < / i t e m > < i t e m > < k e y > < s t r i n g > C o u n t r y < / s t r i n g > < / k e y > < v a l u e > < i n t > 1 < / i n t > < / v a l u e > < / i t e m > < i t e m > < k e y > < s t r i n g > R o l e < / s t r i n g > < / k e y > < v a l u e > < i n t > 2 < / 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5 e 9 1 1 9 9 c - d 7 b 1 - 4 e f 7 - a f d e - 5 3 f 7 5 c c b 7 4 5 c " > < C u s t o m C o n t e n t > < ! [ C D A T A [ < ? x m l   v e r s i o n = " 1 . 0 "   e n c o d i n g = " u t f - 1 6 " ? > < S e t t i n g s > < C a l c u l a t e d F i e l d s > < i t e m > < M e a s u r e N a m e > M e d i a n   s o l v e   t i m e   ( s e c s ) < / M e a s u r e N a m e > < D i s p l a y N a m e > M e d i a n   s o l v e   t i m e   ( s e c s ) < / D i s p l a y N a m e > < V i s i b l e > F a l s e < / V i s i b l e > < / i t e m > < i t e m > < M e a s u r e N a m e > M e d i a n   r e p l y   t i m e   ( s e c s ) < / M e a s u r e N a m e > < D i s p l a y N a m e > M e d i a n   r e p l y   t i m e   ( s e c s ) < / D i s p l a y N a m e > < V i s i b l e > F a l s e < / V i s i b l e > < / i t e m > < i t e m > < M e a s u r e N a m e > M e d i a n   r e p l y   t i m e < / M e a s u r e N a m e > < D i s p l a y N a m e > M e d i a n   r e p l y   t i m e < / D i s p l a y N a m e > < V i s i b l e > F a l s e < / V i s i b l e > < / i t e m > < i t e m > < M e a s u r e N a m e > M e d i a n   a s s i g n   t i m e   ( s e c s ) < / M e a s u r e N a m e > < D i s p l a y N a m e > M e d i a n   a s s i g n   t i m e   ( s e c s ) < / D i s p l a y N a m e > < V i s i b l e > F a l s e < / V i s i b l e > < / i t e m > < i t e m > < M e a s u r e N a m e > M e d i a n   a s s i g n   t i m e < / M e a s u r e N a m e > < D i s p l a y N a m e > M e d i a n   a s s i g n   t i m e < / D i s p l a y N a m e > < V i s i b l e > F a l s e < / V i s i b l e > < / i t e m > < i t e m > < M e a s u r e N a m e > M e d i a n   s o l v e   t i m e < / M e a s u r e N a m e > < D i s p l a y N a m e > M e d i a n   s o l v e   t i m e < / D i s p l a y N a m e > < V i s i b l e > F a l s e < / V i s i b l e > < / i t e m > < i t e m > < M e a s u r e N a m e > #   T i c k e t s < / M e a s u r e N a m e > < D i s p l a y N a m e > #   T i c k e t s < / D i s p l a y N a m e > < V i s i b l e > F a l s e < / V i s i b l e > < / i t e m > < i t e m > < M e a s u r e N a m e > #   G o o d   f e e d b a c k < / M e a s u r e N a m e > < D i s p l a y N a m e > #   G o o d   f e e d b a c k < / D i s p l a y N a m e > < V i s i b l e > F a l s e < / V i s i b l e > < / i t e m > < i t e m > < M e a s u r e N a m e > #   B a d   f e e d b a c k < / M e a s u r e N a m e > < D i s p l a y N a m e > #   B a d   f e e d b a c k < / D i s p l a y N a m e > < V i s i b l e > F a l s e < / V i s i b l e > < / i t e m > < i t e m > < M e a s u r e N a m e > %   C S A T < / M e a s u r e N a m e > < D i s p l a y N a m e > %   C S A T < / D i s p l a y N a m e > < V i s i b l e > F a l s e < / V i s i b l e > < / i t e m > < i t e m > < M e a s u r e N a m e > #   S D R   t i c k e t s < / M e a s u r e N a m e > < D i s p l a y N a m e > #   S D R   t i c k e t s < / D i s p l a y N a m e > < V i s i b l e > F a l s e < / V i s i b l e > < / i t e m > < i t e m > < M e a s u r e N a m e > %   S D R < / M e a s u r e N a m e > < D i s p l a y N a m e > %   S D R < / D i s p l a y N a m e > < V i s i b l e > F a l s e < / V i s i b l e > < / i t e m > < i t e m > < M e a s u r e N a m e > %   F e e d b a c k < / M e a s u r e N a m e > < D i s p l a y N a m e > %   F e e d b a c k < / D i s p l a y N a m e > < V i s i b l e > F a l s e < / V i s i b l e > < / i t e m > < i t e m > < M e a s u r e N a m e > M e d i a n   1 s t   r e p l y   t i m e   ( s e c s ) < / M e a s u r e N a m e > < D i s p l a y N a m e > M e d i a n   1 s t   r e p l y   t i m e   ( s e c s ) < / D i s p l a y N a m e > < V i s i b l e > F a l s e < / V i s i b l e > < / i t e m > < i t e m > < M e a s u r e N a m e > M e d i a n   1 s t   r e p l y   t i m e < / M e a s u r e N a m e > < D i s p l a y N a m e > M e d i a n   1 s t   r e p l y   t i m e < / D i s p l a y N a m e > < V i s i b l e > F a l s e < / V i s i b l e > < / i t e m > < i t e m > < M e a s u r e N a m e > #   S L A   m e t < / M e a s u r e N a m e > < D i s p l a y N a m e > #   S L A   m e t < / D i s p l a y N a m e > < V i s i b l e > F a l s e < / V i s i b l e > < / i t e m > < i t e m > < M e a s u r e N a m e > #   S L A   b r e a c h e d < / M e a s u r e N a m e > < D i s p l a y N a m e > #   S L A   b r e a c h e d < / D i s p l a y N a m e > < V i s i b l e > F a l s e < / V i s i b l e > < / i t e m > < i t e m > < M e a s u r e N a m e > %   S L A < / M e a s u r e N a m e > < D i s p l a y N a m e > %   S L A < / D i s p l a y N a m e > < V i s i b l e > F a l s e < / V i s i b l e > < / i t e m > < i t e m > < M e a s u r e N a m e > #     T i c k e t s < / M e a s u r e N a m e > < D i s p l a y N a m e > #     T i c k e t s < / D i s p l a y N a m e > < V i s i b l e > F a l s e < / V i s i b l e > < / i t e m > < i t e m > < M e a s u r e N a m e > #     G o o d   f e e d b a c k < / M e a s u r e N a m e > < D i s p l a y N a m e > #     G o o d   f e e d b a c k < / D i s p l a y N a m e > < V i s i b l e > F a l s e < / V i s i b l e > < / i t e m > < i t e m > < M e a s u r e N a m e > #     B a d   f e e d b a c k < / M e a s u r e N a m e > < D i s p l a y N a m e > #     B a d   f e e d b a c k < / D i s p l a y N a m e > < V i s i b l e > F a l s e < / V i s i b l e > < / i t e m > < i t e m > < M e a s u r e N a m e > %     C S A T < / M e a s u r e N a m e > < D i s p l a y N a m e > %     C S A T < / D i s p l a y N a m e > < V i s i b l e > F a l s e < / V i s i b l e > < / i t e m > < i t e m > < M e a s u r e N a m e > #     S D R < / M e a s u r e N a m e > < D i s p l a y N a m e > #     S D R < / D i s p l a y N a m e > < V i s i b l e > F a l s e < / V i s i b l e > < / i t e m > < i t e m > < M e a s u r e N a m e > %     S D R < / M e a s u r e N a m e > < D i s p l a y N a m e > %     S D R < / D i s p l a y N a m e > < V i s i b l e > F a l s e < / V i s i b l e > < / i t e m > < i t e m > < M e a s u r e N a m e > #     S L A   m e t   ( r e g a r d l e s s   o f   a s s i g n e e ) < / M e a s u r e N a m e > < D i s p l a y N a m e > #     S L A   m e t   ( r e g a r d l e s s   o f   a s s i g n e e ) < / D i s p l a y N a m e > < V i s i b l e > F a l s e < / V i s i b l e > < / i t e m > < i t e m > < M e a s u r e N a m e > #     S L A   m e t   ( r e p l i e r   i s   t h e   a s s i g n e e < / M e a s u r e N a m e > < D i s p l a y N a m e > #     S L A   m e t   ( r e p l i e r   i s   t h e   a s s i g n e e < / D i s p l a y N a m e > < V i s i b l e > F a l s e < / V i s i b l e > < / i t e m > < / C a l c u l a t e d F i e l d s > < S A H o s t H a s h > 0 < / S A H o s t H a s h > < G e m i n i F i e l d L i s t V i s i b l e > T r u e < / G e m i n i F i e l d L i s t V i s i b l e > < / S e t t i n g s > ] ] > < / C u s t o m C o n t e n t > < / G e m i n i > 
</file>

<file path=customXml/item12.xml>��< ? x m l   v e r s i o n = " 1 . 0 "   e n c o d i n g = " U T F - 1 6 " ? > < G e m i n i   x m l n s = " h t t p : / / g e m i n i / p i v o t c u s t o m i z a t i o n / M a n u a l C a l c M o d e " > < C u s t o m C o n t e n t > < ! [ C D A T A [ F a l s e ] ] > < / C u s t o m C o n t e n t > < / G e m i n i > 
</file>

<file path=customXml/item13.xml>��< ? x m l   v e r s i o n = " 1 . 0 "   e n c o d i n g = " U T F - 1 6 " ? > < G e m i n i   x m l n s = " h t t p : / / g e m i n i / p i v o t c u s t o m i z a t i o n / S a n d b o x N o n E m p t y " > < C u s t o m C o n t e n t > < ! [ C D A T A [ 1 ] ] > < / C u s t o m C o n t e n t > < / G e m i n i > 
</file>

<file path=customXml/item14.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 T i c k e t   A s s i g n m e n t s _ 8 c 0 1 a 2 c 4 - 9 8 0 b - 4 b c 9 - 8 8 d 1 - 1 c 1 2 6 4 9 6 6 1 9 e < / K e y > < V a l u e   x m l n s : a = " h t t p : / / s c h e m a s . d a t a c o n t r a c t . o r g / 2 0 0 4 / 0 7 / M i c r o s o f t . A n a l y s i s S e r v i c e s . C o m m o n " > < a : H a s F o c u s > t r u e < / a : H a s F o c u s > < a : S i z e A t D p i 9 6 > 1 1 3 < / a : S i z e A t D p i 9 6 > < a : V i s i b l e > t r u e < / a : V i s i b l e > < / V a l u e > < / K e y V a l u e O f s t r i n g S a n d b o x E d i t o r . M e a s u r e G r i d S t a t e S c d E 3 5 R y > < K e y V a l u e O f s t r i n g S a n d b o x E d i t o r . M e a s u r e G r i d S t a t e S c d E 3 5 R y > < K e y > T i c k e t   U p d a t e s _ 6 1 d c 6 8 3 e - 1 d 6 f - 4 1 b d - 8 a f d - b 0 3 9 5 9 a c b b a 1 < / K e y > < V a l u e   x m l n s : a = " h t t p : / / s c h e m a s . d a t a c o n t r a c t . o r g / 2 0 0 4 / 0 7 / M i c r o s o f t . A n a l y s i s S e r v i c e s . C o m m o n " > < a : H a s F o c u s > t r u e < / a : H a s F o c u s > < a : S i z e A t D p i 9 6 > 1 1 3 < / a : S i z e A t D p i 9 6 > < a : V i s i b l e > t r u e < / a : V i s i b l e > < / V a l u e > < / K e y V a l u e O f s t r i n g S a n d b o x E d i t o r . M e a s u r e G r i d S t a t e S c d E 3 5 R y > < K e y V a l u e O f s t r i n g S a n d b o x E d i t o r . M e a s u r e G r i d S t a t e S c d E 3 5 R y > < K e y > T i c k e t   I n t e r n a l   C o m m e n t s _ 1 c 3 4 2 e e b - b 8 3 0 - 4 d 4 4 - 9 3 5 3 - d c 4 7 4 d d a 7 d 7 5 < / K e y > < V a l u e   x m l n s : a = " h t t p : / / s c h e m a s . d a t a c o n t r a c t . o r g / 2 0 0 4 / 0 7 / M i c r o s o f t . A n a l y s i s S e r v i c e s . C o m m o n " > < a : H a s F o c u s > t r u e < / a : H a s F o c u s > < a : S i z e A t D p i 9 6 > 1 1 3 < / a : S i z e A t D p i 9 6 > < a : V i s i b l e > t r u e < / a : V i s i b l e > < / V a l u e > < / K e y V a l u e O f s t r i n g S a n d b o x E d i t o r . M e a s u r e G r i d S t a t e S c d E 3 5 R y > < K e y V a l u e O f s t r i n g S a n d b o x E d i t o r . M e a s u r e G r i d S t a t e S c d E 3 5 R y > < K e y > P e o p l e   1 _ 1 c 8 4 b 3 e 7 - e 4 0 0 - 4 d 9 c - b e 0 c - d 6 3 8 9 7 8 4 a 4 a 7 < / 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5.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6.xml>��< ? x m l   v e r s i o n = " 1 . 0 "   e n c o d i n g = " U T F - 1 6 " ? > < G e m i n i   x m l n s = " h t t p : / / g e m i n i / p i v o t c u s t o m i z a t i o n / L i n k e d T a b l e U p d a t e M o d e " > < C u s t o m C o n t e n t > < ! [ C D A T A [ T r u e ] ] > < / C u s t o m C o n t e n t > < / G e m i n i > 
</file>

<file path=customXml/item17.xml>��< ? x m l   v e r s i o n = " 1 . 0 "   e n c o d i n g = " U T F - 1 6 " ? > < G e m i n i   x m l n s = " h t t p : / / g e m i n i / p i v o t c u s t o m i z a t i o n / 8 a c 9 8 8 0 7 - 8 6 2 7 - 4 9 7 5 - 8 8 d b - b 3 1 c 8 b 0 1 c b 3 7 " > < C u s t o m C o n t e n t > < ! [ C D A T A [ < ? x m l   v e r s i o n = " 1 . 0 "   e n c o d i n g = " u t f - 1 6 " ? > < S e t t i n g s > < C a l c u l a t e d F i e l d s > < i t e m > < M e a s u r e N a m e > M e d i a n   s o l v e   t i m e   ( s e c s ) < / M e a s u r e N a m e > < D i s p l a y N a m e > M e d i a n   s o l v e   t i m e   ( s e c s ) < / D i s p l a y N a m e > < V i s i b l e > F a l s e < / V i s i b l e > < / i t e m > < i t e m > < M e a s u r e N a m e > M e d i a n   r e p l y   t i m e   ( s e c s ) < / M e a s u r e N a m e > < D i s p l a y N a m e > M e d i a n   r e p l y   t i m e   ( s e c s ) < / D i s p l a y N a m e > < V i s i b l e > F a l s e < / V i s i b l e > < / i t e m > < i t e m > < M e a s u r e N a m e > M e d i a n   a s s i g n   t i m e   ( s e c s ) < / M e a s u r e N a m e > < D i s p l a y N a m e > M e d i a n   a s s i g n   t i m e   ( s e c s ) < / D i s p l a y N a m e > < V i s i b l e > F a l s e < / V i s i b l e > < / i t e m > < i t e m > < M e a s u r e N a m e > M e d i a n   a s s i g n   t i m e < / M e a s u r e N a m e > < D i s p l a y N a m e > M e d i a n   a s s i g n   t i m e < / D i s p l a y N a m e > < V i s i b l e > F a l s e < / V i s i b l e > < / i t e m > < i t e m > < M e a s u r e N a m e > M e d i a n   s o l v e   t i m e < / M e a s u r e N a m e > < D i s p l a y N a m e > M e d i a n   s o l v e   t i m e < / D i s p l a y N a m e > < V i s i b l e > F a l s e < / V i s i b l e > < / i t e m > < i t e m > < M e a s u r e N a m e > #     T i c k e t s < / M e a s u r e N a m e > < D i s p l a y N a m e > #     T i c k e t s < / D i s p l a y N a m e > < V i s i b l e > F a l s e < / V i s i b l e > < / i t e m > < i t e m > < M e a s u r e N a m e > #     G o o d   f e e d b a c k < / M e a s u r e N a m e > < D i s p l a y N a m e > #     G o o d   f e e d b a c k < / D i s p l a y N a m e > < V i s i b l e > F a l s e < / V i s i b l e > < / i t e m > < i t e m > < M e a s u r e N a m e > #     B a d   f e e d b a c k < / M e a s u r e N a m e > < D i s p l a y N a m e > #     B a d   f e e d b a c k < / D i s p l a y N a m e > < V i s i b l e > F a l s e < / V i s i b l e > < / i t e m > < i t e m > < M e a s u r e N a m e > %     C S A T < / M e a s u r e N a m e > < D i s p l a y N a m e > %     C S A T < / D i s p l a y N a m e > < V i s i b l e > F a l s e < / V i s i b l e > < / i t e m > < i t e m > < M e a s u r e N a m e > #     S D R < / M e a s u r e N a m e > < D i s p l a y N a m e > #     S D R < / D i s p l a y N a m e > < V i s i b l e > F a l s e < / V i s i b l e > < / i t e m > < i t e m > < M e a s u r e N a m e > %     S D R < / M e a s u r e N a m e > < D i s p l a y N a m e > %     S D R < / D i s p l a y N a m e > < V i s i b l e > F a l s e < / V i s i b l e > < / i t e m > < i t e m > < M e a s u r e N a m e > #     S L A   m e t   ( a g e n t ' s   r e p l i e s ) < / M e a s u r e N a m e > < D i s p l a y N a m e > #     S L A   m e t   ( a g e n t ' s   r e p l i e s ) < / D i s p l a y N a m e > < V i s i b l e > F a l s e < / V i s i b l e > < / i t e m > < i t e m > < M e a s u r e N a m e > #     S L A   m e t   ( a g e n t ' s   t i c k e t s ) < / M e a s u r e N a m e > < D i s p l a y N a m e > #     S L A   m e t   ( a g e n t ' s   t i c k e t s ) < / D i s p l a y N a m e > < V i s i b l e > F a l s e < / V i s i b l e > < / i t e m > < i t e m > < M e a s u r e N a m e > #     S L A   b r e a c h e d   ( a g e n t ' s   r e p l i e s ) < / M e a s u r e N a m e > < D i s p l a y N a m e > #     S L A   b r e a c h e d   ( a g e n t ' s   r e p l i e s ) < / D i s p l a y N a m e > < V i s i b l e > F a l s e < / V i s i b l e > < / i t e m > < i t e m > < M e a s u r e N a m e > #     S L A   b r e a c h e d   ( a g e n t ' s   t i c k e t s ) < / M e a s u r e N a m e > < D i s p l a y N a m e > #     S L A   b r e a c h e d   ( a g e n t ' s   t i c k e t s ) < / D i s p l a y N a m e > < V i s i b l e > F a l s e < / V i s i b l e > < / i t e m > < i t e m > < M e a s u r e N a m e > %     S L A < / M e a s u r e N a m e > < D i s p l a y N a m e > %     S L A < / D i s p l a y N a m e > < V i s i b l e > F a l s e < / V i s i b l e > < / i t e m > < / C a l c u l a t e d F i e l d s > < S A H o s t H a s h > 0 < / S A H o s t H a s h > < G e m i n i F i e l d L i s t V i s i b l e > T r u e < / G e m i n i F i e l d L i s t V i s i b l e > < / S e t t i n g s > ] ] > < / C u s t o m C o n t e n t > < / G e m i n i > 
</file>

<file path=customXml/item18.xml>��< ? x m l   v e r s i o n = " 1 . 0 "   e n c o d i n g = " U T F - 1 6 " ? > < G e m i n i   x m l n s = " h t t p : / / g e m i n i / p i v o t c u s t o m i z a t i o n / T a b l e X M L _ P e o p l e _ 7 6 e 4 b 7 6 2 - 8 f e 3 - 4 3 8 9 - b 4 5 5 - c 6 4 5 c c e 8 4 3 e 3 " > < C u s t o m C o n t e n t > < ! [ C D A T A [ < T a b l e W i d g e t G r i d S e r i a l i z a t i o n   x m l n s : x s d = " h t t p : / / w w w . w 3 . o r g / 2 0 0 1 / X M L S c h e m a "   x m l n s : x s i = " h t t p : / / w w w . w 3 . o r g / 2 0 0 1 / X M L S c h e m a - i n s t a n c e " > < C o l u m n S u g g e s t e d T y p e   / > < C o l u m n F o r m a t   / > < C o l u m n A c c u r a c y   / > < C o l u m n C u r r e n c y S y m b o l   / > < C o l u m n P o s i t i v e P a t t e r n   / > < C o l u m n N e g a t i v e P a t t e r n   / > < C o l u m n W i d t h s > < i t e m > < k e y > < s t r i n g > F u l l   N a m e < / s t r i n g > < / k e y > < v a l u e > < i n t > 9 9 < / i n t > < / v a l u e > < / i t e m > < i t e m > < k e y > < s t r i n g > C o u n t r y < / s t r i n g > < / k e y > < v a l u e > < i n t > 8 5 < / i n t > < / v a l u e > < / i t e m > < i t e m > < k e y > < s t r i n g > R o l e < / s t r i n g > < / k e y > < v a l u e > < i n t > 6 4 < / i n t > < / v a l u e > < / i t e m > < / C o l u m n W i d t h s > < C o l u m n D i s p l a y I n d e x > < i t e m > < k e y > < s t r i n g > F u l l   N a m e < / s t r i n g > < / k e y > < v a l u e > < i n t > 0 < / i n t > < / v a l u e > < / i t e m > < i t e m > < k e y > < s t r i n g > C o u n t r y < / s t r i n g > < / k e y > < v a l u e > < i n t > 1 < / i n t > < / v a l u e > < / i t e m > < i t e m > < k e y > < s t r i n g > R o l e < / s t r i n g > < / k e y > < v a l u e > < i n t > 2 < / i n t > < / v a l u e > < / i t e m > < / C o l u m n D i s p l a y I n d e x > < C o l u m n F r o z e n   / > < C o l u m n C h e c k e d   / > < C o l u m n F i l t e r   / > < S e l e c t i o n F i l t e r   / > < F i l t e r P a r a m e t e r s   / > < I s S o r t D e s c e n d i n g > f a l s e < / I s S o r t D e s c e n d i n g > < / T a b l e W i d g e t G r i d S e r i a l i z a t i o n > ] ] > < / C u s t o m C o n t e n t > < / G e m i n i > 
</file>

<file path=customXml/item19.xml>��< ? x m l   v e r s i o n = " 1 . 0 "   e n c o d i n g = " U T F - 1 6 " ? > < G e m i n i   x m l n s = " h t t p : / / g e m i n i / p i v o t c u s t o m i z a t i o n / S h o w I m p l i c i t M e a s u r e s " > < C u s t o m C o n t e n t > < ! [ C D A T A [ F a l s e ] ] > < / C u s t o m C o n t e n t > < / G e m i n i > 
</file>

<file path=customXml/item2.xml>��< ? x m l   v e r s i o n = " 1 . 0 "   e n c o d i n g = " U T F - 1 6 " ? > < G e m i n i   x m l n s = " h t t p : / / g e m i n i / p i v o t c u s t o m i z a t i o n / R e l a t i o n s h i p A u t o D e t e c t i o n E n a b l e d " > < C u s t o m C o n t e n t > < ! [ C D A T A [ T r u e ] ] > < / C u s t o m C o n t e n t > < / G e m i n i > 
</file>

<file path=customXml/item20.xml>��< ? x m l   v e r s i o n = " 1 . 0 "   e n c o d i n g = " U T F - 1 6 " ? > < G e m i n i   x m l n s = " h t t p : / / g e m i n i / p i v o t c u s t o m i z a t i o n / 1 4 b 4 3 9 0 c - e 4 8 a - 4 7 b 5 - 9 5 b c - e d 4 8 8 a 0 a c 5 7 4 " > < C u s t o m C o n t e n t > < ! [ C D A T A [ < ? x m l   v e r s i o n = " 1 . 0 "   e n c o d i n g = " u t f - 1 6 " ? > < S e t t i n g s > < C a l c u l a t e d F i e l d s > < i t e m > < M e a s u r e N a m e > M e d i a n   s o l v e   t i m e   ( s e c s ) < / M e a s u r e N a m e > < D i s p l a y N a m e > M e d i a n   s o l v e   t i m e   ( s e c s ) < / D i s p l a y N a m e > < V i s i b l e > F a l s e < / V i s i b l e > < / i t e m > < i t e m > < M e a s u r e N a m e > M e d i a n   r e p l y   t i m e   ( s e c s ) < / M e a s u r e N a m e > < D i s p l a y N a m e > M e d i a n   r e p l y   t i m e   ( s e c s ) < / D i s p l a y N a m e > < V i s i b l e > F a l s e < / V i s i b l e > < / i t e m > < i t e m > < M e a s u r e N a m e > M e d i a n   a s s i g n   t i m e   ( s e c s ) < / M e a s u r e N a m e > < D i s p l a y N a m e > M e d i a n   a s s i g n   t i m e   ( s e c s ) < / D i s p l a y N a m e > < V i s i b l e > F a l s e < / V i s i b l e > < / i t e m > < i t e m > < M e a s u r e N a m e > M e d i a n   a s s i g n   t i m e < / M e a s u r e N a m e > < D i s p l a y N a m e > M e d i a n   a s s i g n   t i m e < / D i s p l a y N a m e > < V i s i b l e > F a l s e < / V i s i b l e > < / i t e m > < i t e m > < M e a s u r e N a m e > M e d i a n   s o l v e   t i m e < / M e a s u r e N a m e > < D i s p l a y N a m e > M e d i a n   s o l v e   t i m e < / D i s p l a y N a m e > < V i s i b l e > F a l s e < / V i s i b l e > < / i t e m > < i t e m > < M e a s u r e N a m e > #     T i c k e t s < / M e a s u r e N a m e > < D i s p l a y N a m e > #     T i c k e t s < / D i s p l a y N a m e > < V i s i b l e > F a l s e < / V i s i b l e > < / i t e m > < i t e m > < M e a s u r e N a m e > #     G o o d   f e e d b a c k < / M e a s u r e N a m e > < D i s p l a y N a m e > #     G o o d   f e e d b a c k < / D i s p l a y N a m e > < V i s i b l e > F a l s e < / V i s i b l e > < / i t e m > < i t e m > < M e a s u r e N a m e > #     B a d   f e e d b a c k < / M e a s u r e N a m e > < D i s p l a y N a m e > #     B a d   f e e d b a c k < / D i s p l a y N a m e > < V i s i b l e > F a l s e < / V i s i b l e > < / i t e m > < i t e m > < M e a s u r e N a m e > %     C S A T < / M e a s u r e N a m e > < D i s p l a y N a m e > %     C S A T < / D i s p l a y N a m e > < V i s i b l e > F a l s e < / V i s i b l e > < / i t e m > < i t e m > < M e a s u r e N a m e > #     S D R < / M e a s u r e N a m e > < D i s p l a y N a m e > #     S D R < / D i s p l a y N a m e > < V i s i b l e > F a l s e < / V i s i b l e > < / i t e m > < i t e m > < M e a s u r e N a m e > %     S D R < / M e a s u r e N a m e > < D i s p l a y N a m e > %     S D R < / D i s p l a y N a m e > < V i s i b l e > F a l s e < / V i s i b l e > < / i t e m > < i t e m > < M e a s u r e N a m e > #     S L A   m e t   ( a g e n t ' s   r e p l i e s ) < / M e a s u r e N a m e > < D i s p l a y N a m e > #     S L A   m e t   ( a g e n t ' s   r e p l i e s ) < / D i s p l a y N a m e > < V i s i b l e > F a l s e < / V i s i b l e > < / i t e m > < i t e m > < M e a s u r e N a m e > #     S L A   m e t   ( a g e n t ' s   t i c k e t s ) < / M e a s u r e N a m e > < D i s p l a y N a m e > #     S L A   m e t   ( a g e n t ' s   t i c k e t s ) < / D i s p l a y N a m e > < V i s i b l e > F a l s e < / V i s i b l e > < / i t e m > < i t e m > < M e a s u r e N a m e > #     S L A   b r e a c h e d   ( a g e n t ' s   r e p l i e s ) < / M e a s u r e N a m e > < D i s p l a y N a m e > #     S L A   b r e a c h e d   ( a g e n t ' s   r e p l i e s ) < / D i s p l a y N a m e > < V i s i b l e > F a l s e < / V i s i b l e > < / i t e m > < i t e m > < M e a s u r e N a m e > #     S L A   b r e a c h e d   ( a g e n t ' s   t i c k e t s ) < / M e a s u r e N a m e > < D i s p l a y N a m e > #     S L A   b r e a c h e d   ( a g e n t ' s   t i c k e t s ) < / D i s p l a y N a m e > < V i s i b l e > F a l s e < / V i s i b l e > < / i t e m > < i t e m > < M e a s u r e N a m e > %     S L A < / M e a s u r e N a m e > < D i s p l a y N a m e > %     S L A < / D i s p l a y N a m e > < V i s i b l e > F a l s e < / V i s i b l e > < / i t e m > < / C a l c u l a t e d F i e l d s > < S A H o s t H a s h > 0 < / S A H o s t H a s h > < G e m i n i F i e l d L i s t V i s i b l e > T r u e < / G e m i n i F i e l d L i s t V i s i b l e > < / S e t t i n g s > ] ] > < / C u s t o m C o n t e n t > < / G e m i n i > 
</file>

<file path=customXml/item21.xml>��< ? x m l   v e r s i o n = " 1 . 0 "   e n c o d i n g = " U T F - 1 6 " ? > < G e m i n i   x m l n s = " h t t p : / / g e m i n i / p i v o t c u s t o m i z a t i o n / T a b l e X M L _ T i c k e t   A s s i g n m e n t s _ 8 c 0 1 a 2 c 4 - 9 8 0 b - 4 b c 9 - 8 8 d 1 - 1 c 1 2 6 4 9 6 6 1 9 e " > < C u s t o m C o n t e n t > < ! [ C D A T A [ < T a b l e W i d g e t G r i d S e r i a l i z a t i o n   x m l n s : x s d = " h t t p : / / w w w . w 3 . o r g / 2 0 0 1 / X M L S c h e m a "   x m l n s : x s i = " h t t p : / / w w w . w 3 . o r g / 2 0 0 1 / X M L S c h e m a - i n s t a n c e " > < C o l u m n S u g g e s t e d T y p e   / > < C o l u m n F o r m a t   / > < C o l u m n A c c u r a c y   / > < C o l u m n C u r r e n c y S y m b o l   / > < C o l u m n P o s i t i v e P a t t e r n   / > < C o l u m n N e g a t i v e P a t t e r n   / > < C o l u m n W i d t h s > < i t e m > < k e y > < s t r i n g > T i c k e t   I D < / s t r i n g > < / k e y > < v a l u e > < i n t > 8 9 < / i n t > < / v a l u e > < / i t e m > < i t e m > < k e y > < s t r i n g > A s s i g n e e   n a m e < / s t r i n g > < / k e y > < v a l u e > < i n t > 1 3 0 < / i n t > < / v a l u e > < / i t e m > < i t e m > < k e y > < s t r i n g > C r e a t e d   t i m e s t a m p < / s t r i n g > < / k e y > < v a l u e > < i n t > 1 5 4 < / i n t > < / v a l u e > < / i t e m > < i t e m > < k e y > < s t r i n g > A s s i g n m e n t   t i m e s t a m p < / s t r i n g > < / k e y > < v a l u e > < i n t > 1 7 8 < / i n t > < / v a l u e > < / i t e m > < i t e m > < k e y > < s t r i n g > S o l v e d   t i m e s t a m p < / s t r i n g > < / k e y > < v a l u e > < i n t > 1 4 7 < / i n t > < / v a l u e > < / i t e m > < i t e m > < k e y > < s t r i n g > P r i o r i t y < / s t r i n g > < / k e y > < v a l u e > < i n t > 8 2 < / i n t > < / v a l u e > < / i t e m > < i t e m > < k e y > < s t r i n g > R e q u e s t e r < / s t r i n g > < / k e y > < v a l u e > < i n t > 1 0 0 < / i n t > < / v a l u e > < / i t e m > < i t e m > < k e y > < s t r i n g > E s c a l a t e d ? < / s t r i n g > < / k e y > < v a l u e > < i n t > 1 0 1 < / i n t > < / v a l u e > < / i t e m > < i t e m > < k e y > < s t r i n g > S u r v e y   g o o d < / s t r i n g > < / k e y > < v a l u e > < i n t > 1 1 2 < / i n t > < / v a l u e > < / i t e m > < i t e m > < k e y > < s t r i n g > S u r v e y   b a d < / s t r i n g > < / k e y > < v a l u e > < i n t > 1 0 4 < / i n t > < / v a l u e > < / i t e m > < i t e m > < k e y > < s t r i n g > S D R < / s t r i n g > < / k e y > < v a l u e > < i n t > 6 0 < / i n t > < / v a l u e > < / i t e m > < i t e m > < k e y > < s t r i n g > A s s i g n e e   c o u n t r y < / s t r i n g > < / k e y > < v a l u e > < i n t > 1 4 2 < / i n t > < / v a l u e > < / i t e m > < i t e m > < k e y > < s t r i n g > R e q u e s t e r   c o u n t r y < / s t r i n g > < / k e y > < v a l u e > < i n t > 1 5 0 < / i n t > < / v a l u e > < / i t e m > < i t e m > < k e y > < s t r i n g > C r e a t e d   t i m e s t a m p   ( Y e a r ) < / s t r i n g > < / k e y > < v a l u e > < i n t > 1 9 3 < / i n t > < / v a l u e > < / i t e m > < i t e m > < k e y > < s t r i n g > C r e a t e d   t i m e s t a m p   ( Q u a r t e r ) < / s t r i n g > < / k e y > < v a l u e > < i n t > 2 1 5 < / i n t > < / v a l u e > < / i t e m > < i t e m > < k e y > < s t r i n g > C r e a t e d   t i m e s t a m p   ( M o n t h   I n d e x ) < / s t r i n g > < / k e y > < v a l u e > < i n t > 2 4 6 < / i n t > < / v a l u e > < / i t e m > < i t e m > < k e y > < s t r i n g > C r e a t e d   t i m e s t a m p   ( M o n t h ) < / s t r i n g > < / k e y > < v a l u e > < i n t > 2 0 8 < / i n t > < / v a l u e > < / i t e m > < i t e m > < k e y > < s t r i n g > A s s i g n   t i m e   ( s e c s ) < / s t r i n g > < / k e y > < v a l u e > < i n t > 1 6 2 < / i n t > < / v a l u e > < / i t e m > < i t e m > < k e y > < s t r i n g > S o l v e   t i m e   ( s e c s ) < / s t r i n g > < / k e y > < v a l u e > < i n t > 1 6 2 < / i n t > < / v a l u e > < / i t e m > < / C o l u m n W i d t h s > < C o l u m n D i s p l a y I n d e x > < i t e m > < k e y > < s t r i n g > T i c k e t   I D < / s t r i n g > < / k e y > < v a l u e > < i n t > 0 < / i n t > < / v a l u e > < / i t e m > < i t e m > < k e y > < s t r i n g > A s s i g n e e   n a m e < / s t r i n g > < / k e y > < v a l u e > < i n t > 1 < / i n t > < / v a l u e > < / i t e m > < i t e m > < k e y > < s t r i n g > C r e a t e d   t i m e s t a m p < / s t r i n g > < / k e y > < v a l u e > < i n t > 2 < / i n t > < / v a l u e > < / i t e m > < i t e m > < k e y > < s t r i n g > A s s i g n m e n t   t i m e s t a m p < / s t r i n g > < / k e y > < v a l u e > < i n t > 3 < / i n t > < / v a l u e > < / i t e m > < i t e m > < k e y > < s t r i n g > S o l v e d   t i m e s t a m p < / s t r i n g > < / k e y > < v a l u e > < i n t > 4 < / i n t > < / v a l u e > < / i t e m > < i t e m > < k e y > < s t r i n g > P r i o r i t y < / s t r i n g > < / k e y > < v a l u e > < i n t > 5 < / i n t > < / v a l u e > < / i t e m > < i t e m > < k e y > < s t r i n g > R e q u e s t e r < / s t r i n g > < / k e y > < v a l u e > < i n t > 6 < / i n t > < / v a l u e > < / i t e m > < i t e m > < k e y > < s t r i n g > E s c a l a t e d ? < / s t r i n g > < / k e y > < v a l u e > < i n t > 7 < / i n t > < / v a l u e > < / i t e m > < i t e m > < k e y > < s t r i n g > S u r v e y   g o o d < / s t r i n g > < / k e y > < v a l u e > < i n t > 8 < / i n t > < / v a l u e > < / i t e m > < i t e m > < k e y > < s t r i n g > S u r v e y   b a d < / s t r i n g > < / k e y > < v a l u e > < i n t > 9 < / i n t > < / v a l u e > < / i t e m > < i t e m > < k e y > < s t r i n g > S D R < / s t r i n g > < / k e y > < v a l u e > < i n t > 1 0 < / i n t > < / v a l u e > < / i t e m > < i t e m > < k e y > < s t r i n g > A s s i g n e e   c o u n t r y < / s t r i n g > < / k e y > < v a l u e > < i n t > 1 1 < / i n t > < / v a l u e > < / i t e m > < i t e m > < k e y > < s t r i n g > R e q u e s t e r   c o u n t r y < / s t r i n g > < / k e y > < v a l u e > < i n t > 1 2 < / i n t > < / v a l u e > < / i t e m > < i t e m > < k e y > < s t r i n g > C r e a t e d   t i m e s t a m p   ( Y e a r ) < / s t r i n g > < / k e y > < v a l u e > < i n t > 1 3 < / i n t > < / v a l u e > < / i t e m > < i t e m > < k e y > < s t r i n g > C r e a t e d   t i m e s t a m p   ( Q u a r t e r ) < / s t r i n g > < / k e y > < v a l u e > < i n t > 1 4 < / i n t > < / v a l u e > < / i t e m > < i t e m > < k e y > < s t r i n g > C r e a t e d   t i m e s t a m p   ( M o n t h   I n d e x ) < / s t r i n g > < / k e y > < v a l u e > < i n t > 1 5 < / i n t > < / v a l u e > < / i t e m > < i t e m > < k e y > < s t r i n g > C r e a t e d   t i m e s t a m p   ( M o n t h ) < / s t r i n g > < / k e y > < v a l u e > < i n t > 1 6 < / i n t > < / v a l u e > < / i t e m > < i t e m > < k e y > < s t r i n g > A s s i g n   t i m e   ( s e c s ) < / s t r i n g > < / k e y > < v a l u e > < i n t > 1 7 < / i n t > < / v a l u e > < / i t e m > < i t e m > < k e y > < s t r i n g > S o l v e   t i m e   ( s e c s ) < / s t r i n g > < / k e y > < v a l u e > < i n t > 1 8 < / i n t > < / v a l u e > < / i t e m > < / C o l u m n D i s p l a y I n d e x > < C o l u m n F r o z e n   / > < C o l u m n C h e c k e d   / > < C o l u m n F i l t e r   / > < S e l e c t i o n F i l t e r   / > < F i l t e r P a r a m e t e r s   / > < I s S o r t D e s c e n d i n g > f a l s e < / I s S o r t D e s c e n d i n g > < / T a b l e W i d g e t G r i d S e r i a l i z a t i o n > ] ] > < / C u s t o m C o n t e n t > < / G e m i n i > 
</file>

<file path=customXml/item22.xml>��< ? x m l   v e r s i o n = " 1 . 0 "   e n c o d i n g = " U T F - 1 6 " ? > < G e m i n i   x m l n s = " h t t p : / / g e m i n i / p i v o t c u s t o m i z a t i o n / T a b l e X M L _ T i c k e t   I n t e r n a l   C o m m e n t s _ 1 c 3 4 2 e e b - b 8 3 0 - 4 d 4 4 - 9 3 5 3 - d c 4 7 4 d d a 7 d 7 5 " > < C u s t o m C o n t e n t > < ! [ C D A T A [ < T a b l e W i d g e t G r i d S e r i a l i z a t i o n   x m l n s : x s d = " h t t p : / / w w w . w 3 . o r g / 2 0 0 1 / X M L S c h e m a "   x m l n s : x s i = " h t t p : / / w w w . w 3 . o r g / 2 0 0 1 / X M L S c h e m a - i n s t a n c e " > < C o l u m n S u g g e s t e d T y p e   / > < C o l u m n F o r m a t   / > < C o l u m n A c c u r a c y   / > < C o l u m n C u r r e n c y S y m b o l   / > < C o l u m n P o s i t i v e P a t t e r n   / > < C o l u m n N e g a t i v e P a t t e r n   / > < C o l u m n W i d t h s > < i t e m > < k e y > < s t r i n g > T i c k e t   I D < / s t r i n g > < / k e y > < v a l u e > < i n t > 8 9 < / i n t > < / v a l u e > < / i t e m > < i t e m > < k e y > < s t r i n g > U p d a t e   t i m e s t a m p < / s t r i n g > < / k e y > < v a l u e > < i n t > 1 5 0 < / i n t > < / v a l u e > < / i t e m > < i t e m > < k e y > < s t r i n g > U p d a t e r   n a m e < / s t r i n g > < / k e y > < v a l u e > < i n t > 1 2 4 < / i n t > < / v a l u e > < / i t e m > < i t e m > < k e y > < s t r i n g > I n t e r n a l   c o m m e n t s < / s t r i n g > < / k e y > < v a l u e > < i n t > 1 5 3 < / i n t > < / v a l u e > < / i t e m > < i t e m > < k e y > < s t r i n g > T i c k e t   a s s i g n e e < / s t r i n g > < / k e y > < v a l u e > < i n t > 1 3 0 < / i n t > < / v a l u e > < / i t e m > < i t e m > < k e y > < s t r i n g > I n t e r n a l   c o m m e n t   t y p e < / s t r i n g > < / k e y > < v a l u e > < i n t > 1 7 8 < / i n t > < / v a l u e > < / i t e m > < / C o l u m n W i d t h s > < C o l u m n D i s p l a y I n d e x > < i t e m > < k e y > < s t r i n g > T i c k e t   I D < / s t r i n g > < / k e y > < v a l u e > < i n t > 0 < / i n t > < / v a l u e > < / i t e m > < i t e m > < k e y > < s t r i n g > U p d a t e   t i m e s t a m p < / s t r i n g > < / k e y > < v a l u e > < i n t > 1 < / i n t > < / v a l u e > < / i t e m > < i t e m > < k e y > < s t r i n g > U p d a t e r   n a m e < / s t r i n g > < / k e y > < v a l u e > < i n t > 2 < / i n t > < / v a l u e > < / i t e m > < i t e m > < k e y > < s t r i n g > I n t e r n a l   c o m m e n t s < / s t r i n g > < / k e y > < v a l u e > < i n t > 3 < / i n t > < / v a l u e > < / i t e m > < i t e m > < k e y > < s t r i n g > T i c k e t   a s s i g n e e < / s t r i n g > < / k e y > < v a l u e > < i n t > 4 < / i n t > < / v a l u e > < / i t e m > < i t e m > < k e y > < s t r i n g > I n t e r n a l   c o m m e n t   t y p e < / s t r i n g > < / k e y > < v a l u e > < i n t > 5 < / i n t > < / v a l u e > < / i t e m > < / C o l u m n D i s p l a y I n d e x > < C o l u m n F r o z e n   / > < C o l u m n C h e c k e d   / > < C o l u m n F i l t e r   / > < S e l e c t i o n F i l t e r   / > < F i l t e r P a r a m e t e r s   / > < I s S o r t D e s c e n d i n g > f a l s e < / I s S o r t D e s c e n d i n g > < / T a b l e W i d g e t G r i d S e r i a l i z a t i o n > ] ] > < / C u s t o m C o n t e n t > < / G e m i n i > 
</file>

<file path=customXml/item23.xml>��< ? x m l   v e r s i o n = " 1 . 0 "   e n c o d i n g = " u t f - 1 6 " ? > < D a t a M a s h u p   s q m i d = " e 5 9 2 e e 5 4 - 6 4 5 a - 4 5 2 3 - b 7 b e - d e d c d b 4 1 a 3 5 5 "   x m l n s = " h t t p : / / s c h e m a s . m i c r o s o f t . c o m / D a t a M a s h u p " > A A A A A D I L A A B Q S w M E F A A C A A g A J F 1 I V c 8 m Y W 6 k A A A A 9 g A A A B I A H A B D b 2 5 m a W c v U G F j a 2 F n Z S 5 4 b W w g o h g A K K A U A A A A A A A A A A A A A A A A A A A A A A A A A A A A h Y 9 B D o I w F E S v Q r q n L W W j 5 F N i 3 E p i Y j R u G 6 z Q C B 9 D i + V u L j y S V x C j q D u X 8 + Y t Z u 7 X G 2 R D U w c X 3 V n T Y k o i y k m g s W g P B s u U 9 O 4 Y z k g m Y a 2 K k y p 1 M M p o k 8 E e U l I 5 d 0 4 Y 8 9 5 T H 9 O 2 K 5 n g P G L 7 f L U p K t 0 o 8 p H N f z k 0 a J 3 C Q h M J u 9 c Y K W j E 5 z T m g n J g E 4 T c 4 F c Q 4 9 5 n + w N h 2 d e u 7 7 T U G C 6 2 w K Y I 7 P 1 B P g B Q S w M E F A A C A A g A J F 1 I V V N y O C y b A A A A 4 Q A A A B M A H A B b Q 2 9 u d G V u d F 9 U e X B l c 1 0 u e G 1 s I K I Y A C i g F A A A A A A A A A A A A A A A A A A A A A A A A A A A A G 2 O P Q 7 C M A x G r x J 5 b 1 0 Y E E J N G Y A b c I E o u D + i c a L G R e V s D B y J K 5 C 2 a 0 d / f s + f f 5 9 v e Z 5 c r 1 4 0 x M 6 z h l 1 e g C K 2 / t F x o 2 G U O j v C u S r v 7 0 B R J Z S j h l Y k n B C j b c m Z m P t A n D a 1 H 5 y R N A 4 N B m O f p i H c F 8 U B r W c h l k z m G 1 C V V 6 r N 2 I u 6 T S l e a 5 M O 6 r J y c 5 U G o U l w i X H T c F t 8 6 E 3 H i 4 H L w 9 U f U E s D B B Q A A g A I A C R d S F W O o v u p N Q g A A F Y t A A A T A B w A R m 9 y b X V s Y X M v U 2 V j d G l v b j E u b S C i G A A o o B Q A A A A A A A A A A A A A A A A A A A A A A A A A A A D t W m 1 v 2 z Y Q / h 4 g / 4 F Q s M 0 G H C f p h n 5 o 6 x a B 0 w 7 Z 2 j S z U x S D Y R S y R N t c J V E j p b z M 8 H 8 f X / R C S q Q k u w l Q D M u X u u T x 7 r n j 8 b k j b Q q 9 B O E I T O W / Z y 8 P D w 4 P 6 N o l 0 A f X E M c B B C M Q w O T w A L C / K U 6 J x 0 f e 3 n s w G H 7 G 5 O s C 4 6 + 9 z 3 A x H O M o g V F C e 0 f O O 8 S W B d h z u U q n P w B R G g Q D k J A U 9 g d S 0 z h A X P j L j b s Q J q T m z e w y g e H I y W a d w e 8 o 8 k e O E H L m 2 9 m F m 7 j z T M O R 4 6 3 d a A V B 8 h B D h 6 k Q U s M b 4 k Z 0 i U k 4 x k E a R j d s k v Y 0 a 4 P N x n n H A I E r N 4 T O Q K w H C b x P t g O w c S Z w x U F X h 8 c 4 j R L y U B u f J m 5 S V z J G S V 3 0 B o X w H x z p 0 t t + 4 Q 6 B I b 6 F A C d r S I A n 0 N P S r y k M 2 B Z J p 3 i M V e c H u k M F W E W 5 6 / u Z T j D B g R K v c 9 + X S n s W B E y f W D E A 0 P X W I N s b 1 Q n F S h z D y A f n K 7 F 7 h Y 0 x D h c o g r 1 N H c c g E 9 7 2 D w 9 Q Z N a j 5 q Q c e p q c l L o t K Z l h e a y M V G 1 9 V w n J J 6 7 X O M H g 8 o J N X E b J 8 1 + G H L M y 8 2 n y 3 p 7 E E X O i n r 4 T M W 5 L X 1 2 x 8 5 G g F Y r c A F y G L h P i o 1 t z L p f L L A m t o W G q V T s y n 9 d J E t M X J y f E v R u u U L J O F y m F x J O Z M / R w e O K z P Q 4 h p V B 8 O r 5 F N H U D R E U m H f M h C h N 6 E r o o O p m m c Y x J 8 s O z 0 w R 5 X y H / k M Z M B N I T V + z 4 i Q N + B D c s a M N 3 B I e 9 W R 7 q e Z + N O 8 M 4 W l l O V t V n D / u W U 2 w M T + G 6 W J f 7 H v O h L 1 Z I R i S 7 0 Z Q Z t 4 2 w d J R P Q l / s f C y X 5 h g T i I l v c m o i J 4 x e S e V 2 f z L j u l 8 q 1 1 W t q m x 3 x M 4 o T y N w T i l a R W F O q 0 9 B f o U F G w E W A i 0 k O B Z H 2 w c 3 H V i w Y p Q z Q e a x i X 2 k O I Q g M h H l m E B 2 0 H y Q M F q j 7 M T G u Q Q / f 3 x Q 0 c F N t g h O c X D b q u 2 a I E x M 3 D q B f 6 d s H S S 1 m Q t 4 C w M c C w T C y e p C T i A t 6 1 q Q p + Q W P o A V x n 4 9 h t n k w j X N X U z 0 Q f M J f E s 9 N + C h f m M + h 1 o C s N R X 5 L N T i J Z g p s d h D l 6 9 B o 5 z e M A O b w S c P y F l n 2 F A I X C u s O 2 4 7 k l E K h 4 9 3 2 o Z Z k w q W w 6 Z U k b N E C 0 p 9 K h U 9 k z f J b E v y l a E k L C q y F S R h x f A z R F 7 G e c U E b j i p v z f M G r g x u q Z 2 u b 9 G J 8 q K W 3 L H R G 3 A b a G a + Q E M L y M I k h K W P A + d l n T Z g f 0 V g i I z 0 W u N P u i m i 1 b H p 0 L v H q z q y k l e d B b I m S D r 5 9 m Z l s i 2 j 9 A D Y B a I 1 R f 2 x C i S U 1 Y r z x W P M Y S 9 E n 2 M U 9 U f j L t l t q T 2 + 7 U f f O O r E s L r p l s q T x S t o V 3 C y G h h s k l K a 3 R u B Q i 5 h J 2 n S 4 C 5 L F 9 C G W p r + F g / 4 W E d 8 Z m k f p t M q O 8 + r q 2 i 2 U Z x S p H G m J h c 7 3 q b c 1 B B f A S B V w S p w m I W F 8 d S 0 k C a Y w j C m u A J / i O 9 t r d z A o O 6 2 p 1 y 3 O m 7 q x f W q e s 6 I L F A 6 g 6 B 0 Q 9 K v x n 9 O A p S N i i X j v y a m 5 9 5 P 3 e 8 J x 6 7 I 6 L o t V 2 Y M y v q p S 5 F l 9 G P r w H p 1 o h F m M F f + z i G d u h X O E A n A 7 A m Z p d D f b P G u w b w B Z m z h x h w 2 J G Y z 4 K g + X x X 4 x Z L f R t w C Q P j P z M T k + L z K k g c a N I C 6 E b o L U S e b n G Z v S x T l 3 e V Q Y P u a B U m A 8 p + j S p U h 0 f R o U 6 Y x p M + T V b L r Q 0 h b V Y 8 b 5 G X a W 0 h o X j / J T O K t j n u / S I y t H 0 0 X I J i e z Z u C o b o 9 i 8 K p j k S M f N M Q o s / R r 5 p i x d o A 9 z f V Q 9 J 1 X a b U T 6 m B T 8 7 f u u J X K a q S f a t d z U e x q i U S u I j 9 B e m Q G 1 H k h t m d 5 U i S u 8 V r y F k L 3 h l G F r i I g J a n 5 M 0 S P G w g y l Q 5 e p L L P F Y q I K N d 9 O K h 2 H K R Q V k 2 q + C + o 2 v I P U p M x C n a 4 r F Y Q d b y q 5 C R u 6 2 t 2 q N m R + 4 Z L H U e t g D V R a w a C s U q h U z V j B V N n z P e A a Z u o e i l n 5 O q Z P c q S C i D X s B Q 0 X o 0 Q C w M C T J j J u f l Q U r 1 7 b Y L D o B N B d p b v h M F m q g i w s i P + W 6 q l Y u 7 + X Z v V L 5 g e + Y 9 S w P + 5 v 2 c Q n N d 9 l 9 2 o A s r u i 9 f 2 n V l a e d X o E U o 9 L 5 + r a W k V R R U R l U c W i j S 7 P a J F f h e b d a u o z Z k m q 7 v C n 8 2 f n Z R L O r w S n c a / z o n K h 6 f 5 m 9 C P r t y w J V r R b O / 7 t 6 b S m Y u O Y d m o / Z c L L 9 4 g m w w 9 s Z 1 l 3 W U 2 t 4 n s Y f h L E 8 0 j x 6 r D d I Q Z 7 + u 1 8 4 A n q g x X f b n 6 P T M T j S 3 c F L f W 3 M e V b 6 7 B x G 6 y Y g X n f t t Y J Y 3 k u J J t v O h Z o y m q l T F f 2 X D C 1 Q c G 8 k X L 3 e D y v u m T a h I k Q N Z K o 6 s w u I S z d B T 0 K P R z 5 t N / 4 n V 4 D T o 2 M F X V Z d C 9 S I p 4 d h z c 4 c Y O p n O 3 V A 3 6 c l z l l s N / 6 / K F Y v k P J G r E 7 4 / t z S 1 6 0 + a 8 7 o q o r E 0 X n B 2 U x K 6 4 j I F 5 a e Z V i q 5 Q 4 q T E W + X O k Z m F 5 f 1 X S p 6 j 9 D Q Z f P 5 I 9 l q L m S q / 9 I q Q 1 5 s Z H 6 + J B c K y 8 e / 7 / f P 3 9 P 1 9 n z y H M a Y D a 3 q 6 z V q L + c J 1 3 E D W z 1 d f f 3 b 5 K b M S 2 T z N Z D 8 v + 9 2 n r F 3 3 / 0 Q t 1 J p l / b W c p O N U I 7 3 y 7 N i s w X L S L i 1 Y F m H L V k Q p w B P B d l B 0 3 0 2 2 r v D N 1 U O X l F 6 i f a E W l 9 f 6 k v D h m 7 4 z g j i U N L J 6 l E C 3 D 2 v p W 2 h i g + h E U 0 / I a 3 O h E X 6 s C O 0 H W C 4 J O 4 t x w / s M v + a O v H X 7 p t Q j w o v X n X v a p 4 X 1 A 7 9 8 Q 9 2 7 E K 4 g D Q s g I a 3 Z J r 1 3 C j D M v / u B H Q k w O x G 8 o W M V g G 8 e p s i L D v + B F z D 0 h O 9 f 9 t Z f k E f j 5 + e l p F 7 N X a b g Q P 1 b Y x X B r S 2 A v w O O U 8 G f v o g 7 3 N z P + 5 D l y Y h J + Y Q p 5 z c z q 8 l 4 / N 5 L m e K 3 k 6 D g u a / 0 p B M C o a m N z u p 3 l 0 3 M 1 O 4 s 1 L / 8 F U E s B A i 0 A F A A C A A g A J F 1 I V c 8 m Y W 6 k A A A A 9 g A A A B I A A A A A A A A A A A A A A A A A A A A A A E N v b m Z p Z y 9 Q Y W N r Y W d l L n h t b F B L A Q I t A B Q A A g A I A C R d S F V T c j g s m w A A A O E A A A A T A A A A A A A A A A A A A A A A A P A A A A B b Q 2 9 u d G V u d F 9 U e X B l c 1 0 u e G 1 s U E s B A i 0 A F A A C A A g A J F 1 I V Y 6 i + 6 k 1 C A A A V i 0 A A B M A A A A A A A A A A A A A A A A A 2 A E A A E Z v c m 1 1 b G F z L 1 N l Y 3 R p b 2 4 x L m 1 Q S w U G A A A A A A M A A w D C A A A A W g o A A A A A E Q 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Z m F s c 2 U 8 L 0 Z p c m V 3 Y W x s R W 5 h Y m x l Z D 4 8 L 1 B l c m 1 p c 3 N p b 2 5 M a X N 0 P j h k A A A A A A A A F m Q A A O + 7 v z w / e G 1 s I H Z l c n N p b 2 4 9 I j E u M C I g Z W 5 j b 2 R p b m c 9 I n V 0 Z i 0 4 I j 8 + P E x v Y 2 F s U G F j a 2 F n Z U 1 l d G F k Y X R h R m l s Z S B 4 b W x u c z p 4 c 2 Q 9 I m h 0 d H A 6 L y 9 3 d 3 c u d z M u b 3 J n L z I w M D E v W E 1 M U 2 N o Z W 1 h I i B 4 b W x u c z p 4 c 2 k 9 I m h 0 d H A 6 L y 9 3 d 3 c u d z M u b 3 J n L z I w M D E v W E 1 M U 2 N o Z W 1 h L W l u c 3 R h b m N l I j 4 8 S X R l b X M + P E l 0 Z W 0 + P E l 0 Z W 1 M b 2 N h d G l v b j 4 8 S X R l b V R 5 c G U + R m 9 y b X V s Y T w v S X R l b V R 5 c G U + P E l 0 Z W 1 Q Y X R o P l N l Y 3 R p b 2 4 x L 1 R p Y 2 t l d C U y M E F z c 2 l n b m 1 l b n R z P C 9 J d G V t U G F 0 a D 4 8 L 0 l 0 Z W 1 M b 2 N h d G l v b j 4 8 U 3 R h Y m x l R W 5 0 c m l l c z 4 8 R W 5 0 c n k g V H l w Z T 0 i R m l s b E N v b H V t b k 5 h b W V z I i B W Y W x 1 Z T 0 i c 1 s m c X V v d D t U a W N r Z X Q g S U Q m c X V v d D s s J n F 1 b 3 Q 7 Q X N z a W d u Z W U g b m F t Z S Z x d W 9 0 O y w m c X V v d D t D c m V h d G V k I H R p b W V z d G F t c C Z x d W 9 0 O y w m c X V v d D t B c 3 N p Z 2 5 t Z W 5 0 I H R p b W V z d G F t c C Z x d W 9 0 O y w m c X V v d D t T b 2 x 2 Z W Q g d G l t Z X N 0 Y W 1 w J n F 1 b 3 Q 7 L C Z x d W 9 0 O 1 B y a W 9 y a X R 5 J n F 1 b 3 Q 7 L C Z x d W 9 0 O 1 J l c X V l c 3 R l c i Z x d W 9 0 O y w m c X V v d D t F c 2 N h b G F 0 Z W Q / J n F 1 b 3 Q 7 L C Z x d W 9 0 O 1 N 1 c n Z l e S B n b 2 9 k J n F 1 b 3 Q 7 L C Z x d W 9 0 O 1 N 1 c n Z l e S B i Y W Q m c X V v d D s s J n F 1 b 3 Q 7 U 0 R S J n F 1 b 3 Q 7 L C Z x d W 9 0 O 0 F z c 2 l n b m V l I G N v d W 5 0 c n k m c X V v d D s s J n F 1 b 3 Q 7 U m V x d W V z d G V y I G N v d W 5 0 c n k m c X V v d D t d I i A v P j x F b n R y e S B U e X B l P S J C d W Z m Z X J O Z X h 0 U m V m c m V z a C I g V m F s d W U 9 I m w x I i A v P j x F b n R y e S B U e X B l P S J G a W x s Q 2 9 s d W 1 u V H l w Z X M i I F Z h b H V l P S J z Q X d Z S E J 3 Y 0 d C Z 1 l E Q X d N R 0 J n P T 0 i I C 8 + P E V u d H J 5 I F R 5 c G U 9 I k Z p b G x F b m F i b G V k I i B W Y W x 1 Z T 0 i b D A i I C 8 + P E V u d H J 5 I F R 5 c G U 9 I k Z p b G x M Y X N 0 V X B k Y X R l Z C I g V m F s d W U 9 I m Q y M D I y L T E w L T A 4 V D A w O j Q x O j A 0 L j A 1 M z c 5 N T N a I i A v P j x F b n R y e S B U e X B l P S J G a W x s R X J y b 3 J D b 3 V u d C I g V m F s d W U 9 I m w w I i A v P j x F b n R y e S B U e X B l P S J G a W x s R X J y b 3 J D b 2 R l I i B W Y W x 1 Z T 0 i c 1 V u a 2 5 v d 2 4 i I C 8 + P E V u d H J 5 I F R 5 c G U 9 I k Z p b G x l Z E N v b X B s Z X R l U m V z d W x 0 V G 9 X b 3 J r c 2 h l Z X Q i I F Z h b H V l P S J s M C I g L z 4 8 R W 5 0 c n k g V H l w Z T 0 i R m l s b E N v d W 5 0 I i B W Y W x 1 Z T 0 i b D U w M D A i I C 8 + P E V u d H J 5 I F R 5 c G U 9 I k Z p b G x U b 0 R h d G F N b 2 R l b E V u Y W J s Z W Q i I F Z h b H V l P S J s M S I g L z 4 8 R W 5 0 c n k g V H l w Z T 0 i S X N Q c m l 2 Y X R l I i B W Y W x 1 Z T 0 i b D A i I C 8 + P E V u d H J 5 I F R 5 c G U 9 I l F 1 Z X J 5 S U Q i I F Z h b H V l P S J z Y T E 5 Z T A 0 Y z g t N T A 5 N S 0 0 M T l k L T l j O W Q t N 2 Z i Y m E 1 M z l i N T c 2 I i A v P j x F b n R y e S B U e X B l P S J B Z G R l Z F R v R G F 0 Y U 1 v Z G V s I i B W Y W x 1 Z T 0 i b D E i I C 8 + P E V u d H J 5 I F R 5 c G U 9 I l J l c 3 V s d F R 5 c G U i I F Z h b H V l P S J z V G F i b G U i I C 8 + P E V u d H J 5 I F R 5 c G U 9 I k 5 h d m l n Y X R p b 2 5 T d G V w T m F t Z S I g V m F s d W U 9 I n N O Y X Z p Z 2 F 0 a W 9 u I i A v P j x F b n R y e S B U e X B l P S J G a W x s T 2 J q Z W N 0 V H l w Z S I g V m F s d W U 9 I n N D b 2 5 u Z W N 0 a W 9 u T 2 5 s e S I g L z 4 8 R W 5 0 c n k g V H l w Z T 0 i T m F t Z V V w Z G F 0 Z W R B Z n R l c k Z p b G w i I F Z h b H V l P S J s M C I g L z 4 8 R W 5 0 c n k g V H l w Z T 0 i R m l s b F N 0 Y X R 1 c y I g V m F s d W U 9 I n N D b 2 1 w b G V 0 Z S I g L z 4 8 R W 5 0 c n k g V H l w Z T 0 i U m V s Y X R p b 2 5 z a G l w S W 5 m b 0 N v b n R h a W 5 l c i I g V m F s d W U 9 I n N 7 J n F 1 b 3 Q 7 Y 2 9 s d W 1 u Q 2 9 1 b n Q m c X V v d D s 6 M T M s J n F 1 b 3 Q 7 a 2 V 5 Q 2 9 s d W 1 u T m F t Z X M m c X V v d D s 6 W 1 0 s J n F 1 b 3 Q 7 c X V l c n l S Z W x h d G l v b n N o a X B z J n F 1 b 3 Q 7 O l t d L C Z x d W 9 0 O 2 N v b H V t b k l k Z W 5 0 a X R p Z X M m c X V v d D s 6 W y Z x d W 9 0 O 1 N l Y 3 R p b 2 4 x L 1 R p Y 2 t l d C B B c 3 N p Z 2 5 t Z W 5 0 c y 9 D a G F u Z 2 V k I F R 5 c G U u e 1 R p Y 2 t l d C B J R C w w f S Z x d W 9 0 O y w m c X V v d D t T Z W N 0 a W 9 u M S 9 U a W N r Z X Q g Q X N z a W d u b W V u d H M v Q 2 h h b m d l Z C B U e X B l L n t B c 3 N p Z 2 5 l Z S B u Y W 1 l L D F 9 J n F 1 b 3 Q 7 L C Z x d W 9 0 O 1 N l Y 3 R p b 2 4 x L 1 R p Y 2 t l d C B B c 3 N p Z 2 5 t Z W 5 0 c y 9 D a G F u Z 2 V k I F R 5 c G U u e 0 N y Z W F 0 Z W Q g d G l t Z X N 0 Y W 1 w L D J 9 J n F 1 b 3 Q 7 L C Z x d W 9 0 O 1 N l Y 3 R p b 2 4 x L 1 R p Y 2 t l d C B B c 3 N p Z 2 5 t Z W 5 0 c y 9 D a G F u Z 2 V k I F R 5 c G U u e 0 F z c 2 l n b m 1 l b n Q g d G l t Z X N 0 Y W 1 w L D N 9 J n F 1 b 3 Q 7 L C Z x d W 9 0 O 1 N l Y 3 R p b 2 4 x L 1 R p Y 2 t l d C B B c 3 N p Z 2 5 t Z W 5 0 c y 9 D a G F u Z 2 V k I F R 5 c G U u e 1 N v b H Z l Z C B 0 a W 1 l c 3 R h b X A s N H 0 m c X V v d D s s J n F 1 b 3 Q 7 U 2 V j d G l v b j E v V G l j a 2 V 0 I E F z c 2 l n b m 1 l b n R z L 0 N o Y W 5 n Z W Q g V H l w Z S 5 7 U H J p b 3 J p d H k s N X 0 m c X V v d D s s J n F 1 b 3 Q 7 U 2 V j d G l v b j E v V G l j a 2 V 0 I E F z c 2 l n b m 1 l b n R z L 0 N o Y W 5 n Z W Q g V H l w Z S 5 7 U m V x d W V z d G V y L D Z 9 J n F 1 b 3 Q 7 L C Z x d W 9 0 O 1 N l Y 3 R p b 2 4 x L 1 R p Y 2 t l d C B B c 3 N p Z 2 5 t Z W 5 0 c y 9 h Z G Q g Y 2 9 s d W 1 u I E V z Y 2 F s Y X R l Z D 8 u e 0 V z Y 2 F s Y X R l Z D 8 s M T N 9 J n F 1 b 3 Q 7 L C Z x d W 9 0 O 1 N l Y 3 R p b 2 4 x L 1 R p Y 2 t l d C B B c 3 N p Z 2 5 t Z W 5 0 c y 9 D a G F u Z 2 V k I F R 5 c G U u e 1 N 1 c n Z l e S B n b 2 9 k L D E w f S Z x d W 9 0 O y w m c X V v d D t T Z W N 0 a W 9 u M S 9 U a W N r Z X Q g Q X N z a W d u b W V u d H M v Q 2 h h b m d l Z C B U e X B l L n t T d X J 2 Z X k g Y m F k L D E x f S Z x d W 9 0 O y w m c X V v d D t T Z W N 0 a W 9 u M S 9 U a W N r Z X Q g Q X N z a W d u b W V u d H M v Q 2 h h b m d l Z C B U e X B l L n t T R F I s M T J 9 J n F 1 b 3 Q 7 L C Z x d W 9 0 O 1 N l Y 3 R p b 2 4 x L 0 F n Z W 5 0 c y 9 j a G F u Z 2 U g d H l w Z S 5 7 Q 2 9 1 b n R y e S w y f S Z x d W 9 0 O y w m c X V v d D t T Z W N 0 a W 9 u M S 9 Q Z W 9 w b G U v Y X B w Z W 5 k I E F n Z W 5 0 c y 5 7 Q 2 9 1 b n R y e S w x f S Z x d W 9 0 O 1 0 s J n F 1 b 3 Q 7 Q 2 9 s d W 1 u Q 2 9 1 b n Q m c X V v d D s 6 M T M s J n F 1 b 3 Q 7 S 2 V 5 Q 2 9 s d W 1 u T m F t Z X M m c X V v d D s 6 W 1 0 s J n F 1 b 3 Q 7 Q 2 9 s d W 1 u S W R l b n R p d G l l c y Z x d W 9 0 O z p b J n F 1 b 3 Q 7 U 2 V j d G l v b j E v V G l j a 2 V 0 I E F z c 2 l n b m 1 l b n R z L 0 N o Y W 5 n Z W Q g V H l w Z S 5 7 V G l j a 2 V 0 I E l E L D B 9 J n F 1 b 3 Q 7 L C Z x d W 9 0 O 1 N l Y 3 R p b 2 4 x L 1 R p Y 2 t l d C B B c 3 N p Z 2 5 t Z W 5 0 c y 9 D a G F u Z 2 V k I F R 5 c G U u e 0 F z c 2 l n b m V l I G 5 h b W U s M X 0 m c X V v d D s s J n F 1 b 3 Q 7 U 2 V j d G l v b j E v V G l j a 2 V 0 I E F z c 2 l n b m 1 l b n R z L 0 N o Y W 5 n Z W Q g V H l w Z S 5 7 Q 3 J l Y X R l Z C B 0 a W 1 l c 3 R h b X A s M n 0 m c X V v d D s s J n F 1 b 3 Q 7 U 2 V j d G l v b j E v V G l j a 2 V 0 I E F z c 2 l n b m 1 l b n R z L 0 N o Y W 5 n Z W Q g V H l w Z S 5 7 Q X N z a W d u b W V u d C B 0 a W 1 l c 3 R h b X A s M 3 0 m c X V v d D s s J n F 1 b 3 Q 7 U 2 V j d G l v b j E v V G l j a 2 V 0 I E F z c 2 l n b m 1 l b n R z L 0 N o Y W 5 n Z W Q g V H l w Z S 5 7 U 2 9 s d m V k I H R p b W V z d G F t c C w 0 f S Z x d W 9 0 O y w m c X V v d D t T Z W N 0 a W 9 u M S 9 U a W N r Z X Q g Q X N z a W d u b W V u d H M v Q 2 h h b m d l Z C B U e X B l L n t Q c m l v c m l 0 e S w 1 f S Z x d W 9 0 O y w m c X V v d D t T Z W N 0 a W 9 u M S 9 U a W N r Z X Q g Q X N z a W d u b W V u d H M v Q 2 h h b m d l Z C B U e X B l L n t S Z X F 1 Z X N 0 Z X I s N n 0 m c X V v d D s s J n F 1 b 3 Q 7 U 2 V j d G l v b j E v V G l j a 2 V 0 I E F z c 2 l n b m 1 l b n R z L 2 F k Z C B j b 2 x 1 b W 4 g R X N j Y W x h d G V k P y 5 7 R X N j Y W x h d G V k P y w x M 3 0 m c X V v d D s s J n F 1 b 3 Q 7 U 2 V j d G l v b j E v V G l j a 2 V 0 I E F z c 2 l n b m 1 l b n R z L 0 N o Y W 5 n Z W Q g V H l w Z S 5 7 U 3 V y d m V 5 I G d v b 2 Q s M T B 9 J n F 1 b 3 Q 7 L C Z x d W 9 0 O 1 N l Y 3 R p b 2 4 x L 1 R p Y 2 t l d C B B c 3 N p Z 2 5 t Z W 5 0 c y 9 D a G F u Z 2 V k I F R 5 c G U u e 1 N 1 c n Z l e S B i Y W Q s M T F 9 J n F 1 b 3 Q 7 L C Z x d W 9 0 O 1 N l Y 3 R p b 2 4 x L 1 R p Y 2 t l d C B B c 3 N p Z 2 5 t Z W 5 0 c y 9 D a G F u Z 2 V k I F R 5 c G U u e 1 N E U i w x M n 0 m c X V v d D s s J n F 1 b 3 Q 7 U 2 V j d G l v b j E v Q W d l b n R z L 2 N o Y W 5 n Z S B 0 e X B l L n t D b 3 V u d H J 5 L D J 9 J n F 1 b 3 Q 7 L C Z x d W 9 0 O 1 N l Y 3 R p b 2 4 x L 1 B l b 3 B s Z S 9 h c H B l b m Q g Q W d l b n R z L n t D b 3 V u d H J 5 L D F 9 J n F 1 b 3 Q 7 X S w m c X V v d D t S Z W x h d G l v b n N o a X B J b m Z v J n F 1 b 3 Q 7 O l t d f S I g L z 4 8 L 1 N 0 Y W J s Z U V u d H J p Z X M + P C 9 J d G V t P j x J d G V t P j x J d G V t T G 9 j Y X R p b 2 4 + P E l 0 Z W 1 U e X B l P k Z v c m 1 1 b G E 8 L 0 l 0 Z W 1 U e X B l P j x J d G V t U G F 0 a D 5 T Z W N 0 a W 9 u M S 9 U a W N r Z X Q l M j B V c G R h d G V z P C 9 J d G V t U G F 0 a D 4 8 L 0 l 0 Z W 1 M b 2 N h d G l v b j 4 8 U 3 R h Y m x l R W 5 0 c m l l c z 4 8 R W 5 0 c n k g V H l w Z T 0 i R m l s b E V y c m 9 y Q 2 9 k Z S I g V m F s d W U 9 I n N V b m t u b 3 d u I i A v P j x F b n R y e S B U e X B l P S J C d W Z m Z X J O Z X h 0 U m V m c m V z a C I g V m F s d W U 9 I m w x I i A v P j x F b n R y e S B U e X B l P S J G a W x s R W 5 h Y m x l Z C I g V m F s d W U 9 I m w w I i A v P j x F b n R y e S B U e X B l P S J G a W x s R X J y b 3 J D b 3 V u d C I g V m F s d W U 9 I m w w I i A v P j x F b n R y e S B U e X B l P S J G a W x s T G F z d F V w Z G F 0 Z W Q i I F Z h b H V l P S J k M j A y M i 0 x M C 0 w O F Q w M D o 0 M T o w N C 4 w N j I 3 O T E 5 W i I g L z 4 8 R W 5 0 c n k g V H l w Z T 0 i R m l s b E N v b H V t b l R 5 c G V z I i B W Y W x 1 Z T 0 i c 0 F 3 Y 0 d C d 1 l H Q m d Z R E J n P T 0 i I C 8 + P E V u d H J 5 I F R 5 c G U 9 I k Z p b G x l Z E N v b X B s Z X R l U m V z d W x 0 V G 9 X b 3 J r c 2 h l Z X Q i I F Z h b H V l P S J s M C I g L z 4 8 R W 5 0 c n k g V H l w Z T 0 i R m l s b E N v b H V t b k 5 h b W V z I i B W Y W x 1 Z T 0 i c 1 s m c X V v d D t U a W N r Z X Q g S U Q m c X V v d D s s J n F 1 b 3 Q 7 V X B k Y X R l I H R p b W V z d G F t c C Z x d W 9 0 O y w m c X V v d D t V c G R h d G V y I G 5 h b W U m c X V v d D s s J n F 1 b 3 Q 7 U m V w b H k g d G l t Z X N 0 Y W 1 w J n F 1 b 3 Q 7 L C Z x d W 9 0 O 1 J l c G x p Z X I g b m F t Z S Z x d W 9 0 O y w m c X V v d D t S Z X B s a W V y I H J v b G U m c X V v d D s s J n F 1 b 3 Q 7 U m V w b H k g d H l w Z S Z x d W 9 0 O y w m c X V v d D s x c 3 Q g c m V w b H k / J n F 1 b 3 Q 7 L C Z x d W 9 0 O 1 J l c G x 5 I H R p b W U g K H N l Y 2 9 u Z H M p J n F 1 b 3 Q 7 L C Z x d W 9 0 O 1 J l c G x 5 I H R p b W U g d 2 l 0 a G l u I F N M Q T 8 m c X V v d D t d I i A v P j x F b n R y e S B U e X B l P S J G a W x s V G 9 E Y X R h T W 9 k Z W x F b m F i b G V k I i B W Y W x 1 Z T 0 i b D E i I C 8 + P E V u d H J 5 I F R 5 c G U 9 I k l z U H J p d m F 0 Z S I g V m F s d W U 9 I m w w I i A v P j x F b n R y e S B U e X B l P S J R d W V y e U l E I i B W Y W x 1 Z T 0 i c 2 R j Y j g 5 Y z U x L T A 3 N 2 U t N G Y 2 Y i 0 4 Z D Z j L W Y x M D g 5 M z U 2 M j c 1 M S I g L z 4 8 R W 5 0 c n k g V H l w Z T 0 i R m l s b F N 0 Y X R 1 c y I g V m F s d W U 9 I n N D b 2 1 w b G V 0 Z S I g L z 4 8 R W 5 0 c n k g V H l w Z T 0 i U m V z d W x 0 V H l w Z S I g V m F s d W U 9 I n N F e G N l c H R p b 2 4 i I C 8 + P E V u d H J 5 I F R 5 c G U 9 I k 5 h d m l n Y X R p b 2 5 T d G V w T m F t Z S I g V m F s d W U 9 I n N O Y X Z p Z 2 F 0 a W 9 u I i A v P j x F b n R y e S B U e X B l P S J G a W x s T 2 J q Z W N 0 V H l w Z S I g V m F s d W U 9 I n N D b 2 5 u Z W N 0 a W 9 u T 2 5 s e S I g L z 4 8 R W 5 0 c n k g V H l w Z T 0 i T m F t Z V V w Z G F 0 Z W R B Z n R l c k Z p b G w i I F Z h b H V l P S J s M C I g L z 4 8 R W 5 0 c n k g V H l w Z T 0 i R m l s b E N v d W 5 0 I i B W Y W x 1 Z T 0 i b D E 5 N z k 5 I i A v P j x F b n R y e S B U e X B l P S J B Z G R l Z F R v R G F 0 Y U 1 v Z G V s I i B W Y W x 1 Z T 0 i b D E i I C 8 + P E V u d H J 5 I F R 5 c G U 9 I l J l b G F 0 a W 9 u c 2 h p c E l u Z m 9 D b 2 5 0 Y W l u Z X I i I F Z h b H V l P S J z e y Z x d W 9 0 O 2 N v b H V t b k N v d W 5 0 J n F 1 b 3 Q 7 O j E w L C Z x d W 9 0 O 2 t l e U N v b H V t b k 5 h b W V z J n F 1 b 3 Q 7 O l t d L C Z x d W 9 0 O 3 F 1 Z X J 5 U m V s Y X R p b 2 5 z a G l w c y Z x d W 9 0 O z p b X S w m c X V v d D t j b 2 x 1 b W 5 J Z G V u d G l 0 a W V z J n F 1 b 3 Q 7 O l s m c X V v d D t T Z W N 0 a W 9 u M S 9 U a W N r Z X Q g V X B k Y X R l c y 9 h Z G Q g Y 2 9 s d W 1 u I E l u Z G V 4 I D E u e 1 R p Y 2 t l d C B J R C w w f S Z x d W 9 0 O y w m c X V v d D t T Z W N 0 a W 9 u M S 9 U a W N r Z X Q g V X B k Y X R l c y 9 h Z G Q g Y 2 9 s d W 1 u I E l u Z G V 4 I D E u e 1 V w Z G F 0 Z S B 0 a W 1 l c 3 R h b X A s M X 0 m c X V v d D s s J n F 1 b 3 Q 7 U 2 V j d G l v b j E v V G l j a 2 V 0 I F V w Z G F 0 Z X M v Y W R k I G N v b H V t b i B J b m R l e C A x L n t V c G R h d G V y I G 5 h b W U s M 3 0 m c X V v d D s s J n F 1 b 3 Q 7 U 2 V j d G l v b j E v V G l j a 2 V 0 I F V w Z G F 0 Z X M v Y W R k I G N v b H V t b i B J b m R l e C A x L n t V c G R h d G U g d G l t Z X N 0 Y W 1 w L D F 9 J n F 1 b 3 Q 7 L C Z x d W 9 0 O 1 N l Y 3 R p b 2 4 x L 1 R p Y 2 t l d C B V c G R h d G V z L 2 F k Z C B j b 2 x 1 b W 4 g S W 5 k Z X g g M S 5 7 V X B k Y X R l c i B u Y W 1 l L D N 9 J n F 1 b 3 Q 7 L C Z x d W 9 0 O 1 N l Y 3 R p b 2 4 x L 1 B l b 3 B s Z S 9 h c H B l b m Q g Q W d l b n R z L n t S b 2 x l L D J 9 J n F 1 b 3 Q 7 L C Z x d W 9 0 O 1 N l Y 3 R p b 2 4 x L 1 R p Y 2 t l d C B V c G R h d G V z L 2 F k Z C B j b 2 x 1 b W 4 g U m V w b H k g d H l w Z S 5 7 U m V w b H k g d H l w Z S w x M H 0 m c X V v d D s s J n F 1 b 3 Q 7 U 2 V j d G l v b j E v V G l j a 2 V 0 I F V w Z G F 0 Z X M v Y W R k I G N v b H V t b i A x c 3 Q g c m V w b H k / L n s x c 3 Q g c m V w b H k / L D h 9 J n F 1 b 3 Q 7 L C Z x d W 9 0 O 1 N l Y 3 R p b 2 4 x L 1 R p Y 2 t l d C B V c G R h d G V z L 2 F k Z C B j b 2 x 1 b W 4 g U m V w b H k g d G l t Z S A o c 2 V j b 2 5 k c y k u e 1 J l c G x 5 I H R p b W U g K H N l Y 2 9 u Z H M p L D h 9 J n F 1 b 3 Q 7 L C Z x d W 9 0 O 1 N l Y 3 R p b 2 4 x L 1 R p Y 2 t l d C B V c G R h d G V z L 2 F k Z C B j b 2 x 1 b W 4 g U m V w b H k g d G l t Z S B 3 a X R o a W 4 g U 0 x B P y 5 7 U m V w b H k g d G l t Z S B 3 a X R o a W 4 g U 0 x B P y w 5 f S Z x d W 9 0 O 1 0 s J n F 1 b 3 Q 7 Q 2 9 s d W 1 u Q 2 9 1 b n Q m c X V v d D s 6 M T A s J n F 1 b 3 Q 7 S 2 V 5 Q 2 9 s d W 1 u T m F t Z X M m c X V v d D s 6 W 1 0 s J n F 1 b 3 Q 7 Q 2 9 s d W 1 u S W R l b n R p d G l l c y Z x d W 9 0 O z p b J n F 1 b 3 Q 7 U 2 V j d G l v b j E v V G l j a 2 V 0 I F V w Z G F 0 Z X M v Y W R k I G N v b H V t b i B J b m R l e C A x L n t U a W N r Z X Q g S U Q s M H 0 m c X V v d D s s J n F 1 b 3 Q 7 U 2 V j d G l v b j E v V G l j a 2 V 0 I F V w Z G F 0 Z X M v Y W R k I G N v b H V t b i B J b m R l e C A x L n t V c G R h d G U g d G l t Z X N 0 Y W 1 w L D F 9 J n F 1 b 3 Q 7 L C Z x d W 9 0 O 1 N l Y 3 R p b 2 4 x L 1 R p Y 2 t l d C B V c G R h d G V z L 2 F k Z C B j b 2 x 1 b W 4 g S W 5 k Z X g g M S 5 7 V X B k Y X R l c i B u Y W 1 l L D N 9 J n F 1 b 3 Q 7 L C Z x d W 9 0 O 1 N l Y 3 R p b 2 4 x L 1 R p Y 2 t l d C B V c G R h d G V z L 2 F k Z C B j b 2 x 1 b W 4 g S W 5 k Z X g g M S 5 7 V X B k Y X R l I H R p b W V z d G F t c C w x f S Z x d W 9 0 O y w m c X V v d D t T Z W N 0 a W 9 u M S 9 U a W N r Z X Q g V X B k Y X R l c y 9 h Z G Q g Y 2 9 s d W 1 u I E l u Z G V 4 I D E u e 1 V w Z G F 0 Z X I g b m F t Z S w z f S Z x d W 9 0 O y w m c X V v d D t T Z W N 0 a W 9 u M S 9 Q Z W 9 w b G U v Y X B w Z W 5 k I E F n Z W 5 0 c y 5 7 U m 9 s Z S w y f S Z x d W 9 0 O y w m c X V v d D t T Z W N 0 a W 9 u M S 9 U a W N r Z X Q g V X B k Y X R l c y 9 h Z G Q g Y 2 9 s d W 1 u I F J l c G x 5 I H R 5 c G U u e 1 J l c G x 5 I H R 5 c G U s M T B 9 J n F 1 b 3 Q 7 L C Z x d W 9 0 O 1 N l Y 3 R p b 2 4 x L 1 R p Y 2 t l d C B V c G R h d G V z L 2 F k Z C B j b 2 x 1 b W 4 g M X N 0 I H J l c G x 5 P y 5 7 M X N 0 I H J l c G x 5 P y w 4 f S Z x d W 9 0 O y w m c X V v d D t T Z W N 0 a W 9 u M S 9 U a W N r Z X Q g V X B k Y X R l c y 9 h Z G Q g Y 2 9 s d W 1 u I F J l c G x 5 I H R p b W U g K H N l Y 2 9 u Z H M p L n t S Z X B s e S B 0 a W 1 l I C h z Z W N v b m R z K S w 4 f S Z x d W 9 0 O y w m c X V v d D t T Z W N 0 a W 9 u M S 9 U a W N r Z X Q g V X B k Y X R l c y 9 h Z G Q g Y 2 9 s d W 1 u I F J l c G x 5 I H R p b W U g d 2 l 0 a G l u I F N M Q T 8 u e 1 J l c G x 5 I H R p b W U g d 2 l 0 a G l u I F N M Q T 8 s O X 0 m c X V v d D t d L C Z x d W 9 0 O 1 J l b G F 0 a W 9 u c 2 h p c E l u Z m 8 m c X V v d D s 6 W 1 1 9 I i A v P j w v U 3 R h Y m x l R W 5 0 c m l l c z 4 8 L 0 l 0 Z W 0 + P E l 0 Z W 0 + P E l 0 Z W 1 M b 2 N h d G l v b j 4 8 S X R l b V R 5 c G U + R m 9 y b X V s Y T w v S X R l b V R 5 c G U + P E l 0 Z W 1 Q Y X R o P l N l Y 3 R p b 2 4 x L 1 R p Y 2 t l d C U y M E l u d G V y b m F s J T I w Q 2 9 t b W V u d H M 8 L 0 l 0 Z W 1 Q Y X R o P j w v S X R l b U x v Y 2 F 0 a W 9 u P j x T d G F i b G V F b n R y a W V z P j x F b n R y e S B U e X B l P S J G a W x s Q 2 9 s d W 1 u T m F t Z X M i I F Z h b H V l P S J z W y Z x d W 9 0 O 1 R p Y 2 t l d C B J R C Z x d W 9 0 O y w m c X V v d D t V c G R h d G U g d G l t Z X N 0 Y W 1 w J n F 1 b 3 Q 7 L C Z x d W 9 0 O 1 V w Z G F 0 Z X I g b m F t Z S Z x d W 9 0 O y w m c X V v d D t J b n R l c m 5 h b C B j b 2 1 t Z W 5 0 c y Z x d W 9 0 O y w m c X V v d D t U a W N r Z X Q g Y X N z a W d u Z W U m c X V v d D s s J n F 1 b 3 Q 7 S W 5 0 Z X J u Y W w g Y 2 9 t b W V u d C B 0 e X B l J n F 1 b 3 Q 7 X S I g L z 4 8 R W 5 0 c n k g V H l w Z T 0 i Q n V m Z m V y T m V 4 d F J l Z n J l c 2 g i I F Z h b H V l P S J s M S I g L z 4 8 R W 5 0 c n k g V H l w Z T 0 i R m l s b E N v b H V t b l R 5 c G V z I i B W Y W x 1 Z T 0 i c 0 F 3 Y 0 d B d 1 l H I i A v P j x F b n R y e S B U e X B l P S J G a W x s R W 5 h Y m x l Z C I g V m F s d W U 9 I m w w I i A v P j x F b n R y e S B U e X B l P S J G a W x s T G F z d F V w Z G F 0 Z W Q i I F Z h b H V l P S J k M j A y M i 0 x M C 0 w O F Q w M D o 0 M T o w N C 4 w N z U 3 O D k 1 W i I g L z 4 8 R W 5 0 c n k g V H l w Z T 0 i R m l s b E V y c m 9 y Q 2 9 1 b n Q i I F Z h b H V l P S J s M C I g L z 4 8 R W 5 0 c n k g V H l w Z T 0 i R m l s b E V y c m 9 y Q 2 9 k Z S I g V m F s d W U 9 I n N V b m t u b 3 d u I i A v P j x F b n R y e S B U e X B l P S J G a W x s Z W R D b 2 1 w b G V 0 Z V J l c 3 V s d F R v V 2 9 y a 3 N o Z W V 0 I i B W Y W x 1 Z T 0 i b D A i I C 8 + P E V u d H J 5 I F R 5 c G U 9 I k Z p b G x D b 3 V u d C I g V m F s d W U 9 I m w x N j Q 3 I i A v P j x F b n R y e S B U e X B l P S J G a W x s V G 9 E Y X R h T W 9 k Z W x F b m F i b G V k I i B W Y W x 1 Z T 0 i b D E i I C 8 + P E V u d H J 5 I F R 5 c G U 9 I k l z U H J p d m F 0 Z S I g V m F s d W U 9 I m w w I i A v P j x F b n R y e S B U e X B l P S J R d W V y e U l E I i B W Y W x 1 Z T 0 i c 2 Y 4 M z g 2 Z T R h L T V l Y m Y t N G Z h N S 1 i N T Y 5 L T E x Z j J h N j J h Y z Z h M i I g L z 4 8 R W 5 0 c n k g V H l w Z T 0 i Q W R k Z W R U b 0 R h d G F N b 2 R l b C I g V m F s d W U 9 I m w x I i A v P j x F b n R y e S B U e X B l P S J S Z X N 1 b H R U e X B l I i B W Y W x 1 Z T 0 i c 1 R h Y m x l I i A v P j x F b n R y e S B U e X B l P S J O Y X Z p Z 2 F 0 a W 9 u U 3 R l c E 5 h b W U i I F Z h b H V l P S J z T m F 2 a W d h d G l v b i I g L z 4 8 R W 5 0 c n k g V H l w Z T 0 i R m l s b E 9 i a m V j d F R 5 c G U i I F Z h b H V l P S J z Q 2 9 u b m V j d G l v b k 9 u b H k i I C 8 + P E V u d H J 5 I F R 5 c G U 9 I k 5 h b W V V c G R h d G V k Q W Z 0 Z X J G a W x s I i B W Y W x 1 Z T 0 i b D A i I C 8 + P E V u d H J 5 I F R 5 c G U 9 I k Z p b G x T d G F 0 d X M i I F Z h b H V l P S J z Q 2 9 t c G x l d G U i I C 8 + P E V u d H J 5 I F R 5 c G U 9 I l J l b G F 0 a W 9 u c 2 h p c E l u Z m 9 D b 2 5 0 Y W l u Z X I i I F Z h b H V l P S J z e y Z x d W 9 0 O 2 N v b H V t b k N v d W 5 0 J n F 1 b 3 Q 7 O j Y s J n F 1 b 3 Q 7 a 2 V 5 Q 2 9 s d W 1 u T m F t Z X M m c X V v d D s 6 W 1 0 s J n F 1 b 3 Q 7 c X V l c n l S Z W x h d G l v b n N o a X B z J n F 1 b 3 Q 7 O l t d L C Z x d W 9 0 O 2 N v b H V t b k l k Z W 5 0 a X R p Z X M m c X V v d D s 6 W y Z x d W 9 0 O 1 N l Y 3 R p b 2 4 x L 1 R p Y 2 t l d C B J b n R l c m 5 h b C B D b 2 1 t Z W 5 0 c y 9 j a G F u Z 2 U g Z G F 0 Y S B 0 e X B l L n t U a W N r Z X Q g S U Q s M H 0 m c X V v d D s s J n F 1 b 3 Q 7 U 2 V j d G l v b j E v V G l j a 2 V 0 I E l u d G V y b m F s I E N v b W 1 l b n R z L 2 N o Y W 5 n Z S B k Y X R h I H R 5 c G U u e 1 V w Z G F 0 Z S B 0 a W 1 l c 3 R h b X A s M X 0 m c X V v d D s s J n F 1 b 3 Q 7 U 2 V j d G l v b j E v V G l j a 2 V 0 I E l u d G V y b m F s I E N v b W 1 l b n R z L 2 N o Y W 5 n Z S B k Y X R h I H R 5 c G U u e 1 V w Z G F 0 Z X I g b m F t Z S w z f S Z x d W 9 0 O y w m c X V v d D t T Z W N 0 a W 9 u M S 9 U a W N r Z X Q g S W 5 0 Z X J u Y W w g Q 2 9 t b W V u d H M v Y 2 h h b m d l I G R h d G E g d H l w Z S 5 7 S W 5 0 Z X J u Y W w g Y 2 9 t b W V u d H M s N X 0 m c X V v d D s s J n F 1 b 3 Q 7 U 2 V j d G l v b j E v V G l j a 2 V 0 I E F z c 2 l n b m 1 l b n R z L 0 N o Y W 5 n Z W Q g V H l w Z S 5 7 Q X N z a W d u Z W U g b m F t Z S w x f S Z x d W 9 0 O y w m c X V v d D t T Z W N 0 a W 9 u M S 9 U a W N r Z X Q g S W 5 0 Z X J u Y W w g Q 2 9 t b W V u d H M v Y W R k I G N v b H V t b i B J b n R l c m 5 h b C B j b 2 1 t Z W 5 0 I H R 5 c G U u e 0 l u d G V y b m F s I G N v b W 1 l b n Q g d H l w Z S w 1 f S Z x d W 9 0 O 1 0 s J n F 1 b 3 Q 7 Q 2 9 s d W 1 u Q 2 9 1 b n Q m c X V v d D s 6 N i w m c X V v d D t L Z X l D b 2 x 1 b W 5 O Y W 1 l c y Z x d W 9 0 O z p b X S w m c X V v d D t D b 2 x 1 b W 5 J Z G V u d G l 0 a W V z J n F 1 b 3 Q 7 O l s m c X V v d D t T Z W N 0 a W 9 u M S 9 U a W N r Z X Q g S W 5 0 Z X J u Y W w g Q 2 9 t b W V u d H M v Y 2 h h b m d l I G R h d G E g d H l w Z S 5 7 V G l j a 2 V 0 I E l E L D B 9 J n F 1 b 3 Q 7 L C Z x d W 9 0 O 1 N l Y 3 R p b 2 4 x L 1 R p Y 2 t l d C B J b n R l c m 5 h b C B D b 2 1 t Z W 5 0 c y 9 j a G F u Z 2 U g Z G F 0 Y S B 0 e X B l L n t V c G R h d G U g d G l t Z X N 0 Y W 1 w L D F 9 J n F 1 b 3 Q 7 L C Z x d W 9 0 O 1 N l Y 3 R p b 2 4 x L 1 R p Y 2 t l d C B J b n R l c m 5 h b C B D b 2 1 t Z W 5 0 c y 9 j a G F u Z 2 U g Z G F 0 Y S B 0 e X B l L n t V c G R h d G V y I G 5 h b W U s M 3 0 m c X V v d D s s J n F 1 b 3 Q 7 U 2 V j d G l v b j E v V G l j a 2 V 0 I E l u d G V y b m F s I E N v b W 1 l b n R z L 2 N o Y W 5 n Z S B k Y X R h I H R 5 c G U u e 0 l u d G V y b m F s I G N v b W 1 l b n R z L D V 9 J n F 1 b 3 Q 7 L C Z x d W 9 0 O 1 N l Y 3 R p b 2 4 x L 1 R p Y 2 t l d C B B c 3 N p Z 2 5 t Z W 5 0 c y 9 D a G F u Z 2 V k I F R 5 c G U u e 0 F z c 2 l n b m V l I G 5 h b W U s M X 0 m c X V v d D s s J n F 1 b 3 Q 7 U 2 V j d G l v b j E v V G l j a 2 V 0 I E l u d G V y b m F s I E N v b W 1 l b n R z L 2 F k Z C B j b 2 x 1 b W 4 g S W 5 0 Z X J u Y W w g Y 2 9 t b W V u d C B 0 e X B l L n t J b n R l c m 5 h b C B j b 2 1 t Z W 5 0 I H R 5 c G U s N X 0 m c X V v d D t d L C Z x d W 9 0 O 1 J l b G F 0 a W 9 u c 2 h p c E l u Z m 8 m c X V v d D s 6 W 1 1 9 I i A v P j w v U 3 R h Y m x l R W 5 0 c m l l c z 4 8 L 0 l 0 Z W 0 + P E l 0 Z W 0 + P E l 0 Z W 1 M b 2 N h d G l v b j 4 8 S X R l b V R 5 c G U + R m 9 y b X V s Y T w v S X R l b V R 5 c G U + P E l 0 Z W 1 Q Y X R o P l N l Y 3 R p b 2 4 x L 0 Z p b G U l M j B s b 2 N h d G l v b j w v S X R l b V B h d G g + P C 9 J d G V t T G 9 j Y X R p b 2 4 + P F N 0 Y W J s Z U V u d H J p Z X M + P E V u d H J 5 I F R 5 c G U 9 I k Z p b G x F b m F i b G V k I i B W Y W x 1 Z T 0 i b D A i I C 8 + P E V u d H J 5 I F R 5 c G U 9 I k Z p b G x l Z E N v b X B s Z X R l U m V z d W x 0 V G 9 X b 3 J r c 2 h l Z X Q i I F Z h b H V l P S J s M C I g L z 4 8 R W 5 0 c n k g V H l w Z T 0 i R m l s b F R v R G F 0 Y U 1 v Z G V s R W 5 h Y m x l Z C I g V m F s d W U 9 I m w w I i A v P j x F b n R y e S B U e X B l P S J J c 1 B y a X Z h d G U i I F Z h b H V l P S J s M C I g L z 4 8 R W 5 0 c n k g V H l w Z T 0 i U m V z d W x 0 V H l w Z S I g V m F s d W U 9 I n N U Z X h 0 I i A v P j x F b n R y e S B U e X B l P S J C d W Z m Z X J O Z X h 0 U m V m c m V z a C I g V m F s d W U 9 I m w x I i A v P j x F b n R y e S B U e X B l P S J G a W x s T 2 J q Z W N 0 V H l w Z S I g V m F s d W U 9 I n N D b 2 5 u Z W N 0 a W 9 u T 2 5 s e S I g L z 4 8 R W 5 0 c n k g V H l w Z T 0 i T G 9 h Z F R v U m V w b 3 J 0 R G l z Y W J s Z W Q i I F Z h b H V l P S J s M S I g L z 4 8 R W 5 0 c n k g V H l w Z T 0 i T m F 2 a W d h d G l v b l N 0 Z X B O Y W 1 l I i B W Y W x 1 Z T 0 i c 0 5 h d m l n Y X R p b 2 4 i I C 8 + P E V u d H J 5 I F R 5 c G U 9 I k Z p b G x T d G F 0 d X M i I F Z h b H V l P S J z Q 2 9 t c G x l d G U i I C 8 + P E V u d H J 5 I F R 5 c G U 9 I k Z p b G x M Y X N 0 V X B k Y X R l Z C I g V m F s d W U 9 I m Q y M D I y L T E w L T A 4 V D A w O j M 5 O j Q w L j M y M D A 0 M z B a I i A v P j x F b n R y e S B U e X B l P S J G a W x s R X J y b 3 J D b 2 R l I i B W Y W x 1 Z T 0 i c 1 V u a 2 5 v d 2 4 i I C 8 + P E V u d H J 5 I F R 5 c G U 9 I k F k Z G V k V G 9 E Y X R h T W 9 k Z W w i I F Z h b H V l P S J s M C I g L z 4 8 L 1 N 0 Y W J s Z U V u d H J p Z X M + P C 9 J d G V t P j x J d G V t P j x J d G V t T G 9 j Y X R p b 2 4 + P E l 0 Z W 1 U e X B l P k Z v c m 1 1 b G E 8 L 0 l 0 Z W 1 U e X B l P j x J d G V t U G F 0 a D 5 T Z W N 0 a W 9 u M S 9 B Z 2 V u d H M 8 L 0 l 0 Z W 1 Q Y X R o P j w v S X R l b U x v Y 2 F 0 a W 9 u P j x T d G F i b G V F b n R y a W V z P j x F b n R y e S B U e X B l P S J G a W x s Q 2 9 s d W 1 u T m F t Z X M i I F Z h b H V l P S J z W y Z x d W 9 0 O 0 Z 1 b G w g T m F t Z S Z x d W 9 0 O y w m c X V v d D t D b 3 V u d H J 5 J n F 1 b 3 Q 7 L C Z x d W 9 0 O 1 J v b G U m c X V v d D s s J n F 1 b 3 Q 7 U G h v d G 8 g Y 2 9 k Z S Z x d W 9 0 O 1 0 i I C 8 + P E V u d H J 5 I F R 5 c G U 9 I k J 1 Z m Z l c k 5 l e H R S Z W Z y Z X N o I i B W Y W x 1 Z T 0 i b D E i I C 8 + P E V u d H J 5 I F R 5 c G U 9 I k Z p b G x D b 2 x 1 b W 5 U e X B l c y I g V m F s d W U 9 I n N C Z 1 l H Q m c 9 P S I g L z 4 8 R W 5 0 c n k g V H l w Z T 0 i R m l s b E V u Y W J s Z W Q i I F Z h b H V l P S J s M C I g L z 4 8 R W 5 0 c n k g V H l w Z T 0 i R m l s b E x h c 3 R V c G R h d G V k I i B W Y W x 1 Z T 0 i Z D I w M j I t M T A t M D h U M D A 6 N D E 6 M D Q u M D I z N z E y N V o i I C 8 + P E V u d H J 5 I F R 5 c G U 9 I k Z p b G x F c n J v c k N v d W 5 0 I i B W Y W x 1 Z T 0 i b D A i I C 8 + P E V u d H J 5 I F R 5 c G U 9 I k Z p b G x l Z E N v b X B s Z X R l U m V z d W x 0 V G 9 X b 3 J r c 2 h l Z X Q i I F Z h b H V l P S J s M C I g L z 4 8 R W 5 0 c n k g V H l w Z T 0 i R m l s b E V y c m 9 y Q 2 9 k Z S I g V m F s d W U 9 I n N V b m t u b 3 d u I i A v P j x F b n R y e S B U e X B l P S J G a W x s V G 9 E Y X R h T W 9 k Z W x F b m F i b G V k I i B W Y W x 1 Z T 0 i b D E i I C 8 + P E V u d H J 5 I F R 5 c G U 9 I k l z U H J p d m F 0 Z S I g V m F s d W U 9 I m w w I i A v P j x F b n R y e S B U e X B l P S J R d W V y e U l E I i B W Y W x 1 Z T 0 i c z F i Y T B h M j k 5 L T A 2 Y T A t N G I 1 M S 1 h N D I 0 L T A 0 N 2 R m Z T M 0 O T A x Z C I g L z 4 8 R W 5 0 c n k g V H l w Z T 0 i R m l s b E N v d W 5 0 I i B W Y W x 1 Z T 0 i b D I 5 I i A v P j x F b n R y e S B U e X B l P S J S Z X N 1 b H R U e X B l I i B W Y W x 1 Z T 0 i c 1 R h Y m x l I i A v P j x F b n R y e S B U e X B l P S J O Y X Z p Z 2 F 0 a W 9 u U 3 R l c E 5 h b W U i I F Z h b H V l P S J z T m F 2 a W d h d G l v b i I g L z 4 8 R W 5 0 c n k g V H l w Z T 0 i R m l s b E 9 i a m V j d F R 5 c G U i I F Z h b H V l P S J z Q 2 9 u b m V j d G l v b k 9 u b H k i I C 8 + P E V u d H J 5 I F R 5 c G U 9 I k 5 h b W V V c G R h d G V k Q W Z 0 Z X J G a W x s I i B W Y W x 1 Z T 0 i b D A i I C 8 + P E V u d H J 5 I F R 5 c G U 9 I k Z p b G x T d G F 0 d X M i I F Z h b H V l P S J z Q 2 9 t c G x l d G U i I C 8 + P E V u d H J 5 I F R 5 c G U 9 I k F k Z G V k V G 9 E Y X R h T W 9 k Z W w i I F Z h b H V l P S J s M S I g L z 4 8 R W 5 0 c n k g V H l w Z T 0 i U m V s Y X R p b 2 5 z a G l w S W 5 m b 0 N v b n R h a W 5 l c i I g V m F s d W U 9 I n N 7 J n F 1 b 3 Q 7 Y 2 9 s d W 1 u Q 2 9 1 b n Q m c X V v d D s 6 N C w m c X V v d D t r Z X l D b 2 x 1 b W 5 O Y W 1 l c y Z x d W 9 0 O z p b X S w m c X V v d D t x d W V y e V J l b G F 0 a W 9 u c 2 h p c H M m c X V v d D s 6 W 1 0 s J n F 1 b 3 Q 7 Y 2 9 s d W 1 u S W R l b n R p d G l l c y Z x d W 9 0 O z p b J n F 1 b 3 Q 7 U 2 V j d G l v b j E v Q W d l b n R z L 2 N o Y W 5 n Z S B 0 e X B l L n t G d W x s I E 5 h b W U s M H 0 m c X V v d D s s J n F 1 b 3 Q 7 U 2 V j d G l v b j E v Q W d l b n R z L 2 N o Y W 5 n Z S B 0 e X B l L n t D b 3 V u d H J 5 L D J 9 J n F 1 b 3 Q 7 L C Z x d W 9 0 O 1 N l Y 3 R p b 2 4 x L 0 F n Z W 5 0 c y 9 h Z G Q g Y 2 9 s d W 1 u I F J v b G U u e 1 J v b G U s M 3 0 m c X V v d D s s J n F 1 b 3 Q 7 U 2 V j d G l v b j E v Q W d l b n R z L 2 F k Z C B j b 2 x 1 b W 4 g U G h v d G 8 g Y 2 9 k Z S 5 7 U G h v d G 8 g Y 2 9 k Z S w 5 f S Z x d W 9 0 O 1 0 s J n F 1 b 3 Q 7 Q 2 9 s d W 1 u Q 2 9 1 b n Q m c X V v d D s 6 N C w m c X V v d D t L Z X l D b 2 x 1 b W 5 O Y W 1 l c y Z x d W 9 0 O z p b X S w m c X V v d D t D b 2 x 1 b W 5 J Z G V u d G l 0 a W V z J n F 1 b 3 Q 7 O l s m c X V v d D t T Z W N 0 a W 9 u M S 9 B Z 2 V u d H M v Y 2 h h b m d l I H R 5 c G U u e 0 Z 1 b G w g T m F t Z S w w f S Z x d W 9 0 O y w m c X V v d D t T Z W N 0 a W 9 u M S 9 B Z 2 V u d H M v Y 2 h h b m d l I H R 5 c G U u e 0 N v d W 5 0 c n k s M n 0 m c X V v d D s s J n F 1 b 3 Q 7 U 2 V j d G l v b j E v Q W d l b n R z L 2 F k Z C B j b 2 x 1 b W 4 g U m 9 s Z S 5 7 U m 9 s Z S w z f S Z x d W 9 0 O y w m c X V v d D t T Z W N 0 a W 9 u M S 9 B Z 2 V u d H M v Y W R k I G N v b H V t b i B Q a G 9 0 b y B j b 2 R l L n t Q a G 9 0 b y B j b 2 R l L D l 9 J n F 1 b 3 Q 7 X S w m c X V v d D t S Z W x h d G l v b n N o a X B J b m Z v J n F 1 b 3 Q 7 O l t d f S I g L z 4 8 L 1 N 0 Y W J s Z U V u d H J p Z X M + P C 9 J d G V t P j x J d G V t P j x J d G V t T G 9 j Y X R p b 2 4 + P E l 0 Z W 1 U e X B l P k Z v c m 1 1 b G E 8 L 0 l 0 Z W 1 U e X B l P j x J d G V t U G F 0 a D 5 T Z W N 0 a W 9 u M S 9 Q Z W 9 w b G U 8 L 0 l 0 Z W 1 Q Y X R o P j w v S X R l b U x v Y 2 F 0 a W 9 u P j x T d G F i b G V F b n R y a W V z P j x F b n R y e S B U e X B l P S J G a W x s Q 2 9 1 b n Q i I F Z h b H V l P S J s M T I 2 M i I g L z 4 8 R W 5 0 c n k g V H l w Z T 0 i Q n V m Z m V y T m V 4 d F J l Z n J l c 2 g i I F Z h b H V l P S J s M S I g L z 4 8 R W 5 0 c n k g V H l w Z T 0 i R m l s b E V y c m 9 y Q 2 9 k Z S I g V m F s d W U 9 I n N V b m t u b 3 d u I i A v P j x F b n R y e S B U e X B l P S J G a W x s R W 5 h Y m x l Z C I g V m F s d W U 9 I m w w I i A v P j x F b n R y e S B U e X B l P S J G a W x s R X J y b 3 J D b 3 V u d C I g V m F s d W U 9 I m w w I i A v P j x F b n R y e S B U e X B l P S J G a W x s T G F z d F V w Z G F 0 Z W Q i I F Z h b H V l P S J k M j A y M i 0 x M C 0 w O F Q w M D o 0 M T o w M y 4 5 O T k 3 M T M w W i I g L z 4 8 R W 5 0 c n k g V H l w Z T 0 i R m l s b E N v b H V t b l R 5 c G V z I i B W Y W x 1 Z T 0 i c 0 J n W U d C Z z 0 9 I i A v P j x F b n R y e S B U e X B l P S J G a W x s Z W R D b 2 1 w b G V 0 Z V J l c 3 V s d F R v V 2 9 y a 3 N o Z W V 0 I i B W Y W x 1 Z T 0 i b D A i I C 8 + P E V u d H J 5 I F R 5 c G U 9 I k Z p b G x D b 2 x 1 b W 5 O Y W 1 l c y I g V m F s d W U 9 I n N b J n F 1 b 3 Q 7 R n V s b C B O Y W 1 l J n F 1 b 3 Q 7 L C Z x d W 9 0 O 0 N v d W 5 0 c n k m c X V v d D s s J n F 1 b 3 Q 7 U m 9 s Z S Z x d W 9 0 O y w m c X V v d D t Q a G 9 0 b y B j b 2 R l J n F 1 b 3 Q 7 X S I g L z 4 8 R W 5 0 c n k g V H l w Z T 0 i R m l s b F R v R G F 0 Y U 1 v Z G V s R W 5 h Y m x l Z C I g V m F s d W U 9 I m w x I i A v P j x F b n R y e S B U e X B l P S J J c 1 B y a X Z h d G U i I F Z h b H V l P S J s M C I g L z 4 8 R W 5 0 c n k g V H l w Z T 0 i U X V l c n l J R C I g V m F s d W U 9 I n M 3 N z Q x N j F k O C 0 1 Z j k x L T R h N z I t Y T d k Z i 0 z Y T Z j Z T M 3 M D k x Y j Y i I C 8 + P E V u d H J 5 I F R 5 c G U 9 I k Z p b G x T d G F 0 d X M i I F Z h b H V l P S J z Q 2 9 t c G x l d G U i I C 8 + P E V u d H J 5 I F R 5 c G U 9 I l J l c 3 V s d F R 5 c G U i I F Z h b H V l P S J z V G F i b G U i I C 8 + P E V u d H J 5 I F R 5 c G U 9 I k 5 h d m l n Y X R p b 2 5 T d G V w T m F t Z S I g V m F s d W U 9 I n N O Y X Z p Z 2 F 0 a W 9 u I i A v P j x F b n R y e S B U e X B l P S J G a W x s T 2 J q Z W N 0 V H l w Z S I g V m F s d W U 9 I n N D b 2 5 u Z W N 0 a W 9 u T 2 5 s e S I g L z 4 8 R W 5 0 c n k g V H l w Z T 0 i T m F t Z V V w Z G F 0 Z W R B Z n R l c k Z p b G w i I F Z h b H V l P S J s M C I g L z 4 8 R W 5 0 c n k g V H l w Z T 0 i Q W R k Z W R U b 0 R h d G F N b 2 R l b C I g V m F s d W U 9 I m w x I i A v P j x F b n R y e S B U e X B l P S J S Z W x h d G l v b n N o a X B J b m Z v Q 2 9 u d G F p b m V y I i B W Y W x 1 Z T 0 i c 3 s m c X V v d D t j b 2 x 1 b W 5 D b 3 V u d C Z x d W 9 0 O z o 0 L C Z x d W 9 0 O 2 t l e U N v b H V t b k 5 h b W V z J n F 1 b 3 Q 7 O l t d L C Z x d W 9 0 O 3 F 1 Z X J 5 U m V s Y X R p b 2 5 z a G l w c y Z x d W 9 0 O z p b X S w m c X V v d D t j b 2 x 1 b W 5 J Z G V u d G l 0 a W V z J n F 1 b 3 Q 7 O l s m c X V v d D t T Z W N 0 a W 9 u M S 9 Q Z W 9 w b G U v Y X B w Z W 5 k I E F n Z W 5 0 c y 5 7 R n V s b C B O Y W 1 l L D B 9 J n F 1 b 3 Q 7 L C Z x d W 9 0 O 1 N l Y 3 R p b 2 4 x L 1 B l b 3 B s Z S 9 h c H B l b m Q g Q W d l b n R z L n t D b 3 V u d H J 5 L D F 9 J n F 1 b 3 Q 7 L C Z x d W 9 0 O 1 N l Y 3 R p b 2 4 x L 1 B l b 3 B s Z S 9 h c H B l b m Q g Q W d l b n R z L n t S b 2 x l L D J 9 J n F 1 b 3 Q 7 L C Z x d W 9 0 O 1 N l Y 3 R p b 2 4 x L 1 B l b 3 B s Z S 9 h c H B l b m Q g Q W d l b n R z L n t Q a G 9 0 b y B j b 2 R l L D N 9 J n F 1 b 3 Q 7 X S w m c X V v d D t D b 2 x 1 b W 5 D b 3 V u d C Z x d W 9 0 O z o 0 L C Z x d W 9 0 O 0 t l e U N v b H V t b k 5 h b W V z J n F 1 b 3 Q 7 O l t d L C Z x d W 9 0 O 0 N v b H V t b k l k Z W 5 0 a X R p Z X M m c X V v d D s 6 W y Z x d W 9 0 O 1 N l Y 3 R p b 2 4 x L 1 B l b 3 B s Z S 9 h c H B l b m Q g Q W d l b n R z L n t G d W x s I E 5 h b W U s M H 0 m c X V v d D s s J n F 1 b 3 Q 7 U 2 V j d G l v b j E v U G V v c G x l L 2 F w c G V u Z C B B Z 2 V u d H M u e 0 N v d W 5 0 c n k s M X 0 m c X V v d D s s J n F 1 b 3 Q 7 U 2 V j d G l v b j E v U G V v c G x l L 2 F w c G V u Z C B B Z 2 V u d H M u e 1 J v b G U s M n 0 m c X V v d D s s J n F 1 b 3 Q 7 U 2 V j d G l v b j E v U G V v c G x l L 2 F w c G V u Z C B B Z 2 V u d H M u e 1 B o b 3 R v I G N v Z G U s M 3 0 m c X V v d D t d L C Z x d W 9 0 O 1 J l b G F 0 a W 9 u c 2 h p c E l u Z m 8 m c X V v d D s 6 W 1 1 9 I i A v P j w v U 3 R h Y m x l R W 5 0 c m l l c z 4 8 L 0 l 0 Z W 0 + P E l 0 Z W 0 + P E l 0 Z W 1 M b 2 N h d G l v b j 4 8 S X R l b V R 5 c G U + R m 9 y b X V s Y T w v S X R l b V R 5 c G U + P E l 0 Z W 1 Q Y X R o P l N l Y 3 R p b 2 4 x L 1 R p Y 2 t l d C U y M E F z c 2 l n b m 1 l b n R z L 1 N v d X J j Z T w v S X R l b V B h d G g + P C 9 J d G V t T G 9 j Y X R p b 2 4 + P F N 0 Y W J s Z U V u d H J p Z X M g L z 4 8 L 0 l 0 Z W 0 + P E l 0 Z W 0 + P E l 0 Z W 1 M b 2 N h d G l v b j 4 8 S X R l b V R 5 c G U + R m 9 y b X V s Y T w v S X R l b V R 5 c G U + P E l 0 Z W 1 Q Y X R o P l N l Y 3 R p b 2 4 x L 1 R p Y 2 t l d C U y M E F z c 2 l n b m 1 l b n R z L 0 F z c 2 l n b m 1 l b n R f V G F i b G U 8 L 0 l 0 Z W 1 Q Y X R o P j w v S X R l b U x v Y 2 F 0 a W 9 u P j x T d G F i b G V F b n R y a W V z I C 8 + P C 9 J d G V t P j x J d G V t P j x J d G V t T G 9 j Y X R p b 2 4 + P E l 0 Z W 1 U e X B l P k Z v c m 1 1 b G E 8 L 0 l 0 Z W 1 U e X B l P j x J d G V t U G F 0 a D 5 T Z W N 0 a W 9 u M S 9 U a W N r Z X Q l M j B B c 3 N p Z 2 5 t Z W 5 0 c y 9 D a G F u Z 2 V k J T I w V H l w Z T w v S X R l b V B h d G g + P C 9 J d G V t T G 9 j Y X R p b 2 4 + P F N 0 Y W J s Z U V u d H J p Z X M g L z 4 8 L 0 l 0 Z W 0 + P E l 0 Z W 0 + P E l 0 Z W 1 M b 2 N h d G l v b j 4 8 S X R l b V R 5 c G U + R m 9 y b X V s Y T w v S X R l b V R 5 c G U + P E l 0 Z W 1 Q Y X R o P l N l Y 3 R p b 2 4 x L 1 R p Y 2 t l d C U y M E F z c 2 l n b m 1 l b n R z L 2 F k Z C U y M G N v b H V t b i U y M E V z Y 2 F s Y X R l Z C U z R j w v S X R l b V B h d G g + P C 9 J d G V t T G 9 j Y X R p b 2 4 + P F N 0 Y W J s Z U V u d H J p Z X M g L z 4 8 L 0 l 0 Z W 0 + P E l 0 Z W 0 + P E l 0 Z W 1 M b 2 N h d G l v b j 4 8 S X R l b V R 5 c G U + R m 9 y b X V s Y T w v S X R l b V R 5 c G U + P E l 0 Z W 1 Q Y X R o P l N l Y 3 R p b 2 4 x L 1 R p Y 2 t l d C U y M E F z c 2 l n b m 1 l b n R z L 3 J l b W 9 2 Z S U y M G 9 0 a G V y J T I w Y 2 9 s d W 1 u c z w v S X R l b V B h d G g + P C 9 J d G V t T G 9 j Y X R p b 2 4 + P F N 0 Y W J s Z U V u d H J p Z X M g L z 4 8 L 0 l 0 Z W 0 + P E l 0 Z W 0 + P E l 0 Z W 1 M b 2 N h d G l v b j 4 8 S X R l b V R 5 c G U + R m 9 y b X V s Y T w v S X R l b V R 5 c G U + P E l 0 Z W 1 Q Y X R o P l N l Y 3 R p b 2 4 x L 1 R p Y 2 t l d C U y M E F z c 2 l n b m 1 l b n R z L 2 1 l c m d l J T I w c X V l c n k l M 0 E l M j B h c 3 N p Z 2 5 l Z S U y M G N v d W 5 0 c n k 8 L 0 l 0 Z W 1 Q Y X R o P j w v S X R l b U x v Y 2 F 0 a W 9 u P j x T d G F i b G V F b n R y a W V z I C 8 + P C 9 J d G V t P j x J d G V t P j x J d G V t T G 9 j Y X R p b 2 4 + P E l 0 Z W 1 U e X B l P k Z v c m 1 1 b G E 8 L 0 l 0 Z W 1 U e X B l P j x J d G V t U G F 0 a D 5 T Z W N 0 a W 9 u M S 9 U a W N r Z X Q l M j B B c 3 N p Z 2 5 t Z W 5 0 c y 9 l e H B h b m Q l M j B h c 3 N p Z 2 5 l Z S U y M G N v d W 5 0 c n k 8 L 0 l 0 Z W 1 Q Y X R o P j w v S X R l b U x v Y 2 F 0 a W 9 u P j x T d G F i b G V F b n R y a W V z I C 8 + P C 9 J d G V t P j x J d G V t P j x J d G V t T G 9 j Y X R p b 2 4 + P E l 0 Z W 1 U e X B l P k Z v c m 1 1 b G E 8 L 0 l 0 Z W 1 U e X B l P j x J d G V t U G F 0 a D 5 T Z W N 0 a W 9 u M S 9 U a W N r Z X Q l M j B B c 3 N p Z 2 5 t Z W 5 0 c y 9 t Z X J n Z S U y M H F 1 Z X J 5 J T N B J T I w c m V x d W V z d G V y J T I w Y 2 9 1 b n R y e T w v S X R l b V B h d G g + P C 9 J d G V t T G 9 j Y X R p b 2 4 + P F N 0 Y W J s Z U V u d H J p Z X M g L z 4 8 L 0 l 0 Z W 0 + P E l 0 Z W 0 + P E l 0 Z W 1 M b 2 N h d G l v b j 4 8 S X R l b V R 5 c G U + R m 9 y b X V s Y T w v S X R l b V R 5 c G U + P E l 0 Z W 1 Q Y X R o P l N l Y 3 R p b 2 4 x L 1 R p Y 2 t l d C U y M E F z c 2 l n b m 1 l b n R z L 2 V 4 c G F u Z C U y M H J l c X V l c 3 R l c i U y M G N v d W 5 0 c n k 8 L 0 l 0 Z W 1 Q Y X R o P j w v S X R l b U x v Y 2 F 0 a W 9 u P j x T d G F i b G V F b n R y a W V z I C 8 + P C 9 J d G V t P j x J d G V t P j x J d G V t T G 9 j Y X R p b 2 4 + P E l 0 Z W 1 U e X B l P k Z v c m 1 1 b G E 8 L 0 l 0 Z W 1 U e X B l P j x J d G V t U G F 0 a D 5 T Z W N 0 a W 9 u M S 9 U a W N r Z X Q l M j B V c G R h d G V z L 1 N v d X J j Z T w v S X R l b V B h d G g + P C 9 J d G V t T G 9 j Y X R p b 2 4 + P F N 0 Y W J s Z U V u d H J p Z X M g L z 4 8 L 0 l 0 Z W 0 + P E l 0 Z W 0 + P E l 0 Z W 1 M b 2 N h d G l v b j 4 8 S X R l b V R 5 c G U + R m 9 y b X V s Y T w v S X R l b V R 5 c G U + P E l 0 Z W 1 Q Y X R o P l N l Y 3 R p b 2 4 x L 1 R p Y 2 t l d C U y M F V w Z G F 0 Z X M v V X B k Y X R l c 1 9 U Y W J s Z T w v S X R l b V B h d G g + P C 9 J d G V t T G 9 j Y X R p b 2 4 + P F N 0 Y W J s Z U V u d H J p Z X M g L z 4 8 L 0 l 0 Z W 0 + P E l 0 Z W 0 + P E l 0 Z W 1 M b 2 N h d G l v b j 4 8 S X R l b V R 5 c G U + R m 9 y b X V s Y T w v S X R l b V R 5 c G U + P E l 0 Z W 1 Q Y X R o P l N l Y 3 R p b 2 4 x L 1 R p Y 2 t l d C U y M F V w Z G F 0 Z X M v Y 2 h h b m d l J T I w Z G F 0 Y S U y M H R 5 c G U 8 L 0 l 0 Z W 1 Q Y X R o P j w v S X R l b U x v Y 2 F 0 a W 9 u P j x T d G F i b G V F b n R y a W V z I C 8 + P C 9 J d G V t P j x J d G V t P j x J d G V t T G 9 j Y X R p b 2 4 + P E l 0 Z W 1 U e X B l P k Z v c m 1 1 b G E 8 L 0 l 0 Z W 1 U e X B l P j x J d G V t U G F 0 a D 5 T Z W N 0 a W 9 u M S 9 U a W N r Z X Q l M j B V c G R h d G V z L 3 J l b W 9 2 Z S U y M G N v b H V t b i U y M E l u d G V y b m F s J T I w Y 2 9 t b W V u d H M 8 L 0 l 0 Z W 1 Q Y X R o P j w v S X R l b U x v Y 2 F 0 a W 9 u P j x T d G F i b G V F b n R y a W V z I C 8 + P C 9 J d G V t P j x J d G V t P j x J d G V t T G 9 j Y X R p b 2 4 + P E l 0 Z W 1 U e X B l P k Z v c m 1 1 b G E 8 L 0 l 0 Z W 1 U e X B l P j x J d G V t U G F 0 a D 5 T Z W N 0 a W 9 u M S 9 U a W N r Z X Q l M j B V c G R h d G V z L 2 Z p b H R l c i U y M G 9 1 d C U y M G 5 v b i 1 w d W J s a W M l M j B y Z X N w b 2 5 z Z X M 8 L 0 l 0 Z W 1 Q Y X R o P j w v S X R l b U x v Y 2 F 0 a W 9 u P j x T d G F i b G V F b n R y a W V z I C 8 + P C 9 J d G V t P j x J d G V t P j x J d G V t T G 9 j Y X R p b 2 4 + P E l 0 Z W 1 U e X B l P k Z v c m 1 1 b G E 8 L 0 l 0 Z W 1 U e X B l P j x J d G V t U G F 0 a D 5 T Z W N 0 a W 9 u M S 9 U a W N r Z X Q l M j B V c G R h d G V z L 3 N v c n Q l M j B i e S U y M F V w Z G F 0 Z S U y M H R p b W V z d G F t c C U y M H R o Z W 4 l M j B U a W N r Z X Q l M j B J R C U y M G F z Y z w v S X R l b V B h d G g + P C 9 J d G V t T G 9 j Y X R p b 2 4 + P F N 0 Y W J s Z U V u d H J p Z X M g L z 4 8 L 0 l 0 Z W 0 + P E l 0 Z W 0 + P E l 0 Z W 1 M b 2 N h d G l v b j 4 8 S X R l b V R 5 c G U + R m 9 y b X V s Y T w v S X R l b V R 5 c G U + P E l 0 Z W 1 Q Y X R o P l N l Y 3 R p b 2 4 x L 1 R p Y 2 t l d C U y M F V w Z G F 0 Z X M v Y W R k J T I w Y 2 9 s d W 1 u J T I w S W 5 k Z X g l M j A w P C 9 J d G V t U G F 0 a D 4 8 L 0 l 0 Z W 1 M b 2 N h d G l v b j 4 8 U 3 R h Y m x l R W 5 0 c m l l c y A v P j w v S X R l b T 4 8 S X R l b T 4 8 S X R l b U x v Y 2 F 0 a W 9 u P j x J d G V t V H l w Z T 5 G b 3 J t d W x h P C 9 J d G V t V H l w Z T 4 8 S X R l b V B h d G g + U 2 V j d G l v b j E v V G l j a 2 V 0 J T I w V X B k Y X R l c y 9 h Z G Q l M j B j b 2 x 1 b W 4 l M j B J b m R l e C U y M D E 8 L 0 l 0 Z W 1 Q Y X R o P j w v S X R l b U x v Y 2 F 0 a W 9 u P j x T d G F i b G V F b n R y a W V z I C 8 + P C 9 J d G V t P j x J d G V t P j x J d G V t T G 9 j Y X R p b 2 4 + P E l 0 Z W 1 U e X B l P k Z v c m 1 1 b G E 8 L 0 l 0 Z W 1 U e X B l P j x J d G V t U G F 0 a D 5 T Z W N 0 a W 9 u M S 9 U a W N r Z X Q l M j B V c G R h d G V z L 2 1 l c m d l J T I w c X V l c n k l M 0 E l M j B z Z W x m L W p v a W 4 8 L 0 l 0 Z W 1 Q Y X R o P j w v S X R l b U x v Y 2 F 0 a W 9 u P j x T d G F i b G V F b n R y a W V z I C 8 + P C 9 J d G V t P j x J d G V t P j x J d G V t T G 9 j Y X R p b 2 4 + P E l 0 Z W 1 U e X B l P k Z v c m 1 1 b G E 8 L 0 l 0 Z W 1 U e X B l P j x J d G V t U G F 0 a D 5 T Z W N 0 a W 9 u M S 9 U a W N r Z X Q l M j B V c G R h d G V z L 2 V 4 c G F u Z C U y M H N l b G Y t a m 9 p b j w v S X R l b V B h d G g + P C 9 J d G V t T G 9 j Y X R p b 2 4 + P F N 0 Y W J s Z U V u d H J p Z X M g L z 4 8 L 0 l 0 Z W 0 + P E l 0 Z W 0 + P E l 0 Z W 1 M b 2 N h d G l v b j 4 8 S X R l b V R 5 c G U + R m 9 y b X V s Y T w v S X R l b V R 5 c G U + P E l 0 Z W 1 Q Y X R o P l N l Y 3 R p b 2 4 x L 1 R p Y 2 t l d C U y M F V w Z G F 0 Z X M v Y W R k J T I w Y 2 9 s d W 1 u J T I w U 2 F t Z S U y M H R p Y 2 t l d C U z R j w v S X R l b V B h d G g + P C 9 J d G V t T G 9 j Y X R p b 2 4 + P F N 0 Y W J s Z U V u d H J p Z X M g L z 4 8 L 0 l 0 Z W 0 + P E l 0 Z W 0 + P E l 0 Z W 1 M b 2 N h d G l v b j 4 8 S X R l b V R 5 c G U + R m 9 y b X V s Y T w v S X R l b V R 5 c G U + P E l 0 Z W 1 Q Y X R o P l N l Y 3 R p b 2 4 x L 1 R p Y 2 t l d C U y M F V w Z G F 0 Z X M v Z m l s d G V y J T I w b 3 V 0 J T I w Z G l m Z m V y Z W 5 0 J T I w d G l j a 2 V 0 c z w v S X R l b V B h d G g + P C 9 J d G V t T G 9 j Y X R p b 2 4 + P F N 0 Y W J s Z U V u d H J p Z X M g L z 4 8 L 0 l 0 Z W 0 + P E l 0 Z W 0 + P E l 0 Z W 1 M b 2 N h d G l v b j 4 8 S X R l b V R 5 c G U + R m 9 y b X V s Y T w v S X R l b V R 5 c G U + P E l 0 Z W 1 Q Y X R o P l N l Y 3 R p b 2 4 x L 1 R p Y 2 t l d C U y M F V w Z G F 0 Z X M v c m V t b 3 Z l J T I w d W 5 u Z W V k Z W Q l M j B j b 2 x 1 b W 5 z J T I w M T w v S X R l b V B h d G g + P C 9 J d G V t T G 9 j Y X R p b 2 4 + P F N 0 Y W J s Z U V u d H J p Z X M g L z 4 8 L 0 l 0 Z W 0 + P E l 0 Z W 0 + P E l 0 Z W 1 M b 2 N h d G l v b j 4 8 S X R l b V R 5 c G U + R m 9 y b X V s Y T w v S X R l b V R 5 c G U + P E l 0 Z W 1 Q Y X R o P l N l Y 3 R p b 2 4 x L 1 R p Y 2 t l d C U y M F V w Z G F 0 Z X M v b W V y Z 2 U l M j B x d W V y e S U z Q S U y M H V w Z G F 0 Z X I l M j B y b 2 x l P C 9 J d G V t U G F 0 a D 4 8 L 0 l 0 Z W 1 M b 2 N h d G l v b j 4 8 U 3 R h Y m x l R W 5 0 c m l l c y A v P j w v S X R l b T 4 8 S X R l b T 4 8 S X R l b U x v Y 2 F 0 a W 9 u P j x J d G V t V H l w Z T 5 G b 3 J t d W x h P C 9 J d G V t V H l w Z T 4 8 S X R l b V B h d G g + U 2 V j d G l v b j E v V G l j a 2 V 0 J T I w V X B k Y X R l c y 9 l e H B h b m Q l M j B 1 c G R h d G V y J T I w c m 9 s Z T w v S X R l b V B h d G g + P C 9 J d G V t T G 9 j Y X R p b 2 4 + P F N 0 Y W J s Z U V u d H J p Z X M g L z 4 8 L 0 l 0 Z W 0 + P E l 0 Z W 0 + P E l 0 Z W 1 M b 2 N h d G l v b j 4 8 S X R l b V R 5 c G U + R m 9 y b X V s Y T w v S X R l b V R 5 c G U + P E l 0 Z W 1 Q Y X R o P l N l Y 3 R p b 2 4 x L 1 R p Y 2 t l d C U y M F V w Z G F 0 Z X M v b W V y Z 2 U l M j B x d W V y e S U z Q S U y M H J l c G x p Z X I l M j B y b 2 x l P C 9 J d G V t U G F 0 a D 4 8 L 0 l 0 Z W 1 M b 2 N h d G l v b j 4 8 U 3 R h Y m x l R W 5 0 c m l l c y A v P j w v S X R l b T 4 8 S X R l b T 4 8 S X R l b U x v Y 2 F 0 a W 9 u P j x J d G V t V H l w Z T 5 G b 3 J t d W x h P C 9 J d G V t V H l w Z T 4 8 S X R l b V B h d G g + U 2 V j d G l v b j E v V G l j a 2 V 0 J T I w V X B k Y X R l c y 9 l e H B h b m Q l M j B y Z X B s a W V y J T I w c m 9 s Z T w v S X R l b V B h d G g + P C 9 J d G V t T G 9 j Y X R p b 2 4 + P F N 0 Y W J s Z U V u d H J p Z X M g L z 4 8 L 0 l 0 Z W 0 + P E l 0 Z W 0 + P E l 0 Z W 1 M b 2 N h d G l v b j 4 8 S X R l b V R 5 c G U + R m 9 y b X V s Y T w v S X R l b V R 5 c G U + P E l 0 Z W 1 Q Y X R o P l N l Y 3 R p b 2 4 x L 1 R p Y 2 t l d C U y M F V w Z G F 0 Z X M v b W V y Z 2 U l M j B x d W V y e S U z Q S U y M G F z c 2 l n b m 1 l b n R z P C 9 J d G V t U G F 0 a D 4 8 L 0 l 0 Z W 1 M b 2 N h d G l v b j 4 8 U 3 R h Y m x l R W 5 0 c m l l c y A v P j w v S X R l b T 4 8 S X R l b T 4 8 S X R l b U x v Y 2 F 0 a W 9 u P j x J d G V t V H l w Z T 5 G b 3 J t d W x h P C 9 J d G V t V H l w Z T 4 8 S X R l b V B h d G g + U 2 V j d G l v b j E v V G l j a 2 V 0 J T I w V X B k Y X R l c y 9 l e H B h b m Q l M j B h c 3 N p Z 2 5 t Z W 5 0 c z w v S X R l b V B h d G g + P C 9 J d G V t T G 9 j Y X R p b 2 4 + P F N 0 Y W J s Z U V u d H J p Z X M g L z 4 8 L 0 l 0 Z W 0 + P E l 0 Z W 0 + P E l 0 Z W 1 M b 2 N h d G l v b j 4 8 S X R l b V R 5 c G U + R m 9 y b X V s Y T w v S X R l b V R 5 c G U + P E l 0 Z W 1 Q Y X R o P l N l Y 3 R p b 2 4 x L 1 R p Y 2 t l d C U y M F V w Z G F 0 Z X M v Y W R k J T I w Y 2 9 s d W 1 u J T I w U m V w b H k l M j B 0 e X B l P C 9 J d G V t U G F 0 a D 4 8 L 0 l 0 Z W 1 M b 2 N h d G l v b j 4 8 U 3 R h Y m x l R W 5 0 c m l l c y A v P j w v S X R l b T 4 8 S X R l b T 4 8 S X R l b U x v Y 2 F 0 a W 9 u P j x J d G V t V H l w Z T 5 G b 3 J t d W x h P C 9 J d G V t V H l w Z T 4 8 S X R l b V B h d G g + U 2 V j d G l v b j E v V G l j a 2 V 0 J T I w V X B k Y X R l c y 9 y Z W 1 v d m U l M j B 1 b m 5 l Z W R l Z C U y M G N v b H V t b n M l M j A y P C 9 J d G V t U G F 0 a D 4 8 L 0 l 0 Z W 1 M b 2 N h d G l v b j 4 8 U 3 R h Y m x l R W 5 0 c m l l c y A v P j w v S X R l b T 4 8 S X R l b T 4 8 S X R l b U x v Y 2 F 0 a W 9 u P j x J d G V t V H l w Z T 5 G b 3 J t d W x h P C 9 J d G V t V H l w Z T 4 8 S X R l b V B h d G g + U 2 V j d G l v b j E v V G l j a 2 V 0 J T I w S W 5 0 Z X J u Y W w l M j B D b 2 1 t Z W 5 0 c y 9 T b 3 V y Y 2 U 8 L 0 l 0 Z W 1 Q Y X R o P j w v S X R l b U x v Y 2 F 0 a W 9 u P j x T d G F i b G V F b n R y a W V z I C 8 + P C 9 J d G V t P j x J d G V t P j x J d G V t T G 9 j Y X R p b 2 4 + P E l 0 Z W 1 U e X B l P k Z v c m 1 1 b G E 8 L 0 l 0 Z W 1 U e X B l P j x J d G V t U G F 0 a D 5 T Z W N 0 a W 9 u M S 9 U a W N r Z X Q l M j B J b n R l c m 5 h b C U y M E N v b W 1 l b n R z L 1 V w Z G F 0 Z X N f V G F i b G U 8 L 0 l 0 Z W 1 Q Y X R o P j w v S X R l b U x v Y 2 F 0 a W 9 u P j x T d G F i b G V F b n R y a W V z I C 8 + P C 9 J d G V t P j x J d G V t P j x J d G V t T G 9 j Y X R p b 2 4 + P E l 0 Z W 1 U e X B l P k Z v c m 1 1 b G E 8 L 0 l 0 Z W 1 U e X B l P j x J d G V t U G F 0 a D 5 T Z W N 0 a W 9 u M S 9 U a W N r Z X Q l M j B J b n R l c m 5 h b C U y M E N v b W 1 l b n R z L 2 N o Y W 5 n Z S U y M G R h d G E l M j B 0 e X B l P C 9 J d G V t U G F 0 a D 4 8 L 0 l 0 Z W 1 M b 2 N h d G l v b j 4 8 U 3 R h Y m x l R W 5 0 c m l l c y A v P j w v S X R l b T 4 8 S X R l b T 4 8 S X R l b U x v Y 2 F 0 a W 9 u P j x J d G V t V H l w Z T 5 G b 3 J t d W x h P C 9 J d G V t V H l w Z T 4 8 S X R l b V B h d G g + U 2 V j d G l v b j E v V G l j a 2 V 0 J T I w S W 5 0 Z X J u Y W w l M j B D b 2 1 t Z W 5 0 c y 9 m a W x 0 Z X I l M j B m b 3 I l M j B p b n R l c m 5 h b C U y M G N v b W 1 l b n R z P C 9 J d G V t U G F 0 a D 4 8 L 0 l 0 Z W 1 M b 2 N h d G l v b j 4 8 U 3 R h Y m x l R W 5 0 c m l l c y A v P j w v S X R l b T 4 8 S X R l b T 4 8 S X R l b U x v Y 2 F 0 a W 9 u P j x J d G V t V H l w Z T 5 G b 3 J t d W x h P C 9 J d G V t V H l w Z T 4 8 S X R l b V B h d G g + U 2 V j d G l v b j E v V G l j a 2 V 0 J T I w S W 5 0 Z X J u Y W w l M j B D b 2 1 t Z W 5 0 c y 9 y Z W 1 v d m U l M j B v d G h l c i U y M G N v b H V t b n M 8 L 0 l 0 Z W 1 Q Y X R o P j w v S X R l b U x v Y 2 F 0 a W 9 u P j x T d G F i b G V F b n R y a W V z I C 8 + P C 9 J d G V t P j x J d G V t P j x J d G V t T G 9 j Y X R p b 2 4 + P E l 0 Z W 1 U e X B l P k Z v c m 1 1 b G E 8 L 0 l 0 Z W 1 U e X B l P j x J d G V t U G F 0 a D 5 T Z W N 0 a W 9 u M S 9 U a W N r Z X Q l M j B J b n R l c m 5 h b C U y M E N v b W 1 l b n R z L 2 1 l c m d l J T I w c X V l c n k l M 0 E l M j B h c 3 N p Z 2 5 t Z W 5 0 c z w v S X R l b V B h d G g + P C 9 J d G V t T G 9 j Y X R p b 2 4 + P F N 0 Y W J s Z U V u d H J p Z X M g L z 4 8 L 0 l 0 Z W 0 + P E l 0 Z W 0 + P E l 0 Z W 1 M b 2 N h d G l v b j 4 8 S X R l b V R 5 c G U + R m 9 y b X V s Y T w v S X R l b V R 5 c G U + P E l 0 Z W 1 Q Y X R o P l N l Y 3 R p b 2 4 x L 1 R p Y 2 t l d C U y M E l u d G V y b m F s J T I w Q 2 9 t b W V u d H M v Z X h w Y W 5 k J T I w Y X N z a W d u b W V u d H M 8 L 0 l 0 Z W 1 Q Y X R o P j w v S X R l b U x v Y 2 F 0 a W 9 u P j x T d G F i b G V F b n R y a W V z I C 8 + P C 9 J d G V t P j x J d G V t P j x J d G V t T G 9 j Y X R p b 2 4 + P E l 0 Z W 1 U e X B l P k Z v c m 1 1 b G E 8 L 0 l 0 Z W 1 U e X B l P j x J d G V t U G F 0 a D 5 T Z W N 0 a W 9 u M S 9 U a W N r Z X Q l M j B J b n R l c m 5 h b C U y M E N v b W 1 l b n R z L 2 F k Z C U y M G N v b H V t b i U y M E l u d G V y b m F s J T I w Y 2 9 t b W V u d C U y M H R 5 c G U 8 L 0 l 0 Z W 1 Q Y X R o P j w v S X R l b U x v Y 2 F 0 a W 9 u P j x T d G F i b G V F b n R y a W V z I C 8 + P C 9 J d G V t P j x J d G V t P j x J d G V t T G 9 j Y X R p b 2 4 + P E l 0 Z W 1 U e X B l P k Z v c m 1 1 b G E 8 L 0 l 0 Z W 1 U e X B l P j x J d G V t U G F 0 a D 5 T Z W N 0 a W 9 u M S 9 U a W N r Z X Q l M j B J b n R l c m 5 h b C U y M E N v b W 1 l b n R z L 2 Z p b H R l c i U y M G 9 1 d C U y M H R p Y 2 t l d H M l M j B 3 a G V y Z S U y M H V w Z G F 0 Z X I l M j B p c y U y M G F z c 2 l n b m V l P C 9 J d G V t U G F 0 a D 4 8 L 0 l 0 Z W 1 M b 2 N h d G l v b j 4 8 U 3 R h Y m x l R W 5 0 c m l l c y A v P j w v S X R l b T 4 8 S X R l b T 4 8 S X R l b U x v Y 2 F 0 a W 9 u P j x J d G V t V H l w Z T 5 G b 3 J t d W x h P C 9 J d G V t V H l w Z T 4 8 S X R l b V B h d G g + U 2 V j d G l v b j E v V G l j a 2 V 0 J T I w V X B k Y X R l c y 9 t Z X J n Z S U y M H F 1 Z X J 5 J T N B J T I w M X N 0 J T I w c m V w b H k l M j B 0 a W 1 l c 3 R h b X A 8 L 0 l 0 Z W 1 Q Y X R o P j w v S X R l b U x v Y 2 F 0 a W 9 u P j x T d G F i b G V F b n R y a W V z I C 8 + P C 9 J d G V t P j x J d G V t P j x J d G V t T G 9 j Y X R p b 2 4 + P E l 0 Z W 1 U e X B l P k Z v c m 1 1 b G E 8 L 0 l 0 Z W 1 U e X B l P j x J d G V t U G F 0 a D 5 T Z W N 0 a W 9 u M S 9 U a W N r Z X Q l M j B V c G R h d G V z L 2 V 4 c G F u Z C U y M D F z d C U y M H J l c G x 5 J T I w d G l t Z X N 0 Y W 1 w P C 9 J d G V t U G F 0 a D 4 8 L 0 l 0 Z W 1 M b 2 N h d G l v b j 4 8 U 3 R h Y m x l R W 5 0 c m l l c y A v P j w v S X R l b T 4 8 S X R l b T 4 8 S X R l b U x v Y 2 F 0 a W 9 u P j x J d G V t V H l w Z T 5 G b 3 J t d W x h P C 9 J d G V t V H l w Z T 4 8 S X R l b V B h d G g + U 2 V j d G l v b j E v V G l j a 2 V 0 J T I w V X B k Y X R l c y 9 h Z G Q l M j B j b 2 x 1 b W 4 l M j A x c 3 Q l M j B y Z X B s e S U z R j w v S X R l b V B h d G g + P C 9 J d G V t T G 9 j Y X R p b 2 4 + P F N 0 Y W J s Z U V u d H J p Z X M g L z 4 8 L 0 l 0 Z W 0 + P E l 0 Z W 0 + P E l 0 Z W 1 M b 2 N h d G l v b j 4 8 S X R l b V R 5 c G U + R m 9 y b X V s Y T w v S X R l b V R 5 c G U + P E l 0 Z W 1 Q Y X R o P l N l Y 3 R p b 2 4 x L 1 R p Y 2 t l d C U y M F V w Z G F 0 Z X M v c m V t b 3 Z l J T I w Y 2 9 s d W 1 u J T I w M X N 0 J T I w c m V w b H k l M j B 0 a W 1 l c 3 R h b X A 8 L 0 l 0 Z W 1 Q Y X R o P j w v S X R l b U x v Y 2 F 0 a W 9 u P j x T d G F i b G V F b n R y a W V z I C 8 + P C 9 J d G V t P j x J d G V t P j x J d G V t T G 9 j Y X R p b 2 4 + P E l 0 Z W 1 U e X B l P k Z v c m 1 1 b G E 8 L 0 l 0 Z W 1 U e X B l P j x J d G V t U G F 0 a D 5 T Z W N 0 a W 9 u M S 9 U a W N r Z X Q l M j B V c G R h d G V z L 2 F k Z C U y M G N v b H V t b i U y M F J l c G x 5 J T I w d G l t Z S U y M C h z Z W N v b m R z K T w v S X R l b V B h d G g + P C 9 J d G V t T G 9 j Y X R p b 2 4 + P F N 0 Y W J s Z U V u d H J p Z X M g L z 4 8 L 0 l 0 Z W 0 + P E l 0 Z W 0 + P E l 0 Z W 1 M b 2 N h d G l v b j 4 8 S X R l b V R 5 c G U + R m 9 y b X V s Y T w v S X R l b V R 5 c G U + P E l 0 Z W 1 Q Y X R o P l N l Y 3 R p b 2 4 x L 1 R p Y 2 t l d C U y M F V w Z G F 0 Z X M v Y W R k J T I w Y 2 9 s d W 1 u J T I w U m V w b H k l M j B 0 a W 1 l J T I w d 2 l 0 a G l u J T I w U 0 x B J T N G P C 9 J d G V t U G F 0 a D 4 8 L 0 l 0 Z W 1 M b 2 N h d G l v b j 4 8 U 3 R h Y m x l R W 5 0 c m l l c y A v P j w v S X R l b T 4 8 S X R l b T 4 8 S X R l b U x v Y 2 F 0 a W 9 u P j x J d G V t V H l w Z T 5 G b 3 J t d W x h P C 9 J d G V t V H l w Z T 4 8 S X R l b V B h d G g + U 2 V j d G l v b j E v Q W d l b n R z L 1 N v d X J j Z T w v S X R l b V B h d G g + P C 9 J d G V t T G 9 j Y X R p b 2 4 + P F N 0 Y W J s Z U V u d H J p Z X M g L z 4 8 L 0 l 0 Z W 0 + P E l 0 Z W 0 + P E l 0 Z W 1 M b 2 N h d G l v b j 4 8 S X R l b V R 5 c G U + R m 9 y b X V s Y T w v S X R l b V R 5 c G U + P E l 0 Z W 1 Q Y X R o P l N l Y 3 R p b 2 4 x L 0 F n Z W 5 0 c y 9 B Z 2 V u d H N f V G F i b G U 8 L 0 l 0 Z W 1 Q Y X R o P j w v S X R l b U x v Y 2 F 0 a W 9 u P j x T d G F i b G V F b n R y a W V z I C 8 + P C 9 J d G V t P j x J d G V t P j x J d G V t T G 9 j Y X R p b 2 4 + P E l 0 Z W 1 U e X B l P k Z v c m 1 1 b G E 8 L 0 l 0 Z W 1 U e X B l P j x J d G V t U G F 0 a D 5 T Z W N 0 a W 9 u M S 9 B Z 2 V u d H M v Y 2 h h b m d l J T I w d H l w Z T w v S X R l b V B h d G g + P C 9 J d G V t T G 9 j Y X R p b 2 4 + P F N 0 Y W J s Z U V u d H J p Z X M g L z 4 8 L 0 l 0 Z W 0 + P E l 0 Z W 0 + P E l 0 Z W 1 M b 2 N h d G l v b j 4 8 S X R l b V R 5 c G U + R m 9 y b X V s Y T w v S X R l b V R 5 c G U + P E l 0 Z W 1 Q Y X R o P l N l Y 3 R p b 2 4 x L 0 F n Z W 5 0 c y 9 y Z W 5 h b W U l M j B j b 2 x 1 b W 5 z P C 9 J d G V t U G F 0 a D 4 8 L 0 l 0 Z W 1 M b 2 N h d G l v b j 4 8 U 3 R h Y m x l R W 5 0 c m l l c y A v P j w v S X R l b T 4 8 S X R l b T 4 8 S X R l b U x v Y 2 F 0 a W 9 u P j x J d G V t V H l w Z T 5 G b 3 J t d W x h P C 9 J d G V t V H l w Z T 4 8 S X R l b V B h d G g + U 2 V j d G l v b j E v Q W d l b n R z L 2 F k Z C U y M G N v b H V t b i U y M F B o b 3 R v J T I w V V J M P C 9 J d G V t U G F 0 a D 4 8 L 0 l 0 Z W 1 M b 2 N h d G l v b j 4 8 U 3 R h Y m x l R W 5 0 c m l l c y A v P j w v S X R l b T 4 8 S X R l b T 4 8 S X R l b U x v Y 2 F 0 a W 9 u P j x J d G V t V H l w Z T 5 G b 3 J t d W x h P C 9 J d G V t V H l w Z T 4 8 S X R l b V B h d G g + U 2 V j d G l v b j E v Q W d l b n R z L 3 J l b W 9 2 Z S U y M G 9 0 a G V y J T I w Y 2 9 s d W 1 u c z w v S X R l b V B h d G g + P C 9 J d G V t T G 9 j Y X R p b 2 4 + P F N 0 Y W J s Z U V u d H J p Z X M g L z 4 8 L 0 l 0 Z W 0 + P E l 0 Z W 0 + P E l 0 Z W 1 M b 2 N h d G l v b j 4 8 S X R l b V R 5 c G U + R m 9 y b X V s Y T w v S X R l b V R 5 c G U + P E l 0 Z W 1 Q Y X R o P l N l Y 3 R p b 2 4 x L 0 F n Z W 5 0 c y 9 h Z G Q l M j B j b 2 x 1 b W 4 l M j B S b 2 x l P C 9 J d G V t U G F 0 a D 4 8 L 0 l 0 Z W 1 M b 2 N h d G l v b j 4 8 U 3 R h Y m x l R W 5 0 c m l l c y A v P j w v S X R l b T 4 8 S X R l b T 4 8 S X R l b U x v Y 2 F 0 a W 9 u P j x J d G V t V H l w Z T 5 G b 3 J t d W x h P C 9 J d G V t V H l w Z T 4 8 S X R l b V B h d G g + U 2 V j d G l v b j E v U G V v c G x l L 1 N v d X J j Z T w v S X R l b V B h d G g + P C 9 J d G V t T G 9 j Y X R p b 2 4 + P F N 0 Y W J s Z U V u d H J p Z X M g L z 4 8 L 0 l 0 Z W 0 + P E l 0 Z W 0 + P E l 0 Z W 1 M b 2 N h d G l v b j 4 8 S X R l b V R 5 c G U + R m 9 y b X V s Y T w v S X R l b V R 5 c G U + P E l 0 Z W 1 Q Y X R o P l N l Y 3 R p b 2 4 x L 1 B l b 3 B s Z S 9 D b G l l b n R z X 1 R h Y m x l P C 9 J d G V t U G F 0 a D 4 8 L 0 l 0 Z W 1 M b 2 N h d G l v b j 4 8 U 3 R h Y m x l R W 5 0 c m l l c y A v P j w v S X R l b T 4 8 S X R l b T 4 8 S X R l b U x v Y 2 F 0 a W 9 u P j x J d G V t V H l w Z T 5 G b 3 J t d W x h P C 9 J d G V t V H l w Z T 4 8 S X R l b V B h d G g + U 2 V j d G l v b j E v U G V v c G x l L 2 N o Y W 5 n Z S U y M H R 5 c G U 8 L 0 l 0 Z W 1 Q Y X R o P j w v S X R l b U x v Y 2 F 0 a W 9 u P j x T d G F i b G V F b n R y a W V z I C 8 + P C 9 J d G V t P j x J d G V t P j x J d G V t T G 9 j Y X R p b 2 4 + P E l 0 Z W 1 U e X B l P k Z v c m 1 1 b G E 8 L 0 l 0 Z W 1 U e X B l P j x J d G V t U G F 0 a D 5 T Z W N 0 a W 9 u M S 9 Q Z W 9 w b G U v c m V t b 3 Z l J T I w b 3 R o Z X I l M j B j b 2 x 1 b W 5 z P C 9 J d G V t U G F 0 a D 4 8 L 0 l 0 Z W 1 M b 2 N h d G l v b j 4 8 U 3 R h Y m x l R W 5 0 c m l l c y A v P j w v S X R l b T 4 8 S X R l b T 4 8 S X R l b U x v Y 2 F 0 a W 9 u P j x J d G V t V H l w Z T 5 G b 3 J t d W x h P C 9 J d G V t V H l w Z T 4 8 S X R l b V B h d G g + U 2 V j d G l v b j E v U G V v c G x l L 2 F k Z C U y M G N v b H V t b i U y M F J v b G U 8 L 0 l 0 Z W 1 Q Y X R o P j w v S X R l b U x v Y 2 F 0 a W 9 u P j x T d G F i b G V F b n R y a W V z I C 8 + P C 9 J d G V t P j x J d G V t P j x J d G V t T G 9 j Y X R p b 2 4 + P E l 0 Z W 1 U e X B l P k Z v c m 1 1 b G E 8 L 0 l 0 Z W 1 U e X B l P j x J d G V t U G F 0 a D 5 T Z W N 0 a W 9 u M S 9 Q Z W 9 w b G U v Y X B w Z W 5 k J T I w Q W d l b n R z P C 9 J d G V t U G F 0 a D 4 8 L 0 l 0 Z W 1 M b 2 N h d G l v b j 4 8 U 3 R h Y m x l R W 5 0 c m l l c y A v P j w v S X R l b T 4 8 S X R l b T 4 8 S X R l b U x v Y 2 F 0 a W 9 u P j x J d G V t V H l w Z T 5 B b G x G b 3 J t d W x h c z w v S X R l b V R 5 c G U + P E l 0 Z W 1 Q Y X R o I C 8 + P C 9 J d G V t T G 9 j Y X R p b 2 4 + P F N 0 Y W J s Z U V u d H J p Z X M + P E V u d H J 5 I F R 5 c G U 9 I l F 1 Z X J 5 R 3 J v d X B z I i B W Y W x 1 Z T 0 i c 0 F B Q U F B Q T 0 9 I i A v P j x F b n R y e S B U e X B l P S J S Z W x h d G l v b n N o a X B z I i B W Y W x 1 Z T 0 i c 0 F B Q U F B Q T 0 9 I i A v P j w v U 3 R h Y m x l R W 5 0 c m l l c z 4 8 L 0 l 0 Z W 0 + P E l 0 Z W 0 + P E l 0 Z W 1 M b 2 N h d G l v b j 4 8 S X R l b V R 5 c G U + R m 9 y b X V s Y T w v S X R l b V R 5 c G U + P E l 0 Z W 1 Q Y X R o P l N l Y 3 R p b 2 4 x L 0 Z p b H R l c i U y M F N M Q S U y M H J l c G x 5 J T I w d G l t Z S U y M C h z Z W N v b m R z 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S I g L z 4 8 R W 5 0 c n k g V H l w Z T 0 i U m V z d W x 0 V H l w Z S I g V m F s d W U 9 I n N O d W 1 i Z X I i I C 8 + P E V u d H J 5 I F R 5 c G U 9 I k J 1 Z m Z l c k 5 l e H R S Z W Z y Z X N o I i B W Y W x 1 Z T 0 i b D E i I C 8 + P E V u d H J 5 I F R 5 c G U 9 I k Z p b G x l Z E N v b X B s Z X R l U m V z d W x 0 V G 9 X b 3 J r c 2 h l Z X Q i I F Z h b H V l P S J s M C I g L z 4 8 R W 5 0 c n k g V H l w Z T 0 i R m l s b F N 0 Y X R 1 c y I g V m F s d W U 9 I n N D b 2 1 w b G V 0 Z S I g L z 4 8 R W 5 0 c n k g V H l w Z T 0 i R m l s b E x h c 3 R V c G R h d G V k I i B W Y W x 1 Z T 0 i Z D I w M j I t M D Y t M T l U M D I 6 M j k 6 N D U u N T k 3 M T c 5 N F o i I C 8 + P E V u d H J 5 I F R 5 c G U 9 I k Z p b G x F c n J v c k N v Z G U i I F Z h b H V l P S J z V W 5 r b m 9 3 b i I g L z 4 8 R W 5 0 c n k g V H l w Z T 0 i Q W R k Z W R U b 0 R h d G F N b 2 R l b C I g V m F s d W U 9 I m w w I i A v P j w v U 3 R h Y m x l R W 5 0 c m l l c z 4 8 L 0 l 0 Z W 0 + P E l 0 Z W 0 + P E l 0 Z W 1 M b 2 N h d G l v b j 4 8 S X R l b V R 5 c G U + R m 9 y b X V s Y T w v S X R l b V R 5 c G U + P E l 0 Z W 1 Q Y X R o P l N l Y 3 R p b 2 4 x L 0 Z p b H R l c i U y M F N M Q S U y M H J l c G x 5 J T I w d G l t Z S U y M C h z Z W N v b m R z K S 9 T b 3 V y Y 2 U 8 L 0 l 0 Z W 1 Q Y X R o P j w v S X R l b U x v Y 2 F 0 a W 9 u P j x T d G F i b G V F b n R y a W V z I C 8 + P C 9 J d G V t P j x J d G V t P j x J d G V t T G 9 j Y X R p b 2 4 + P E l 0 Z W 1 U e X B l P k Z v c m 1 1 b G E 8 L 0 l 0 Z W 1 U e X B l P j x J d G V t U G F 0 a D 5 T Z W N 0 a W 9 u M S 9 G a W x 0 Z X I l M j B T T E E l M j B y Z X B s e S U y M H R p b W U l M j A o c 2 V j b 2 5 k c y k v Q 2 h h b m d l Z C U y M F R 5 c G U 8 L 0 l 0 Z W 1 Q Y X R o P j w v S X R l b U x v Y 2 F 0 a W 9 u P j x T d G F i b G V F b n R y a W V z I C 8 + P C 9 J d G V t P j x J d G V t P j x J d G V t T G 9 j Y X R p b 2 4 + P E l 0 Z W 1 U e X B l P k Z v c m 1 1 b G E 8 L 0 l 0 Z W 1 U e X B l P j x J d G V t U G F 0 a D 5 T Z W N 0 a W 9 u M S 9 G a W x 0 Z X I l M j B T T E E l M j B y Z X B s e S U y M H R p b W U l M j A o c 2 V j b 2 5 k c y k v U 0 x B J T I w d G l t Z T w v S X R l b V B h d G g + P C 9 J d G V t T G 9 j Y X R p b 2 4 + P F N 0 Y W J s Z U V u d H J p Z X M g L z 4 8 L 0 l 0 Z W 0 + P E l 0 Z W 0 + P E l 0 Z W 1 M b 2 N h d G l v b j 4 8 S X R l b V R 5 c G U + R m 9 y b X V s Y T w v S X R l b V R 5 c G U + P E l 0 Z W 1 Q Y X R o P l N l Y 3 R p b 2 4 x L 1 N M Q S U y M H J l c G x 5 J T I w d G l t Z S U y M C h z Z W N v b m R z K T w v S X R l b V B h d G g + P C 9 J d G V t T G 9 j Y X R p b 2 4 + P F N 0 Y W J s Z U V u d H J p Z X M + P E V u d H J 5 I F R 5 c G U 9 I k Z p b G x l Z E N v b X B s Z X R l U m V z d W x 0 V G 9 X b 3 J r c 2 h l Z X Q i I F Z h b H V l P S J s M C I g L z 4 8 R W 5 0 c n k g V H l w Z T 0 i R m l s b E V u Y W J s Z W Q i I F Z h b H V l P S J s M C I g L z 4 8 R W 5 0 c n k g V H l w Z T 0 i R m l s b E 9 i a m V j d F R 5 c G U i I F Z h b H V l P S J z Q 2 9 u b m V j d G l v b k 9 u b H k i I C 8 + P E V u d H J 5 I F R 5 c G U 9 I k Z p b G x U b 0 R h d G F N b 2 R l b E V u Y W J s Z W Q i I F Z h b H V l P S J s M C I g L z 4 8 R W 5 0 c n k g V H l w Z T 0 i S X N Q c m l 2 Y X R l I i B W Y W x 1 Z T 0 i b D A i I C 8 + P E V u d H J 5 I F R 5 c G U 9 I k x v Y W R U b 1 J l c G 9 y d E R p c 2 F i b G V k I i B W Y W x 1 Z T 0 i b D E i I C 8 + P E V u d H J 5 I F R 5 c G U 9 I k F k Z G V k V G 9 E Y X R h T W 9 k Z W w i I F Z h b H V l P S J s M C I g L z 4 8 R W 5 0 c n k g V H l w Z T 0 i R m l s b E V y c m 9 y Q 2 9 k Z S I g V m F s d W U 9 I n N V b m t u b 3 d u I i A v P j x F b n R y e S B U e X B l P S J G a W x s T G F z d F V w Z G F 0 Z W Q i I F Z h b H V l P S J k M j A y M i 0 w N i 0 x O F Q w M j o w M z o z M S 4 1 O D Y z O T I x W i I g L z 4 8 R W 5 0 c n k g V H l w Z T 0 i R m l s b F N 0 Y X R 1 c y I g V m F s d W U 9 I n N D b 2 1 w b G V 0 Z S I g L z 4 8 R W 5 0 c n k g V H l w Z T 0 i T m F 2 a W d h d G l v b l N 0 Z X B O Y W 1 l I i B W Y W x 1 Z T 0 i c 0 5 h d m l n Y X R p b 2 4 i I C 8 + P E V u d H J 5 I F R 5 c G U 9 I k 5 h b W V V c G R h d G V k Q W Z 0 Z X J G a W x s I i B W Y W x 1 Z T 0 i b D E i I C 8 + P E V u d H J 5 I F R 5 c G U 9 I l J l c 3 V s d F R 5 c G U i I F Z h b H V l P S J z T n V t Y m V y I i A v P j x F b n R y e S B U e X B l P S J C d W Z m Z X J O Z X h 0 U m V m c m V z a C I g V m F s d W U 9 I m w x I i A v P j w v U 3 R h Y m x l R W 5 0 c m l l c z 4 8 L 0 l 0 Z W 0 + P E l 0 Z W 0 + P E l 0 Z W 1 M b 2 N h d G l v b j 4 8 S X R l b V R 5 c G U + R m 9 y b X V s Y T w v S X R l b V R 5 c G U + P E l 0 Z W 1 Q Y X R o P l N l Y 3 R p b 2 4 x L 0 F n Z W 5 0 c y 9 h Z G Q l M j B j b 2 x 1 b W 4 l M j B Q a G 9 0 b y U y M G N v Z G U 8 L 0 l 0 Z W 1 Q Y X R o P j w v S X R l b U x v Y 2 F 0 a W 9 u P j x T d G F i b G V F b n R y a W V z I C 8 + P C 9 J d G V t P j x J d G V t P j x J d G V t T G 9 j Y X R p b 2 4 + P E l 0 Z W 1 U e X B l P k Z v c m 1 1 b G E 8 L 0 l 0 Z W 1 U e X B l P j x J d G V t U G F 0 a D 5 T Z W N 0 a W 9 u M S 9 B Z 2 V u d H M v c m V v c m R l c i U y M G N v b H V t b n M 8 L 0 l 0 Z W 1 Q Y X R o P j w v S X R l b U x v Y 2 F 0 a W 9 u P j x T d G F i b G V F b n R y a W V z I C 8 + P C 9 J d G V t P j w v S X R l b X M + P C 9 M b 2 N h b F B h Y 2 t h Z 2 V N Z X R h Z G F 0 Y U Z p b G U + F g A A A F B L B Q Y A A A A A A A A A A A A A A A A A A A A A A A A m A Q A A A Q A A A N C M n d 8 B F d E R j H o A w E / C l + s B A A A A U U t L B / c F U k W k r c y Y l F I A Q Q A A A A A C A A A A A A A Q Z g A A A A E A A C A A A A D x + f 0 S r q g U j d f q B X k 7 3 d Z S f a j 4 4 2 H i M H 0 Y V w 5 A + R z q F w A A A A A O g A A A A A I A A C A A A A B W n e 4 v Y M M Q R a B a R i h h C 5 U 2 t x X E O p 7 P x O K 2 P R 2 e q F f A l F A A A A A l N 6 V b r w h R p 7 x T H w o b 6 y g l c 4 r Z y g J B o Y O n n Q Y h s 4 9 M j o u v l H t M I w w J T 3 c z 1 a r A / + y w J G + r H q C f b L 0 M 9 H 1 D R B f l z s Z G J k 1 U V 4 6 i h a l Q D E W G 5 U A A A A B k U U I s P 9 j + n R J / m l O P W S U z f z A E t 2 K 1 7 p F 2 E p 5 V E J v q G u X r u Y q z C i 8 D 5 1 w a F F P 6 5 J 2 I E p M R c M w M T i x J + H T k 5 Z e f < / D a t a M a s h u p > 
</file>

<file path=customXml/item24.xml>��< ? x m l   v e r s i o n = " 1 . 0 "   e n c o d i n g = " U T F - 1 6 " ? > < G e m i n i   x m l n s = " h t t p : / / g e m i n i / p i v o t c u s t o m i z a t i o n / 0 a e b c a 9 2 - c c e 1 - 4 5 a 0 - 9 0 3 3 - 4 8 d 9 5 7 8 a 3 e 2 d " > < C u s t o m C o n t e n t > < ! [ C D A T A [ < ? x m l   v e r s i o n = " 1 . 0 "   e n c o d i n g = " u t f - 1 6 " ? > < S e t t i n g s > < C a l c u l a t e d F i e l d s > < i t e m > < M e a s u r e N a m e > M e d i a n   s o l v e   t i m e   ( s e c s ) < / M e a s u r e N a m e > < D i s p l a y N a m e > M e d i a n   s o l v e   t i m e   ( s e c s ) < / D i s p l a y N a m e > < V i s i b l e > F a l s e < / V i s i b l e > < / i t e m > < i t e m > < M e a s u r e N a m e > M e d i a n   r e p l y   t i m e   ( s e c s ) < / M e a s u r e N a m e > < D i s p l a y N a m e > M e d i a n   r e p l y   t i m e   ( s e c s ) < / D i s p l a y N a m e > < V i s i b l e > F a l s e < / V i s i b l e > < / i t e m > < / C a l c u l a t e d F i e l d s > < S A H o s t H a s h > 0 < / S A H o s t H a s h > < G e m i n i F i e l d L i s t V i s i b l e > T r u e < / G e m i n i F i e l d L i s t V i s i b l e > < / S e t t i n g s > ] ] > < / C u s t o m C o n t e n t > < / G e m i n i > 
</file>

<file path=customXml/item25.xml>��< ? x m l   v e r s i o n = " 1 . 0 "   e n c o d i n g = " U T F - 1 6 " ? > < G e m i n i   x m l n s = " h t t p : / / g e m i n i / p i v o t c u s t o m i z a t i o n / T a b l e O r d e r " > < C u s t o m C o n t e n t > < ! [ C D A T A [ T i c k e t   A s s i g n m e n t s _ 8 c 0 1 a 2 c 4 - 9 8 0 b - 4 b c 9 - 8 8 d 1 - 1 c 1 2 6 4 9 6 6 1 9 e , T i c k e t   U p d a t e s _ 6 1 d c 6 8 3 e - 1 d 6 f - 4 1 b d - 8 a f d - b 0 3 9 5 9 a c b b a 1 , T i c k e t   I n t e r n a l   C o m m e n t s _ 1 c 3 4 2 e e b - b 8 3 0 - 4 d 4 4 - 9 3 5 3 - d c 4 7 4 d d a 7 d 7 5 , P e o p l e   1 _ 1 c 8 4 b 3 e 7 - e 4 0 0 - 4 d 9 c - b e 0 c - d 6 3 8 9 7 8 4 a 4 a 7 , A g e n t s _ 6 1 b 7 9 9 a 2 - 4 0 d c - 4 1 9 d - 8 f f 8 - e 9 4 9 7 c 0 c 3 7 a 3 ] ] > < / C u s t o m C o n t e n t > < / G e m i n i > 
</file>

<file path=customXml/item26.xml>��< ? x m l   v e r s i o n = " 1 . 0 "   e n c o d i n g = " U T F - 1 6 " ? > < G e m i n i   x m l n s = " h t t p : / / g e m i n i / p i v o t c u s t o m i z a t i o n / b 2 0 e e e c 7 - 6 e d 5 - 4 8 b a - 9 3 2 5 - 3 1 a c e a 5 5 6 5 0 7 " > < C u s t o m C o n t e n t > < ! [ C D A T A [ < ? x m l   v e r s i o n = " 1 . 0 "   e n c o d i n g = " u t f - 1 6 " ? > < S e t t i n g s > < C a l c u l a t e d F i e l d s > < i t e m > < M e a s u r e N a m e > M e d i a n   s o l v e   t i m e   ( s e c s ) < / M e a s u r e N a m e > < D i s p l a y N a m e > M e d i a n   s o l v e   t i m e   ( s e c s ) < / D i s p l a y N a m e > < V i s i b l e > F a l s e < / V i s i b l e > < / i t e m > < i t e m > < M e a s u r e N a m e > M e d i a n   r e p l y   t i m e   ( s e c s ) < / M e a s u r e N a m e > < D i s p l a y N a m e > M e d i a n   r e p l y   t i m e   ( s e c s ) < / D i s p l a y N a m e > < V i s i b l e > F a l s e < / V i s i b l e > < / i t e m > < i t e m > < M e a s u r e N a m e > M e d i a n   r e p l y   t i m e < / M e a s u r e N a m e > < D i s p l a y N a m e > M e d i a n   r e p l y   t i m e < / D i s p l a y N a m e > < V i s i b l e > F a l s e < / V i s i b l e > < / i t e m > < i t e m > < M e a s u r e N a m e > M e d i a n   a s s i g n   t i m e   ( s e c s ) < / M e a s u r e N a m e > < D i s p l a y N a m e > M e d i a n   a s s i g n   t i m e   ( s e c s ) < / D i s p l a y N a m e > < V i s i b l e > F a l s e < / V i s i b l e > < / i t e m > < i t e m > < M e a s u r e N a m e > M e d i a n   a s s i g n   t i m e < / M e a s u r e N a m e > < D i s p l a y N a m e > M e d i a n   a s s i g n   t i m e < / D i s p l a y N a m e > < V i s i b l e > F a l s e < / V i s i b l e > < / i t e m > < i t e m > < M e a s u r e N a m e > M e d i a n   s o l v e   t i m e < / M e a s u r e N a m e > < D i s p l a y N a m e > M e d i a n   s o l v e   t i m e < / D i s p l a y N a m e > < V i s i b l e > F a l s e < / V i s i b l e > < / i t e m > < i t e m > < M e a s u r e N a m e > #   T i c k e t s < / M e a s u r e N a m e > < D i s p l a y N a m e > #   T i c k e t s < / D i s p l a y N a m e > < V i s i b l e > F a l s e < / V i s i b l e > < / i t e m > < i t e m > < M e a s u r e N a m e > #   G o o d   f e e d b a c k < / M e a s u r e N a m e > < D i s p l a y N a m e > #   G o o d   f e e d b a c k < / D i s p l a y N a m e > < V i s i b l e > F a l s e < / V i s i b l e > < / i t e m > < i t e m > < M e a s u r e N a m e > #   B a d   f e e d b a c k < / M e a s u r e N a m e > < D i s p l a y N a m e > #   B a d   f e e d b a c k < / D i s p l a y N a m e > < V i s i b l e > F a l s e < / V i s i b l e > < / i t e m > < i t e m > < M e a s u r e N a m e > %   C S A T < / M e a s u r e N a m e > < D i s p l a y N a m e > %   C S A T < / D i s p l a y N a m e > < V i s i b l e > F a l s e < / V i s i b l e > < / i t e m > < i t e m > < M e a s u r e N a m e > #   S D R   t i c k e t s < / M e a s u r e N a m e > < D i s p l a y N a m e > #   S D R   t i c k e t s < / D i s p l a y N a m e > < V i s i b l e > F a l s e < / V i s i b l e > < / i t e m > < i t e m > < M e a s u r e N a m e > %   S D R < / M e a s u r e N a m e > < D i s p l a y N a m e > %   S D R < / D i s p l a y N a m e > < V i s i b l e > F a l s e < / V i s i b l e > < / i t e m > < i t e m > < M e a s u r e N a m e > %   F e e d b a c k < / M e a s u r e N a m e > < D i s p l a y N a m e > %   F e e d b a c k < / D i s p l a y N a m e > < V i s i b l e > F a l s e < / V i s i b l e > < / i t e m > < i t e m > < M e a s u r e N a m e > M e d i a n   1 s t   r e p l y   t i m e   ( s e c s ) < / M e a s u r e N a m e > < D i s p l a y N a m e > M e d i a n   1 s t   r e p l y   t i m e   ( s e c s ) < / D i s p l a y N a m e > < V i s i b l e > F a l s e < / V i s i b l e > < / i t e m > < i t e m > < M e a s u r e N a m e > M e d i a n   1 s t   r e p l y   t i m e < / M e a s u r e N a m e > < D i s p l a y N a m e > M e d i a n   1 s t   r e p l y   t i m e < / D i s p l a y N a m e > < V i s i b l e > F a l s e < / V i s i b l e > < / i t e m > < i t e m > < M e a s u r e N a m e > #   S L A   m e t < / M e a s u r e N a m e > < D i s p l a y N a m e > #   S L A   m e t < / D i s p l a y N a m e > < V i s i b l e > F a l s e < / V i s i b l e > < / i t e m > < i t e m > < M e a s u r e N a m e > #   S L A   b r e a c h e d < / M e a s u r e N a m e > < D i s p l a y N a m e > #   S L A   b r e a c h e d < / D i s p l a y N a m e > < V i s i b l e > F a l s e < / V i s i b l e > < / i t e m > < i t e m > < M e a s u r e N a m e > %   S L A < / M e a s u r e N a m e > < D i s p l a y N a m e > %   S L A < / D i s p l a y N a m e > < V i s i b l e > F a l s e < / V i s i b l e > < / i t e m > < i t e m > < M e a s u r e N a m e > #     T i c k e t s < / M e a s u r e N a m e > < D i s p l a y N a m e > #     T i c k e t s < / D i s p l a y N a m e > < V i s i b l e > F a l s e < / V i s i b l e > < / i t e m > < i t e m > < M e a s u r e N a m e > #     G o o d   f e e d b a c k < / M e a s u r e N a m e > < D i s p l a y N a m e > #     G o o d   f e e d b a c k < / D i s p l a y N a m e > < V i s i b l e > F a l s e < / V i s i b l e > < / i t e m > < i t e m > < M e a s u r e N a m e > #     B a d   f e e d b a c k < / M e a s u r e N a m e > < D i s p l a y N a m e > #     B a d   f e e d b a c k < / D i s p l a y N a m e > < V i s i b l e > F a l s e < / V i s i b l e > < / i t e m > < i t e m > < M e a s u r e N a m e > %     C S A T < / M e a s u r e N a m e > < D i s p l a y N a m e > %     C S A T < / D i s p l a y N a m e > < V i s i b l e > F a l s e < / V i s i b l e > < / i t e m > < i t e m > < M e a s u r e N a m e > #     S D R < / M e a s u r e N a m e > < D i s p l a y N a m e > #     S D R < / D i s p l a y N a m e > < V i s i b l e > F a l s e < / V i s i b l e > < / i t e m > < i t e m > < M e a s u r e N a m e > %     S D R < / M e a s u r e N a m e > < D i s p l a y N a m e > %     S D R < / D i s p l a y N a m e > < V i s i b l e > F a l s e < / V i s i b l e > < / i t e m > < i t e m > < M e a s u r e N a m e > #     S L A   m e t   ( r e g a r d l e s s   o f   a s s i g n e e ) < / M e a s u r e N a m e > < D i s p l a y N a m e > #     S L A   m e t   ( r e g a r d l e s s   o f   a s s i g n e e ) < / D i s p l a y N a m e > < V i s i b l e > F a l s e < / V i s i b l e > < / i t e m > < i t e m > < M e a s u r e N a m e > #     S L A   m e t   ( r e p l i e r   i s   t h e   a s s i g n e e < / M e a s u r e N a m e > < D i s p l a y N a m e > #     S L A   m e t   ( r e p l i e r   i s   t h e   a s s i g n e e < / D i s p l a y N a m e > < V i s i b l e > F a l s e < / V i s i b l e > < / i t e m > < / C a l c u l a t e d F i e l d s > < S A H o s t H a s h > 0 < / S A H o s t H a s h > < G e m i n i F i e l d L i s t V i s i b l e > T r u e < / G e m i n i F i e l d L i s t V i s i b l e > < / S e t t i n g s > ] ] > < / C u s t o m C o n t e n t > < / G e m i n i > 
</file>

<file path=customXml/item27.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 2 0 2 2 - 0 6 - 1 9 T 1 2 : 3 9 : 4 3 . 4 8 0 4 8 4 1 + 1 0 : 0 0 < / L a s t P r o c e s s e d T i m e > < / D a t a M o d e l i n g S a n d b o x . S e r i a l i z e d S a n d b o x E r r o r C a c h e > ] ] > < / C u s t o m C o n t e n t > < / G e m i n i > 
</file>

<file path=customXml/item28.xml>��< ? x m l   v e r s i o n = " 1 . 0 "   e n c o d i n g = " U T F - 1 6 " ? > < G e m i n i   x m l n s = " h t t p : / / g e m i n i / p i v o t c u s t o m i z a t i o n / S h o w H i d d e n " > < C u s t o m C o n t e n t > < ! [ C D A T A [ T r u e ] ] > < / C u s t o m C o n t e n t > < / G e m i n i > 
</file>

<file path=customXml/item29.xml>��< ? x m l   v e r s i o n = " 1 . 0 "   e n c o d i n g = " U T F - 1 6 " ? > < G e m i n i   x m l n s = " h t t p : / / g e m i n i / p i v o t c u s t o m i z a t i o n / 0 d b e 9 a 9 0 - 2 8 e c - 4 5 2 4 - b 0 f 5 - 7 2 4 8 a a 9 d 5 c d d " > < C u s t o m C o n t e n t > < ! [ C D A T A [ < ? x m l   v e r s i o n = " 1 . 0 "   e n c o d i n g = " u t f - 1 6 " ? > < S e t t i n g s > < C a l c u l a t e d F i e l d s > < i t e m > < M e a s u r e N a m e > #     T i c k e t s < / M e a s u r e N a m e > < D i s p l a y N a m e > #     T i c k e t s < / D i s p l a y N a m e > < V i s i b l e > F a l s e < / V i s i b l e > < / i t e m > < i t e m > < M e a s u r e N a m e > #     G o o d   f e e d b a c k < / M e a s u r e N a m e > < D i s p l a y N a m e > #     G o o d   f e e d b a c k < / D i s p l a y N a m e > < V i s i b l e > F a l s e < / V i s i b l e > < / i t e m > < i t e m > < M e a s u r e N a m e > #     B a d   f e e d b a c k < / M e a s u r e N a m e > < D i s p l a y N a m e > #     B a d   f e e d b a c k < / D i s p l a y N a m e > < V i s i b l e > F a l s e < / V i s i b l e > < / i t e m > < i t e m > < M e a s u r e N a m e > %     C S A T < / M e a s u r e N a m e > < D i s p l a y N a m e > %     C S A T < / D i s p l a y N a m e > < V i s i b l e > F a l s e < / V i s i b l e > < / i t e m > < i t e m > < M e a s u r e N a m e > #     S D R < / M e a s u r e N a m e > < D i s p l a y N a m e > #     S D R < / D i s p l a y N a m e > < V i s i b l e > F a l s e < / V i s i b l e > < / i t e m > < i t e m > < M e a s u r e N a m e > %     S D R < / M e a s u r e N a m e > < D i s p l a y N a m e > %     S D R < / D i s p l a y N a m e > < V i s i b l e > F a l s e < / V i s i b l e > < / i t e m > < i t e m > < M e a s u r e N a m e > #     S L A   m e t   ( a g e n t ' s   r e p l i e s ) < / M e a s u r e N a m e > < D i s p l a y N a m e > #     S L A   m e t   ( a g e n t ' s   r e p l i e s ) < / D i s p l a y N a m e > < V i s i b l e > F a l s e < / V i s i b l e > < / i t e m > < i t e m > < M e a s u r e N a m e > #     S L A   m e t   ( a g e n t ' s   t i c k e t s ) < / M e a s u r e N a m e > < D i s p l a y N a m e > #     S L A   m e t   ( a g e n t ' s   t i c k e t s ) < / D i s p l a y N a m e > < V i s i b l e > F a l s e < / V i s i b l e > < / i t e m > < i t e m > < M e a s u r e N a m e > #     S L A   b r e a c h e d   ( a g e n t ' s   r e p l i e s ) < / M e a s u r e N a m e > < D i s p l a y N a m e > #     S L A   b r e a c h e d   ( a g e n t ' s   r e p l i e s ) < / D i s p l a y N a m e > < V i s i b l e > F a l s e < / V i s i b l e > < / i t e m > < i t e m > < M e a s u r e N a m e > #     S L A   b r e a c h e d   ( a g e n t ' s   t i c k e t s ) < / M e a s u r e N a m e > < D i s p l a y N a m e > #     S L A   b r e a c h e d   ( a g e n t ' s   t i c k e t s ) < / D i s p l a y N a m e > < V i s i b l e > F a l s e < / V i s i b l e > < / i t e m > < i t e m > < M e a s u r e N a m e > %     S L A < / M e a s u r e N a m e > < D i s p l a y N a m e > %     S L A < / D i s p l a y N a m e > < V i s i b l e > F a l s e < / V i s i b l e > < / i t e m > < i t e m > < M e a s u r e N a m e > M e d i a n   a s s i g n   t i m e   ( s e c s ) < / M e a s u r e N a m e > < D i s p l a y N a m e > M e d i a n   a s s i g n   t i m e   ( s e c s ) < / D i s p l a y N a m e > < V i s i b l e > F a l s e < / V i s i b l e > < / i t e m > < i t e m > < M e a s u r e N a m e > M e d i a n   s o l v e   t i m e   ( s e c s ) < / M e a s u r e N a m e > < D i s p l a y N a m e > M e d i a n   s o l v e   t i m e   ( s e c s ) < / D i s p l a y N a m e > < V i s i b l e > F a l s e < / V i s i b l e > < / i t e m > < i t e m > < M e a s u r e N a m e > M e d i a n   a s s i g n   t i m e < / M e a s u r e N a m e > < D i s p l a y N a m e > M e d i a n   a s s i g n   t i m e < / D i s p l a y N a m e > < V i s i b l e > F a l s e < / V i s i b l e > < / i t e m > < i t e m > < M e a s u r e N a m e > M e d i a n   s o l v e   t i m e < / M e a s u r e N a m e > < D i s p l a y N a m e > M e d i a n   s o l v e   t i m e < / D i s p l a y N a m e > < V i s i b l e > F a l s e < / V i s i b l e > < / i t e m > < i t e m > < M e a s u r e N a m e > M e d i a n   r e p l y   t i m e   ( s e c s ) < / M e a s u r e N a m e > < D i s p l a y N a m e > M e d i a n   r e p l y   t i m e   ( s e c s ) < / D i s p l a y N a m e > < V i s i b l e > F a l s e < / V i s i b l e > < / i t e m > < i t e m > < M e a s u r e N a m e > M e d i a n   r e p l y   t i m e < / M e a s u r e N a m e > < D i s p l a y N a m e > M e d i a n   r e p l y   t i m e < / D i s p l a y N a m e > < V i s i b l e > F a l s e < / V i s i b l e > < / i t e m > < i t e m > < M e a s u r e N a m e > M e d i a n   1 s t   r e p l y   t i m e   ( s e c s ) < / M e a s u r e N a m e > < D i s p l a y N a m e > M e d i a n   1 s t   r e p l y   t i m e   ( s e c s ) < / D i s p l a y N a m e > < V i s i b l e > F a l s e < / V i s i b l e > < / i t e m > < i t e m > < M e a s u r e N a m e > M e d i a n   1 s t   r e p l y   t i m e < / M e a s u r e N a m e > < D i s p l a y N a m e > M e d i a n   1 s t   r e p l y   t i m e < / D i s p l a y N a m e > < V i s i b l e > F a l s e < / V i s i b l e > < / i t e m > < i t e m > < M e a s u r e N a m e > %     F e e d b a c k < / M e a s u r e N a m e > < D i s p l a y N a m e > %     F e e d b a c k < / D i s p l a y N a m e > < V i s i b l e > F a l s e < / V i s i b l e > < / i t e m > < i t e m > < M e a s u r e N a m e > #     F e e d b a c k < / M e a s u r e N a m e > < D i s p l a y N a m e > #     F e e d b a c k < / D i s p l a y N a m e > < V i s i b l e > F a l s e < / V i s i b l e > < / i t e m > < / C a l c u l a t e d F i e l d s > < S A H o s t H a s h > 0 < / S A H o s t H a s h > < G e m i n i F i e l d L i s t V i s i b l e > T r u e < / G e m i n i F i e l d L i s t V i s i b l e > < / S e t t i n g s > ] ] > < / C u s t o m C o n t e n t > < / G e m i n i > 
</file>

<file path=customXml/item3.xml>��< ? x m l   v e r s i o n = " 1 . 0 "   e n c o d i n g = " U T F - 1 6 " ? > < G e m i n i   x m l n s = " h t t p : / / g e m i n i / p i v o t c u s t o m i z a t i o n / 0 0 f 7 0 3 2 a - 0 5 0 a - 4 8 0 b - 9 6 b 7 - 2 7 f f 7 e e c 5 0 1 7 " > < C u s t o m C o n t e n t > < ! [ C D A T A [ < ? x m l   v e r s i o n = " 1 . 0 "   e n c o d i n g = " u t f - 1 6 " ? > < S e t t i n g s > < C a l c u l a t e d F i e l d s > < i t e m > < M e a s u r e N a m e > #     T i c k e t s < / M e a s u r e N a m e > < D i s p l a y N a m e > #     T i c k e t s < / D i s p l a y N a m e > < V i s i b l e > F a l s e < / V i s i b l e > < / i t e m > < i t e m > < M e a s u r e N a m e > #     G o o d   f e e d b a c k < / M e a s u r e N a m e > < D i s p l a y N a m e > #     G o o d   f e e d b a c k < / D i s p l a y N a m e > < V i s i b l e > F a l s e < / V i s i b l e > < / i t e m > < i t e m > < M e a s u r e N a m e > #     B a d   f e e d b a c k < / M e a s u r e N a m e > < D i s p l a y N a m e > #     B a d   f e e d b a c k < / D i s p l a y N a m e > < V i s i b l e > F a l s e < / V i s i b l e > < / i t e m > < i t e m > < M e a s u r e N a m e > %     C S A T < / M e a s u r e N a m e > < D i s p l a y N a m e > %     C S A T < / D i s p l a y N a m e > < V i s i b l e > F a l s e < / V i s i b l e > < / i t e m > < i t e m > < M e a s u r e N a m e > #     S D R < / M e a s u r e N a m e > < D i s p l a y N a m e > #     S D R < / D i s p l a y N a m e > < V i s i b l e > F a l s e < / V i s i b l e > < / i t e m > < i t e m > < M e a s u r e N a m e > %     S D R < / M e a s u r e N a m e > < D i s p l a y N a m e > %     S D R < / D i s p l a y N a m e > < V i s i b l e > F a l s e < / V i s i b l e > < / i t e m > < i t e m > < M e a s u r e N a m e > #     S L A   m e t   ( a g e n t ' s   r e p l i e s ) < / M e a s u r e N a m e > < D i s p l a y N a m e > #     S L A   m e t   ( a g e n t ' s   r e p l i e s ) < / D i s p l a y N a m e > < V i s i b l e > F a l s e < / V i s i b l e > < / i t e m > < i t e m > < M e a s u r e N a m e > #     S L A   m e t   ( a g e n t ' s   t i c k e t s ) < / M e a s u r e N a m e > < D i s p l a y N a m e > #     S L A   m e t   ( a g e n t ' s   t i c k e t s ) < / D i s p l a y N a m e > < V i s i b l e > F a l s e < / V i s i b l e > < / i t e m > < i t e m > < M e a s u r e N a m e > #     S L A   b r e a c h e d   ( a g e n t ' s   r e p l i e s ) < / M e a s u r e N a m e > < D i s p l a y N a m e > #     S L A   b r e a c h e d   ( a g e n t ' s   r e p l i e s ) < / D i s p l a y N a m e > < V i s i b l e > F a l s e < / V i s i b l e > < / i t e m > < i t e m > < M e a s u r e N a m e > #     S L A   b r e a c h e d   ( a g e n t ' s   t i c k e t s ) < / M e a s u r e N a m e > < D i s p l a y N a m e > #     S L A   b r e a c h e d   ( a g e n t ' s   t i c k e t s ) < / D i s p l a y N a m e > < V i s i b l e > F a l s e < / V i s i b l e > < / i t e m > < i t e m > < M e a s u r e N a m e > %     S L A < / M e a s u r e N a m e > < D i s p l a y N a m e > %     S L A < / D i s p l a y N a m e > < V i s i b l e > F a l s e < / V i s i b l e > < / i t e m > < i t e m > < M e a s u r e N a m e > M e d i a n   a s s i g n   t i m e   ( s e c s ) < / M e a s u r e N a m e > < D i s p l a y N a m e > M e d i a n   a s s i g n   t i m e   ( s e c s ) < / D i s p l a y N a m e > < V i s i b l e > F a l s e < / V i s i b l e > < / i t e m > < i t e m > < M e a s u r e N a m e > M e d i a n   s o l v e   t i m e   ( s e c s ) < / M e a s u r e N a m e > < D i s p l a y N a m e > M e d i a n   s o l v e   t i m e   ( s e c s ) < / D i s p l a y N a m e > < V i s i b l e > F a l s e < / V i s i b l e > < / i t e m > < i t e m > < M e a s u r e N a m e > M e d i a n   a s s i g n   t i m e < / M e a s u r e N a m e > < D i s p l a y N a m e > M e d i a n   a s s i g n   t i m e < / D i s p l a y N a m e > < V i s i b l e > F a l s e < / V i s i b l e > < / i t e m > < i t e m > < M e a s u r e N a m e > M e d i a n   s o l v e   t i m e < / M e a s u r e N a m e > < D i s p l a y N a m e > M e d i a n   s o l v e   t i m e < / D i s p l a y N a m e > < V i s i b l e > F a l s e < / V i s i b l e > < / i t e m > < i t e m > < M e a s u r e N a m e > M e d i a n   r e p l y   t i m e   ( s e c s ) < / M e a s u r e N a m e > < D i s p l a y N a m e > M e d i a n   r e p l y   t i m e   ( s e c s ) < / D i s p l a y N a m e > < V i s i b l e > F a l s e < / V i s i b l e > < / i t e m > < i t e m > < M e a s u r e N a m e > M e d i a n   r e p l y   t i m e < / M e a s u r e N a m e > < D i s p l a y N a m e > M e d i a n   r e p l y   t i m e < / D i s p l a y N a m e > < V i s i b l e > F a l s e < / V i s i b l e > < / i t e m > < i t e m > < M e a s u r e N a m e > M e d i a n   1 s t   r e p l y   t i m e   ( s e c s ) < / M e a s u r e N a m e > < D i s p l a y N a m e > M e d i a n   1 s t   r e p l y   t i m e   ( s e c s ) < / D i s p l a y N a m e > < V i s i b l e > F a l s e < / V i s i b l e > < / i t e m > < i t e m > < M e a s u r e N a m e > M e d i a n   1 s t   r e p l y   t i m e < / M e a s u r e N a m e > < D i s p l a y N a m e > M e d i a n   1 s t   r e p l y   t i m e < / D i s p l a y N a m e > < V i s i b l e > F a l s e < / V i s i b l e > < / i t e m > < i t e m > < M e a s u r e N a m e > %     F e e d b a c k < / M e a s u r e N a m e > < D i s p l a y N a m e > %     F e e d b a c k < / D i s p l a y N a m e > < V i s i b l e > F a l s e < / V i s i b l e > < / i t e m > < i t e m > < M e a s u r e N a m e > #     F e e d b a c k < / M e a s u r e N a m e > < D i s p l a y N a m e > #     F e e d b a c k < / D i s p l a y N a m e > < V i s i b l e > F a l s e < / V i s i b l e > < / i t e m > < / C a l c u l a t e d F i e l d s > < S A H o s t H a s h > 0 < / S A H o s t H a s h > < G e m i n i F i e l d L i s t V i s i b l e > T r u e < / G e m i n i F i e l d L i s t V i s i b l e > < / S e t t i n g s > ] ] > < / C u s t o m C o n t e n t > < / G e m i n i > 
</file>

<file path=customXml/item30.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 P e o p l e 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 P e o p l e 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 C o l u m n s \ F u l l   N a m e < / K e y > < / D i a g r a m O b j e c t K e y > < D i a g r a m O b j e c t K e y > < K e y > C o l u m n s \ C o u n t r y < / K e y > < / D i a g r a m O b j e c t K e y > < D i a g r a m O b j e c t K e y > < K e y > C o l u m n s \ R o l e 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 C o l u m n s \ F u l l   N a m e < / K e y > < / a : K e y > < a : V a l u e   i : t y p e = " M e a s u r e G r i d N o d e V i e w S t a t e " > < L a y e d O u t > t r u e < / L a y e d O u t > < / a : V a l u e > < / a : K e y V a l u e O f D i a g r a m O b j e c t K e y a n y T y p e z b w N T n L X > < a : K e y V a l u e O f D i a g r a m O b j e c t K e y a n y T y p e z b w N T n L X > < a : K e y > < K e y > C o l u m n s \ C o u n t r y < / K e y > < / a : K e y > < a : V a l u e   i : t y p e = " M e a s u r e G r i d N o d e V i e w S t a t e " > < C o l u m n > 1 < / C o l u m n > < L a y e d O u t > t r u e < / L a y e d O u t > < / a : V a l u e > < / a : K e y V a l u e O f D i a g r a m O b j e c t K e y a n y T y p e z b w N T n L X > < a : K e y V a l u e O f D i a g r a m O b j e c t K e y a n y T y p e z b w N T n L X > < a : K e y > < K e y > C o l u m n s \ R o l e < / K e y > < / a : K e y > < a : V a l u e   i : t y p e = " M e a s u r e G r i d N o d e V i e w S t a t e " > < C o l u m n > 2 < / C o l u m n > < L a y e d O u t > t r u e < / L a y e d O u t > < / a : V a l u e > < / a : K e y V a l u e O f D i a g r a m O b j e c t K e y a n y T y p e z b w N T n L X > < / V i e w S t a t e s > < / D i a g r a m M a n a g e r . S e r i a l i z a b l e D i a g r a m > < D i a g r a m M a n a g e r . S e r i a l i z a b l e D i a g r a m > < A d a p t e r   i : t y p e = " M e a s u r e D i a g r a m S a n d b o x A d a p t e r " > < T a b l e N a m e > T i c k e t   I n t e r n a l   C o m m e n t s 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 T i c k e t   I n t e r n a l   C o m m e n t s 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 C o l u m n s \ T i c k e t   I D < / K e y > < / D i a g r a m O b j e c t K e y > < D i a g r a m O b j e c t K e y > < K e y > C o l u m n s \ U p d a t e   t i m e s t a m p < / K e y > < / D i a g r a m O b j e c t K e y > < D i a g r a m O b j e c t K e y > < K e y > C o l u m n s \ U p d a t e r   n a m e < / K e y > < / D i a g r a m O b j e c t K e y > < D i a g r a m O b j e c t K e y > < K e y > C o l u m n s \ I n t e r n a l   c o m m e n t s < / K e y > < / D i a g r a m O b j e c t K e y > < D i a g r a m O b j e c t K e y > < K e y > C o l u m n s \ T i c k e t   a s s i g n e e < / K e y > < / D i a g r a m O b j e c t K e y > < D i a g r a m O b j e c t K e y > < K e y > C o l u m n s \ I n t e r n a l   c o m m e n t   t y p e 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 C o l u m n s \ T i c k e t   I D < / K e y > < / a : K e y > < a : V a l u e   i : t y p e = " M e a s u r e G r i d N o d e V i e w S t a t e " > < L a y e d O u t > t r u e < / L a y e d O u t > < / a : V a l u e > < / a : K e y V a l u e O f D i a g r a m O b j e c t K e y a n y T y p e z b w N T n L X > < a : K e y V a l u e O f D i a g r a m O b j e c t K e y a n y T y p e z b w N T n L X > < a : K e y > < K e y > C o l u m n s \ U p d a t e   t i m e s t a m p < / K e y > < / a : K e y > < a : V a l u e   i : t y p e = " M e a s u r e G r i d N o d e V i e w S t a t e " > < C o l u m n > 1 < / C o l u m n > < L a y e d O u t > t r u e < / L a y e d O u t > < / a : V a l u e > < / a : K e y V a l u e O f D i a g r a m O b j e c t K e y a n y T y p e z b w N T n L X > < a : K e y V a l u e O f D i a g r a m O b j e c t K e y a n y T y p e z b w N T n L X > < a : K e y > < K e y > C o l u m n s \ U p d a t e r   n a m e < / K e y > < / a : K e y > < a : V a l u e   i : t y p e = " M e a s u r e G r i d N o d e V i e w S t a t e " > < C o l u m n > 2 < / C o l u m n > < L a y e d O u t > t r u e < / L a y e d O u t > < / a : V a l u e > < / a : K e y V a l u e O f D i a g r a m O b j e c t K e y a n y T y p e z b w N T n L X > < a : K e y V a l u e O f D i a g r a m O b j e c t K e y a n y T y p e z b w N T n L X > < a : K e y > < K e y > C o l u m n s \ I n t e r n a l   c o m m e n t s < / K e y > < / a : K e y > < a : V a l u e   i : t y p e = " M e a s u r e G r i d N o d e V i e w S t a t e " > < C o l u m n > 3 < / C o l u m n > < L a y e d O u t > t r u e < / L a y e d O u t > < / a : V a l u e > < / a : K e y V a l u e O f D i a g r a m O b j e c t K e y a n y T y p e z b w N T n L X > < a : K e y V a l u e O f D i a g r a m O b j e c t K e y a n y T y p e z b w N T n L X > < a : K e y > < K e y > C o l u m n s \ T i c k e t   a s s i g n e e < / K e y > < / a : K e y > < a : V a l u e   i : t y p e = " M e a s u r e G r i d N o d e V i e w S t a t e " > < C o l u m n > 4 < / C o l u m n > < L a y e d O u t > t r u e < / L a y e d O u t > < / a : V a l u e > < / a : K e y V a l u e O f D i a g r a m O b j e c t K e y a n y T y p e z b w N T n L X > < a : K e y V a l u e O f D i a g r a m O b j e c t K e y a n y T y p e z b w N T n L X > < a : K e y > < K e y > C o l u m n s \ I n t e r n a l   c o m m e n t   t y p e < / K e y > < / a : K e y > < a : V a l u e   i : t y p e = " M e a s u r e G r i d N o d e V i e w S t a t e " > < C o l u m n > 5 < / C o l u m n > < L a y e d O u t > t r u e < / L a y e d O u t > < / a : V a l u e > < / a : K e y V a l u e O f D i a g r a m O b j e c t K e y a n y T y p e z b w N T n L X > < / V i e w S t a t e s > < / D i a g r a m M a n a g e r . S e r i a l i z a b l e D i a g r a m > < D i a g r a m M a n a g e r . S e r i a l i z a b l e D i a g r a m > < A d a p t e r   i : t y p e = " M e a s u r e D i a g r a m S a n d b o x A d a p t e r " > < T a b l e N a m e > C l i e n t s 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 C l i e n t s 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 C o l u m n s \ F u l l   N a m e < / K e y > < / D i a g r a m O b j e c t K e y > < D i a g r a m O b j e c t K e y > < K e y > C o l u m n s \ C o u n t r y < / K e y > < / D i a g r a m O b j e c t K e y > < D i a g r a m O b j e c t K e y > < K e y > C o l u m n s \ R o l e 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 C o l u m n s \ F u l l   N a m e < / K e y > < / a : K e y > < a : V a l u e   i : t y p e = " M e a s u r e G r i d N o d e V i e w S t a t e " > < L a y e d O u t > t r u e < / L a y e d O u t > < / a : V a l u e > < / a : K e y V a l u e O f D i a g r a m O b j e c t K e y a n y T y p e z b w N T n L X > < a : K e y V a l u e O f D i a g r a m O b j e c t K e y a n y T y p e z b w N T n L X > < a : K e y > < K e y > C o l u m n s \ C o u n t r y < / K e y > < / a : K e y > < a : V a l u e   i : t y p e = " M e a s u r e G r i d N o d e V i e w S t a t e " > < C o l u m n > 1 < / C o l u m n > < L a y e d O u t > t r u e < / L a y e d O u t > < / a : V a l u e > < / a : K e y V a l u e O f D i a g r a m O b j e c t K e y a n y T y p e z b w N T n L X > < a : K e y V a l u e O f D i a g r a m O b j e c t K e y a n y T y p e z b w N T n L X > < a : K e y > < K e y > C o l u m n s \ R o l e < / K e y > < / a : K e y > < a : V a l u e   i : t y p e = " M e a s u r e G r i d N o d e V i e w S t a t e " > < C o l u m n > 2 < / C o l u m n > < L a y e d O u t > t r u e < / L a y e d O u t > < / a : V a l u e > < / a : K e y V a l u e O f D i a g r a m O b j e c t K e y a n y T y p e z b w N T n L X > < / V i e w S t a t e s > < / D i a g r a m M a n a g e r . S e r i a l i z a b l e D i a g r a m > < D i a g r a m M a n a g e r . S e r i a l i z a b l e D i a g r a m > < A d a p t e r   i : t y p e = " M e a s u r e D i a g r a m S a n d b o x A d a p t e r " > < T a b l e N a m e > T i c k e t   U p d a t e s 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 T i c k e t   U p d a t e s 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 M e a s u r e s \ M e d i a n   r e p l y   t i m e   ( s e c s ) < / K e y > < / D i a g r a m O b j e c t K e y > < D i a g r a m O b j e c t K e y > < K e y > M e a s u r e s \ M e d i a n   r e p l y   t i m e   ( s e c s ) \ T a g I n f o \ F o r m u l a < / K e y > < / D i a g r a m O b j e c t K e y > < D i a g r a m O b j e c t K e y > < K e y > M e a s u r e s \ M e d i a n   r e p l y   t i m e   ( s e c s ) \ T a g I n f o \ V a l u e < / K e y > < / D i a g r a m O b j e c t K e y > < D i a g r a m O b j e c t K e y > < K e y > M e a s u r e s \ M e d i a n   r e p l y   t i m e < / K e y > < / D i a g r a m O b j e c t K e y > < D i a g r a m O b j e c t K e y > < K e y > M e a s u r e s \ M e d i a n   r e p l y   t i m e \ T a g I n f o \ F o r m u l a < / K e y > < / D i a g r a m O b j e c t K e y > < D i a g r a m O b j e c t K e y > < K e y > M e a s u r e s \ M e d i a n   r e p l y   t i m e \ T a g I n f o \ V a l u e < / K e y > < / D i a g r a m O b j e c t K e y > < D i a g r a m O b j e c t K e y > < K e y > M e a s u r e s \ M e d i a n   1 s t   r e p l y   t i m e   ( s e c s ) < / K e y > < / D i a g r a m O b j e c t K e y > < D i a g r a m O b j e c t K e y > < K e y > M e a s u r e s \ M e d i a n   1 s t   r e p l y   t i m e   ( s e c s ) \ T a g I n f o \ F o r m u l a < / K e y > < / D i a g r a m O b j e c t K e y > < D i a g r a m O b j e c t K e y > < K e y > M e a s u r e s \ M e d i a n   1 s t   r e p l y   t i m e   ( s e c s ) \ T a g I n f o \ V a l u e < / K e y > < / D i a g r a m O b j e c t K e y > < D i a g r a m O b j e c t K e y > < K e y > M e a s u r e s \ M e d i a n   1 s t   r e p l y   t i m e < / K e y > < / D i a g r a m O b j e c t K e y > < D i a g r a m O b j e c t K e y > < K e y > M e a s u r e s \ M e d i a n   1 s t   r e p l y   t i m e \ T a g I n f o \ F o r m u l a < / K e y > < / D i a g r a m O b j e c t K e y > < D i a g r a m O b j e c t K e y > < K e y > M e a s u r e s \ M e d i a n   1 s t   r e p l y   t i m e \ T a g I n f o \ V a l u e < / K e y > < / D i a g r a m O b j e c t K e y > < D i a g r a m O b j e c t K e y > < K e y > M e a s u r e s \ #   S L A   m e t < / K e y > < / D i a g r a m O b j e c t K e y > < D i a g r a m O b j e c t K e y > < K e y > M e a s u r e s \ #   S L A   m e t \ T a g I n f o \ F o r m u l a < / K e y > < / D i a g r a m O b j e c t K e y > < D i a g r a m O b j e c t K e y > < K e y > M e a s u r e s \ #   S L A   m e t \ T a g I n f o \ V a l u e < / K e y > < / D i a g r a m O b j e c t K e y > < D i a g r a m O b j e c t K e y > < K e y > M e a s u r e s \ #   S L A   b r e a c h e d < / K e y > < / D i a g r a m O b j e c t K e y > < D i a g r a m O b j e c t K e y > < K e y > M e a s u r e s \ #   S L A   b r e a c h e d \ T a g I n f o \ F o r m u l a < / K e y > < / D i a g r a m O b j e c t K e y > < D i a g r a m O b j e c t K e y > < K e y > M e a s u r e s \ #   S L A   b r e a c h e d \ T a g I n f o \ V a l u e < / K e y > < / D i a g r a m O b j e c t K e y > < D i a g r a m O b j e c t K e y > < K e y > M e a s u r e s \ %   S L A < / K e y > < / D i a g r a m O b j e c t K e y > < D i a g r a m O b j e c t K e y > < K e y > M e a s u r e s \ %   S L A \ T a g I n f o \ F o r m u l a < / K e y > < / D i a g r a m O b j e c t K e y > < D i a g r a m O b j e c t K e y > < K e y > M e a s u r e s \ %   S L A \ T a g I n f o \ V a l u e < / K e y > < / D i a g r a m O b j e c t K e y > < D i a g r a m O b j e c t K e y > < K e y > C o l u m n s \ T i c k e t   I D < / K e y > < / D i a g r a m O b j e c t K e y > < D i a g r a m O b j e c t K e y > < K e y > C o l u m n s \ U p d a t e   t i m e s t a m p < / K e y > < / D i a g r a m O b j e c t K e y > < D i a g r a m O b j e c t K e y > < K e y > C o l u m n s \ U p d a t e r   n a m e < / K e y > < / D i a g r a m O b j e c t K e y > < D i a g r a m O b j e c t K e y > < K e y > C o l u m n s \ R e p l y   t i m e s t a m p < / K e y > < / D i a g r a m O b j e c t K e y > < D i a g r a m O b j e c t K e y > < K e y > C o l u m n s \ R e p l i e r   n a m e < / K e y > < / D i a g r a m O b j e c t K e y > < D i a g r a m O b j e c t K e y > < K e y > C o l u m n s \ R e p l i e r   r o l e < / K e y > < / D i a g r a m O b j e c t K e y > < D i a g r a m O b j e c t K e y > < K e y > C o l u m n s \ R e p l y   t y p e < / K e y > < / D i a g r a m O b j e c t K e y > < D i a g r a m O b j e c t K e y > < K e y > C o l u m n s \ 1 s t   r e p l y ? < / K e y > < / D i a g r a m O b j e c t K e y > < D i a g r a m O b j e c t K e y > < K e y > C o l u m n s \ R e p l y   t i m e   ( s e c o n d s ) < / K e y > < / D i a g r a m O b j e c t K e y > < D i a g r a m O b j e c t K e y > < K e y > C o l u m n s \ R e p l y   t i m e   w i t h i n   S L A ? < / K e y > < / D i a g r a m O b j e c t K e y > < D i a g r a m O b j e c t K e y > < K e y > C o l u m n s \ R e p l y   t i m e   ( s e c s ) < / K e y > < / D i a g r a m O b j e c t K e y > < D i a g r a m O b j e c t K e y > < K e y > C o l u m n s \ R e p l y   t i m e s t a m p   ( Y e a r ) < / K e y > < / D i a g r a m O b j e c t K e y > < D i a g r a m O b j e c t K e y > < K e y > C o l u m n s \ R e p l y   t i m e s t a m p   ( Q u a r t e r ) < / K e y > < / D i a g r a m O b j e c t K e y > < D i a g r a m O b j e c t K e y > < K e y > C o l u m n s \ R e p l y   t i m e s t a m p   ( M o n t h   I n d e x ) < / K e y > < / D i a g r a m O b j e c t K e y > < D i a g r a m O b j e c t K e y > < K e y > C o l u m n s \ R e p l y   t i m e s t a m p   ( M o n t h ) 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 M e a s u r e s \ M e d i a n   r e p l y   t i m e   ( s e c s ) < / K e y > < / a : K e y > < a : V a l u e   i : t y p e = " M e a s u r e G r i d N o d e V i e w S t a t e " > < L a y e d O u t > t r u e < / L a y e d O u t > < / a : V a l u e > < / a : K e y V a l u e O f D i a g r a m O b j e c t K e y a n y T y p e z b w N T n L X > < a : K e y V a l u e O f D i a g r a m O b j e c t K e y a n y T y p e z b w N T n L X > < a : K e y > < K e y > M e a s u r e s \ M e d i a n   r e p l y   t i m e   ( s e c s ) \ T a g I n f o \ F o r m u l a < / K e y > < / a : K e y > < a : V a l u e   i : t y p e = " M e a s u r e G r i d V i e w S t a t e I D i a g r a m T a g A d d i t i o n a l I n f o " / > < / a : K e y V a l u e O f D i a g r a m O b j e c t K e y a n y T y p e z b w N T n L X > < a : K e y V a l u e O f D i a g r a m O b j e c t K e y a n y T y p e z b w N T n L X > < a : K e y > < K e y > M e a s u r e s \ M e d i a n   r e p l y   t i m e   ( s e c s ) \ T a g I n f o \ V a l u e < / K e y > < / a : K e y > < a : V a l u e   i : t y p e = " M e a s u r e G r i d V i e w S t a t e I D i a g r a m T a g A d d i t i o n a l I n f o " / > < / a : K e y V a l u e O f D i a g r a m O b j e c t K e y a n y T y p e z b w N T n L X > < a : K e y V a l u e O f D i a g r a m O b j e c t K e y a n y T y p e z b w N T n L X > < a : K e y > < K e y > M e a s u r e s \ M e d i a n   r e p l y   t i m e < / K e y > < / a : K e y > < a : V a l u e   i : t y p e = " M e a s u r e G r i d N o d e V i e w S t a t e " > < L a y e d O u t > t r u e < / L a y e d O u t > < R o w > 1 < / R o w > < / a : V a l u e > < / a : K e y V a l u e O f D i a g r a m O b j e c t K e y a n y T y p e z b w N T n L X > < a : K e y V a l u e O f D i a g r a m O b j e c t K e y a n y T y p e z b w N T n L X > < a : K e y > < K e y > M e a s u r e s \ M e d i a n   r e p l y   t i m e \ T a g I n f o \ F o r m u l a < / K e y > < / a : K e y > < a : V a l u e   i : t y p e = " M e a s u r e G r i d V i e w S t a t e I D i a g r a m T a g A d d i t i o n a l I n f o " / > < / a : K e y V a l u e O f D i a g r a m O b j e c t K e y a n y T y p e z b w N T n L X > < a : K e y V a l u e O f D i a g r a m O b j e c t K e y a n y T y p e z b w N T n L X > < a : K e y > < K e y > M e a s u r e s \ M e d i a n   r e p l y   t i m e \ T a g I n f o \ V a l u e < / K e y > < / a : K e y > < a : V a l u e   i : t y p e = " M e a s u r e G r i d V i e w S t a t e I D i a g r a m T a g A d d i t i o n a l I n f o " / > < / a : K e y V a l u e O f D i a g r a m O b j e c t K e y a n y T y p e z b w N T n L X > < a : K e y V a l u e O f D i a g r a m O b j e c t K e y a n y T y p e z b w N T n L X > < a : K e y > < K e y > M e a s u r e s \ M e d i a n   1 s t   r e p l y   t i m e   ( s e c s ) < / K e y > < / a : K e y > < a : V a l u e   i : t y p e = " M e a s u r e G r i d N o d e V i e w S t a t e " > < L a y e d O u t > t r u e < / L a y e d O u t > < R o w > 2 < / R o w > < / a : V a l u e > < / a : K e y V a l u e O f D i a g r a m O b j e c t K e y a n y T y p e z b w N T n L X > < a : K e y V a l u e O f D i a g r a m O b j e c t K e y a n y T y p e z b w N T n L X > < a : K e y > < K e y > M e a s u r e s \ M e d i a n   1 s t   r e p l y   t i m e   ( s e c s ) \ T a g I n f o \ F o r m u l a < / K e y > < / a : K e y > < a : V a l u e   i : t y p e = " M e a s u r e G r i d V i e w S t a t e I D i a g r a m T a g A d d i t i o n a l I n f o " / > < / a : K e y V a l u e O f D i a g r a m O b j e c t K e y a n y T y p e z b w N T n L X > < a : K e y V a l u e O f D i a g r a m O b j e c t K e y a n y T y p e z b w N T n L X > < a : K e y > < K e y > M e a s u r e s \ M e d i a n   1 s t   r e p l y   t i m e   ( s e c s ) \ T a g I n f o \ V a l u e < / K e y > < / a : K e y > < a : V a l u e   i : t y p e = " M e a s u r e G r i d V i e w S t a t e I D i a g r a m T a g A d d i t i o n a l I n f o " / > < / a : K e y V a l u e O f D i a g r a m O b j e c t K e y a n y T y p e z b w N T n L X > < a : K e y V a l u e O f D i a g r a m O b j e c t K e y a n y T y p e z b w N T n L X > < a : K e y > < K e y > M e a s u r e s \ M e d i a n   1 s t   r e p l y   t i m e < / K e y > < / a : K e y > < a : V a l u e   i : t y p e = " M e a s u r e G r i d N o d e V i e w S t a t e " > < L a y e d O u t > t r u e < / L a y e d O u t > < R o w > 3 < / R o w > < / a : V a l u e > < / a : K e y V a l u e O f D i a g r a m O b j e c t K e y a n y T y p e z b w N T n L X > < a : K e y V a l u e O f D i a g r a m O b j e c t K e y a n y T y p e z b w N T n L X > < a : K e y > < K e y > M e a s u r e s \ M e d i a n   1 s t   r e p l y   t i m e \ T a g I n f o \ F o r m u l a < / K e y > < / a : K e y > < a : V a l u e   i : t y p e = " M e a s u r e G r i d V i e w S t a t e I D i a g r a m T a g A d d i t i o n a l I n f o " / > < / a : K e y V a l u e O f D i a g r a m O b j e c t K e y a n y T y p e z b w N T n L X > < a : K e y V a l u e O f D i a g r a m O b j e c t K e y a n y T y p e z b w N T n L X > < a : K e y > < K e y > M e a s u r e s \ M e d i a n   1 s t   r e p l y   t i m e \ T a g I n f o \ V a l u e < / K e y > < / a : K e y > < a : V a l u e   i : t y p e = " M e a s u r e G r i d V i e w S t a t e I D i a g r a m T a g A d d i t i o n a l I n f o " / > < / a : K e y V a l u e O f D i a g r a m O b j e c t K e y a n y T y p e z b w N T n L X > < a : K e y V a l u e O f D i a g r a m O b j e c t K e y a n y T y p e z b w N T n L X > < a : K e y > < K e y > M e a s u r e s \ #   S L A   m e t < / K e y > < / a : K e y > < a : V a l u e   i : t y p e = " M e a s u r e G r i d N o d e V i e w S t a t e " > < L a y e d O u t > t r u e < / L a y e d O u t > < R o w > 4 < / R o w > < / a : V a l u e > < / a : K e y V a l u e O f D i a g r a m O b j e c t K e y a n y T y p e z b w N T n L X > < a : K e y V a l u e O f D i a g r a m O b j e c t K e y a n y T y p e z b w N T n L X > < a : K e y > < K e y > M e a s u r e s \ #   S L A   m e t \ T a g I n f o \ F o r m u l a < / K e y > < / a : K e y > < a : V a l u e   i : t y p e = " M e a s u r e G r i d V i e w S t a t e I D i a g r a m T a g A d d i t i o n a l I n f o " / > < / a : K e y V a l u e O f D i a g r a m O b j e c t K e y a n y T y p e z b w N T n L X > < a : K e y V a l u e O f D i a g r a m O b j e c t K e y a n y T y p e z b w N T n L X > < a : K e y > < K e y > M e a s u r e s \ #   S L A   m e t \ T a g I n f o \ V a l u e < / K e y > < / a : K e y > < a : V a l u e   i : t y p e = " M e a s u r e G r i d V i e w S t a t e I D i a g r a m T a g A d d i t i o n a l I n f o " / > < / a : K e y V a l u e O f D i a g r a m O b j e c t K e y a n y T y p e z b w N T n L X > < a : K e y V a l u e O f D i a g r a m O b j e c t K e y a n y T y p e z b w N T n L X > < a : K e y > < K e y > M e a s u r e s \ #   S L A   b r e a c h e d < / K e y > < / a : K e y > < a : V a l u e   i : t y p e = " M e a s u r e G r i d N o d e V i e w S t a t e " > < L a y e d O u t > t r u e < / L a y e d O u t > < R o w > 5 < / R o w > < / a : V a l u e > < / a : K e y V a l u e O f D i a g r a m O b j e c t K e y a n y T y p e z b w N T n L X > < a : K e y V a l u e O f D i a g r a m O b j e c t K e y a n y T y p e z b w N T n L X > < a : K e y > < K e y > M e a s u r e s \ #   S L A   b r e a c h e d \ T a g I n f o \ F o r m u l a < / K e y > < / a : K e y > < a : V a l u e   i : t y p e = " M e a s u r e G r i d V i e w S t a t e I D i a g r a m T a g A d d i t i o n a l I n f o " / > < / a : K e y V a l u e O f D i a g r a m O b j e c t K e y a n y T y p e z b w N T n L X > < a : K e y V a l u e O f D i a g r a m O b j e c t K e y a n y T y p e z b w N T n L X > < a : K e y > < K e y > M e a s u r e s \ #   S L A   b r e a c h e d \ T a g I n f o \ V a l u e < / K e y > < / a : K e y > < a : V a l u e   i : t y p e = " M e a s u r e G r i d V i e w S t a t e I D i a g r a m T a g A d d i t i o n a l I n f o " / > < / a : K e y V a l u e O f D i a g r a m O b j e c t K e y a n y T y p e z b w N T n L X > < a : K e y V a l u e O f D i a g r a m O b j e c t K e y a n y T y p e z b w N T n L X > < a : K e y > < K e y > M e a s u r e s \ %   S L A < / K e y > < / a : K e y > < a : V a l u e   i : t y p e = " M e a s u r e G r i d N o d e V i e w S t a t e " > < L a y e d O u t > t r u e < / L a y e d O u t > < R o w > 6 < / R o w > < / a : V a l u e > < / a : K e y V a l u e O f D i a g r a m O b j e c t K e y a n y T y p e z b w N T n L X > < a : K e y V a l u e O f D i a g r a m O b j e c t K e y a n y T y p e z b w N T n L X > < a : K e y > < K e y > M e a s u r e s \ %   S L A \ T a g I n f o \ F o r m u l a < / K e y > < / a : K e y > < a : V a l u e   i : t y p e = " M e a s u r e G r i d V i e w S t a t e I D i a g r a m T a g A d d i t i o n a l I n f o " / > < / a : K e y V a l u e O f D i a g r a m O b j e c t K e y a n y T y p e z b w N T n L X > < a : K e y V a l u e O f D i a g r a m O b j e c t K e y a n y T y p e z b w N T n L X > < a : K e y > < K e y > M e a s u r e s \ %   S L A \ T a g I n f o \ V a l u e < / K e y > < / a : K e y > < a : V a l u e   i : t y p e = " M e a s u r e G r i d V i e w S t a t e I D i a g r a m T a g A d d i t i o n a l I n f o " / > < / a : K e y V a l u e O f D i a g r a m O b j e c t K e y a n y T y p e z b w N T n L X > < a : K e y V a l u e O f D i a g r a m O b j e c t K e y a n y T y p e z b w N T n L X > < a : K e y > < K e y > C o l u m n s \ T i c k e t   I D < / K e y > < / a : K e y > < a : V a l u e   i : t y p e = " M e a s u r e G r i d N o d e V i e w S t a t e " > < L a y e d O u t > t r u e < / L a y e d O u t > < / a : V a l u e > < / a : K e y V a l u e O f D i a g r a m O b j e c t K e y a n y T y p e z b w N T n L X > < a : K e y V a l u e O f D i a g r a m O b j e c t K e y a n y T y p e z b w N T n L X > < a : K e y > < K e y > C o l u m n s \ U p d a t e   t i m e s t a m p < / K e y > < / a : K e y > < a : V a l u e   i : t y p e = " M e a s u r e G r i d N o d e V i e w S t a t e " > < C o l u m n > 1 < / C o l u m n > < L a y e d O u t > t r u e < / L a y e d O u t > < / a : V a l u e > < / a : K e y V a l u e O f D i a g r a m O b j e c t K e y a n y T y p e z b w N T n L X > < a : K e y V a l u e O f D i a g r a m O b j e c t K e y a n y T y p e z b w N T n L X > < a : K e y > < K e y > C o l u m n s \ U p d a t e r   n a m e < / K e y > < / a : K e y > < a : V a l u e   i : t y p e = " M e a s u r e G r i d N o d e V i e w S t a t e " > < C o l u m n > 2 < / C o l u m n > < L a y e d O u t > t r u e < / L a y e d O u t > < / a : V a l u e > < / a : K e y V a l u e O f D i a g r a m O b j e c t K e y a n y T y p e z b w N T n L X > < a : K e y V a l u e O f D i a g r a m O b j e c t K e y a n y T y p e z b w N T n L X > < a : K e y > < K e y > C o l u m n s \ R e p l y   t i m e s t a m p < / K e y > < / a : K e y > < a : V a l u e   i : t y p e = " M e a s u r e G r i d N o d e V i e w S t a t e " > < C o l u m n > 3 < / C o l u m n > < L a y e d O u t > t r u e < / L a y e d O u t > < / a : V a l u e > < / a : K e y V a l u e O f D i a g r a m O b j e c t K e y a n y T y p e z b w N T n L X > < a : K e y V a l u e O f D i a g r a m O b j e c t K e y a n y T y p e z b w N T n L X > < a : K e y > < K e y > C o l u m n s \ R e p l i e r   n a m e < / K e y > < / a : K e y > < a : V a l u e   i : t y p e = " M e a s u r e G r i d N o d e V i e w S t a t e " > < C o l u m n > 4 < / C o l u m n > < L a y e d O u t > t r u e < / L a y e d O u t > < / a : V a l u e > < / a : K e y V a l u e O f D i a g r a m O b j e c t K e y a n y T y p e z b w N T n L X > < a : K e y V a l u e O f D i a g r a m O b j e c t K e y a n y T y p e z b w N T n L X > < a : K e y > < K e y > C o l u m n s \ R e p l i e r   r o l e < / K e y > < / a : K e y > < a : V a l u e   i : t y p e = " M e a s u r e G r i d N o d e V i e w S t a t e " > < C o l u m n > 7 < / C o l u m n > < L a y e d O u t > t r u e < / L a y e d O u t > < / a : V a l u e > < / a : K e y V a l u e O f D i a g r a m O b j e c t K e y a n y T y p e z b w N T n L X > < a : K e y V a l u e O f D i a g r a m O b j e c t K e y a n y T y p e z b w N T n L X > < a : K e y > < K e y > C o l u m n s \ R e p l y   t y p e < / K e y > < / a : K e y > < a : V a l u e   i : t y p e = " M e a s u r e G r i d N o d e V i e w S t a t e " > < C o l u m n > 5 < / C o l u m n > < L a y e d O u t > t r u e < / L a y e d O u t > < / a : V a l u e > < / a : K e y V a l u e O f D i a g r a m O b j e c t K e y a n y T y p e z b w N T n L X > < a : K e y V a l u e O f D i a g r a m O b j e c t K e y a n y T y p e z b w N T n L X > < a : K e y > < K e y > C o l u m n s \ 1 s t   r e p l y ? < / K e y > < / a : K e y > < a : V a l u e   i : t y p e = " M e a s u r e G r i d N o d e V i e w S t a t e " > < C o l u m n > 1 3 < / C o l u m n > < L a y e d O u t > t r u e < / L a y e d O u t > < / a : V a l u e > < / a : K e y V a l u e O f D i a g r a m O b j e c t K e y a n y T y p e z b w N T n L X > < a : K e y V a l u e O f D i a g r a m O b j e c t K e y a n y T y p e z b w N T n L X > < a : K e y > < K e y > C o l u m n s \ R e p l y   t i m e   ( s e c o n d s ) < / K e y > < / a : K e y > < a : V a l u e   i : t y p e = " M e a s u r e G r i d N o d e V i e w S t a t e " > < C o l u m n > 8 < / C o l u m n > < L a y e d O u t > t r u e < / L a y e d O u t > < / a : V a l u e > < / a : K e y V a l u e O f D i a g r a m O b j e c t K e y a n y T y p e z b w N T n L X > < a : K e y V a l u e O f D i a g r a m O b j e c t K e y a n y T y p e z b w N T n L X > < a : K e y > < K e y > C o l u m n s \ R e p l y   t i m e   w i t h i n   S L A ? < / K e y > < / a : K e y > < a : V a l u e   i : t y p e = " M e a s u r e G r i d N o d e V i e w S t a t e " > < C o l u m n > 1 4 < / C o l u m n > < L a y e d O u t > t r u e < / L a y e d O u t > < / a : V a l u e > < / a : K e y V a l u e O f D i a g r a m O b j e c t K e y a n y T y p e z b w N T n L X > < a : K e y V a l u e O f D i a g r a m O b j e c t K e y a n y T y p e z b w N T n L X > < a : K e y > < K e y > C o l u m n s \ R e p l y   t i m e   ( s e c s ) < / K e y > < / a : K e y > < a : V a l u e   i : t y p e = " M e a s u r e G r i d N o d e V i e w S t a t e " > < C o l u m n > 6 < / C o l u m n > < L a y e d O u t > t r u e < / L a y e d O u t > < / a : V a l u e > < / a : K e y V a l u e O f D i a g r a m O b j e c t K e y a n y T y p e z b w N T n L X > < a : K e y V a l u e O f D i a g r a m O b j e c t K e y a n y T y p e z b w N T n L X > < a : K e y > < K e y > C o l u m n s \ R e p l y   t i m e s t a m p   ( Y e a r ) < / K e y > < / a : K e y > < a : V a l u e   i : t y p e = " M e a s u r e G r i d N o d e V i e w S t a t e " > < C o l u m n > 9 < / C o l u m n > < L a y e d O u t > t r u e < / L a y e d O u t > < / a : V a l u e > < / a : K e y V a l u e O f D i a g r a m O b j e c t K e y a n y T y p e z b w N T n L X > < a : K e y V a l u e O f D i a g r a m O b j e c t K e y a n y T y p e z b w N T n L X > < a : K e y > < K e y > C o l u m n s \ R e p l y   t i m e s t a m p   ( Q u a r t e r ) < / K e y > < / a : K e y > < a : V a l u e   i : t y p e = " M e a s u r e G r i d N o d e V i e w S t a t e " > < C o l u m n > 1 0 < / C o l u m n > < L a y e d O u t > t r u e < / L a y e d O u t > < / a : V a l u e > < / a : K e y V a l u e O f D i a g r a m O b j e c t K e y a n y T y p e z b w N T n L X > < a : K e y V a l u e O f D i a g r a m O b j e c t K e y a n y T y p e z b w N T n L X > < a : K e y > < K e y > C o l u m n s \ R e p l y   t i m e s t a m p   ( M o n t h   I n d e x ) < / K e y > < / a : K e y > < a : V a l u e   i : t y p e = " M e a s u r e G r i d N o d e V i e w S t a t e " > < C o l u m n > 1 1 < / C o l u m n > < L a y e d O u t > t r u e < / L a y e d O u t > < / a : V a l u e > < / a : K e y V a l u e O f D i a g r a m O b j e c t K e y a n y T y p e z b w N T n L X > < a : K e y V a l u e O f D i a g r a m O b j e c t K e y a n y T y p e z b w N T n L X > < a : K e y > < K e y > C o l u m n s \ R e p l y   t i m e s t a m p   ( M o n t h ) < / K e y > < / a : K e y > < a : V a l u e   i : t y p e = " M e a s u r e G r i d N o d e V i e w S t a t e " > < C o l u m n > 1 2 < / C o l u m n > < L a y e d O u t > t r u e < / L a y e d O u t > < / a : V a l u e > < / a : K e y V a l u e O f D i a g r a m O b j e c t K e y a n y T y p e z b w N T n L X > < / V i e w S t a t e s > < / D i a g r a m M a n a g e r . S e r i a l i z a b l e D i a g r a m > < D i a g r a m M a n a g e r . S e r i a l i z a b l e D i a g r a m > < A d a p t e r   i : t y p e = " M e a s u r e D i a g r a m S a n d b o x A d a p t e r " > < T a b l e N a m e > T i c k e t   A s s i g n m e n t s 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 T i c k e t   A s s i g n m e n t s 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 A s s i g n   t i m e   ( s e c s ) < / K e y > < / D i a g r a m O b j e c t K e y > < D i a g r a m O b j e c t K e y > < K e y > M e a s u r e s \ S u m   o f   A s s i g n   t i m e   ( s e c s ) \ T a g I n f o \ F o r m u l a < / K e y > < / D i a g r a m O b j e c t K e y > < D i a g r a m O b j e c t K e y > < K e y > M e a s u r e s \ S u m   o f   A s s i g n   t i m e   ( s e c s ) \ T a g I n f o \ V a l u e < / K e y > < / D i a g r a m O b j e c t K e y > < D i a g r a m O b j e c t K e y > < K e y > M e a s u r e s \ S u m   o f   S o l v e   t i m e   ( s e c s ) < / K e y > < / D i a g r a m O b j e c t K e y > < D i a g r a m O b j e c t K e y > < K e y > M e a s u r e s \ S u m   o f   S o l v e   t i m e   ( s e c s ) \ T a g I n f o \ F o r m u l a < / K e y > < / D i a g r a m O b j e c t K e y > < D i a g r a m O b j e c t K e y > < K e y > M e a s u r e s \ S u m   o f   S o l v e   t i m e   ( s e c s ) \ T a g I n f o \ V a l u e < / K e y > < / D i a g r a m O b j e c t K e y > < D i a g r a m O b j e c t K e y > < K e y > C o l u m n s \ T i c k e t   I D < / K e y > < / D i a g r a m O b j e c t K e y > < D i a g r a m O b j e c t K e y > < K e y > C o l u m n s \ A s s i g n e e   n a m e < / K e y > < / D i a g r a m O b j e c t K e y > < D i a g r a m O b j e c t K e y > < K e y > C o l u m n s \ C r e a t e d   t i m e s t a m p < / K e y > < / D i a g r a m O b j e c t K e y > < D i a g r a m O b j e c t K e y > < K e y > C o l u m n s \ A s s i g n m e n t   t i m e s t a m p < / K e y > < / D i a g r a m O b j e c t K e y > < D i a g r a m O b j e c t K e y > < K e y > C o l u m n s \ S o l v e d   t i m e s t a m p < / K e y > < / D i a g r a m O b j e c t K e y > < D i a g r a m O b j e c t K e y > < K e y > C o l u m n s \ P r i o r i t y < / K e y > < / D i a g r a m O b j e c t K e y > < D i a g r a m O b j e c t K e y > < K e y > C o l u m n s \ R e q u e s t e r < / K e y > < / D i a g r a m O b j e c t K e y > < D i a g r a m O b j e c t K e y > < K e y > C o l u m n s \ E s c a l a t e d ? < / K e y > < / D i a g r a m O b j e c t K e y > < D i a g r a m O b j e c t K e y > < K e y > C o l u m n s \ S u r v e y   g o o d < / K e y > < / D i a g r a m O b j e c t K e y > < D i a g r a m O b j e c t K e y > < K e y > C o l u m n s \ S u r v e y   b a d < / K e y > < / D i a g r a m O b j e c t K e y > < D i a g r a m O b j e c t K e y > < K e y > C o l u m n s \ S D R < / K e y > < / D i a g r a m O b j e c t K e y > < D i a g r a m O b j e c t K e y > < K e y > C o l u m n s \ A s s i g n e e   c o u n t r y < / K e y > < / D i a g r a m O b j e c t K e y > < D i a g r a m O b j e c t K e y > < K e y > C o l u m n s \ R e q u e s t e r   c o u n t r y < / K e y > < / D i a g r a m O b j e c t K e y > < D i a g r a m O b j e c t K e y > < K e y > C o l u m n s \ C r e a t e d   t i m e s t a m p   ( Y e a r ) < / K e y > < / D i a g r a m O b j e c t K e y > < D i a g r a m O b j e c t K e y > < K e y > C o l u m n s \ C r e a t e d   t i m e s t a m p   ( Q u a r t e r ) < / K e y > < / D i a g r a m O b j e c t K e y > < D i a g r a m O b j e c t K e y > < K e y > C o l u m n s \ C r e a t e d   t i m e s t a m p   ( M o n t h   I n d e x ) < / K e y > < / D i a g r a m O b j e c t K e y > < D i a g r a m O b j e c t K e y > < K e y > C o l u m n s \ C r e a t e d   t i m e s t a m p   ( M o n t h ) < / K e y > < / D i a g r a m O b j e c t K e y > < D i a g r a m O b j e c t K e y > < K e y > C o l u m n s \ A s s i g n   t i m e   ( s e c s ) < / K e y > < / D i a g r a m O b j e c t K e y > < D i a g r a m O b j e c t K e y > < K e y > C o l u m n s \ S o l v e   t i m e   ( s e c s ) < / K e y > < / D i a g r a m O b j e c t K e y > < D i a g r a m O b j e c t K e y > < K e y > L i n k s \ & l t ; C o l u m n s \ S u m   o f   A s s i g n   t i m e   ( s e c s ) & g t ; - & l t ; M e a s u r e s \ A s s i g n   t i m e   ( s e c s ) & g t ; < / K e y > < / D i a g r a m O b j e c t K e y > < D i a g r a m O b j e c t K e y > < K e y > L i n k s \ & l t ; C o l u m n s \ S u m   o f   A s s i g n   t i m e   ( s e c s ) & g t ; - & l t ; M e a s u r e s \ A s s i g n   t i m e   ( s e c s ) & g t ; \ C O L U M N < / K e y > < / D i a g r a m O b j e c t K e y > < D i a g r a m O b j e c t K e y > < K e y > L i n k s \ & l t ; C o l u m n s \ S u m   o f   A s s i g n   t i m e   ( s e c s ) & g t ; - & l t ; M e a s u r e s \ A s s i g n   t i m e   ( s e c s ) & g t ; \ M E A S U R E < / K e y > < / D i a g r a m O b j e c t K e y > < D i a g r a m O b j e c t K e y > < K e y > L i n k s \ & l t ; C o l u m n s \ S u m   o f   S o l v e   t i m e   ( s e c s ) & g t ; - & l t ; M e a s u r e s \ S o l v e   t i m e   ( s e c s ) & g t ; < / K e y > < / D i a g r a m O b j e c t K e y > < D i a g r a m O b j e c t K e y > < K e y > L i n k s \ & l t ; C o l u m n s \ S u m   o f   S o l v e   t i m e   ( s e c s ) & g t ; - & l t ; M e a s u r e s \ S o l v e   t i m e   ( s e c s ) & g t ; \ C O L U M N < / K e y > < / D i a g r a m O b j e c t K e y > < D i a g r a m O b j e c t K e y > < K e y > L i n k s \ & l t ; C o l u m n s \ S u m   o f   S o l v e   t i m e   ( s e c s ) & g t ; - & l t ; M e a s u r e s \ S o l v e   t i m e   ( s e c s ) & g t ; \ M E A S U R E 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 A s s i g n   t i m e   ( s e c s ) < / K e y > < / a : K e y > < a : V a l u e   i : t y p e = " M e a s u r e G r i d N o d e V i e w S t a t e " > < C o l u m n > 1 7 < / C o l u m n > < L a y e d O u t > t r u e < / L a y e d O u t > < W a s U I I n v i s i b l e > t r u e < / W a s U I I n v i s i b l e > < / a : V a l u e > < / a : K e y V a l u e O f D i a g r a m O b j e c t K e y a n y T y p e z b w N T n L X > < a : K e y V a l u e O f D i a g r a m O b j e c t K e y a n y T y p e z b w N T n L X > < a : K e y > < K e y > M e a s u r e s \ S u m   o f   A s s i g n   t i m e   ( s e c s ) \ T a g I n f o \ F o r m u l a < / K e y > < / a : K e y > < a : V a l u e   i : t y p e = " M e a s u r e G r i d V i e w S t a t e I D i a g r a m T a g A d d i t i o n a l I n f o " / > < / a : K e y V a l u e O f D i a g r a m O b j e c t K e y a n y T y p e z b w N T n L X > < a : K e y V a l u e O f D i a g r a m O b j e c t K e y a n y T y p e z b w N T n L X > < a : K e y > < K e y > M e a s u r e s \ S u m   o f   A s s i g n   t i m e   ( s e c s ) \ T a g I n f o \ V a l u e < / K e y > < / a : K e y > < a : V a l u e   i : t y p e = " M e a s u r e G r i d V i e w S t a t e I D i a g r a m T a g A d d i t i o n a l I n f o " / > < / a : K e y V a l u e O f D i a g r a m O b j e c t K e y a n y T y p e z b w N T n L X > < a : K e y V a l u e O f D i a g r a m O b j e c t K e y a n y T y p e z b w N T n L X > < a : K e y > < K e y > M e a s u r e s \ S u m   o f   S o l v e   t i m e   ( s e c s ) < / K e y > < / a : K e y > < a : V a l u e   i : t y p e = " M e a s u r e G r i d N o d e V i e w S t a t e " > < C o l u m n > 1 8 < / C o l u m n > < L a y e d O u t > t r u e < / L a y e d O u t > < W a s U I I n v i s i b l e > t r u e < / W a s U I I n v i s i b l e > < / a : V a l u e > < / a : K e y V a l u e O f D i a g r a m O b j e c t K e y a n y T y p e z b w N T n L X > < a : K e y V a l u e O f D i a g r a m O b j e c t K e y a n y T y p e z b w N T n L X > < a : K e y > < K e y > M e a s u r e s \ S u m   o f   S o l v e   t i m e   ( s e c s ) \ T a g I n f o \ F o r m u l a < / K e y > < / a : K e y > < a : V a l u e   i : t y p e = " M e a s u r e G r i d V i e w S t a t e I D i a g r a m T a g A d d i t i o n a l I n f o " / > < / a : K e y V a l u e O f D i a g r a m O b j e c t K e y a n y T y p e z b w N T n L X > < a : K e y V a l u e O f D i a g r a m O b j e c t K e y a n y T y p e z b w N T n L X > < a : K e y > < K e y > M e a s u r e s \ S u m   o f   S o l v e   t i m e   ( s e c s ) \ T a g I n f o \ V a l u e < / K e y > < / a : K e y > < a : V a l u e   i : t y p e = " M e a s u r e G r i d V i e w S t a t e I D i a g r a m T a g A d d i t i o n a l I n f o " / > < / a : K e y V a l u e O f D i a g r a m O b j e c t K e y a n y T y p e z b w N T n L X > < a : K e y V a l u e O f D i a g r a m O b j e c t K e y a n y T y p e z b w N T n L X > < a : K e y > < K e y > C o l u m n s \ T i c k e t   I D < / K e y > < / a : K e y > < a : V a l u e   i : t y p e = " M e a s u r e G r i d N o d e V i e w S t a t e " > < L a y e d O u t > t r u e < / L a y e d O u t > < / a : V a l u e > < / a : K e y V a l u e O f D i a g r a m O b j e c t K e y a n y T y p e z b w N T n L X > < a : K e y V a l u e O f D i a g r a m O b j e c t K e y a n y T y p e z b w N T n L X > < a : K e y > < K e y > C o l u m n s \ A s s i g n e e   n a m e < / K e y > < / a : K e y > < a : V a l u e   i : t y p e = " M e a s u r e G r i d N o d e V i e w S t a t e " > < C o l u m n > 1 < / C o l u m n > < L a y e d O u t > t r u e < / L a y e d O u t > < / a : V a l u e > < / a : K e y V a l u e O f D i a g r a m O b j e c t K e y a n y T y p e z b w N T n L X > < a : K e y V a l u e O f D i a g r a m O b j e c t K e y a n y T y p e z b w N T n L X > < a : K e y > < K e y > C o l u m n s \ C r e a t e d   t i m e s t a m p < / K e y > < / a : K e y > < a : V a l u e   i : t y p e = " M e a s u r e G r i d N o d e V i e w S t a t e " > < C o l u m n > 2 < / C o l u m n > < L a y e d O u t > t r u e < / L a y e d O u t > < / a : V a l u e > < / a : K e y V a l u e O f D i a g r a m O b j e c t K e y a n y T y p e z b w N T n L X > < a : K e y V a l u e O f D i a g r a m O b j e c t K e y a n y T y p e z b w N T n L X > < a : K e y > < K e y > C o l u m n s \ A s s i g n m e n t   t i m e s t a m p < / K e y > < / a : K e y > < a : V a l u e   i : t y p e = " M e a s u r e G r i d N o d e V i e w S t a t e " > < C o l u m n > 3 < / C o l u m n > < L a y e d O u t > t r u e < / L a y e d O u t > < / a : V a l u e > < / a : K e y V a l u e O f D i a g r a m O b j e c t K e y a n y T y p e z b w N T n L X > < a : K e y V a l u e O f D i a g r a m O b j e c t K e y a n y T y p e z b w N T n L X > < a : K e y > < K e y > C o l u m n s \ S o l v e d   t i m e s t a m p < / K e y > < / a : K e y > < a : V a l u e   i : t y p e = " M e a s u r e G r i d N o d e V i e w S t a t e " > < C o l u m n > 4 < / C o l u m n > < L a y e d O u t > t r u e < / L a y e d O u t > < / a : V a l u e > < / a : K e y V a l u e O f D i a g r a m O b j e c t K e y a n y T y p e z b w N T n L X > < a : K e y V a l u e O f D i a g r a m O b j e c t K e y a n y T y p e z b w N T n L X > < a : K e y > < K e y > C o l u m n s \ P r i o r i t y < / K e y > < / a : K e y > < a : V a l u e   i : t y p e = " M e a s u r e G r i d N o d e V i e w S t a t e " > < C o l u m n > 5 < / C o l u m n > < L a y e d O u t > t r u e < / L a y e d O u t > < / a : V a l u e > < / a : K e y V a l u e O f D i a g r a m O b j e c t K e y a n y T y p e z b w N T n L X > < a : K e y V a l u e O f D i a g r a m O b j e c t K e y a n y T y p e z b w N T n L X > < a : K e y > < K e y > C o l u m n s \ R e q u e s t e r < / K e y > < / a : K e y > < a : V a l u e   i : t y p e = " M e a s u r e G r i d N o d e V i e w S t a t e " > < C o l u m n > 6 < / C o l u m n > < L a y e d O u t > t r u e < / L a y e d O u t > < / a : V a l u e > < / a : K e y V a l u e O f D i a g r a m O b j e c t K e y a n y T y p e z b w N T n L X > < a : K e y V a l u e O f D i a g r a m O b j e c t K e y a n y T y p e z b w N T n L X > < a : K e y > < K e y > C o l u m n s \ E s c a l a t e d ? < / K e y > < / a : K e y > < a : V a l u e   i : t y p e = " M e a s u r e G r i d N o d e V i e w S t a t e " > < C o l u m n > 7 < / C o l u m n > < L a y e d O u t > t r u e < / L a y e d O u t > < / a : V a l u e > < / a : K e y V a l u e O f D i a g r a m O b j e c t K e y a n y T y p e z b w N T n L X > < a : K e y V a l u e O f D i a g r a m O b j e c t K e y a n y T y p e z b w N T n L X > < a : K e y > < K e y > C o l u m n s \ S u r v e y   g o o d < / K e y > < / a : K e y > < a : V a l u e   i : t y p e = " M e a s u r e G r i d N o d e V i e w S t a t e " > < C o l u m n > 8 < / C o l u m n > < L a y e d O u t > t r u e < / L a y e d O u t > < / a : V a l u e > < / a : K e y V a l u e O f D i a g r a m O b j e c t K e y a n y T y p e z b w N T n L X > < a : K e y V a l u e O f D i a g r a m O b j e c t K e y a n y T y p e z b w N T n L X > < a : K e y > < K e y > C o l u m n s \ S u r v e y   b a d < / K e y > < / a : K e y > < a : V a l u e   i : t y p e = " M e a s u r e G r i d N o d e V i e w S t a t e " > < C o l u m n > 9 < / C o l u m n > < L a y e d O u t > t r u e < / L a y e d O u t > < / a : V a l u e > < / a : K e y V a l u e O f D i a g r a m O b j e c t K e y a n y T y p e z b w N T n L X > < a : K e y V a l u e O f D i a g r a m O b j e c t K e y a n y T y p e z b w N T n L X > < a : K e y > < K e y > C o l u m n s \ S D R < / K e y > < / a : K e y > < a : V a l u e   i : t y p e = " M e a s u r e G r i d N o d e V i e w S t a t e " > < C o l u m n > 1 0 < / C o l u m n > < L a y e d O u t > t r u e < / L a y e d O u t > < / a : V a l u e > < / a : K e y V a l u e O f D i a g r a m O b j e c t K e y a n y T y p e z b w N T n L X > < a : K e y V a l u e O f D i a g r a m O b j e c t K e y a n y T y p e z b w N T n L X > < a : K e y > < K e y > C o l u m n s \ A s s i g n e e   c o u n t r y < / K e y > < / a : K e y > < a : V a l u e   i : t y p e = " M e a s u r e G r i d N o d e V i e w S t a t e " > < C o l u m n > 1 1 < / C o l u m n > < L a y e d O u t > t r u e < / L a y e d O u t > < / a : V a l u e > < / a : K e y V a l u e O f D i a g r a m O b j e c t K e y a n y T y p e z b w N T n L X > < a : K e y V a l u e O f D i a g r a m O b j e c t K e y a n y T y p e z b w N T n L X > < a : K e y > < K e y > C o l u m n s \ R e q u e s t e r   c o u n t r y < / K e y > < / a : K e y > < a : V a l u e   i : t y p e = " M e a s u r e G r i d N o d e V i e w S t a t e " > < C o l u m n > 1 2 < / C o l u m n > < L a y e d O u t > t r u e < / L a y e d O u t > < / a : V a l u e > < / a : K e y V a l u e O f D i a g r a m O b j e c t K e y a n y T y p e z b w N T n L X > < a : K e y V a l u e O f D i a g r a m O b j e c t K e y a n y T y p e z b w N T n L X > < a : K e y > < K e y > C o l u m n s \ C r e a t e d   t i m e s t a m p   ( Y e a r ) < / K e y > < / a : K e y > < a : V a l u e   i : t y p e = " M e a s u r e G r i d N o d e V i e w S t a t e " > < C o l u m n > 1 3 < / C o l u m n > < L a y e d O u t > t r u e < / L a y e d O u t > < / a : V a l u e > < / a : K e y V a l u e O f D i a g r a m O b j e c t K e y a n y T y p e z b w N T n L X > < a : K e y V a l u e O f D i a g r a m O b j e c t K e y a n y T y p e z b w N T n L X > < a : K e y > < K e y > C o l u m n s \ C r e a t e d   t i m e s t a m p   ( Q u a r t e r ) < / K e y > < / a : K e y > < a : V a l u e   i : t y p e = " M e a s u r e G r i d N o d e V i e w S t a t e " > < C o l u m n > 1 4 < / C o l u m n > < L a y e d O u t > t r u e < / L a y e d O u t > < / a : V a l u e > < / a : K e y V a l u e O f D i a g r a m O b j e c t K e y a n y T y p e z b w N T n L X > < a : K e y V a l u e O f D i a g r a m O b j e c t K e y a n y T y p e z b w N T n L X > < a : K e y > < K e y > C o l u m n s \ C r e a t e d   t i m e s t a m p   ( M o n t h   I n d e x ) < / K e y > < / a : K e y > < a : V a l u e   i : t y p e = " M e a s u r e G r i d N o d e V i e w S t a t e " > < C o l u m n > 1 5 < / C o l u m n > < L a y e d O u t > t r u e < / L a y e d O u t > < / a : V a l u e > < / a : K e y V a l u e O f D i a g r a m O b j e c t K e y a n y T y p e z b w N T n L X > < a : K e y V a l u e O f D i a g r a m O b j e c t K e y a n y T y p e z b w N T n L X > < a : K e y > < K e y > C o l u m n s \ C r e a t e d   t i m e s t a m p   ( M o n t h ) < / K e y > < / a : K e y > < a : V a l u e   i : t y p e = " M e a s u r e G r i d N o d e V i e w S t a t e " > < C o l u m n > 1 6 < / C o l u m n > < L a y e d O u t > t r u e < / L a y e d O u t > < / a : V a l u e > < / a : K e y V a l u e O f D i a g r a m O b j e c t K e y a n y T y p e z b w N T n L X > < a : K e y V a l u e O f D i a g r a m O b j e c t K e y a n y T y p e z b w N T n L X > < a : K e y > < K e y > C o l u m n s \ A s s i g n   t i m e   ( s e c s ) < / K e y > < / a : K e y > < a : V a l u e   i : t y p e = " M e a s u r e G r i d N o d e V i e w S t a t e " > < C o l u m n > 1 7 < / C o l u m n > < L a y e d O u t > t r u e < / L a y e d O u t > < / a : V a l u e > < / a : K e y V a l u e O f D i a g r a m O b j e c t K e y a n y T y p e z b w N T n L X > < a : K e y V a l u e O f D i a g r a m O b j e c t K e y a n y T y p e z b w N T n L X > < a : K e y > < K e y > C o l u m n s \ S o l v e   t i m e   ( s e c s ) < / K e y > < / a : K e y > < a : V a l u e   i : t y p e = " M e a s u r e G r i d N o d e V i e w S t a t e " > < C o l u m n > 1 8 < / C o l u m n > < L a y e d O u t > t r u e < / L a y e d O u t > < / a : V a l u e > < / a : K e y V a l u e O f D i a g r a m O b j e c t K e y a n y T y p e z b w N T n L X > < a : K e y V a l u e O f D i a g r a m O b j e c t K e y a n y T y p e z b w N T n L X > < a : K e y > < K e y > L i n k s \ & l t ; C o l u m n s \ S u m   o f   A s s i g n   t i m e   ( s e c s ) & g t ; - & l t ; M e a s u r e s \ A s s i g n   t i m e   ( s e c s ) & g t ; < / K e y > < / a : K e y > < a : V a l u e   i : t y p e = " M e a s u r e G r i d V i e w S t a t e I D i a g r a m L i n k " / > < / a : K e y V a l u e O f D i a g r a m O b j e c t K e y a n y T y p e z b w N T n L X > < a : K e y V a l u e O f D i a g r a m O b j e c t K e y a n y T y p e z b w N T n L X > < a : K e y > < K e y > L i n k s \ & l t ; C o l u m n s \ S u m   o f   A s s i g n   t i m e   ( s e c s ) & g t ; - & l t ; M e a s u r e s \ A s s i g n   t i m e   ( s e c s ) & g t ; \ C O L U M N < / K e y > < / a : K e y > < a : V a l u e   i : t y p e = " M e a s u r e G r i d V i e w S t a t e I D i a g r a m L i n k E n d p o i n t " / > < / a : K e y V a l u e O f D i a g r a m O b j e c t K e y a n y T y p e z b w N T n L X > < a : K e y V a l u e O f D i a g r a m O b j e c t K e y a n y T y p e z b w N T n L X > < a : K e y > < K e y > L i n k s \ & l t ; C o l u m n s \ S u m   o f   A s s i g n   t i m e   ( s e c s ) & g t ; - & l t ; M e a s u r e s \ A s s i g n   t i m e   ( s e c s ) & g t ; \ M E A S U R E < / K e y > < / a : K e y > < a : V a l u e   i : t y p e = " M e a s u r e G r i d V i e w S t a t e I D i a g r a m L i n k E n d p o i n t " / > < / a : K e y V a l u e O f D i a g r a m O b j e c t K e y a n y T y p e z b w N T n L X > < a : K e y V a l u e O f D i a g r a m O b j e c t K e y a n y T y p e z b w N T n L X > < a : K e y > < K e y > L i n k s \ & l t ; C o l u m n s \ S u m   o f   S o l v e   t i m e   ( s e c s ) & g t ; - & l t ; M e a s u r e s \ S o l v e   t i m e   ( s e c s ) & g t ; < / K e y > < / a : K e y > < a : V a l u e   i : t y p e = " M e a s u r e G r i d V i e w S t a t e I D i a g r a m L i n k " / > < / a : K e y V a l u e O f D i a g r a m O b j e c t K e y a n y T y p e z b w N T n L X > < a : K e y V a l u e O f D i a g r a m O b j e c t K e y a n y T y p e z b w N T n L X > < a : K e y > < K e y > L i n k s \ & l t ; C o l u m n s \ S u m   o f   S o l v e   t i m e   ( s e c s ) & g t ; - & l t ; M e a s u r e s \ S o l v e   t i m e   ( s e c s ) & g t ; \ C O L U M N < / K e y > < / a : K e y > < a : V a l u e   i : t y p e = " M e a s u r e G r i d V i e w S t a t e I D i a g r a m L i n k E n d p o i n t " / > < / a : K e y V a l u e O f D i a g r a m O b j e c t K e y a n y T y p e z b w N T n L X > < a : K e y V a l u e O f D i a g r a m O b j e c t K e y a n y T y p e z b w N T n L X > < a : K e y > < K e y > L i n k s \ & l t ; C o l u m n s \ S u m   o f   S o l v e   t i m e   ( s e c s ) & g t ; - & l t ; M e a s u r e s \ S o l v e   t i m e   ( s e c s ) & g t ; \ M E A S U R E < / K e y > < / a : K e y > < a : V a l u e   i : t y p e = " M e a s u r e G r i d V i e w S t a t e I D i a g r a m L i n k E n d p o i n t " / > < / a : K e y V a l u e O f D i a g r a m O b j e c t K e y a n y T y p e z b w N T n L X > < / V i e w S t a t e s > < / D i a g r a m M a n a g e r . S e r i a l i z a b l e D i a g r a m > < D i a g r a m M a n a g e r . S e r i a l i z a b l e D i a g r a m > < A d a p t e r   i : t y p e = " M e a s u r e D i a g r a m S a n d b o x A d a p t e r " > < T a b l e N a m e > P e o p l e   1 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 P e o p l e   1 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 C o l u m n s \ F u l l   N a m e < / K e y > < / D i a g r a m O b j e c t K e y > < D i a g r a m O b j e c t K e y > < K e y > C o l u m n s \ C o u n t r y < / K e y > < / D i a g r a m O b j e c t K e y > < D i a g r a m O b j e c t K e y > < K e y > C o l u m n s \ R o l e 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 C o l u m n s \ F u l l   N a m e < / K e y > < / a : K e y > < a : V a l u e   i : t y p e = " M e a s u r e G r i d N o d e V i e w S t a t e " > < L a y e d O u t > t r u e < / L a y e d O u t > < / a : V a l u e > < / a : K e y V a l u e O f D i a g r a m O b j e c t K e y a n y T y p e z b w N T n L X > < a : K e y V a l u e O f D i a g r a m O b j e c t K e y a n y T y p e z b w N T n L X > < a : K e y > < K e y > C o l u m n s \ C o u n t r y < / K e y > < / a : K e y > < a : V a l u e   i : t y p e = " M e a s u r e G r i d N o d e V i e w S t a t e " > < C o l u m n > 1 < / C o l u m n > < L a y e d O u t > t r u e < / L a y e d O u t > < / a : V a l u e > < / a : K e y V a l u e O f D i a g r a m O b j e c t K e y a n y T y p e z b w N T n L X > < a : K e y V a l u e O f D i a g r a m O b j e c t K e y a n y T y p e z b w N T n L X > < a : K e y > < K e y > C o l u m n s \ R o l e < / K e y > < / a : K e y > < a : V a l u e   i : t y p e = " M e a s u r e G r i d N o d e V i e w S t a t e " > < C o l u m n > 2 < / C o l u m n > < L a y e d O u t > t r u e < / L a y e d O u t > < / a : V a l u e > < / a : K e y V a l u e O f D i a g r a m O b j e c t K e y a n y T y p e z b w N T n L X > < / V i e w S t a t e s > < / D i a g r a m M a n a g e r . S e r i a l i z a b l e D i a g r a m > < / A r r a y O f D i a g r a m M a n a g e r . S e r i a l i z a b l e D i a g r a m > ] ] > < / C u s t o m C o n t e n t > < / G e m i n i > 
</file>

<file path=customXml/item3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 T i c k e t   A s s i g n m e n t s 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 T i c k e t   A s s i g n m e n t s 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 C o l u m n s \ T i c k e t   I D < / K e y > < / a : K e y > < a : V a l u e   i : t y p e = " T a b l e W i d g e t B a s e V i e w S t a t e " / > < / a : K e y V a l u e O f D i a g r a m O b j e c t K e y a n y T y p e z b w N T n L X > < a : K e y V a l u e O f D i a g r a m O b j e c t K e y a n y T y p e z b w N T n L X > < a : K e y > < K e y > C o l u m n s \ A s s i g n e e   n a m e < / K e y > < / a : K e y > < a : V a l u e   i : t y p e = " T a b l e W i d g e t B a s e V i e w S t a t e " / > < / a : K e y V a l u e O f D i a g r a m O b j e c t K e y a n y T y p e z b w N T n L X > < a : K e y V a l u e O f D i a g r a m O b j e c t K e y a n y T y p e z b w N T n L X > < a : K e y > < K e y > C o l u m n s \ C r e a t e d   t i m e s t a m p < / K e y > < / a : K e y > < a : V a l u e   i : t y p e = " T a b l e W i d g e t B a s e V i e w S t a t e " / > < / a : K e y V a l u e O f D i a g r a m O b j e c t K e y a n y T y p e z b w N T n L X > < a : K e y V a l u e O f D i a g r a m O b j e c t K e y a n y T y p e z b w N T n L X > < a : K e y > < K e y > C o l u m n s \ A s s i g n m e n t   t i m e s t a m p < / K e y > < / a : K e y > < a : V a l u e   i : t y p e = " T a b l e W i d g e t B a s e V i e w S t a t e " / > < / a : K e y V a l u e O f D i a g r a m O b j e c t K e y a n y T y p e z b w N T n L X > < a : K e y V a l u e O f D i a g r a m O b j e c t K e y a n y T y p e z b w N T n L X > < a : K e y > < K e y > C o l u m n s \ S o l v e d   t i m e s t a m p < / K e y > < / a : K e y > < a : V a l u e   i : t y p e = " T a b l e W i d g e t B a s e V i e w S t a t e " / > < / a : K e y V a l u e O f D i a g r a m O b j e c t K e y a n y T y p e z b w N T n L X > < a : K e y V a l u e O f D i a g r a m O b j e c t K e y a n y T y p e z b w N T n L X > < a : K e y > < K e y > C o l u m n s \ P r i o r i t y < / K e y > < / a : K e y > < a : V a l u e   i : t y p e = " T a b l e W i d g e t B a s e V i e w S t a t e " / > < / a : K e y V a l u e O f D i a g r a m O b j e c t K e y a n y T y p e z b w N T n L X > < a : K e y V a l u e O f D i a g r a m O b j e c t K e y a n y T y p e z b w N T n L X > < a : K e y > < K e y > C o l u m n s \ R e q u e s t e r < / K e y > < / a : K e y > < a : V a l u e   i : t y p e = " T a b l e W i d g e t B a s e V i e w S t a t e " / > < / a : K e y V a l u e O f D i a g r a m O b j e c t K e y a n y T y p e z b w N T n L X > < a : K e y V a l u e O f D i a g r a m O b j e c t K e y a n y T y p e z b w N T n L X > < a : K e y > < K e y > C o l u m n s \ E s c a l a t e d ? < / K e y > < / a : K e y > < a : V a l u e   i : t y p e = " T a b l e W i d g e t B a s e V i e w S t a t e " / > < / a : K e y V a l u e O f D i a g r a m O b j e c t K e y a n y T y p e z b w N T n L X > < a : K e y V a l u e O f D i a g r a m O b j e c t K e y a n y T y p e z b w N T n L X > < a : K e y > < K e y > C o l u m n s \ S u r v e y   g o o d < / K e y > < / a : K e y > < a : V a l u e   i : t y p e = " T a b l e W i d g e t B a s e V i e w S t a t e " / > < / a : K e y V a l u e O f D i a g r a m O b j e c t K e y a n y T y p e z b w N T n L X > < a : K e y V a l u e O f D i a g r a m O b j e c t K e y a n y T y p e z b w N T n L X > < a : K e y > < K e y > C o l u m n s \ S u r v e y   b a d < / K e y > < / a : K e y > < a : V a l u e   i : t y p e = " T a b l e W i d g e t B a s e V i e w S t a t e " / > < / a : K e y V a l u e O f D i a g r a m O b j e c t K e y a n y T y p e z b w N T n L X > < a : K e y V a l u e O f D i a g r a m O b j e c t K e y a n y T y p e z b w N T n L X > < a : K e y > < K e y > C o l u m n s \ S D R < / K e y > < / a : K e y > < a : V a l u e   i : t y p e = " T a b l e W i d g e t B a s e V i e w S t a t e " / > < / a : K e y V a l u e O f D i a g r a m O b j e c t K e y a n y T y p e z b w N T n L X > < a : K e y V a l u e O f D i a g r a m O b j e c t K e y a n y T y p e z b w N T n L X > < a : K e y > < K e y > C o l u m n s \ A s s i g n e e   c o u n t r y < / K e y > < / a : K e y > < a : V a l u e   i : t y p e = " T a b l e W i d g e t B a s e V i e w S t a t e " / > < / a : K e y V a l u e O f D i a g r a m O b j e c t K e y a n y T y p e z b w N T n L X > < a : K e y V a l u e O f D i a g r a m O b j e c t K e y a n y T y p e z b w N T n L X > < a : K e y > < K e y > C o l u m n s \ R e q u e s t e r   c o u n t r y < / K e y > < / a : K e y > < a : V a l u e   i : t y p e = " T a b l e W i d g e t B a s e V i e w S t a t e " / > < / a : K e y V a l u e O f D i a g r a m O b j e c t K e y a n y T y p e z b w N T n L X > < a : K e y V a l u e O f D i a g r a m O b j e c t K e y a n y T y p e z b w N T n L X > < a : K e y > < K e y > C o l u m n s \ C r e a t e d   t i m e s t a m p   ( Y e a r ) < / K e y > < / a : K e y > < a : V a l u e   i : t y p e = " T a b l e W i d g e t B a s e V i e w S t a t e " / > < / a : K e y V a l u e O f D i a g r a m O b j e c t K e y a n y T y p e z b w N T n L X > < a : K e y V a l u e O f D i a g r a m O b j e c t K e y a n y T y p e z b w N T n L X > < a : K e y > < K e y > C o l u m n s \ C r e a t e d   t i m e s t a m p   ( Q u a r t e r ) < / K e y > < / a : K e y > < a : V a l u e   i : t y p e = " T a b l e W i d g e t B a s e V i e w S t a t e " / > < / a : K e y V a l u e O f D i a g r a m O b j e c t K e y a n y T y p e z b w N T n L X > < a : K e y V a l u e O f D i a g r a m O b j e c t K e y a n y T y p e z b w N T n L X > < a : K e y > < K e y > C o l u m n s \ C r e a t e d   t i m e s t a m p   ( M o n t h   I n d e x ) < / K e y > < / a : K e y > < a : V a l u e   i : t y p e = " T a b l e W i d g e t B a s e V i e w S t a t e " / > < / a : K e y V a l u e O f D i a g r a m O b j e c t K e y a n y T y p e z b w N T n L X > < a : K e y V a l u e O f D i a g r a m O b j e c t K e y a n y T y p e z b w N T n L X > < a : K e y > < K e y > C o l u m n s \ C r e a t e d   t i m e s t a m p   ( M o n t h ) < / K e y > < / a : K e y > < a : V a l u e   i : t y p e = " T a b l e W i d g e t B a s e V i e w S t a t e " / > < / a : K e y V a l u e O f D i a g r a m O b j e c t K e y a n y T y p e z b w N T n L X > < a : K e y V a l u e O f D i a g r a m O b j e c t K e y a n y T y p e z b w N T n L X > < a : K e y > < K e y > C o l u m n s \ A s s i g n   t i m e   ( s e c s ) < / K e y > < / a : K e y > < a : V a l u e   i : t y p e = " T a b l e W i d g e t B a s e V i e w S t a t e " / > < / a : K e y V a l u e O f D i a g r a m O b j e c t K e y a n y T y p e z b w N T n L X > < a : K e y V a l u e O f D i a g r a m O b j e c t K e y a n y T y p e z b w N T n L X > < a : K e y > < K e y > C o l u m n s \ S o l v e   t i m e   ( s e c s ) 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 T i c k e t   U p d a t e s 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 T i c k e t   U p d a t e s 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 C o l u m n s \ T i c k e t   I D < / K e y > < / a : K e y > < a : V a l u e   i : t y p e = " T a b l e W i d g e t B a s e V i e w S t a t e " / > < / a : K e y V a l u e O f D i a g r a m O b j e c t K e y a n y T y p e z b w N T n L X > < a : K e y V a l u e O f D i a g r a m O b j e c t K e y a n y T y p e z b w N T n L X > < a : K e y > < K e y > C o l u m n s \ U p d a t e   t i m e s t a m p < / K e y > < / a : K e y > < a : V a l u e   i : t y p e = " T a b l e W i d g e t B a s e V i e w S t a t e " / > < / a : K e y V a l u e O f D i a g r a m O b j e c t K e y a n y T y p e z b w N T n L X > < a : K e y V a l u e O f D i a g r a m O b j e c t K e y a n y T y p e z b w N T n L X > < a : K e y > < K e y > C o l u m n s \ U p d a t e r   n a m e < / K e y > < / a : K e y > < a : V a l u e   i : t y p e = " T a b l e W i d g e t B a s e V i e w S t a t e " / > < / a : K e y V a l u e O f D i a g r a m O b j e c t K e y a n y T y p e z b w N T n L X > < a : K e y V a l u e O f D i a g r a m O b j e c t K e y a n y T y p e z b w N T n L X > < a : K e y > < K e y > C o l u m n s \ R e p l y   t i m e s t a m p < / K e y > < / a : K e y > < a : V a l u e   i : t y p e = " T a b l e W i d g e t B a s e V i e w S t a t e " / > < / a : K e y V a l u e O f D i a g r a m O b j e c t K e y a n y T y p e z b w N T n L X > < a : K e y V a l u e O f D i a g r a m O b j e c t K e y a n y T y p e z b w N T n L X > < a : K e y > < K e y > C o l u m n s \ R e p l i e r   n a m e < / K e y > < / a : K e y > < a : V a l u e   i : t y p e = " T a b l e W i d g e t B a s e V i e w S t a t e " / > < / a : K e y V a l u e O f D i a g r a m O b j e c t K e y a n y T y p e z b w N T n L X > < a : K e y V a l u e O f D i a g r a m O b j e c t K e y a n y T y p e z b w N T n L X > < a : K e y > < K e y > C o l u m n s \ R e p l i e r   r o l e < / K e y > < / a : K e y > < a : V a l u e   i : t y p e = " T a b l e W i d g e t B a s e V i e w S t a t e " / > < / a : K e y V a l u e O f D i a g r a m O b j e c t K e y a n y T y p e z b w N T n L X > < a : K e y V a l u e O f D i a g r a m O b j e c t K e y a n y T y p e z b w N T n L X > < a : K e y > < K e y > C o l u m n s \ R e p l y   t y p e < / K e y > < / a : K e y > < a : V a l u e   i : t y p e = " T a b l e W i d g e t B a s e V i e w S t a t e " / > < / a : K e y V a l u e O f D i a g r a m O b j e c t K e y a n y T y p e z b w N T n L X > < a : K e y V a l u e O f D i a g r a m O b j e c t K e y a n y T y p e z b w N T n L X > < a : K e y > < K e y > C o l u m n s \ 1 s t   r e p l y ? < / K e y > < / a : K e y > < a : V a l u e   i : t y p e = " T a b l e W i d g e t B a s e V i e w S t a t e " / > < / a : K e y V a l u e O f D i a g r a m O b j e c t K e y a n y T y p e z b w N T n L X > < a : K e y V a l u e O f D i a g r a m O b j e c t K e y a n y T y p e z b w N T n L X > < a : K e y > < K e y > C o l u m n s \ R e p l y   t i m e   ( s e c o n d s ) < / K e y > < / a : K e y > < a : V a l u e   i : t y p e = " T a b l e W i d g e t B a s e V i e w S t a t e " / > < / a : K e y V a l u e O f D i a g r a m O b j e c t K e y a n y T y p e z b w N T n L X > < a : K e y V a l u e O f D i a g r a m O b j e c t K e y a n y T y p e z b w N T n L X > < a : K e y > < K e y > C o l u m n s \ R e p l y   t i m e   w i t h i n   S L A ? < / K e y > < / a : K e y > < a : V a l u e   i : t y p e = " T a b l e W i d g e t B a s e V i e w S t a t e " / > < / a : K e y V a l u e O f D i a g r a m O b j e c t K e y a n y T y p e z b w N T n L X > < a : K e y V a l u e O f D i a g r a m O b j e c t K e y a n y T y p e z b w N T n L X > < a : K e y > < K e y > C o l u m n s \ R e p l y   t i m e   ( s e c s ) < / K e y > < / a : K e y > < a : V a l u e   i : t y p e = " T a b l e W i d g e t B a s e V i e w S t a t e " / > < / a : K e y V a l u e O f D i a g r a m O b j e c t K e y a n y T y p e z b w N T n L X > < a : K e y V a l u e O f D i a g r a m O b j e c t K e y a n y T y p e z b w N T n L X > < a : K e y > < K e y > C o l u m n s \ R e p l y   t i m e s t a m p   ( Y e a r ) < / K e y > < / a : K e y > < a : V a l u e   i : t y p e = " T a b l e W i d g e t B a s e V i e w S t a t e " / > < / a : K e y V a l u e O f D i a g r a m O b j e c t K e y a n y T y p e z b w N T n L X > < a : K e y V a l u e O f D i a g r a m O b j e c t K e y a n y T y p e z b w N T n L X > < a : K e y > < K e y > C o l u m n s \ R e p l y   t i m e s t a m p   ( Q u a r t e r ) < / K e y > < / a : K e y > < a : V a l u e   i : t y p e = " T a b l e W i d g e t B a s e V i e w S t a t e " / > < / a : K e y V a l u e O f D i a g r a m O b j e c t K e y a n y T y p e z b w N T n L X > < a : K e y V a l u e O f D i a g r a m O b j e c t K e y a n y T y p e z b w N T n L X > < a : K e y > < K e y > C o l u m n s \ R e p l y   t i m e s t a m p   ( M o n t h   I n d e x ) < / K e y > < / a : K e y > < a : V a l u e   i : t y p e = " T a b l e W i d g e t B a s e V i e w S t a t e " / > < / a : K e y V a l u e O f D i a g r a m O b j e c t K e y a n y T y p e z b w N T n L X > < a : K e y V a l u e O f D i a g r a m O b j e c t K e y a n y T y p e z b w N T n L X > < a : K e y > < K e y > C o l u m n s \ R e p l y   t i m e s t a m p   ( M o n t h ) 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 C l i e n t s 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 C l i e n t s 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 C o l u m n s \ F u l l   N a m e < / 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 C o l u m n s \ R o l e 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 P e o p l e 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 P e o p l e 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 C o l u m n s \ F u l l   N a m e < / 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 C o l u m n s \ R o l e 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 T i c k e t   I n t e r n a l   C o m m e n t s 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 T i c k e t   I n t e r n a l   C o m m e n t s 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 C o l u m n s \ T i c k e t   I D < / K e y > < / a : K e y > < a : V a l u e   i : t y p e = " T a b l e W i d g e t B a s e V i e w S t a t e " / > < / a : K e y V a l u e O f D i a g r a m O b j e c t K e y a n y T y p e z b w N T n L X > < a : K e y V a l u e O f D i a g r a m O b j e c t K e y a n y T y p e z b w N T n L X > < a : K e y > < K e y > C o l u m n s \ U p d a t e   t i m e s t a m p < / K e y > < / a : K e y > < a : V a l u e   i : t y p e = " T a b l e W i d g e t B a s e V i e w S t a t e " / > < / a : K e y V a l u e O f D i a g r a m O b j e c t K e y a n y T y p e z b w N T n L X > < a : K e y V a l u e O f D i a g r a m O b j e c t K e y a n y T y p e z b w N T n L X > < a : K e y > < K e y > C o l u m n s \ U p d a t e r   n a m e < / K e y > < / a : K e y > < a : V a l u e   i : t y p e = " T a b l e W i d g e t B a s e V i e w S t a t e " / > < / a : K e y V a l u e O f D i a g r a m O b j e c t K e y a n y T y p e z b w N T n L X > < a : K e y V a l u e O f D i a g r a m O b j e c t K e y a n y T y p e z b w N T n L X > < a : K e y > < K e y > C o l u m n s \ I n t e r n a l   c o m m e n t s < / K e y > < / a : K e y > < a : V a l u e   i : t y p e = " T a b l e W i d g e t B a s e V i e w S t a t e " / > < / a : K e y V a l u e O f D i a g r a m O b j e c t K e y a n y T y p e z b w N T n L X > < a : K e y V a l u e O f D i a g r a m O b j e c t K e y a n y T y p e z b w N T n L X > < a : K e y > < K e y > C o l u m n s \ T i c k e t   a s s i g n e e < / K e y > < / a : K e y > < a : V a l u e   i : t y p e = " T a b l e W i d g e t B a s e V i e w S t a t e " / > < / a : K e y V a l u e O f D i a g r a m O b j e c t K e y a n y T y p e z b w N T n L X > < a : K e y V a l u e O f D i a g r a m O b j e c t K e y a n y T y p e z b w N T n L X > < a : K e y > < K e y > C o l u m n s \ I n t e r n a l   c o m m e n t   t y p e 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 P e o p l e   1 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 P e o p l e   1 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 C o l u m n s \ F u l l   N a m e < / 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 C o l u m n s \ R o l e 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32.xml>��< ? x m l   v e r s i o n = " 1 . 0 "   e n c o d i n g = " U T F - 1 6 " ? > < G e m i n i   x m l n s = " h t t p : / / g e m i n i / p i v o t c u s t o m i z a t i o n / a a 8 2 4 3 5 2 - e a f f - 4 5 9 e - a 7 e 9 - f 9 6 2 b 9 6 1 3 b 3 5 " > < C u s t o m C o n t e n t > < ! [ C D A T A [ < ? x m l   v e r s i o n = " 1 . 0 "   e n c o d i n g = " u t f - 1 6 " ? > < S e t t i n g s > < C a l c u l a t e d F i e l d s > < i t e m > < M e a s u r e N a m e > M e d i a n   s o l v e   t i m e   ( s e c s ) < / M e a s u r e N a m e > < D i s p l a y N a m e > M e d i a n   s o l v e   t i m e   ( s e c s ) < / D i s p l a y N a m e > < V i s i b l e > F a l s e < / V i s i b l e > < / i t e m > < i t e m > < M e a s u r e N a m e > M e d i a n   r e p l y   t i m e   ( s e c s ) < / M e a s u r e N a m e > < D i s p l a y N a m e > M e d i a n   r e p l y   t i m e   ( s e c s ) < / D i s p l a y N a m e > < V i s i b l e > F a l s e < / V i s i b l e > < / i t e m > < i t e m > < M e a s u r e N a m e > M e d i a n   r e p l y   t i m e < / M e a s u r e N a m e > < D i s p l a y N a m e > M e d i a n   r e p l y   t i m e < / D i s p l a y N a m e > < V i s i b l e > F a l s e < / V i s i b l e > < / i t e m > < i t e m > < M e a s u r e N a m e > M e d i a n   a s s i g n   t i m e   ( s e c s ) < / M e a s u r e N a m e > < D i s p l a y N a m e > M e d i a n   a s s i g n   t i m e   ( s e c s ) < / D i s p l a y N a m e > < V i s i b l e > F a l s e < / V i s i b l e > < / i t e m > < i t e m > < M e a s u r e N a m e > M e d i a n   a s s i g n   t i m e < / M e a s u r e N a m e > < D i s p l a y N a m e > M e d i a n   a s s i g n   t i m e < / D i s p l a y N a m e > < V i s i b l e > F a l s e < / V i s i b l e > < / i t e m > < i t e m > < M e a s u r e N a m e > M e d i a n   s o l v e   t i m e < / M e a s u r e N a m e > < D i s p l a y N a m e > M e d i a n   s o l v e   t i m e < / D i s p l a y N a m e > < V i s i b l e > F a l s e < / V i s i b l e > < / i t e m > < i t e m > < M e a s u r e N a m e > #   T i c k e t s < / M e a s u r e N a m e > < D i s p l a y N a m e > #   T i c k e t s < / D i s p l a y N a m e > < V i s i b l e > F a l s e < / V i s i b l e > < / i t e m > < i t e m > < M e a s u r e N a m e > #   G o o d   f e e d b a c k < / M e a s u r e N a m e > < D i s p l a y N a m e > #   G o o d   f e e d b a c k < / D i s p l a y N a m e > < V i s i b l e > F a l s e < / V i s i b l e > < / i t e m > < i t e m > < M e a s u r e N a m e > #   B a d   f e e d b a c k < / M e a s u r e N a m e > < D i s p l a y N a m e > #   B a d   f e e d b a c k < / D i s p l a y N a m e > < V i s i b l e > F a l s e < / V i s i b l e > < / i t e m > < i t e m > < M e a s u r e N a m e > %   C S A T < / M e a s u r e N a m e > < D i s p l a y N a m e > %   C S A T < / D i s p l a y N a m e > < V i s i b l e > F a l s e < / V i s i b l e > < / i t e m > < i t e m > < M e a s u r e N a m e > #   S D R   t i c k e t s < / M e a s u r e N a m e > < D i s p l a y N a m e > #   S D R   t i c k e t s < / D i s p l a y N a m e > < V i s i b l e > F a l s e < / V i s i b l e > < / i t e m > < i t e m > < M e a s u r e N a m e > %   S D R < / M e a s u r e N a m e > < D i s p l a y N a m e > %   S D R < / D i s p l a y N a m e > < V i s i b l e > F a l s e < / V i s i b l e > < / i t e m > < i t e m > < M e a s u r e N a m e > %   F e e d b a c k < / M e a s u r e N a m e > < D i s p l a y N a m e > %   F e e d b a c k < / D i s p l a y N a m e > < V i s i b l e > F a l s e < / V i s i b l e > < / i t e m > < i t e m > < M e a s u r e N a m e > M e d i a n   1 s t   r e p l y   t i m e   ( s e c s ) < / M e a s u r e N a m e > < D i s p l a y N a m e > M e d i a n   1 s t   r e p l y   t i m e   ( s e c s ) < / D i s p l a y N a m e > < V i s i b l e > F a l s e < / V i s i b l e > < / i t e m > < i t e m > < M e a s u r e N a m e > M e d i a n   1 s t   r e p l y   t i m e < / M e a s u r e N a m e > < D i s p l a y N a m e > M e d i a n   1 s t   r e p l y   t i m e < / D i s p l a y N a m e > < V i s i b l e > F a l s e < / V i s i b l e > < / i t e m > < i t e m > < M e a s u r e N a m e > #   S L A   m e t < / M e a s u r e N a m e > < D i s p l a y N a m e > #   S L A   m e t < / D i s p l a y N a m e > < V i s i b l e > F a l s e < / V i s i b l e > < / i t e m > < i t e m > < M e a s u r e N a m e > #   S L A   b r e a c h e d < / M e a s u r e N a m e > < D i s p l a y N a m e > #   S L A   b r e a c h e d < / D i s p l a y N a m e > < V i s i b l e > F a l s e < / V i s i b l e > < / i t e m > < i t e m > < M e a s u r e N a m e > %   S L A < / M e a s u r e N a m e > < D i s p l a y N a m e > %   S L A < / D i s p l a y N a m e > < V i s i b l e > F a l s e < / V i s i b l e > < / i t e m > < i t e m > < M e a s u r e N a m e > #     T i c k e t s < / M e a s u r e N a m e > < D i s p l a y N a m e > #     T i c k e t s < / D i s p l a y N a m e > < V i s i b l e > F a l s e < / V i s i b l e > < / i t e m > < i t e m > < M e a s u r e N a m e > #     G o o d   f e e d b a c k < / M e a s u r e N a m e > < D i s p l a y N a m e > #     G o o d   f e e d b a c k < / D i s p l a y N a m e > < V i s i b l e > F a l s e < / V i s i b l e > < / i t e m > < i t e m > < M e a s u r e N a m e > #     B a d   f e e d b a c k < / M e a s u r e N a m e > < D i s p l a y N a m e > #     B a d   f e e d b a c k < / D i s p l a y N a m e > < V i s i b l e > F a l s e < / V i s i b l e > < / i t e m > < i t e m > < M e a s u r e N a m e > %     C S A T < / M e a s u r e N a m e > < D i s p l a y N a m e > %     C S A T < / D i s p l a y N a m e > < V i s i b l e > F a l s e < / V i s i b l e > < / i t e m > < i t e m > < M e a s u r e N a m e > #     S D R < / M e a s u r e N a m e > < D i s p l a y N a m e > #     S D R < / D i s p l a y N a m e > < V i s i b l e > F a l s e < / V i s i b l e > < / i t e m > < i t e m > < M e a s u r e N a m e > %     S D R < / M e a s u r e N a m e > < D i s p l a y N a m e > %     S D R < / D i s p l a y N a m e > < V i s i b l e > F a l s e < / V i s i b l e > < / i t e m > < i t e m > < M e a s u r e N a m e > #     S L A   m e t   ( r e g a r d l e s s   o f   a s s i g n e e ) < / M e a s u r e N a m e > < D i s p l a y N a m e > #     S L A   m e t   ( r e g a r d l e s s   o f   a s s i g n e e ) < / D i s p l a y N a m e > < V i s i b l e > F a l s e < / V i s i b l e > < / i t e m > < i t e m > < M e a s u r e N a m e > #     S L A   m e t   ( r e p l i e r   i s   t h e   a s s i g n e e < / M e a s u r e N a m e > < D i s p l a y N a m e > #     S L A   m e t   ( r e p l i e r   i s   t h e   a s s i g n e e < / D i s p l a y N a m e > < V i s i b l e > F a l s e < / V i s i b l e > < / i t e m > < / C a l c u l a t e d F i e l d s > < S A H o s t H a s h > 0 < / S A H o s t H a s h > < G e m i n i F i e l d L i s t V i s i b l e > T r u e < / G e m i n i F i e l d L i s t V i s i b l e > < / S e t t i n g s > ] ] > < / C u s t o m C o n t e n t > < / G e m i n i > 
</file>

<file path=customXml/item33.xml>��< ? x m l   v e r s i o n = " 1 . 0 "   e n c o d i n g = " U T F - 1 6 " ? > < G e m i n i   x m l n s = " h t t p : / / g e m i n i / p i v o t c u s t o m i z a t i o n / P o w e r P i v o t V e r s i o n " > < C u s t o m C o n t e n t > < ! [ C D A T A [ 2 0 1 5 . 1 3 0 . 1 6 0 5 . 7 8 5 ] ] > < / C u s t o m C o n t e n t > < / G e m i n i > 
</file>

<file path=customXml/item4.xml>��< ? x m l   v e r s i o n = " 1 . 0 "   e n c o d i n g = " U T F - 1 6 " ? > < G e m i n i   x m l n s = " h t t p : / / g e m i n i / p i v o t c u s t o m i z a t i o n / T a b l e X M L _ P e o p l e   1 _ 1 c 8 4 b 3 e 7 - e 4 0 0 - 4 d 9 c - b e 0 c - d 6 3 8 9 7 8 4 a 4 a 7 " > < C u s t o m C o n t e n t > < ! [ C D A T A [ < T a b l e W i d g e t G r i d S e r i a l i z a t i o n   x m l n s : x s d = " h t t p : / / w w w . w 3 . o r g / 2 0 0 1 / X M L S c h e m a "   x m l n s : x s i = " h t t p : / / w w w . w 3 . o r g / 2 0 0 1 / X M L S c h e m a - i n s t a n c e " > < C o l u m n S u g g e s t e d T y p e   / > < C o l u m n F o r m a t   / > < C o l u m n A c c u r a c y   / > < C o l u m n C u r r e n c y S y m b o l   / > < C o l u m n P o s i t i v e P a t t e r n   / > < C o l u m n N e g a t i v e P a t t e r n   / > < C o l u m n W i d t h s > < i t e m > < k e y > < s t r i n g > F u l l   N a m e < / s t r i n g > < / k e y > < v a l u e > < i n t > 9 9 < / i n t > < / v a l u e > < / i t e m > < i t e m > < k e y > < s t r i n g > C o u n t r y < / s t r i n g > < / k e y > < v a l u e > < i n t > 8 5 < / i n t > < / v a l u e > < / i t e m > < i t e m > < k e y > < s t r i n g > R o l e < / s t r i n g > < / k e y > < v a l u e > < i n t > 6 4 < / i n t > < / v a l u e > < / i t e m > < / C o l u m n W i d t h s > < C o l u m n D i s p l a y I n d e x > < i t e m > < k e y > < s t r i n g > F u l l   N a m e < / s t r i n g > < / k e y > < v a l u e > < i n t > 0 < / i n t > < / v a l u e > < / i t e m > < i t e m > < k e y > < s t r i n g > C o u n t r y < / s t r i n g > < / k e y > < v a l u e > < i n t > 1 < / i n t > < / v a l u e > < / i t e m > < i t e m > < k e y > < s t r i n g > R o l e < / s t r i n g > < / k e y > < v a l u e > < i n t > 2 < / 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5 d c d e 0 d 8 - 8 0 6 9 - 4 1 9 4 - b 9 8 9 - 3 0 5 e c 6 0 b 6 1 7 d " > < C u s t o m C o n t e n t > < ! [ C D A T A [ < ? x m l   v e r s i o n = " 1 . 0 "   e n c o d i n g = " u t f - 1 6 " ? > < S e t t i n g s > < C a l c u l a t e d F i e l d s > < i t e m > < M e a s u r e N a m e > M e d i a n   s o l v e   t i m e   ( s e c s ) < / M e a s u r e N a m e > < D i s p l a y N a m e > M e d i a n   s o l v e   t i m e   ( s e c s ) < / D i s p l a y N a m e > < V i s i b l e > F a l s e < / V i s i b l e > < / i t e m > < i t e m > < M e a s u r e N a m e > M e d i a n   r e p l y   t i m e   ( s e c s ) < / M e a s u r e N a m e > < D i s p l a y N a m e > M e d i a n   r e p l y   t i m e   ( s e c s ) < / D i s p l a y N a m e > < V i s i b l e > F a l s e < / V i s i b l e > < / i t e m > < i t e m > < M e a s u r e N a m e > M e d i a n   r e p l y   t i m e < / M e a s u r e N a m e > < D i s p l a y N a m e > M e d i a n   r e p l y   t i m e < / D i s p l a y N a m e > < V i s i b l e > F a l s e < / V i s i b l e > < / i t e m > < i t e m > < M e a s u r e N a m e > M e d i a n   a s s i g n   t i m e   ( s e c s ) < / M e a s u r e N a m e > < D i s p l a y N a m e > M e d i a n   a s s i g n   t i m e   ( s e c s ) < / D i s p l a y N a m e > < V i s i b l e > F a l s e < / V i s i b l e > < / i t e m > < i t e m > < M e a s u r e N a m e > M e d i a n   a s s i g n   t i m e < / M e a s u r e N a m e > < D i s p l a y N a m e > M e d i a n   a s s i g n   t i m e < / D i s p l a y N a m e > < V i s i b l e > F a l s e < / V i s i b l e > < / i t e m > < i t e m > < M e a s u r e N a m e > M e d i a n   s o l v e   t i m e < / M e a s u r e N a m e > < D i s p l a y N a m e > M e d i a n   s o l v e   t i m e < / D i s p l a y N a m e > < V i s i b l e > F a l s e < / V i s i b l e > < / i t e m > < i t e m > < M e a s u r e N a m e > #   T i c k e t s < / M e a s u r e N a m e > < D i s p l a y N a m e > #   T i c k e t s < / D i s p l a y N a m e > < V i s i b l e > F a l s e < / V i s i b l e > < / i t e m > < i t e m > < M e a s u r e N a m e > #   G o o d   f e e d b a c k < / M e a s u r e N a m e > < D i s p l a y N a m e > #   G o o d   f e e d b a c k < / D i s p l a y N a m e > < V i s i b l e > F a l s e < / V i s i b l e > < / i t e m > < i t e m > < M e a s u r e N a m e > #   B a d   f e e d b a c k < / M e a s u r e N a m e > < D i s p l a y N a m e > #   B a d   f e e d b a c k < / D i s p l a y N a m e > < V i s i b l e > F a l s e < / V i s i b l e > < / i t e m > < i t e m > < M e a s u r e N a m e > %   C S A T < / M e a s u r e N a m e > < D i s p l a y N a m e > %   C S A T < / D i s p l a y N a m e > < V i s i b l e > F a l s e < / V i s i b l e > < / i t e m > < i t e m > < M e a s u r e N a m e > #   S D R   t i c k e t s < / M e a s u r e N a m e > < D i s p l a y N a m e > #   S D R   t i c k e t s < / D i s p l a y N a m e > < V i s i b l e > F a l s e < / V i s i b l e > < / i t e m > < i t e m > < M e a s u r e N a m e > %   S D R < / M e a s u r e N a m e > < D i s p l a y N a m e > %   S D R < / D i s p l a y N a m e > < V i s i b l e > F a l s e < / V i s i b l e > < / i t e m > < i t e m > < M e a s u r e N a m e > %   F e e d b a c k < / M e a s u r e N a m e > < D i s p l a y N a m e > %   F e e d b a c k < / D i s p l a y N a m e > < V i s i b l e > F a l s e < / V i s i b l e > < / i t e m > < i t e m > < M e a s u r e N a m e > M e d i a n   1 s t   r e p l y   t i m e   ( s e c s ) < / M e a s u r e N a m e > < D i s p l a y N a m e > M e d i a n   1 s t   r e p l y   t i m e   ( s e c s ) < / D i s p l a y N a m e > < V i s i b l e > F a l s e < / V i s i b l e > < / i t e m > < i t e m > < M e a s u r e N a m e > M e d i a n   1 s t   r e p l y   t i m e < / M e a s u r e N a m e > < D i s p l a y N a m e > M e d i a n   1 s t   r e p l y   t i m e < / D i s p l a y N a m e > < V i s i b l e > F a l s e < / V i s i b l e > < / i t e m > < / C a l c u l a t e d F i e l d s > < S A H o s t H a s h > 0 < / S A H o s t H a s h > < G e m i n i F i e l d L i s t V i s i b l e > T r u e < / G e m i n i F i e l d L i s t V i s i b l e > < / S e t t i n g s > ] ] > < / C u s t o m C o n t e n t > < / G e m i n i > 
</file>

<file path=customXml/item6.xml>��< ? x m l   v e r s i o n = " 1 . 0 "   e n c o d i n g = " U T F - 1 6 " ? > < G e m i n i   x m l n s = " h t t p : / / g e m i n i / p i v o t c u s t o m i z a t i o n / 2 7 6 c 1 6 0 8 - 3 5 8 c - 4 e 0 7 - a a 8 c - 6 2 1 b 5 d 9 e 1 d 6 3 " > < C u s t o m C o n t e n t > < ! [ C D A T A [ < ? x m l   v e r s i o n = " 1 . 0 "   e n c o d i n g = " u t f - 1 6 " ? > < S e t t i n g s > < C a l c u l a t e d F i e l d s > < i t e m > < M e a s u r e N a m e > M e d i a n   s o l v e   t i m e   ( s e c s ) < / M e a s u r e N a m e > < D i s p l a y N a m e > M e d i a n   s o l v e   t i m e   ( s e c s ) < / D i s p l a y N a m e > < V i s i b l e > F a l s e < / V i s i b l e > < / i t e m > < i t e m > < M e a s u r e N a m e > M e d i a n   r e p l y   t i m e   ( s e c s ) < / M e a s u r e N a m e > < D i s p l a y N a m e > M e d i a n   r e p l y   t i m e   ( s e c s ) < / D i s p l a y N a m e > < V i s i b l e > F a l s e < / V i s i b l e > < / i t e m > < i t e m > < M e a s u r e N a m e > M e d i a n   r e p l y   t i m e < / M e a s u r e N a m e > < D i s p l a y N a m e > M e d i a n   r e p l y   t i m e < / D i s p l a y N a m e > < V i s i b l e > F a l s e < / V i s i b l e > < / i t e m > < i t e m > < M e a s u r e N a m e > M e d i a n   a s s i g n   t i m e   ( s e c s ) < / M e a s u r e N a m e > < D i s p l a y N a m e > M e d i a n   a s s i g n   t i m e   ( s e c s ) < / D i s p l a y N a m e > < V i s i b l e > F a l s e < / V i s i b l e > < / i t e m > < i t e m > < M e a s u r e N a m e > M e d i a n   a s s i g n   t i m e < / M e a s u r e N a m e > < D i s p l a y N a m e > M e d i a n   a s s i g n   t i m e < / D i s p l a y N a m e > < V i s i b l e > F a l s e < / V i s i b l e > < / i t e m > < i t e m > < M e a s u r e N a m e > M e d i a n   s o l v e   t i m e < / M e a s u r e N a m e > < D i s p l a y N a m e > M e d i a n   s o l v e   t i m e < / D i s p l a y N a m e > < V i s i b l e > F a l s e < / V i s i b l e > < / i t e m > < i t e m > < M e a s u r e N a m e > #   T i c k e t s < / M e a s u r e N a m e > < D i s p l a y N a m e > #   T i c k e t s < / D i s p l a y N a m e > < V i s i b l e > F a l s e < / V i s i b l e > < / i t e m > < i t e m > < M e a s u r e N a m e > #   G o o d   f e e d b a c k < / M e a s u r e N a m e > < D i s p l a y N a m e > #   G o o d   f e e d b a c k < / D i s p l a y N a m e > < V i s i b l e > F a l s e < / V i s i b l e > < / i t e m > < i t e m > < M e a s u r e N a m e > #   B a d   f e e d b a c k < / M e a s u r e N a m e > < D i s p l a y N a m e > #   B a d   f e e d b a c k < / D i s p l a y N a m e > < V i s i b l e > F a l s e < / V i s i b l e > < / i t e m > < i t e m > < M e a s u r e N a m e > %   C S A T < / M e a s u r e N a m e > < D i s p l a y N a m e > %   C S A T < / D i s p l a y N a m e > < V i s i b l e > F a l s e < / V i s i b l e > < / i t e m > < i t e m > < M e a s u r e N a m e > #   S D R   t i c k e t s < / M e a s u r e N a m e > < D i s p l a y N a m e > #   S D R   t i c k e t s < / D i s p l a y N a m e > < V i s i b l e > F a l s e < / V i s i b l e > < / i t e m > < i t e m > < M e a s u r e N a m e > %   S D R < / M e a s u r e N a m e > < D i s p l a y N a m e > %   S D R < / D i s p l a y N a m e > < V i s i b l e > F a l s e < / V i s i b l e > < / i t e m > < i t e m > < M e a s u r e N a m e > %   F e e d b a c k < / M e a s u r e N a m e > < D i s p l a y N a m e > %   F e e d b a c k < / D i s p l a y N a m e > < V i s i b l e > F a l s e < / V i s i b l e > < / i t e m > < i t e m > < M e a s u r e N a m e > M e d i a n   1 s t   r e p l y   t i m e   ( s e c s ) < / M e a s u r e N a m e > < D i s p l a y N a m e > M e d i a n   1 s t   r e p l y   t i m e   ( s e c s ) < / D i s p l a y N a m e > < V i s i b l e > F a l s e < / V i s i b l e > < / i t e m > < i t e m > < M e a s u r e N a m e > M e d i a n   1 s t   r e p l y   t i m e < / M e a s u r e N a m e > < D i s p l a y N a m e > M e d i a n   1 s t   r e p l y   t i m e < / D i s p l a y N a m e > < V i s i b l e > F a l s e < / V i s i b l e > < / i t e m > < i t e m > < M e a s u r e N a m e > #   S L A   m e t < / M e a s u r e N a m e > < D i s p l a y N a m e > #   S L A   m e t < / D i s p l a y N a m e > < V i s i b l e > F a l s e < / V i s i b l e > < / i t e m > < i t e m > < M e a s u r e N a m e > #   S L A   b r e a c h e d < / M e a s u r e N a m e > < D i s p l a y N a m e > #   S L A   b r e a c h e d < / D i s p l a y N a m e > < V i s i b l e > F a l s e < / V i s i b l e > < / i t e m > < i t e m > < M e a s u r e N a m e > %   S L A < / M e a s u r e N a m e > < D i s p l a y N a m e > %   S L A < / D i s p l a y N a m e > < V i s i b l e > F a l s e < / V i s i b l e > < / i t e m > < i t e m > < M e a s u r e N a m e > #     T i c k e t s < / M e a s u r e N a m e > < D i s p l a y N a m e > #     T i c k e t s < / D i s p l a y N a m e > < V i s i b l e > F a l s e < / V i s i b l e > < / i t e m > < i t e m > < M e a s u r e N a m e > #     G o o d   f e e d b a c k < / M e a s u r e N a m e > < D i s p l a y N a m e > #     G o o d   f e e d b a c k < / D i s p l a y N a m e > < V i s i b l e > F a l s e < / V i s i b l e > < / i t e m > < i t e m > < M e a s u r e N a m e > #     B a d   f e e d b a c k < / M e a s u r e N a m e > < D i s p l a y N a m e > #     B a d   f e e d b a c k < / D i s p l a y N a m e > < V i s i b l e > F a l s e < / V i s i b l e > < / i t e m > < i t e m > < M e a s u r e N a m e > %     C S A T < / M e a s u r e N a m e > < D i s p l a y N a m e > %     C S A T < / D i s p l a y N a m e > < V i s i b l e > F a l s e < / V i s i b l e > < / i t e m > < i t e m > < M e a s u r e N a m e > #     S D R < / M e a s u r e N a m e > < D i s p l a y N a m e > #     S D R < / D i s p l a y N a m e > < V i s i b l e > F a l s e < / V i s i b l e > < / i t e m > < i t e m > < M e a s u r e N a m e > %     S D R < / M e a s u r e N a m e > < D i s p l a y N a m e > %     S D R < / D i s p l a y N a m e > < V i s i b l e > F a l s e < / V i s i b l e > < / i t e m > < i t e m > < M e a s u r e N a m e > #     S L A   m e t   ( r e g a r d l e s s   o f   a s s i g n e e ) < / M e a s u r e N a m e > < D i s p l a y N a m e > #     S L A   m e t   ( r e g a r d l e s s   o f   a s s i g n e e ) < / D i s p l a y N a m e > < V i s i b l e > F a l s e < / V i s i b l e > < / i t e m > < i t e m > < M e a s u r e N a m e > #     S L A   m e t   ( r e p l i e r   i s   t h e   a s s i g n e e < / M e a s u r e N a m e > < D i s p l a y N a m e > #     S L A   m e t   ( r e p l i e r   i s   t h e   a s s i g n e e < / D i s p l a y N a m e > < V i s i b l e > F a l s e < / V i s i b l e > < / i t e m > < / C a l c u l a t e d F i e l d s > < S A H o s t H a s h > 0 < / S A H o s t H a s h > < G e m i n i F i e l d L i s t V i s i b l e > T r u e < / G e m i n i F i e l d L i s t V i s i b l e > < / S e t t i n g s > ] ] > < / C u s t o m C o n t e n t > < / G e m i n i > 
</file>

<file path=customXml/item7.xml>��< ? x m l   v e r s i o n = " 1 . 0 "   e n c o d i n g = " U T F - 1 6 " ? > < G e m i n i   x m l n s = " h t t p : / / g e m i n i / p i v o t c u s t o m i z a t i o n / C l i e n t W i n d o w X M L " > < C u s t o m C o n t e n t > < ! [ C D A T A [ P e o p l e   1 _ 1 c 8 4 b 3 e 7 - e 4 0 0 - 4 d 9 c - b e 0 c - d 6 3 8 9 7 8 4 a 4 a 7 ] ] > < / C u s t o m C o n t e n t > < / G e m i n i > 
</file>

<file path=customXml/item8.xml>��< ? x m l   v e r s i o n = " 1 . 0 "   e n c o d i n g = " U T F - 1 6 " ? > < G e m i n i   x m l n s = " h t t p : / / g e m i n i / p i v o t c u s t o m i z a t i o n / 4 7 0 8 9 6 7 9 - 1 5 d b - 4 d e 0 - 8 f 4 2 - d 3 8 7 5 b e 7 1 e 3 e " > < C u s t o m C o n t e n t > < ! [ C D A T A [ < ? x m l   v e r s i o n = " 1 . 0 "   e n c o d i n g = " u t f - 1 6 " ? > < S e t t i n g s > < C a l c u l a t e d F i e l d s > < i t e m > < M e a s u r e N a m e > M e d i a n   s o l v e   t i m e   ( s e c s ) < / M e a s u r e N a m e > < D i s p l a y N a m e > M e d i a n   s o l v e   t i m e   ( s e c s ) < / D i s p l a y N a m e > < V i s i b l e > F a l s e < / V i s i b l e > < / i t e m > < i t e m > < M e a s u r e N a m e > M e d i a n   r e p l y   t i m e   ( s e c s ) < / M e a s u r e N a m e > < D i s p l a y N a m e > M e d i a n   r e p l y   t i m e   ( s e c s ) < / D i s p l a y N a m e > < V i s i b l e > F a l s e < / V i s i b l e > < / i t e m > < i t e m > < M e a s u r e N a m e > M e d i a n   r e p l y   t i m e < / M e a s u r e N a m e > < D i s p l a y N a m e > M e d i a n   r e p l y   t i m e < / D i s p l a y N a m e > < V i s i b l e > F a l s e < / V i s i b l e > < / i t e m > < i t e m > < M e a s u r e N a m e > M e d i a n   a s s i g n   t i m e   ( s e c s ) < / M e a s u r e N a m e > < D i s p l a y N a m e > M e d i a n   a s s i g n   t i m e   ( s e c s ) < / D i s p l a y N a m e > < V i s i b l e > F a l s e < / V i s i b l e > < / i t e m > < i t e m > < M e a s u r e N a m e > M e d i a n   a s s i g n   t i m e < / M e a s u r e N a m e > < D i s p l a y N a m e > M e d i a n   a s s i g n   t i m e < / D i s p l a y N a m e > < V i s i b l e > F a l s e < / V i s i b l e > < / i t e m > < i t e m > < M e a s u r e N a m e > M e d i a n   s o l v e   t i m e < / M e a s u r e N a m e > < D i s p l a y N a m e > M e d i a n   s o l v e   t i m e < / D i s p l a y N a m e > < V i s i b l e > F a l s e < / V i s i b l e > < / i t e m > < i t e m > < M e a s u r e N a m e > #   T i c k e t s < / M e a s u r e N a m e > < D i s p l a y N a m e > #   T i c k e t s < / D i s p l a y N a m e > < V i s i b l e > F a l s e < / V i s i b l e > < / i t e m > < i t e m > < M e a s u r e N a m e > #   G o o d   f e e d b a c k < / M e a s u r e N a m e > < D i s p l a y N a m e > #   G o o d   f e e d b a c k < / D i s p l a y N a m e > < V i s i b l e > F a l s e < / V i s i b l e > < / i t e m > < i t e m > < M e a s u r e N a m e > #   B a d   f e e d b a c k < / M e a s u r e N a m e > < D i s p l a y N a m e > #   B a d   f e e d b a c k < / D i s p l a y N a m e > < V i s i b l e > F a l s e < / V i s i b l e > < / i t e m > < i t e m > < M e a s u r e N a m e > %   C S A T < / M e a s u r e N a m e > < D i s p l a y N a m e > %   C S A T < / D i s p l a y N a m e > < V i s i b l e > F a l s e < / V i s i b l e > < / i t e m > < i t e m > < M e a s u r e N a m e > #   S D R   t i c k e t s < / M e a s u r e N a m e > < D i s p l a y N a m e > #   S D R   t i c k e t s < / D i s p l a y N a m e > < V i s i b l e > F a l s e < / V i s i b l e > < / i t e m > < i t e m > < M e a s u r e N a m e > %   S D R < / M e a s u r e N a m e > < D i s p l a y N a m e > %   S D R < / D i s p l a y N a m e > < V i s i b l e > F a l s e < / V i s i b l e > < / i t e m > < i t e m > < M e a s u r e N a m e > %   F e e d b a c k < / M e a s u r e N a m e > < D i s p l a y N a m e > %   F e e d b a c k < / D i s p l a y N a m e > < V i s i b l e > F a l s e < / V i s i b l e > < / i t e m > < i t e m > < M e a s u r e N a m e > M e d i a n   1 s t   r e p l y   t i m e   ( s e c s ) < / M e a s u r e N a m e > < D i s p l a y N a m e > M e d i a n   1 s t   r e p l y   t i m e   ( s e c s ) < / D i s p l a y N a m e > < V i s i b l e > F a l s e < / V i s i b l e > < / i t e m > < i t e m > < M e a s u r e N a m e > M e d i a n   1 s t   r e p l y   t i m e < / M e a s u r e N a m e > < D i s p l a y N a m e > M e d i a n   1 s t   r e p l y   t i m e < / D i s p l a y N a m e > < V i s i b l e > F a l s e < / V i s i b l e > < / i t e m > < i t e m > < M e a s u r e N a m e > #   S L A   m e t < / M e a s u r e N a m e > < D i s p l a y N a m e > #   S L A   m e t < / D i s p l a y N a m e > < V i s i b l e > F a l s e < / V i s i b l e > < / i t e m > < i t e m > < M e a s u r e N a m e > #   S L A   b r e a c h e d < / M e a s u r e N a m e > < D i s p l a y N a m e > #   S L A   b r e a c h e d < / D i s p l a y N a m e > < V i s i b l e > F a l s e < / V i s i b l e > < / i t e m > < i t e m > < M e a s u r e N a m e > %   S L A < / M e a s u r e N a m e > < D i s p l a y N a m e > %   S L A < / D i s p l a y N a m e > < V i s i b l e > F a l s e < / V i s i b l e > < / i t e m > < i t e m > < M e a s u r e N a m e > #     T i c k e t s < / M e a s u r e N a m e > < D i s p l a y N a m e > #     T i c k e t s < / D i s p l a y N a m e > < V i s i b l e > F a l s e < / V i s i b l e > < / i t e m > < i t e m > < M e a s u r e N a m e > #     G o o d   f e e d b a c k < / M e a s u r e N a m e > < D i s p l a y N a m e > #     G o o d   f e e d b a c k < / D i s p l a y N a m e > < V i s i b l e > F a l s e < / V i s i b l e > < / i t e m > < i t e m > < M e a s u r e N a m e > #     B a d   f e e d b a c k < / M e a s u r e N a m e > < D i s p l a y N a m e > #     B a d   f e e d b a c k < / D i s p l a y N a m e > < V i s i b l e > F a l s e < / V i s i b l e > < / i t e m > < i t e m > < M e a s u r e N a m e > %     C S A T < / M e a s u r e N a m e > < D i s p l a y N a m e > %     C S A T < / D i s p l a y N a m e > < V i s i b l e > F a l s e < / V i s i b l e > < / i t e m > < i t e m > < M e a s u r e N a m e > #     S D R < / M e a s u r e N a m e > < D i s p l a y N a m e > #     S D R < / D i s p l a y N a m e > < V i s i b l e > F a l s e < / V i s i b l e > < / i t e m > < i t e m > < M e a s u r e N a m e > %     S D R < / M e a s u r e N a m e > < D i s p l a y N a m e > %     S D R < / D i s p l a y N a m e > < V i s i b l e > F a l s e < / V i s i b l e > < / i t e m > < i t e m > < M e a s u r e N a m e > #     S L A   m e t   ( r e g a r d l e s s   o f   a s s i g n e e ) < / M e a s u r e N a m e > < D i s p l a y N a m e > #     S L A   m e t   ( r e g a r d l e s s   o f   a s s i g n e e ) < / D i s p l a y N a m e > < V i s i b l e > F a l s e < / V i s i b l e > < / i t e m > < i t e m > < M e a s u r e N a m e > #     S L A   m e t   ( r e p l i e r   i s   t h e   a s s i g n e e < / M e a s u r e N a m e > < D i s p l a y N a m e > #     S L A   m e t   ( r e p l i e r   i s   t h e   a s s i g n e e < / D i s p l a y N a m e > < V i s i b l e > F a l s e < / V i s i b l e > < / i t e m > < / C a l c u l a t e d F i e l d s > < S A H o s t H a s h > 0 < / S A H o s t H a s h > < G e m i n i F i e l d L i s t V i s i b l e > T r u e < / G e m i n i F i e l d L i s t V i s i b l e > < / S e t t i n g s > ] ] > < / C u s t o m C o n t e n t > < / G e m i n i > 
</file>

<file path=customXml/item9.xml>��< ? x m l   v e r s i o n = " 1 . 0 "   e n c o d i n g = " U T F - 1 6 " ? > < G e m i n i   x m l n s = " h t t p : / / g e m i n i / p i v o t c u s t o m i z a t i o n / I s S a n d b o x E m b e d d e d " > < C u s t o m C o n t e n t > < ! [ C D A T A [ y e s ] ] > < / C u s t o m C o n t e n t > < / G e m i n i > 
</file>

<file path=customXml/itemProps1.xml><?xml version="1.0" encoding="utf-8"?>
<ds:datastoreItem xmlns:ds="http://schemas.openxmlformats.org/officeDocument/2006/customXml" ds:itemID="{7D3F7AF2-BA91-4DC0-B768-5251AC69575C}">
  <ds:schemaRefs/>
</ds:datastoreItem>
</file>

<file path=customXml/itemProps10.xml><?xml version="1.0" encoding="utf-8"?>
<ds:datastoreItem xmlns:ds="http://schemas.openxmlformats.org/officeDocument/2006/customXml" ds:itemID="{E38E8C58-5EE8-41E4-89A0-3D1A3E256CA8}">
  <ds:schemaRefs/>
</ds:datastoreItem>
</file>

<file path=customXml/itemProps11.xml><?xml version="1.0" encoding="utf-8"?>
<ds:datastoreItem xmlns:ds="http://schemas.openxmlformats.org/officeDocument/2006/customXml" ds:itemID="{9C3F1D2F-392D-45E3-92EC-2A9E193B3A97}">
  <ds:schemaRefs/>
</ds:datastoreItem>
</file>

<file path=customXml/itemProps12.xml><?xml version="1.0" encoding="utf-8"?>
<ds:datastoreItem xmlns:ds="http://schemas.openxmlformats.org/officeDocument/2006/customXml" ds:itemID="{CB467969-F6FE-4584-8F20-37C5505CD730}">
  <ds:schemaRefs/>
</ds:datastoreItem>
</file>

<file path=customXml/itemProps13.xml><?xml version="1.0" encoding="utf-8"?>
<ds:datastoreItem xmlns:ds="http://schemas.openxmlformats.org/officeDocument/2006/customXml" ds:itemID="{F670DFD1-F1AD-4E8F-A980-26540F69892E}">
  <ds:schemaRefs/>
</ds:datastoreItem>
</file>

<file path=customXml/itemProps14.xml><?xml version="1.0" encoding="utf-8"?>
<ds:datastoreItem xmlns:ds="http://schemas.openxmlformats.org/officeDocument/2006/customXml" ds:itemID="{00A24547-8ABE-41EE-A7C1-09B26D185306}">
  <ds:schemaRefs/>
</ds:datastoreItem>
</file>

<file path=customXml/itemProps15.xml><?xml version="1.0" encoding="utf-8"?>
<ds:datastoreItem xmlns:ds="http://schemas.openxmlformats.org/officeDocument/2006/customXml" ds:itemID="{BCBBB186-733D-49C1-9637-2D89BE458617}">
  <ds:schemaRefs/>
</ds:datastoreItem>
</file>

<file path=customXml/itemProps16.xml><?xml version="1.0" encoding="utf-8"?>
<ds:datastoreItem xmlns:ds="http://schemas.openxmlformats.org/officeDocument/2006/customXml" ds:itemID="{F0037C9D-FD8D-4CDE-88A4-027AE54E0EA2}">
  <ds:schemaRefs/>
</ds:datastoreItem>
</file>

<file path=customXml/itemProps17.xml><?xml version="1.0" encoding="utf-8"?>
<ds:datastoreItem xmlns:ds="http://schemas.openxmlformats.org/officeDocument/2006/customXml" ds:itemID="{7AB7A610-28CD-4BBF-9F84-577951B48250}">
  <ds:schemaRefs/>
</ds:datastoreItem>
</file>

<file path=customXml/itemProps18.xml><?xml version="1.0" encoding="utf-8"?>
<ds:datastoreItem xmlns:ds="http://schemas.openxmlformats.org/officeDocument/2006/customXml" ds:itemID="{96BC5593-BD51-468C-AC72-3BFCED6294AC}">
  <ds:schemaRefs/>
</ds:datastoreItem>
</file>

<file path=customXml/itemProps19.xml><?xml version="1.0" encoding="utf-8"?>
<ds:datastoreItem xmlns:ds="http://schemas.openxmlformats.org/officeDocument/2006/customXml" ds:itemID="{698EAF76-BEA9-448C-ADE1-DB50A44FBDDB}">
  <ds:schemaRefs/>
</ds:datastoreItem>
</file>

<file path=customXml/itemProps2.xml><?xml version="1.0" encoding="utf-8"?>
<ds:datastoreItem xmlns:ds="http://schemas.openxmlformats.org/officeDocument/2006/customXml" ds:itemID="{1D065F8E-FC34-4C37-A227-C1AB2159176E}">
  <ds:schemaRefs/>
</ds:datastoreItem>
</file>

<file path=customXml/itemProps20.xml><?xml version="1.0" encoding="utf-8"?>
<ds:datastoreItem xmlns:ds="http://schemas.openxmlformats.org/officeDocument/2006/customXml" ds:itemID="{FFB54C71-BFD9-4A77-8D81-80F1F4C136CA}">
  <ds:schemaRefs/>
</ds:datastoreItem>
</file>

<file path=customXml/itemProps21.xml><?xml version="1.0" encoding="utf-8"?>
<ds:datastoreItem xmlns:ds="http://schemas.openxmlformats.org/officeDocument/2006/customXml" ds:itemID="{0FA306A9-4173-4AD9-A69A-33237BD32BEC}">
  <ds:schemaRefs/>
</ds:datastoreItem>
</file>

<file path=customXml/itemProps22.xml><?xml version="1.0" encoding="utf-8"?>
<ds:datastoreItem xmlns:ds="http://schemas.openxmlformats.org/officeDocument/2006/customXml" ds:itemID="{80793090-6B7C-4AFC-AC33-B92BBA01FA6F}">
  <ds:schemaRefs/>
</ds:datastoreItem>
</file>

<file path=customXml/itemProps23.xml><?xml version="1.0" encoding="utf-8"?>
<ds:datastoreItem xmlns:ds="http://schemas.openxmlformats.org/officeDocument/2006/customXml" ds:itemID="{8E77A384-01D0-4AFA-9EDD-30BF45E10FE0}">
  <ds:schemaRefs>
    <ds:schemaRef ds:uri="http://schemas.microsoft.com/DataMashup"/>
  </ds:schemaRefs>
</ds:datastoreItem>
</file>

<file path=customXml/itemProps24.xml><?xml version="1.0" encoding="utf-8"?>
<ds:datastoreItem xmlns:ds="http://schemas.openxmlformats.org/officeDocument/2006/customXml" ds:itemID="{C7537AC0-BA5F-44D9-9752-5D7AE775949F}">
  <ds:schemaRefs/>
</ds:datastoreItem>
</file>

<file path=customXml/itemProps25.xml><?xml version="1.0" encoding="utf-8"?>
<ds:datastoreItem xmlns:ds="http://schemas.openxmlformats.org/officeDocument/2006/customXml" ds:itemID="{3EAE389C-5FD3-44EB-BB19-94E424998A3A}">
  <ds:schemaRefs/>
</ds:datastoreItem>
</file>

<file path=customXml/itemProps26.xml><?xml version="1.0" encoding="utf-8"?>
<ds:datastoreItem xmlns:ds="http://schemas.openxmlformats.org/officeDocument/2006/customXml" ds:itemID="{8E094313-5289-495F-AD5A-399CB5F2FC48}">
  <ds:schemaRefs/>
</ds:datastoreItem>
</file>

<file path=customXml/itemProps27.xml><?xml version="1.0" encoding="utf-8"?>
<ds:datastoreItem xmlns:ds="http://schemas.openxmlformats.org/officeDocument/2006/customXml" ds:itemID="{4C9593B7-6941-414B-8C70-5D911BCC3A50}">
  <ds:schemaRefs/>
</ds:datastoreItem>
</file>

<file path=customXml/itemProps28.xml><?xml version="1.0" encoding="utf-8"?>
<ds:datastoreItem xmlns:ds="http://schemas.openxmlformats.org/officeDocument/2006/customXml" ds:itemID="{8E6A01E7-4CB6-4D46-9C3A-83FD08E4BDF0}">
  <ds:schemaRefs/>
</ds:datastoreItem>
</file>

<file path=customXml/itemProps29.xml><?xml version="1.0" encoding="utf-8"?>
<ds:datastoreItem xmlns:ds="http://schemas.openxmlformats.org/officeDocument/2006/customXml" ds:itemID="{265381B8-7E48-4F92-A379-2F50DC44F80B}">
  <ds:schemaRefs/>
</ds:datastoreItem>
</file>

<file path=customXml/itemProps3.xml><?xml version="1.0" encoding="utf-8"?>
<ds:datastoreItem xmlns:ds="http://schemas.openxmlformats.org/officeDocument/2006/customXml" ds:itemID="{B678C573-AF0C-4D61-A90B-993EEFCE6B86}">
  <ds:schemaRefs/>
</ds:datastoreItem>
</file>

<file path=customXml/itemProps30.xml><?xml version="1.0" encoding="utf-8"?>
<ds:datastoreItem xmlns:ds="http://schemas.openxmlformats.org/officeDocument/2006/customXml" ds:itemID="{F58A4621-9DE8-4DAE-B018-F9BA02841858}">
  <ds:schemaRefs/>
</ds:datastoreItem>
</file>

<file path=customXml/itemProps31.xml><?xml version="1.0" encoding="utf-8"?>
<ds:datastoreItem xmlns:ds="http://schemas.openxmlformats.org/officeDocument/2006/customXml" ds:itemID="{787745F7-26B2-4A56-9340-3DC93B1E784F}">
  <ds:schemaRefs/>
</ds:datastoreItem>
</file>

<file path=customXml/itemProps32.xml><?xml version="1.0" encoding="utf-8"?>
<ds:datastoreItem xmlns:ds="http://schemas.openxmlformats.org/officeDocument/2006/customXml" ds:itemID="{BCB06D1B-E2B8-43D1-A04B-A7F7072172F0}">
  <ds:schemaRefs/>
</ds:datastoreItem>
</file>

<file path=customXml/itemProps33.xml><?xml version="1.0" encoding="utf-8"?>
<ds:datastoreItem xmlns:ds="http://schemas.openxmlformats.org/officeDocument/2006/customXml" ds:itemID="{616750BC-3AF8-480B-86E8-7DB5644A3C30}">
  <ds:schemaRefs/>
</ds:datastoreItem>
</file>

<file path=customXml/itemProps4.xml><?xml version="1.0" encoding="utf-8"?>
<ds:datastoreItem xmlns:ds="http://schemas.openxmlformats.org/officeDocument/2006/customXml" ds:itemID="{B3442EAA-EAAB-4124-B30D-3725C02C877D}">
  <ds:schemaRefs/>
</ds:datastoreItem>
</file>

<file path=customXml/itemProps5.xml><?xml version="1.0" encoding="utf-8"?>
<ds:datastoreItem xmlns:ds="http://schemas.openxmlformats.org/officeDocument/2006/customXml" ds:itemID="{389AA1D5-E9EA-4114-A4D7-79AADC8BBB4C}">
  <ds:schemaRefs/>
</ds:datastoreItem>
</file>

<file path=customXml/itemProps6.xml><?xml version="1.0" encoding="utf-8"?>
<ds:datastoreItem xmlns:ds="http://schemas.openxmlformats.org/officeDocument/2006/customXml" ds:itemID="{3FC7206F-7467-470D-8D83-E8B0762CF88E}">
  <ds:schemaRefs/>
</ds:datastoreItem>
</file>

<file path=customXml/itemProps7.xml><?xml version="1.0" encoding="utf-8"?>
<ds:datastoreItem xmlns:ds="http://schemas.openxmlformats.org/officeDocument/2006/customXml" ds:itemID="{F74715EC-2EED-4A30-989C-1579DF9A41FE}">
  <ds:schemaRefs/>
</ds:datastoreItem>
</file>

<file path=customXml/itemProps8.xml><?xml version="1.0" encoding="utf-8"?>
<ds:datastoreItem xmlns:ds="http://schemas.openxmlformats.org/officeDocument/2006/customXml" ds:itemID="{BF4EDFC2-530C-40E7-975B-9AF5646DA7B5}">
  <ds:schemaRefs/>
</ds:datastoreItem>
</file>

<file path=customXml/itemProps9.xml><?xml version="1.0" encoding="utf-8"?>
<ds:datastoreItem xmlns:ds="http://schemas.openxmlformats.org/officeDocument/2006/customXml" ds:itemID="{AD2758E0-EFDC-4D3A-8F05-6937171C500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43</vt:i4>
      </vt:variant>
    </vt:vector>
  </HeadingPairs>
  <TitlesOfParts>
    <vt:vector size="46" baseType="lpstr">
      <vt:lpstr>Dashboard</vt:lpstr>
      <vt:lpstr>Staff</vt:lpstr>
      <vt:lpstr>Pivot</vt:lpstr>
      <vt:lpstr>cell_SLA</vt:lpstr>
      <vt:lpstr>dashboard</vt:lpstr>
      <vt:lpstr>hdr_piechartCSAT</vt:lpstr>
      <vt:lpstr>hdr_piechartFeedback</vt:lpstr>
      <vt:lpstr>hdr_piechartSDR</vt:lpstr>
      <vt:lpstr>hdr_piechartSLA</vt:lpstr>
      <vt:lpstr>lbl_SLAformatted</vt:lpstr>
      <vt:lpstr>photo_1082962</vt:lpstr>
      <vt:lpstr>photo_1125028</vt:lpstr>
      <vt:lpstr>photo_1181391</vt:lpstr>
      <vt:lpstr>photo_1251841</vt:lpstr>
      <vt:lpstr>photo_1323605</vt:lpstr>
      <vt:lpstr>photo_1367269</vt:lpstr>
      <vt:lpstr>photo_1721429</vt:lpstr>
      <vt:lpstr>photo_220453</vt:lpstr>
      <vt:lpstr>photo_2558681</vt:lpstr>
      <vt:lpstr>photo_3024579</vt:lpstr>
      <vt:lpstr>photo_3090818</vt:lpstr>
      <vt:lpstr>photo_3184611</vt:lpstr>
      <vt:lpstr>photo_3608523</vt:lpstr>
      <vt:lpstr>photo_3783725</vt:lpstr>
      <vt:lpstr>photo_38554</vt:lpstr>
      <vt:lpstr>photo_3932730</vt:lpstr>
      <vt:lpstr>photo_537136</vt:lpstr>
      <vt:lpstr>photo_5414000</vt:lpstr>
      <vt:lpstr>photo_5869660</vt:lpstr>
      <vt:lpstr>photo_5907471</vt:lpstr>
      <vt:lpstr>photo_5950687</vt:lpstr>
      <vt:lpstr>photo_5959648</vt:lpstr>
      <vt:lpstr>photo_6213463</vt:lpstr>
      <vt:lpstr>photo_6802050</vt:lpstr>
      <vt:lpstr>photo_712521</vt:lpstr>
      <vt:lpstr>photo_842548</vt:lpstr>
      <vt:lpstr>photo_914931</vt:lpstr>
      <vt:lpstr>photo_932069</vt:lpstr>
      <vt:lpstr>phto_4173256</vt:lpstr>
      <vt:lpstr>pie_value_Feedback</vt:lpstr>
      <vt:lpstr>pie_value_FeedbackBad</vt:lpstr>
      <vt:lpstr>pie_value_FeedbackGood</vt:lpstr>
      <vt:lpstr>pie_value_SDR</vt:lpstr>
      <vt:lpstr>pie_value_SLAbreached</vt:lpstr>
      <vt:lpstr>pie_value_SLAmet</vt:lpstr>
      <vt:lpstr>webdisplay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https://datamesse.github.io/</dc:creator>
  <cp:lastModifiedBy>Guardian</cp:lastModifiedBy>
  <dcterms:created xsi:type="dcterms:W3CDTF">2015-06-05T18:17:20Z</dcterms:created>
  <dcterms:modified xsi:type="dcterms:W3CDTF">2022-10-08T00:45:00Z</dcterms:modified>
</cp:coreProperties>
</file>